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<sst xmlns="http://schemas.openxmlformats.org/spreadsheetml/2006/main" count="7669" uniqueCount="1126">
  <si>
    <t>File opened</t>
  </si>
  <si>
    <t>2024-04-26 09:56:30</t>
  </si>
  <si>
    <t>Console s/n</t>
  </si>
  <si>
    <t>68C-022579</t>
  </si>
  <si>
    <t>Console ver</t>
  </si>
  <si>
    <t>Bluestem v.2.1.09</t>
  </si>
  <si>
    <t>Scripts ver</t>
  </si>
  <si>
    <t>2022.06  2.1.09, Dec 2022</t>
  </si>
  <si>
    <t>Head s/n</t>
  </si>
  <si>
    <t>68H-422569</t>
  </si>
  <si>
    <t>Head ver</t>
  </si>
  <si>
    <t>1.4.22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</si>
  <si>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</si>
  <si>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"2.48881", "flowazero": "0.29412", "flowbzero": "0.30539", "chamberpressurezero": "2.55489", "ssa_ref": "37836.8", "ssb_ref": "35909.7"}</t>
  </si>
  <si>
    <t>CO2 rangematch</t>
  </si>
  <si>
    <t>Tue Apr 23 10:36</t>
  </si>
  <si>
    <t>H2O rangematch</t>
  </si>
  <si>
    <t>Tue Apr 23 10:46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</si>
  <si>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</si>
  <si>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</si>
  <si>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</si>
  <si>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</si>
  <si>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</si>
  <si>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</si>
  <si>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</si>
  <si>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</si>
  <si>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</si>
  <si>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1.4.7</t>
  </si>
  <si>
    <t>09:56:30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</si>
  <si>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</si>
  <si>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</si>
  <si>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</si>
  <si>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</si>
  <si>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</si>
  <si>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</si>
  <si>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</si>
  <si>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</si>
  <si>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</si>
  <si>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</si>
  <si>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</si>
  <si>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</si>
  <si>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</si>
  <si>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</si>
  <si>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</si>
  <si>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</si>
  <si>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</si>
  <si>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</si>
  <si>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</si>
  <si>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</si>
  <si>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</si>
  <si>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</si>
  <si>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</si>
  <si>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</si>
  <si>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</si>
  <si>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</si>
  <si>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</si>
  <si>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</si>
  <si>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</si>
  <si>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</si>
  <si>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</si>
  <si>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</si>
  <si>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</si>
  <si>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</si>
  <si>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</si>
  <si>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</si>
  <si>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</si>
  <si>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</si>
  <si>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</si>
  <si>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</si>
  <si>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</si>
  <si>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</si>
  <si>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</si>
  <si>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</si>
  <si>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</si>
  <si>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</si>
  <si>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</si>
  <si>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</si>
  <si>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</si>
  <si>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</si>
  <si>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</si>
  <si>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</si>
  <si>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</si>
  <si>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2.99008 203.944 357.012 562.437 849.427 1047.72 1250.44 1385.71</t>
  </si>
  <si>
    <t>Fs_true</t>
  </si>
  <si>
    <t>-0.859264 229.429 389.917 577.896 807.68 1002.3 1201.59 1400.76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</si>
  <si>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</si>
  <si>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</si>
  <si>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</si>
  <si>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</si>
  <si>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</si>
  <si>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</si>
  <si>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</si>
  <si>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</si>
  <si>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</si>
  <si>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</si>
  <si>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</si>
  <si>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</si>
  <si>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</si>
  <si>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</si>
  <si>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</si>
  <si>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</si>
  <si>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</si>
  <si>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</si>
  <si>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</si>
  <si>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</si>
  <si>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</si>
  <si>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</si>
  <si>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</si>
  <si>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</si>
  <si>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</si>
  <si>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plant.id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</si>
  <si>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</si>
  <si>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</si>
  <si>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</si>
  <si>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</si>
  <si>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</si>
  <si>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</si>
  <si>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</si>
  <si>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</si>
  <si>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</si>
  <si>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</si>
  <si>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</si>
  <si>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</si>
  <si>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</si>
  <si>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</si>
  <si>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</si>
  <si>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</si>
  <si>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</si>
  <si>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</si>
  <si>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</si>
  <si>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</si>
  <si>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</si>
  <si>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</si>
  <si>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</si>
  <si>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</si>
  <si>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</si>
  <si>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</si>
  <si>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</si>
  <si>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</si>
  <si>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</si>
  <si>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</si>
  <si>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</si>
  <si>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</si>
  <si>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</si>
  <si>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</si>
  <si>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</si>
  <si>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</si>
  <si>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</si>
  <si>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</si>
  <si>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</si>
  <si>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</si>
  <si>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</si>
  <si>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</si>
  <si>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</si>
  <si>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</si>
  <si>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</si>
  <si>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</si>
  <si>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</si>
  <si>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</si>
  <si>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</si>
  <si>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</si>
  <si>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</si>
  <si>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</si>
  <si>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</si>
  <si>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</si>
  <si>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</si>
  <si>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</si>
  <si>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</si>
  <si>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</si>
  <si>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</si>
  <si>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</si>
  <si>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</si>
  <si>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</si>
  <si>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</si>
  <si>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</si>
  <si>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</si>
  <si>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</si>
  <si>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</si>
  <si>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</si>
  <si>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</si>
  <si>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</si>
  <si>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</si>
  <si>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</si>
  <si>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</si>
  <si>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</si>
  <si>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</si>
  <si>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</si>
  <si>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</si>
  <si>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</si>
  <si>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</si>
  <si>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</si>
  <si>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</si>
  <si>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</si>
  <si>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</si>
  <si>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</si>
  <si>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</si>
  <si>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</si>
  <si>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</si>
  <si>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</si>
  <si>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</si>
  <si>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</si>
  <si>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</si>
  <si>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</si>
  <si>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</si>
  <si>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</si>
  <si>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</si>
  <si>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</si>
  <si>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</si>
  <si>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</si>
  <si>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</si>
  <si>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</si>
  <si>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</si>
  <si>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</si>
  <si>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</si>
  <si>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</si>
  <si>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</si>
  <si>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</si>
  <si>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</si>
  <si>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</si>
  <si>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</si>
  <si>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</si>
  <si>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</si>
  <si>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</si>
  <si>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</si>
  <si>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</si>
  <si>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</si>
  <si>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</si>
  <si>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</si>
  <si>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</si>
  <si>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</si>
  <si>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</si>
  <si>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</si>
  <si>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</si>
  <si>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</si>
  <si>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</si>
  <si>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</si>
  <si>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</si>
  <si>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</si>
  <si>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</si>
  <si>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</si>
  <si>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</si>
  <si>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</si>
  <si>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</si>
  <si>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</si>
  <si>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</si>
  <si>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</si>
  <si>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</si>
  <si>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</si>
  <si>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</si>
  <si>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</si>
  <si>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</si>
  <si>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</si>
  <si>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</si>
  <si>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</si>
  <si>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</si>
  <si>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</si>
  <si>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</si>
  <si>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</si>
  <si>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</si>
  <si>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</si>
  <si>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</si>
  <si>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</si>
  <si>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</si>
  <si>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</si>
  <si>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</si>
  <si>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</si>
  <si>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</si>
  <si>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</si>
  <si>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</si>
  <si>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</si>
  <si>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</si>
  <si>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</si>
  <si>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</si>
  <si>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</si>
  <si>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</si>
  <si>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</si>
  <si>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</si>
  <si>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</si>
  <si>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</si>
  <si>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</si>
  <si>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</si>
  <si>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</si>
  <si>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</si>
  <si>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</si>
  <si>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</si>
  <si>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</si>
  <si>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</si>
  <si>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</si>
  <si>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</si>
  <si>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</si>
  <si>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</si>
  <si>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</si>
  <si>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</si>
  <si>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</si>
  <si>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</si>
  <si>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</si>
  <si>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</si>
  <si>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</si>
  <si>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</si>
  <si>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</si>
  <si>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</si>
  <si>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</si>
  <si>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</si>
  <si>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</si>
  <si>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</si>
  <si>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</si>
  <si>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</si>
  <si>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</si>
  <si>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</si>
  <si>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</si>
  <si>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</si>
  <si>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</si>
  <si>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</si>
  <si>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</si>
  <si>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</si>
  <si>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</si>
  <si>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</si>
  <si>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</si>
  <si>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</si>
  <si>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</si>
  <si>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</si>
  <si>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</si>
  <si>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</si>
  <si>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</si>
  <si>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</si>
  <si>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</si>
  <si>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</si>
  <si>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</si>
  <si>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</si>
  <si>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</si>
  <si>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</si>
  <si>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</si>
  <si>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</si>
  <si>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</si>
  <si>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</si>
  <si>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</si>
  <si>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</si>
  <si>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</si>
  <si>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</si>
  <si>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</si>
  <si>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</si>
  <si>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</si>
  <si>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</si>
  <si>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</si>
  <si>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</si>
  <si>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</si>
  <si>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</si>
  <si>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</si>
  <si>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</si>
  <si>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</si>
  <si>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</si>
  <si>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</si>
  <si>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20240426 10:04:17</t>
  </si>
  <si>
    <t>10:04:17</t>
  </si>
  <si>
    <t>sm_1</t>
  </si>
  <si>
    <t>1: Needles</t>
  </si>
  <si>
    <t>10:01:14</t>
  </si>
  <si>
    <t>0/2</t>
  </si>
  <si>
    <t>10111111</t>
  </si>
  <si>
    <t>oioooooo</t>
  </si>
  <si>
    <t>on</t>
  </si>
  <si>
    <t>20240426 10:04:37</t>
  </si>
  <si>
    <t>10:04:37</t>
  </si>
  <si>
    <t>20240426 10:04:47</t>
  </si>
  <si>
    <t>10:04:47</t>
  </si>
  <si>
    <t>2/2</t>
  </si>
  <si>
    <t>20240426 10:04:57</t>
  </si>
  <si>
    <t>10:04:57</t>
  </si>
  <si>
    <t>1/2</t>
  </si>
  <si>
    <t>20240426 10:05:07</t>
  </si>
  <si>
    <t>10:05:07</t>
  </si>
  <si>
    <t>20240426 10:05:17</t>
  </si>
  <si>
    <t>10:05:17</t>
  </si>
  <si>
    <t>20240426 10:05:27</t>
  </si>
  <si>
    <t>10:05:27</t>
  </si>
  <si>
    <t>20240426 10:08:56</t>
  </si>
  <si>
    <t>10:08:56</t>
  </si>
  <si>
    <t>sm_2</t>
  </si>
  <si>
    <t>20240426 10:09:14</t>
  </si>
  <si>
    <t>10:09:14</t>
  </si>
  <si>
    <t>20240426 10:09:24</t>
  </si>
  <si>
    <t>10:09:24</t>
  </si>
  <si>
    <t>20240426 10:09:34</t>
  </si>
  <si>
    <t>10:09:34</t>
  </si>
  <si>
    <t>20240426 10:09:44</t>
  </si>
  <si>
    <t>10:09:44</t>
  </si>
  <si>
    <t>20240426 10:09:54</t>
  </si>
  <si>
    <t>10:09:54</t>
  </si>
  <si>
    <t>20240426 10:10:04</t>
  </si>
  <si>
    <t>10:10:04</t>
  </si>
  <si>
    <t>20240426 10:12:56</t>
  </si>
  <si>
    <t>10:12:56</t>
  </si>
  <si>
    <t>sm_3</t>
  </si>
  <si>
    <t>20240426 10:13:13</t>
  </si>
  <si>
    <t>10:13:13</t>
  </si>
  <si>
    <t>20240426 10:13:23</t>
  </si>
  <si>
    <t>10:13:23</t>
  </si>
  <si>
    <t>20240426 10:13:33</t>
  </si>
  <si>
    <t>10:13:33</t>
  </si>
  <si>
    <t>20240426 10:13:43</t>
  </si>
  <si>
    <t>10:13:43</t>
  </si>
  <si>
    <t>20240426 10:13:53</t>
  </si>
  <si>
    <t>10:13:53</t>
  </si>
  <si>
    <t>20240426 10:14:03</t>
  </si>
  <si>
    <t>10:14:03</t>
  </si>
  <si>
    <t>20240426 10:16:43</t>
  </si>
  <si>
    <t>10:16:43</t>
  </si>
  <si>
    <t>sm_4</t>
  </si>
  <si>
    <t>20240426 10:17:13</t>
  </si>
  <si>
    <t>10:17:13</t>
  </si>
  <si>
    <t>20240426 10:17:31</t>
  </si>
  <si>
    <t>10:17:31</t>
  </si>
  <si>
    <t>20240426 10:17:41</t>
  </si>
  <si>
    <t>10:17:41</t>
  </si>
  <si>
    <t>20240426 10:17:51</t>
  </si>
  <si>
    <t>10:17:51</t>
  </si>
  <si>
    <t>20240426 10:18:01</t>
  </si>
  <si>
    <t>10:18:01</t>
  </si>
  <si>
    <t>20240426 10:18:11</t>
  </si>
  <si>
    <t>10:18:11</t>
  </si>
  <si>
    <t>20240426 10:18:21</t>
  </si>
  <si>
    <t>10:18:21</t>
  </si>
  <si>
    <t>20240426 10:21:33</t>
  </si>
  <si>
    <t>10:21:33</t>
  </si>
  <si>
    <t>sm_5</t>
  </si>
  <si>
    <t>20240426 10:21:50</t>
  </si>
  <si>
    <t>10:21:50</t>
  </si>
  <si>
    <t>20240426 10:22:00</t>
  </si>
  <si>
    <t>10:22:00</t>
  </si>
  <si>
    <t>20240426 10:22:10</t>
  </si>
  <si>
    <t>10:22:10</t>
  </si>
  <si>
    <t>20240426 10:22:20</t>
  </si>
  <si>
    <t>10:22:20</t>
  </si>
  <si>
    <t>20240426 10:22:30</t>
  </si>
  <si>
    <t>10:22:30</t>
  </si>
  <si>
    <t>20240426 10:22:40</t>
  </si>
  <si>
    <t>10:22:40</t>
  </si>
  <si>
    <t>20240426 10:22:54</t>
  </si>
  <si>
    <t>10:22:54</t>
  </si>
  <si>
    <t>20240426 10:25:25</t>
  </si>
  <si>
    <t>10:25:25</t>
  </si>
  <si>
    <t>sm_6</t>
  </si>
  <si>
    <t>20240426 10:25:41</t>
  </si>
  <si>
    <t>10:25:41</t>
  </si>
  <si>
    <t>20240426 10:25:51</t>
  </si>
  <si>
    <t>10:25:51</t>
  </si>
  <si>
    <t>20240426 10:26:01</t>
  </si>
  <si>
    <t>10:26:01</t>
  </si>
  <si>
    <t>20240426 10:26:11</t>
  </si>
  <si>
    <t>10:26:11</t>
  </si>
  <si>
    <t>20240426 10:26:21</t>
  </si>
  <si>
    <t>10:26:21</t>
  </si>
  <si>
    <t>20240426 10:26:31</t>
  </si>
  <si>
    <t>10:26:31</t>
  </si>
  <si>
    <t>20240426 10:30:48</t>
  </si>
  <si>
    <t>10:30:48</t>
  </si>
  <si>
    <t>10:29:47</t>
  </si>
  <si>
    <t>20240426 10:31:55</t>
  </si>
  <si>
    <t>10:31:55</t>
  </si>
  <si>
    <t>no_1</t>
  </si>
  <si>
    <t>20240426 10:32:21</t>
  </si>
  <si>
    <t>10:32:21</t>
  </si>
  <si>
    <t>20240426 10:32:31</t>
  </si>
  <si>
    <t>10:32:31</t>
  </si>
  <si>
    <t>20240426 10:32:41</t>
  </si>
  <si>
    <t>10:32:41</t>
  </si>
  <si>
    <t>20240426 10:32:51</t>
  </si>
  <si>
    <t>10:32:51</t>
  </si>
  <si>
    <t>20240426 10:33:01</t>
  </si>
  <si>
    <t>10:33:01</t>
  </si>
  <si>
    <t>20240426 10:33:11</t>
  </si>
  <si>
    <t>10:33:11</t>
  </si>
  <si>
    <t>20240426 10:37:39</t>
  </si>
  <si>
    <t>10:37:39</t>
  </si>
  <si>
    <t>no_2</t>
  </si>
  <si>
    <t>20240426 10:37:56</t>
  </si>
  <si>
    <t>10:37:56</t>
  </si>
  <si>
    <t>20240426 10:38:06</t>
  </si>
  <si>
    <t>10:38:06</t>
  </si>
  <si>
    <t>20240426 10:38:16</t>
  </si>
  <si>
    <t>10:38:16</t>
  </si>
  <si>
    <t>20240426 10:38:26</t>
  </si>
  <si>
    <t>10:38:26</t>
  </si>
  <si>
    <t>20240426 10:38:36</t>
  </si>
  <si>
    <t>10:38:36</t>
  </si>
  <si>
    <t>20240426 10:38:46</t>
  </si>
  <si>
    <t>10:38:46</t>
  </si>
  <si>
    <t>20240426 10:41:29</t>
  </si>
  <si>
    <t>10:41:29</t>
  </si>
  <si>
    <t>no_3</t>
  </si>
  <si>
    <t>20240426 10:41:47</t>
  </si>
  <si>
    <t>10:41:47</t>
  </si>
  <si>
    <t>20240426 10:41:57</t>
  </si>
  <si>
    <t>10:41:57</t>
  </si>
  <si>
    <t>20240426 10:42:07</t>
  </si>
  <si>
    <t>10:42:07</t>
  </si>
  <si>
    <t>20240426 10:42:17</t>
  </si>
  <si>
    <t>10:42:17</t>
  </si>
  <si>
    <t>20240426 10:42:27</t>
  </si>
  <si>
    <t>10:42:27</t>
  </si>
  <si>
    <t>20240426 10:42:37</t>
  </si>
  <si>
    <t>10:42:37</t>
  </si>
  <si>
    <t>20240426 10:45:50</t>
  </si>
  <si>
    <t>10:45:50</t>
  </si>
  <si>
    <t>no_4</t>
  </si>
  <si>
    <t>20240426 10:46:09</t>
  </si>
  <si>
    <t>10:46:09</t>
  </si>
  <si>
    <t>20240426 10:46:19</t>
  </si>
  <si>
    <t>10:46:19</t>
  </si>
  <si>
    <t>20240426 10:46:29</t>
  </si>
  <si>
    <t>10:46:29</t>
  </si>
  <si>
    <t>20240426 10:46:39</t>
  </si>
  <si>
    <t>10:46:39</t>
  </si>
  <si>
    <t>20240426 10:46:49</t>
  </si>
  <si>
    <t>10:46:49</t>
  </si>
  <si>
    <t>20240426 10:46:59</t>
  </si>
  <si>
    <t>10:46:59</t>
  </si>
  <si>
    <t>20240426 10:51:14</t>
  </si>
  <si>
    <t>10:51:14</t>
  </si>
  <si>
    <t>no_5</t>
  </si>
  <si>
    <t>20240426 10:51:36</t>
  </si>
  <si>
    <t>10:51:36</t>
  </si>
  <si>
    <t>20240426 10:51:46</t>
  </si>
  <si>
    <t>10:51:46</t>
  </si>
  <si>
    <t>20240426 10:51:56</t>
  </si>
  <si>
    <t>10:51:56</t>
  </si>
  <si>
    <t>20240426 10:52:06</t>
  </si>
  <si>
    <t>10:52:06</t>
  </si>
  <si>
    <t>20240426 10:52:16</t>
  </si>
  <si>
    <t>10:52:16</t>
  </si>
  <si>
    <t>20240426 10:52:26</t>
  </si>
  <si>
    <t>10:52:26</t>
  </si>
  <si>
    <t>20240426 10:55:17</t>
  </si>
  <si>
    <t>10:55:17</t>
  </si>
  <si>
    <t>no_6</t>
  </si>
  <si>
    <t>20240426 10:55:43</t>
  </si>
  <si>
    <t>10:55:43</t>
  </si>
  <si>
    <t>20240426 10:55:53</t>
  </si>
  <si>
    <t>10:55:53</t>
  </si>
  <si>
    <t>20240426 10:56:03</t>
  </si>
  <si>
    <t>10:56:03</t>
  </si>
  <si>
    <t>20240426 10:56:13</t>
  </si>
  <si>
    <t>10:56:13</t>
  </si>
  <si>
    <t>20240426 10:56:23</t>
  </si>
  <si>
    <t>10:56:23</t>
  </si>
  <si>
    <t>20240426 10:56:33</t>
  </si>
  <si>
    <t>10:56:33</t>
  </si>
  <si>
    <t>20240426 11:03:36</t>
  </si>
  <si>
    <t>11:03:36</t>
  </si>
  <si>
    <t>sm_7</t>
  </si>
  <si>
    <t>11:02:01</t>
  </si>
  <si>
    <t>20240426 11:04:06</t>
  </si>
  <si>
    <t>11:04:06</t>
  </si>
  <si>
    <t>20240426 11:04:16</t>
  </si>
  <si>
    <t>11:04:16</t>
  </si>
  <si>
    <t>20240426 11:04:26</t>
  </si>
  <si>
    <t>11:04:26</t>
  </si>
  <si>
    <t>20240426 11:04:36</t>
  </si>
  <si>
    <t>11:04:36</t>
  </si>
  <si>
    <t>20240426 11:04:46</t>
  </si>
  <si>
    <t>11:04:46</t>
  </si>
  <si>
    <t>20240426 11:04:56</t>
  </si>
  <si>
    <t>11:04:56</t>
  </si>
  <si>
    <t>20240426 11:08:39</t>
  </si>
  <si>
    <t>11:08:39</t>
  </si>
  <si>
    <t>sm_8</t>
  </si>
  <si>
    <t>20240426 11:09:11</t>
  </si>
  <si>
    <t>11:09:11</t>
  </si>
  <si>
    <t>20240426 11:09:21</t>
  </si>
  <si>
    <t>11:09:21</t>
  </si>
  <si>
    <t>20240426 11:09:31</t>
  </si>
  <si>
    <t>11:09:31</t>
  </si>
  <si>
    <t>20240426 11:09:41</t>
  </si>
  <si>
    <t>11:09:41</t>
  </si>
  <si>
    <t>20240426 11:09:51</t>
  </si>
  <si>
    <t>11:09:51</t>
  </si>
  <si>
    <t>20240426 11:10:01</t>
  </si>
  <si>
    <t>11:10:01</t>
  </si>
  <si>
    <t>20240426 11:11:54</t>
  </si>
  <si>
    <t>11:11:54</t>
  </si>
  <si>
    <t>sm_9</t>
  </si>
  <si>
    <t>20240426 11:12:12</t>
  </si>
  <si>
    <t>11:12:12</t>
  </si>
  <si>
    <t>20240426 11:12:22</t>
  </si>
  <si>
    <t>11:12:22</t>
  </si>
  <si>
    <t>20240426 11:12:32</t>
  </si>
  <si>
    <t>11:12:32</t>
  </si>
  <si>
    <t>20240426 11:12:42</t>
  </si>
  <si>
    <t>11:12:42</t>
  </si>
  <si>
    <t>20240426 11:12:52</t>
  </si>
  <si>
    <t>11:12:52</t>
  </si>
  <si>
    <t>20240426 11:13:02</t>
  </si>
  <si>
    <t>11:13:02</t>
  </si>
  <si>
    <t>20240426 11:15:50</t>
  </si>
  <si>
    <t>11:15:50</t>
  </si>
  <si>
    <t>sm_10</t>
  </si>
  <si>
    <t>20240426 11:16:08</t>
  </si>
  <si>
    <t>11:16:08</t>
  </si>
  <si>
    <t>20240426 11:16:18</t>
  </si>
  <si>
    <t>11:16:18</t>
  </si>
  <si>
    <t>20240426 11:16:28</t>
  </si>
  <si>
    <t>11:16:28</t>
  </si>
  <si>
    <t>20240426 11:16:38</t>
  </si>
  <si>
    <t>11:16:38</t>
  </si>
  <si>
    <t>20240426 11:16:48</t>
  </si>
  <si>
    <t>11:16:48</t>
  </si>
  <si>
    <t>20240426 11:16:58</t>
  </si>
  <si>
    <t>11:16:58</t>
  </si>
  <si>
    <t>20240426 11:20:52</t>
  </si>
  <si>
    <t>11:20:52</t>
  </si>
  <si>
    <t>sm_11</t>
  </si>
  <si>
    <t>20240426 11:21:14</t>
  </si>
  <si>
    <t>11:21:14</t>
  </si>
  <si>
    <t>20240426 11:21:24</t>
  </si>
  <si>
    <t>11:21:24</t>
  </si>
  <si>
    <t>20240426 11:21:34</t>
  </si>
  <si>
    <t>11:21:34</t>
  </si>
  <si>
    <t>20240426 11:21:44</t>
  </si>
  <si>
    <t>11:21:44</t>
  </si>
  <si>
    <t>20240426 11:21:54</t>
  </si>
  <si>
    <t>11:21:54</t>
  </si>
  <si>
    <t>20240426 11:22:04</t>
  </si>
  <si>
    <t>11:22:04</t>
  </si>
  <si>
    <t>20240426 11:25:06</t>
  </si>
  <si>
    <t>11:25:06</t>
  </si>
  <si>
    <t>sm_12</t>
  </si>
  <si>
    <t>20240426 11:25:46</t>
  </si>
  <si>
    <t>11:25:46</t>
  </si>
  <si>
    <t>20240426 11:25:56</t>
  </si>
  <si>
    <t>11:25:56</t>
  </si>
  <si>
    <t>20240426 11:26:06</t>
  </si>
  <si>
    <t>11:26:06</t>
  </si>
  <si>
    <t>20240426 11:26:16</t>
  </si>
  <si>
    <t>11:26:16</t>
  </si>
  <si>
    <t>20240426 11:26:26</t>
  </si>
  <si>
    <t>11:26:26</t>
  </si>
  <si>
    <t>20240426 11:26:36</t>
  </si>
  <si>
    <t>11:26:36</t>
  </si>
  <si>
    <t>20240426 11:33:42</t>
  </si>
  <si>
    <t>11:33:42</t>
  </si>
  <si>
    <t>no_7</t>
  </si>
  <si>
    <t>11:33:59</t>
  </si>
  <si>
    <t>20240426 11:34:33</t>
  </si>
  <si>
    <t>11:34:33</t>
  </si>
  <si>
    <t>20240426 11:34:43</t>
  </si>
  <si>
    <t>11:34:43</t>
  </si>
  <si>
    <t>20240426 11:34:53</t>
  </si>
  <si>
    <t>11:34:53</t>
  </si>
  <si>
    <t>20240426 11:35:03</t>
  </si>
  <si>
    <t>11:35:03</t>
  </si>
  <si>
    <t>20240426 11:35:13</t>
  </si>
  <si>
    <t>11:35:13</t>
  </si>
  <si>
    <t>20240426 11:35:23</t>
  </si>
  <si>
    <t>11:35:23</t>
  </si>
  <si>
    <t>20240426 11:38:35</t>
  </si>
  <si>
    <t>11:38:35</t>
  </si>
  <si>
    <t>no_8</t>
  </si>
  <si>
    <t>20240426 11:39:00</t>
  </si>
  <si>
    <t>11:39:00</t>
  </si>
  <si>
    <t>20240426 11:39:10</t>
  </si>
  <si>
    <t>11:39:10</t>
  </si>
  <si>
    <t>20240426 11:39:20</t>
  </si>
  <si>
    <t>11:39:20</t>
  </si>
  <si>
    <t>20240426 11:39:30</t>
  </si>
  <si>
    <t>11:39:30</t>
  </si>
  <si>
    <t>20240426 11:39:40</t>
  </si>
  <si>
    <t>11:39:40</t>
  </si>
  <si>
    <t>20240426 11:39:50</t>
  </si>
  <si>
    <t>11:39:50</t>
  </si>
  <si>
    <t>20240426 11:45:22</t>
  </si>
  <si>
    <t>11:45:22</t>
  </si>
  <si>
    <t>no_9</t>
  </si>
  <si>
    <t>11:41:55</t>
  </si>
  <si>
    <t>20240426 11:45:47</t>
  </si>
  <si>
    <t>11:45:47</t>
  </si>
  <si>
    <t>20240426 11:45:57</t>
  </si>
  <si>
    <t>11:45:57</t>
  </si>
  <si>
    <t>20240426 11:46:07</t>
  </si>
  <si>
    <t>11:46:07</t>
  </si>
  <si>
    <t>20240426 11:46:17</t>
  </si>
  <si>
    <t>11:46:17</t>
  </si>
  <si>
    <t>20240426 11:46:27</t>
  </si>
  <si>
    <t>11:46:27</t>
  </si>
  <si>
    <t>20240426 11:46:37</t>
  </si>
  <si>
    <t>11:46:37</t>
  </si>
  <si>
    <t>20240426 11:49:33</t>
  </si>
  <si>
    <t>11:49:33</t>
  </si>
  <si>
    <t>no_10</t>
  </si>
  <si>
    <t>20240426 11:49:56</t>
  </si>
  <si>
    <t>11:49:56</t>
  </si>
  <si>
    <t>20240426 11:50:06</t>
  </si>
  <si>
    <t>11:50:06</t>
  </si>
  <si>
    <t>20240426 11:50:16</t>
  </si>
  <si>
    <t>11:50:16</t>
  </si>
  <si>
    <t>20240426 11:50:26</t>
  </si>
  <si>
    <t>11:50:26</t>
  </si>
  <si>
    <t>20240426 11:50:36</t>
  </si>
  <si>
    <t>11:50:36</t>
  </si>
  <si>
    <t>20240426 11:50:46</t>
  </si>
  <si>
    <t>11:50:46</t>
  </si>
  <si>
    <t>20240426 11:54:08</t>
  </si>
  <si>
    <t>11:54:08</t>
  </si>
  <si>
    <t>no_11</t>
  </si>
  <si>
    <t>20240426 11:54:31</t>
  </si>
  <si>
    <t>11:54:31</t>
  </si>
  <si>
    <t>20240426 11:54:41</t>
  </si>
  <si>
    <t>11:54:41</t>
  </si>
  <si>
    <t>20240426 11:54:51</t>
  </si>
  <si>
    <t>11:54:51</t>
  </si>
  <si>
    <t>20240426 11:55:01</t>
  </si>
  <si>
    <t>11:55:01</t>
  </si>
  <si>
    <t>20240426 11:55:11</t>
  </si>
  <si>
    <t>11:55:11</t>
  </si>
  <si>
    <t>20240426 11:55:21</t>
  </si>
  <si>
    <t>11:55:21</t>
  </si>
  <si>
    <t>20240426 11:58:19</t>
  </si>
  <si>
    <t>11:58:19</t>
  </si>
  <si>
    <t>no_12</t>
  </si>
  <si>
    <t>20240426 11:58:40</t>
  </si>
  <si>
    <t>11:58:40</t>
  </si>
  <si>
    <t>20240426 11:58:50</t>
  </si>
  <si>
    <t>11:58:50</t>
  </si>
  <si>
    <t>20240426 11:59:00</t>
  </si>
  <si>
    <t>11:59:00</t>
  </si>
  <si>
    <t>20240426 11:59:10</t>
  </si>
  <si>
    <t>11:59:10</t>
  </si>
  <si>
    <t>20240426 11:59:20</t>
  </si>
  <si>
    <t>11:59:20</t>
  </si>
  <si>
    <t>20240426 11:59:30</t>
  </si>
  <si>
    <t>11:59:30</t>
  </si>
  <si>
    <t>20240426 12:16:50</t>
  </si>
  <si>
    <t>12:16:50</t>
  </si>
  <si>
    <t>12:15:24</t>
  </si>
  <si>
    <t>20240426 12:17:00</t>
  </si>
  <si>
    <t>12:17:00</t>
  </si>
  <si>
    <t>20240426 12:17:10</t>
  </si>
  <si>
    <t>12:17:10</t>
  </si>
  <si>
    <t>20240426 12:17:20</t>
  </si>
  <si>
    <t>12:17:20</t>
  </si>
  <si>
    <t>20240426 12:17:30</t>
  </si>
  <si>
    <t>12:17:30</t>
  </si>
  <si>
    <t>20240426 12:17:40</t>
  </si>
  <si>
    <t>12:17:40</t>
  </si>
  <si>
    <t>20240426 12:19:46</t>
  </si>
  <si>
    <t>12:19:46</t>
  </si>
  <si>
    <t>20240426 12:20:22</t>
  </si>
  <si>
    <t>12:20:22</t>
  </si>
  <si>
    <t>20240426 12:20:32</t>
  </si>
  <si>
    <t>12:20:32</t>
  </si>
  <si>
    <t>20240426 12:20:42</t>
  </si>
  <si>
    <t>12:20:42</t>
  </si>
  <si>
    <t>20240426 12:20:52</t>
  </si>
  <si>
    <t>12:20:52</t>
  </si>
  <si>
    <t>20240426 12:21:02</t>
  </si>
  <si>
    <t>12:21:02</t>
  </si>
  <si>
    <t>20240426 12:21:12</t>
  </si>
  <si>
    <t>12:21:12</t>
  </si>
  <si>
    <t>20240426 12:23:11</t>
  </si>
  <si>
    <t>12:23:11</t>
  </si>
  <si>
    <t>20240426 12:23:28</t>
  </si>
  <si>
    <t>12:23:28</t>
  </si>
  <si>
    <t>20240426 12:23:38</t>
  </si>
  <si>
    <t>12:23:38</t>
  </si>
  <si>
    <t>20240426 12:23:48</t>
  </si>
  <si>
    <t>12:23:48</t>
  </si>
  <si>
    <t>20240426 12:23:58</t>
  </si>
  <si>
    <t>12:23:58</t>
  </si>
  <si>
    <t>20240426 12:24:08</t>
  </si>
  <si>
    <t>12:24:08</t>
  </si>
  <si>
    <t>20240426 12:24:18</t>
  </si>
  <si>
    <t>12:24:18</t>
  </si>
  <si>
    <t>20240426 12:25:07</t>
  </si>
  <si>
    <t>12:25:07</t>
  </si>
  <si>
    <t>20240426 12:27:11</t>
  </si>
  <si>
    <t>12:27:11</t>
  </si>
  <si>
    <t>20240426 12:27:28</t>
  </si>
  <si>
    <t>12:27:28</t>
  </si>
  <si>
    <t>20240426 12:27:38</t>
  </si>
  <si>
    <t>12:27:38</t>
  </si>
  <si>
    <t>20240426 12:27:48</t>
  </si>
  <si>
    <t>12:27:48</t>
  </si>
  <si>
    <t>20240426 12:27:58</t>
  </si>
  <si>
    <t>12:27:58</t>
  </si>
  <si>
    <t>20240426 12:28:08</t>
  </si>
  <si>
    <t>12:28:08</t>
  </si>
  <si>
    <t>20240426 12:28:18</t>
  </si>
  <si>
    <t>12:28:18</t>
  </si>
  <si>
    <t>20240426 12:30:43</t>
  </si>
  <si>
    <t>12:30:43</t>
  </si>
  <si>
    <t>20240426 12:31:02</t>
  </si>
  <si>
    <t>12:31:02</t>
  </si>
  <si>
    <t>20240426 12:31:12</t>
  </si>
  <si>
    <t>12:31:12</t>
  </si>
  <si>
    <t>20240426 12:31:22</t>
  </si>
  <si>
    <t>12:31:22</t>
  </si>
  <si>
    <t>20240426 12:31:32</t>
  </si>
  <si>
    <t>12:31:32</t>
  </si>
  <si>
    <t>20240426 12:31:42</t>
  </si>
  <si>
    <t>12:31:42</t>
  </si>
  <si>
    <t>20240426 12:31:52</t>
  </si>
  <si>
    <t>12:31:52</t>
  </si>
  <si>
    <t>20240426 12:35:13</t>
  </si>
  <si>
    <t>12:35:13</t>
  </si>
  <si>
    <t>20240426 12:35:30</t>
  </si>
  <si>
    <t>12:35:30</t>
  </si>
  <si>
    <t>20240426 12:35:40</t>
  </si>
  <si>
    <t>12:35:40</t>
  </si>
  <si>
    <t>20240426 12:35:50</t>
  </si>
  <si>
    <t>12:35:50</t>
  </si>
  <si>
    <t>20240426 12:36:00</t>
  </si>
  <si>
    <t>12:36:00</t>
  </si>
  <si>
    <t>20240426 12:36:10</t>
  </si>
  <si>
    <t>12:36:10</t>
  </si>
  <si>
    <t>20240426 12:36:20</t>
  </si>
  <si>
    <t>12:36:20</t>
  </si>
  <si>
    <t>20240426 13:00:39</t>
  </si>
  <si>
    <t>13:00:39</t>
  </si>
  <si>
    <t>12:59:38</t>
  </si>
  <si>
    <t>20240426 13:01:11</t>
  </si>
  <si>
    <t>13:01:11</t>
  </si>
  <si>
    <t>20240426 13:01:21</t>
  </si>
  <si>
    <t>13:01:21</t>
  </si>
  <si>
    <t>20240426 13:01:31</t>
  </si>
  <si>
    <t>13:01:31</t>
  </si>
  <si>
    <t>20240426 13:01:41</t>
  </si>
  <si>
    <t>13:01:41</t>
  </si>
  <si>
    <t>20240426 13:01:51</t>
  </si>
  <si>
    <t>13:01:51</t>
  </si>
  <si>
    <t>20240426 13:02:01</t>
  </si>
  <si>
    <t>13:02:01</t>
  </si>
  <si>
    <t>20240426 13:04:54</t>
  </si>
  <si>
    <t>13:04:54</t>
  </si>
  <si>
    <t>20240426 13:05:13</t>
  </si>
  <si>
    <t>13:05:13</t>
  </si>
  <si>
    <t>20240426 13:05:23</t>
  </si>
  <si>
    <t>13:05:23</t>
  </si>
  <si>
    <t>20240426 13:05:33</t>
  </si>
  <si>
    <t>13:05:33</t>
  </si>
  <si>
    <t>20240426 13:05:43</t>
  </si>
  <si>
    <t>13:05:43</t>
  </si>
  <si>
    <t>20240426 13:05:53</t>
  </si>
  <si>
    <t>13:05:53</t>
  </si>
  <si>
    <t>20240426 13:06:03</t>
  </si>
  <si>
    <t>13:06:03</t>
  </si>
  <si>
    <t>20240426 13:08:04</t>
  </si>
  <si>
    <t>13:08:04</t>
  </si>
  <si>
    <t>20240426 13:08:23</t>
  </si>
  <si>
    <t>13:08:23</t>
  </si>
  <si>
    <t>20240426 13:08:33</t>
  </si>
  <si>
    <t>13:08:33</t>
  </si>
  <si>
    <t>20240426 13:08:43</t>
  </si>
  <si>
    <t>13:08:43</t>
  </si>
  <si>
    <t>20240426 13:08:53</t>
  </si>
  <si>
    <t>13:08:53</t>
  </si>
  <si>
    <t>20240426 13:09:03</t>
  </si>
  <si>
    <t>13:09:03</t>
  </si>
  <si>
    <t>20240426 13:09:13</t>
  </si>
  <si>
    <t>13:09:13</t>
  </si>
  <si>
    <t>20240426 13:11:23</t>
  </si>
  <si>
    <t>13:11:23</t>
  </si>
  <si>
    <t>20240426 13:11:45</t>
  </si>
  <si>
    <t>13:11:45</t>
  </si>
  <si>
    <t>20240426 13:11:55</t>
  </si>
  <si>
    <t>13:11:55</t>
  </si>
  <si>
    <t>20240426 13:12:05</t>
  </si>
  <si>
    <t>13:12:05</t>
  </si>
  <si>
    <t>20240426 13:12:15</t>
  </si>
  <si>
    <t>13:12:15</t>
  </si>
  <si>
    <t>20240426 13:12:25</t>
  </si>
  <si>
    <t>13:12:25</t>
  </si>
  <si>
    <t>20240426 13:12:35</t>
  </si>
  <si>
    <t>13:12:35</t>
  </si>
  <si>
    <t>20240426 13:15:54</t>
  </si>
  <si>
    <t>13:15:54</t>
  </si>
  <si>
    <t>20240426 13:16:17</t>
  </si>
  <si>
    <t>13:16:17</t>
  </si>
  <si>
    <t>20240426 13:16:27</t>
  </si>
  <si>
    <t>13:16:27</t>
  </si>
  <si>
    <t>20240426 13:16:37</t>
  </si>
  <si>
    <t>13:16:37</t>
  </si>
  <si>
    <t>20240426 13:16:47</t>
  </si>
  <si>
    <t>13:16:47</t>
  </si>
  <si>
    <t>20240426 13:16:57</t>
  </si>
  <si>
    <t>13:16:57</t>
  </si>
  <si>
    <t>20240426 13:17:07</t>
  </si>
  <si>
    <t>13:17:07</t>
  </si>
  <si>
    <t>20240426 13:20:01</t>
  </si>
  <si>
    <t>13:20:01</t>
  </si>
  <si>
    <t>20240426 13:20:27</t>
  </si>
  <si>
    <t>13:20:27</t>
  </si>
  <si>
    <t>20240426 13:20:37</t>
  </si>
  <si>
    <t>13:20:37</t>
  </si>
  <si>
    <t>20240426 13:20:47</t>
  </si>
  <si>
    <t>13:20:47</t>
  </si>
  <si>
    <t>20240426 13:20:57</t>
  </si>
  <si>
    <t>13:20:57</t>
  </si>
  <si>
    <t>20240426 13:21:07</t>
  </si>
  <si>
    <t>13:21:07</t>
  </si>
  <si>
    <t>20240426 13:21:17</t>
  </si>
  <si>
    <t>13:21:17</t>
  </si>
  <si>
    <t>20240426 13:35:01</t>
  </si>
  <si>
    <t>13:35:01</t>
  </si>
  <si>
    <t>13:33:05</t>
  </si>
  <si>
    <t>20240426 13:35:26</t>
  </si>
  <si>
    <t>13:35:26</t>
  </si>
  <si>
    <t>20240426 13:35:46</t>
  </si>
  <si>
    <t>13:35:46</t>
  </si>
  <si>
    <t>20240426 13:35:56</t>
  </si>
  <si>
    <t>13:35:56</t>
  </si>
  <si>
    <t>20240426 13:36:06</t>
  </si>
  <si>
    <t>13:36:06</t>
  </si>
  <si>
    <t>20240426 13:36:16</t>
  </si>
  <si>
    <t>13:36:16</t>
  </si>
  <si>
    <t>20240426 13:36:26</t>
  </si>
  <si>
    <t>13:36:26</t>
  </si>
  <si>
    <t>20240426 13:36:36</t>
  </si>
  <si>
    <t>13:36:36</t>
  </si>
  <si>
    <t>20240426 13:38:38</t>
  </si>
  <si>
    <t>13:38:38</t>
  </si>
  <si>
    <t>20240426 13:39:00</t>
  </si>
  <si>
    <t>13:39:00</t>
  </si>
  <si>
    <t>20240426 13:39:10</t>
  </si>
  <si>
    <t>13:39:10</t>
  </si>
  <si>
    <t>20240426 13:39:20</t>
  </si>
  <si>
    <t>13:39:20</t>
  </si>
  <si>
    <t>20240426 13:39:30</t>
  </si>
  <si>
    <t>13:39:30</t>
  </si>
  <si>
    <t>20240426 13:39:40</t>
  </si>
  <si>
    <t>13:39:40</t>
  </si>
  <si>
    <t>20240426 13:39:50</t>
  </si>
  <si>
    <t>13:39:50</t>
  </si>
  <si>
    <t>20240426 13:41:50</t>
  </si>
  <si>
    <t>13:41:50</t>
  </si>
  <si>
    <t>20240426 13:42:09</t>
  </si>
  <si>
    <t>13:42:09</t>
  </si>
  <si>
    <t>20240426 13:42:19</t>
  </si>
  <si>
    <t>13:42:19</t>
  </si>
  <si>
    <t>20240426 13:42:29</t>
  </si>
  <si>
    <t>13:42:29</t>
  </si>
  <si>
    <t>20240426 13:42:39</t>
  </si>
  <si>
    <t>13:42:39</t>
  </si>
  <si>
    <t>20240426 13:42:49</t>
  </si>
  <si>
    <t>13:42:49</t>
  </si>
  <si>
    <t>20240426 13:42:59</t>
  </si>
  <si>
    <t>13:42:59</t>
  </si>
  <si>
    <t>20240426 13:43:43</t>
  </si>
  <si>
    <t>13:43:43</t>
  </si>
  <si>
    <t>20240426 13:43:53</t>
  </si>
  <si>
    <t>13:43:53</t>
  </si>
  <si>
    <t>20240426 13:44:03</t>
  </si>
  <si>
    <t>13:44:03</t>
  </si>
  <si>
    <t>20240426 13:44:13</t>
  </si>
  <si>
    <t>13:44:13</t>
  </si>
  <si>
    <t>20240426 13:44:23</t>
  </si>
  <si>
    <t>13:44:23</t>
  </si>
  <si>
    <t>20240426 13:44:33</t>
  </si>
  <si>
    <t>13:44:33</t>
  </si>
  <si>
    <t>20240426 13:45:14</t>
  </si>
  <si>
    <t>13:45:14</t>
  </si>
  <si>
    <t>20240426 13:45:24</t>
  </si>
  <si>
    <t>13:45:24</t>
  </si>
  <si>
    <t>20240426 13:45:34</t>
  </si>
  <si>
    <t>13:45:34</t>
  </si>
  <si>
    <t>20240426 13:45:44</t>
  </si>
  <si>
    <t>13:45:44</t>
  </si>
  <si>
    <t>20240426 13:45:54</t>
  </si>
  <si>
    <t>13:45:54</t>
  </si>
  <si>
    <t>20240426 13:46:04</t>
  </si>
  <si>
    <t>13:46:04</t>
  </si>
  <si>
    <t>20240426 13:59:54</t>
  </si>
  <si>
    <t>13:59:54</t>
  </si>
  <si>
    <t>20240426 14:00:15</t>
  </si>
  <si>
    <t>14:00:15</t>
  </si>
  <si>
    <t>20240426 14:00:25</t>
  </si>
  <si>
    <t>14:00:25</t>
  </si>
  <si>
    <t>20240426 14:00:35</t>
  </si>
  <si>
    <t>14:00:35</t>
  </si>
  <si>
    <t>20240426 14:00:45</t>
  </si>
  <si>
    <t>14:00:45</t>
  </si>
  <si>
    <t>20240426 14:00:55</t>
  </si>
  <si>
    <t>14:00:55</t>
  </si>
  <si>
    <t>20240426 14:01:05</t>
  </si>
  <si>
    <t>14:01:05</t>
  </si>
  <si>
    <t>20240426 14:05:28</t>
  </si>
  <si>
    <t>14:05:28</t>
  </si>
  <si>
    <t>14:03:58</t>
  </si>
  <si>
    <t>20240426 14:05:46</t>
  </si>
  <si>
    <t>14:05:46</t>
  </si>
  <si>
    <t>20240426 14:05:56</t>
  </si>
  <si>
    <t>14:05:56</t>
  </si>
  <si>
    <t>20240426 14:06:06</t>
  </si>
  <si>
    <t>14:06:06</t>
  </si>
  <si>
    <t>20240426 14:06:16</t>
  </si>
  <si>
    <t>14:06:16</t>
  </si>
  <si>
    <t>20240426 14:06:26</t>
  </si>
  <si>
    <t>14:06:26</t>
  </si>
  <si>
    <t>20240426 14:06:36</t>
  </si>
  <si>
    <t>14:06:36</t>
  </si>
  <si>
    <t>20240426 14:09:22</t>
  </si>
  <si>
    <t>14:09:22</t>
  </si>
  <si>
    <t>20240426 14:09:39</t>
  </si>
  <si>
    <t>14:09:39</t>
  </si>
  <si>
    <t>20240426 14:09:49</t>
  </si>
  <si>
    <t>14:09:49</t>
  </si>
  <si>
    <t>20240426 14:09:59</t>
  </si>
  <si>
    <t>14:09:59</t>
  </si>
  <si>
    <t>20240426 14:10:09</t>
  </si>
  <si>
    <t>14:10:09</t>
  </si>
  <si>
    <t>20240426 14:10:19</t>
  </si>
  <si>
    <t>14:10:19</t>
  </si>
  <si>
    <t>20240426 14:10:29</t>
  </si>
  <si>
    <t>14:10:29</t>
  </si>
  <si>
    <t>20240426 14:12:34</t>
  </si>
  <si>
    <t>14:12:34</t>
  </si>
  <si>
    <t>20240426 14:12:52</t>
  </si>
  <si>
    <t>14:12:52</t>
  </si>
  <si>
    <t>20240426 14:13:02</t>
  </si>
  <si>
    <t>14:13:02</t>
  </si>
  <si>
    <t>20240426 14:13:12</t>
  </si>
  <si>
    <t>14:13:12</t>
  </si>
  <si>
    <t>20240426 14:13:22</t>
  </si>
  <si>
    <t>14:13:22</t>
  </si>
  <si>
    <t>20240426 14:13:32</t>
  </si>
  <si>
    <t>14:13:32</t>
  </si>
  <si>
    <t>20240426 14:13:42</t>
  </si>
  <si>
    <t>14:13:42</t>
  </si>
  <si>
    <t>20240426 14:14:17</t>
  </si>
  <si>
    <t>14:14:17</t>
  </si>
  <si>
    <t>20240426 14:23:16</t>
  </si>
  <si>
    <t>14:23:16</t>
  </si>
  <si>
    <t>20240426 14:23:37</t>
  </si>
  <si>
    <t>14:23:37</t>
  </si>
  <si>
    <t>20240426 14:23:47</t>
  </si>
  <si>
    <t>14:23:47</t>
  </si>
  <si>
    <t>20240426 14:23:57</t>
  </si>
  <si>
    <t>14:23:57</t>
  </si>
  <si>
    <t>20240426 14:24:07</t>
  </si>
  <si>
    <t>14:24:07</t>
  </si>
  <si>
    <t>20240426 14:24:17</t>
  </si>
  <si>
    <t>14:24:17</t>
  </si>
  <si>
    <t>20240426 14:24:27</t>
  </si>
  <si>
    <t>14:24:27</t>
  </si>
  <si>
    <t>20240426 14:27:39</t>
  </si>
  <si>
    <t>14:27:39</t>
  </si>
  <si>
    <t>14:25:43</t>
  </si>
  <si>
    <t>20240426 14:27:49</t>
  </si>
  <si>
    <t>14:27:49</t>
  </si>
  <si>
    <t>20240426 14:27:59</t>
  </si>
  <si>
    <t>14:27:59</t>
  </si>
  <si>
    <t>20240426 14:28:09</t>
  </si>
  <si>
    <t>14:28:09</t>
  </si>
  <si>
    <t>20240426 14:28:19</t>
  </si>
  <si>
    <t>14:28:19</t>
  </si>
  <si>
    <t>20240426 14:28:29</t>
  </si>
  <si>
    <t>14:28:29</t>
  </si>
  <si>
    <t>20240426 14:31:16</t>
  </si>
  <si>
    <t>14:31:16</t>
  </si>
  <si>
    <t>20240426 14:31:32</t>
  </si>
  <si>
    <t>14:31:32</t>
  </si>
  <si>
    <t>20240426 14:31:42</t>
  </si>
  <si>
    <t>14:31:42</t>
  </si>
  <si>
    <t>20240426 14:31:52</t>
  </si>
  <si>
    <t>14:31:52</t>
  </si>
  <si>
    <t>20240426 14:32:02</t>
  </si>
  <si>
    <t>14:32:02</t>
  </si>
  <si>
    <t>20240426 14:32:12</t>
  </si>
  <si>
    <t>14:32:12</t>
  </si>
  <si>
    <t>20240426 14:32:22</t>
  </si>
  <si>
    <t>14:32:22</t>
  </si>
  <si>
    <t>20240426 14:36:28</t>
  </si>
  <si>
    <t>14:36:28</t>
  </si>
  <si>
    <t>20240426 14:36:55</t>
  </si>
  <si>
    <t>14:36:55</t>
  </si>
  <si>
    <t>20240426 14:37:05</t>
  </si>
  <si>
    <t>14:37:05</t>
  </si>
  <si>
    <t>20240426 14:37:15</t>
  </si>
  <si>
    <t>14:37:15</t>
  </si>
  <si>
    <t>20240426 14:37:25</t>
  </si>
  <si>
    <t>14:37:25</t>
  </si>
  <si>
    <t>20240426 14:37:35</t>
  </si>
  <si>
    <t>14:37:35</t>
  </si>
  <si>
    <t>20240426 14:37:45</t>
  </si>
  <si>
    <t>14:37:45</t>
  </si>
  <si>
    <t>20240426 14:41:36</t>
  </si>
  <si>
    <t>14:41:36</t>
  </si>
  <si>
    <t>20240426 14:41:57</t>
  </si>
  <si>
    <t>14:41:57</t>
  </si>
  <si>
    <t>20240426 14:42:07</t>
  </si>
  <si>
    <t>14:42:07</t>
  </si>
  <si>
    <t>20240426 14:42:17</t>
  </si>
  <si>
    <t>14:42:17</t>
  </si>
  <si>
    <t>20240426 14:42:27</t>
  </si>
  <si>
    <t>14:42:27</t>
  </si>
  <si>
    <t>20240426 14:42:37</t>
  </si>
  <si>
    <t>14:42:37</t>
  </si>
  <si>
    <t>20240426 14:42:47</t>
  </si>
  <si>
    <t>14:42:47</t>
  </si>
  <si>
    <t>20240426 14:46:11</t>
  </si>
  <si>
    <t>14:46:11</t>
  </si>
  <si>
    <t>20240426 14:46:33</t>
  </si>
  <si>
    <t>14:46:33</t>
  </si>
  <si>
    <t>20240426 14:46:43</t>
  </si>
  <si>
    <t>14:46:43</t>
  </si>
  <si>
    <t>20240426 14:46:53</t>
  </si>
  <si>
    <t>14:46:53</t>
  </si>
  <si>
    <t>20240426 14:47:03</t>
  </si>
  <si>
    <t>14:47:03</t>
  </si>
  <si>
    <t>20240426 14:47:13</t>
  </si>
  <si>
    <t>14:47:13</t>
  </si>
  <si>
    <t>20240426 14:47:23</t>
  </si>
  <si>
    <t>14:47:23</t>
  </si>
  <si>
    <t>20240426 15:16:07</t>
  </si>
  <si>
    <t>15:16:07</t>
  </si>
  <si>
    <t>15:16:24</t>
  </si>
  <si>
    <t>20240426 15:16:54</t>
  </si>
  <si>
    <t>15:16:54</t>
  </si>
  <si>
    <t>20240426 15:17:04</t>
  </si>
  <si>
    <t>15:17:04</t>
  </si>
  <si>
    <t>20240426 15:17:14</t>
  </si>
  <si>
    <t>15:17:14</t>
  </si>
  <si>
    <t>20240426 15:17:24</t>
  </si>
  <si>
    <t>15:17:24</t>
  </si>
  <si>
    <t>20240426 15:17:34</t>
  </si>
  <si>
    <t>15:17:34</t>
  </si>
  <si>
    <t>20240426 15:17:44</t>
  </si>
  <si>
    <t>15:17:44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</si>
</sst>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Q382"/>
  <sheetViews>
    <sheetView tabSelected="1" workbookViewId="0"/>
  </sheetViews>
  <sheetFormatPr defaultRowHeight="15"/>
  <sheetData>
    <row r="2" spans="1:225">
      <c r="A2" t="s">
        <v>30</v>
      </c>
      <c r="B2" t="s">
        <v>31</v>
      </c>
      <c r="C2" t="s">
        <v>33</v>
      </c>
    </row>
    <row r="3" spans="1:225">
      <c r="B3" t="s">
        <v>32</v>
      </c>
      <c r="C3">
        <v>21</v>
      </c>
    </row>
    <row r="4" spans="1:22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5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5">
      <c r="B7">
        <v>0</v>
      </c>
      <c r="C7">
        <v>1</v>
      </c>
      <c r="D7">
        <v>0</v>
      </c>
      <c r="E7">
        <v>0</v>
      </c>
    </row>
    <row r="8" spans="1:2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5">
      <c r="B11">
        <v>0</v>
      </c>
      <c r="C11">
        <v>0</v>
      </c>
      <c r="D11">
        <v>0</v>
      </c>
      <c r="E11">
        <v>0</v>
      </c>
      <c r="F11">
        <v>1</v>
      </c>
    </row>
    <row r="12" spans="1:2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96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97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98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</row>
    <row r="15" spans="1:225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90</v>
      </c>
      <c r="AS15" t="s">
        <v>147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111</v>
      </c>
      <c r="BG15" t="s">
        <v>160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105</v>
      </c>
      <c r="DA15" t="s">
        <v>108</v>
      </c>
      <c r="DB15" t="s">
        <v>205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</row>
    <row r="16" spans="1:225">
      <c r="B16" t="s">
        <v>325</v>
      </c>
      <c r="C16" t="s">
        <v>325</v>
      </c>
      <c r="F16" t="s">
        <v>325</v>
      </c>
      <c r="H16" t="s">
        <v>325</v>
      </c>
      <c r="I16" t="s">
        <v>326</v>
      </c>
      <c r="J16" t="s">
        <v>327</v>
      </c>
      <c r="K16" t="s">
        <v>328</v>
      </c>
      <c r="L16" t="s">
        <v>329</v>
      </c>
      <c r="M16" t="s">
        <v>329</v>
      </c>
      <c r="N16" t="s">
        <v>167</v>
      </c>
      <c r="O16" t="s">
        <v>167</v>
      </c>
      <c r="P16" t="s">
        <v>326</v>
      </c>
      <c r="Q16" t="s">
        <v>326</v>
      </c>
      <c r="R16" t="s">
        <v>326</v>
      </c>
      <c r="S16" t="s">
        <v>326</v>
      </c>
      <c r="T16" t="s">
        <v>330</v>
      </c>
      <c r="U16" t="s">
        <v>331</v>
      </c>
      <c r="V16" t="s">
        <v>331</v>
      </c>
      <c r="W16" t="s">
        <v>332</v>
      </c>
      <c r="X16" t="s">
        <v>333</v>
      </c>
      <c r="Y16" t="s">
        <v>332</v>
      </c>
      <c r="Z16" t="s">
        <v>332</v>
      </c>
      <c r="AA16" t="s">
        <v>332</v>
      </c>
      <c r="AB16" t="s">
        <v>330</v>
      </c>
      <c r="AC16" t="s">
        <v>330</v>
      </c>
      <c r="AD16" t="s">
        <v>330</v>
      </c>
      <c r="AE16" t="s">
        <v>330</v>
      </c>
      <c r="AF16" t="s">
        <v>328</v>
      </c>
      <c r="AG16" t="s">
        <v>327</v>
      </c>
      <c r="AH16" t="s">
        <v>328</v>
      </c>
      <c r="AI16" t="s">
        <v>329</v>
      </c>
      <c r="AJ16" t="s">
        <v>329</v>
      </c>
      <c r="AK16" t="s">
        <v>334</v>
      </c>
      <c r="AL16" t="s">
        <v>335</v>
      </c>
      <c r="AM16" t="s">
        <v>327</v>
      </c>
      <c r="AN16" t="s">
        <v>336</v>
      </c>
      <c r="AO16" t="s">
        <v>336</v>
      </c>
      <c r="AP16" t="s">
        <v>337</v>
      </c>
      <c r="AQ16" t="s">
        <v>335</v>
      </c>
      <c r="AR16" t="s">
        <v>338</v>
      </c>
      <c r="AS16" t="s">
        <v>333</v>
      </c>
      <c r="AU16" t="s">
        <v>333</v>
      </c>
      <c r="AV16" t="s">
        <v>338</v>
      </c>
      <c r="AW16" t="s">
        <v>328</v>
      </c>
      <c r="AX16" t="s">
        <v>328</v>
      </c>
      <c r="AZ16" t="s">
        <v>339</v>
      </c>
      <c r="BA16" t="s">
        <v>340</v>
      </c>
      <c r="BD16" t="s">
        <v>326</v>
      </c>
      <c r="BF16" t="s">
        <v>325</v>
      </c>
      <c r="BG16" t="s">
        <v>329</v>
      </c>
      <c r="BH16" t="s">
        <v>329</v>
      </c>
      <c r="BI16" t="s">
        <v>336</v>
      </c>
      <c r="BJ16" t="s">
        <v>336</v>
      </c>
      <c r="BK16" t="s">
        <v>329</v>
      </c>
      <c r="BL16" t="s">
        <v>336</v>
      </c>
      <c r="BM16" t="s">
        <v>338</v>
      </c>
      <c r="BN16" t="s">
        <v>332</v>
      </c>
      <c r="BO16" t="s">
        <v>332</v>
      </c>
      <c r="BP16" t="s">
        <v>331</v>
      </c>
      <c r="BQ16" t="s">
        <v>331</v>
      </c>
      <c r="BR16" t="s">
        <v>331</v>
      </c>
      <c r="BS16" t="s">
        <v>331</v>
      </c>
      <c r="BT16" t="s">
        <v>331</v>
      </c>
      <c r="BU16" t="s">
        <v>341</v>
      </c>
      <c r="BV16" t="s">
        <v>328</v>
      </c>
      <c r="BW16" t="s">
        <v>328</v>
      </c>
      <c r="BX16" t="s">
        <v>329</v>
      </c>
      <c r="BY16" t="s">
        <v>329</v>
      </c>
      <c r="BZ16" t="s">
        <v>329</v>
      </c>
      <c r="CA16" t="s">
        <v>336</v>
      </c>
      <c r="CB16" t="s">
        <v>329</v>
      </c>
      <c r="CC16" t="s">
        <v>336</v>
      </c>
      <c r="CD16" t="s">
        <v>332</v>
      </c>
      <c r="CE16" t="s">
        <v>332</v>
      </c>
      <c r="CF16" t="s">
        <v>331</v>
      </c>
      <c r="CG16" t="s">
        <v>331</v>
      </c>
      <c r="CH16" t="s">
        <v>328</v>
      </c>
      <c r="CM16" t="s">
        <v>328</v>
      </c>
      <c r="CP16" t="s">
        <v>331</v>
      </c>
      <c r="CQ16" t="s">
        <v>331</v>
      </c>
      <c r="CR16" t="s">
        <v>331</v>
      </c>
      <c r="CS16" t="s">
        <v>331</v>
      </c>
      <c r="CT16" t="s">
        <v>331</v>
      </c>
      <c r="CU16" t="s">
        <v>328</v>
      </c>
      <c r="CV16" t="s">
        <v>328</v>
      </c>
      <c r="CW16" t="s">
        <v>328</v>
      </c>
      <c r="CX16" t="s">
        <v>325</v>
      </c>
      <c r="CZ16" t="s">
        <v>342</v>
      </c>
      <c r="DB16" t="s">
        <v>325</v>
      </c>
      <c r="DC16" t="s">
        <v>325</v>
      </c>
      <c r="DE16" t="s">
        <v>343</v>
      </c>
      <c r="DF16" t="s">
        <v>344</v>
      </c>
      <c r="DG16" t="s">
        <v>343</v>
      </c>
      <c r="DH16" t="s">
        <v>344</v>
      </c>
      <c r="DI16" t="s">
        <v>343</v>
      </c>
      <c r="DJ16" t="s">
        <v>344</v>
      </c>
      <c r="DK16" t="s">
        <v>333</v>
      </c>
      <c r="DL16" t="s">
        <v>333</v>
      </c>
      <c r="DM16" t="s">
        <v>329</v>
      </c>
      <c r="DN16" t="s">
        <v>345</v>
      </c>
      <c r="DO16" t="s">
        <v>329</v>
      </c>
      <c r="DQ16" t="s">
        <v>336</v>
      </c>
      <c r="DR16" t="s">
        <v>346</v>
      </c>
      <c r="DS16" t="s">
        <v>336</v>
      </c>
      <c r="DX16" t="s">
        <v>347</v>
      </c>
      <c r="DY16" t="s">
        <v>347</v>
      </c>
      <c r="EL16" t="s">
        <v>347</v>
      </c>
      <c r="EM16" t="s">
        <v>347</v>
      </c>
      <c r="EN16" t="s">
        <v>348</v>
      </c>
      <c r="EO16" t="s">
        <v>348</v>
      </c>
      <c r="EP16" t="s">
        <v>331</v>
      </c>
      <c r="EQ16" t="s">
        <v>331</v>
      </c>
      <c r="ER16" t="s">
        <v>333</v>
      </c>
      <c r="ES16" t="s">
        <v>331</v>
      </c>
      <c r="ET16" t="s">
        <v>336</v>
      </c>
      <c r="EU16" t="s">
        <v>333</v>
      </c>
      <c r="EV16" t="s">
        <v>333</v>
      </c>
      <c r="EX16" t="s">
        <v>347</v>
      </c>
      <c r="EY16" t="s">
        <v>347</v>
      </c>
      <c r="EZ16" t="s">
        <v>347</v>
      </c>
      <c r="FA16" t="s">
        <v>347</v>
      </c>
      <c r="FB16" t="s">
        <v>347</v>
      </c>
      <c r="FC16" t="s">
        <v>347</v>
      </c>
      <c r="FD16" t="s">
        <v>347</v>
      </c>
      <c r="FE16" t="s">
        <v>349</v>
      </c>
      <c r="FF16" t="s">
        <v>349</v>
      </c>
      <c r="FG16" t="s">
        <v>349</v>
      </c>
      <c r="FH16" t="s">
        <v>350</v>
      </c>
      <c r="FI16" t="s">
        <v>347</v>
      </c>
      <c r="FJ16" t="s">
        <v>347</v>
      </c>
      <c r="FK16" t="s">
        <v>347</v>
      </c>
      <c r="FL16" t="s">
        <v>347</v>
      </c>
      <c r="FM16" t="s">
        <v>347</v>
      </c>
      <c r="FN16" t="s">
        <v>347</v>
      </c>
      <c r="FO16" t="s">
        <v>347</v>
      </c>
      <c r="FP16" t="s">
        <v>347</v>
      </c>
      <c r="FQ16" t="s">
        <v>347</v>
      </c>
      <c r="FR16" t="s">
        <v>347</v>
      </c>
      <c r="FS16" t="s">
        <v>347</v>
      </c>
      <c r="FT16" t="s">
        <v>347</v>
      </c>
      <c r="GA16" t="s">
        <v>347</v>
      </c>
      <c r="GB16" t="s">
        <v>333</v>
      </c>
      <c r="GC16" t="s">
        <v>333</v>
      </c>
      <c r="GD16" t="s">
        <v>343</v>
      </c>
      <c r="GE16" t="s">
        <v>344</v>
      </c>
      <c r="GF16" t="s">
        <v>344</v>
      </c>
      <c r="GJ16" t="s">
        <v>344</v>
      </c>
      <c r="GN16" t="s">
        <v>329</v>
      </c>
      <c r="GO16" t="s">
        <v>329</v>
      </c>
      <c r="GP16" t="s">
        <v>336</v>
      </c>
      <c r="GQ16" t="s">
        <v>336</v>
      </c>
      <c r="GR16" t="s">
        <v>351</v>
      </c>
      <c r="GS16" t="s">
        <v>351</v>
      </c>
      <c r="GT16" t="s">
        <v>347</v>
      </c>
      <c r="GU16" t="s">
        <v>347</v>
      </c>
      <c r="GV16" t="s">
        <v>347</v>
      </c>
      <c r="GW16" t="s">
        <v>347</v>
      </c>
      <c r="GX16" t="s">
        <v>347</v>
      </c>
      <c r="GY16" t="s">
        <v>347</v>
      </c>
      <c r="GZ16" t="s">
        <v>331</v>
      </c>
      <c r="HA16" t="s">
        <v>347</v>
      </c>
      <c r="HC16" t="s">
        <v>338</v>
      </c>
      <c r="HD16" t="s">
        <v>338</v>
      </c>
      <c r="HE16" t="s">
        <v>331</v>
      </c>
      <c r="HF16" t="s">
        <v>331</v>
      </c>
      <c r="HG16" t="s">
        <v>331</v>
      </c>
      <c r="HH16" t="s">
        <v>331</v>
      </c>
      <c r="HI16" t="s">
        <v>331</v>
      </c>
      <c r="HJ16" t="s">
        <v>333</v>
      </c>
      <c r="HK16" t="s">
        <v>333</v>
      </c>
      <c r="HL16" t="s">
        <v>333</v>
      </c>
      <c r="HM16" t="s">
        <v>331</v>
      </c>
      <c r="HN16" t="s">
        <v>329</v>
      </c>
      <c r="HO16" t="s">
        <v>336</v>
      </c>
      <c r="HP16" t="s">
        <v>333</v>
      </c>
      <c r="HQ16" t="s">
        <v>333</v>
      </c>
    </row>
    <row r="17" spans="1:225">
      <c r="A17">
        <v>1</v>
      </c>
      <c r="B17">
        <v>1714151057.1</v>
      </c>
      <c r="C17">
        <v>0</v>
      </c>
      <c r="D17" t="s">
        <v>352</v>
      </c>
      <c r="E17" t="s">
        <v>353</v>
      </c>
      <c r="F17">
        <v>5</v>
      </c>
      <c r="G17" t="s">
        <v>354</v>
      </c>
      <c r="H17">
        <v>1714151049.099999</v>
      </c>
      <c r="I17">
        <f>(J17)/1000</f>
        <v>0</v>
      </c>
      <c r="J17">
        <f>IF(BE17, AM17, AG17)</f>
        <v>0</v>
      </c>
      <c r="K17">
        <f>IF(BE17, AH17, AF17)</f>
        <v>0</v>
      </c>
      <c r="L17">
        <f>BG17 - IF(AT17&gt;1, K17*BA17*100.0/(AV17*BU17), 0)</f>
        <v>0</v>
      </c>
      <c r="M17">
        <f>((S17-I17/2)*L17-K17)/(S17+I17/2)</f>
        <v>0</v>
      </c>
      <c r="N17">
        <f>M17*(BN17+BO17)/1000.0</f>
        <v>0</v>
      </c>
      <c r="O17">
        <f>(BG17 - IF(AT17&gt;1, K17*BA17*100.0/(AV17*BU17), 0))*(BN17+BO17)/1000.0</f>
        <v>0</v>
      </c>
      <c r="P17">
        <f>2.0/((1/R17-1/Q17)+SIGN(R17)*SQRT((1/R17-1/Q17)*(1/R17-1/Q17) + 4*BB17/((BB17+1)*(BB17+1))*(2*1/R17*1/Q17-1/Q17*1/Q17)))</f>
        <v>0</v>
      </c>
      <c r="Q17">
        <f>IF(LEFT(BC17,1)&lt;&gt;"0",IF(LEFT(BC17,1)="1",3.0,BD17),$D$5+$E$5*(BU17*BN17/($K$5*1000))+$F$5*(BU17*BN17/($K$5*1000))*MAX(MIN(BA17,$J$5),$I$5)*MAX(MIN(BA17,$J$5),$I$5)+$G$5*MAX(MIN(BA17,$J$5),$I$5)*(BU17*BN17/($K$5*1000))+$H$5*(BU17*BN17/($K$5*1000))*(BU17*BN17/($K$5*1000)))</f>
        <v>0</v>
      </c>
      <c r="R17">
        <f>I17*(1000-(1000*0.61365*exp(17.502*V17/(240.97+V17))/(BN17+BO17)+BI17)/2)/(1000*0.61365*exp(17.502*V17/(240.97+V17))/(BN17+BO17)-BI17)</f>
        <v>0</v>
      </c>
      <c r="S17">
        <f>1/((BB17+1)/(P17/1.6)+1/(Q17/1.37)) + BB17/((BB17+1)/(P17/1.6) + BB17/(Q17/1.37))</f>
        <v>0</v>
      </c>
      <c r="T17">
        <f>(AW17*AZ17)</f>
        <v>0</v>
      </c>
      <c r="U17">
        <f>(BP17+(T17+2*0.95*5.67E-8*(((BP17+$B$7)+273)^4-(BP17+273)^4)-44100*I17)/(1.84*29.3*Q17+8*0.95*5.67E-8*(BP17+273)^3))</f>
        <v>0</v>
      </c>
      <c r="V17">
        <f>($C$7*BQ17+$D$7*BR17+$E$7*U17)</f>
        <v>0</v>
      </c>
      <c r="W17">
        <f>0.61365*exp(17.502*V17/(240.97+V17))</f>
        <v>0</v>
      </c>
      <c r="X17">
        <f>(Y17/Z17*100)</f>
        <v>0</v>
      </c>
      <c r="Y17">
        <f>BI17*(BN17+BO17)/1000</f>
        <v>0</v>
      </c>
      <c r="Z17">
        <f>0.61365*exp(17.502*BP17/(240.97+BP17))</f>
        <v>0</v>
      </c>
      <c r="AA17">
        <f>(W17-BI17*(BN17+BO17)/1000)</f>
        <v>0</v>
      </c>
      <c r="AB17">
        <f>(-I17*44100)</f>
        <v>0</v>
      </c>
      <c r="AC17">
        <f>2*29.3*Q17*0.92*(BP17-V17)</f>
        <v>0</v>
      </c>
      <c r="AD17">
        <f>2*0.95*5.67E-8*(((BP17+$B$7)+273)^4-(V17+273)^4)</f>
        <v>0</v>
      </c>
      <c r="AE17">
        <f>T17+AD17+AB17+AC17</f>
        <v>0</v>
      </c>
      <c r="AF17">
        <f>BM17*AT17*(BH17-BG17*(1000-AT17*BJ17)/(1000-AT17*BI17))/(100*BA17)</f>
        <v>0</v>
      </c>
      <c r="AG17">
        <f>1000*BM17*AT17*(BI17-BJ17)/(100*BA17*(1000-AT17*BI17))</f>
        <v>0</v>
      </c>
      <c r="AH17">
        <f>(AI17 - AJ17 - BN17*1E3/(8.314*(BP17+273.15)) * AL17/BM17 * AK17) * BM17/(100*BA17) * (1000 - BJ17)/1000</f>
        <v>0</v>
      </c>
      <c r="AI17">
        <v>426.2172764617248</v>
      </c>
      <c r="AJ17">
        <v>425.9715090909091</v>
      </c>
      <c r="AK17">
        <v>-0.0007445017792311194</v>
      </c>
      <c r="AL17">
        <v>67.16168302192786</v>
      </c>
      <c r="AM17">
        <f>(AO17 - AN17 + BN17*1E3/(8.314*(BP17+273.15)) * AQ17/BM17 * AP17) * BM17/(100*BA17) * 1000/(1000 - AO17)</f>
        <v>0</v>
      </c>
      <c r="AN17">
        <v>14.63083592596625</v>
      </c>
      <c r="AO17">
        <v>14.74009939393939</v>
      </c>
      <c r="AP17">
        <v>-0.005748916885680259</v>
      </c>
      <c r="AQ17">
        <v>78.54765624198086</v>
      </c>
      <c r="AR17">
        <v>0</v>
      </c>
      <c r="AS17">
        <v>0</v>
      </c>
      <c r="AT17">
        <f>IF(AR17*$H$13&gt;=AV17,1.0,(AV17/(AV17-AR17*$H$13)))</f>
        <v>0</v>
      </c>
      <c r="AU17">
        <f>(AT17-1)*100</f>
        <v>0</v>
      </c>
      <c r="AV17">
        <f>MAX(0,($B$13+$C$13*BU17)/(1+$D$13*BU17)*BN17/(BP17+273)*$E$13)</f>
        <v>0</v>
      </c>
      <c r="AW17">
        <f>$B$11*BV17+$C$11*BW17+$F$11*CH17*(1-CK17)</f>
        <v>0</v>
      </c>
      <c r="AX17">
        <f>AW17*AY17</f>
        <v>0</v>
      </c>
      <c r="AY17">
        <f>($B$11*$D$9+$C$11*$D$9+$F$11*((CU17+CM17)/MAX(CU17+CM17+CV17, 0.1)*$I$9+CV17/MAX(CU17+CM17+CV17, 0.1)*$J$9))/($B$11+$C$11+$F$11)</f>
        <v>0</v>
      </c>
      <c r="AZ17">
        <f>($B$11*$K$9+$C$11*$K$9+$F$11*((CU17+CM17)/MAX(CU17+CM17+CV17, 0.1)*$P$9+CV17/MAX(CU17+CM17+CV17, 0.1)*$Q$9))/($B$11+$C$11+$F$11)</f>
        <v>0</v>
      </c>
      <c r="BA17">
        <v>6</v>
      </c>
      <c r="BB17">
        <v>0.5</v>
      </c>
      <c r="BC17" t="s">
        <v>355</v>
      </c>
      <c r="BD17">
        <v>2</v>
      </c>
      <c r="BE17" t="b">
        <v>1</v>
      </c>
      <c r="BF17">
        <v>1714151049.099999</v>
      </c>
      <c r="BG17">
        <v>419.7469999999999</v>
      </c>
      <c r="BH17">
        <v>420.0275161290322</v>
      </c>
      <c r="BI17">
        <v>14.76781935483871</v>
      </c>
      <c r="BJ17">
        <v>14.73237741935484</v>
      </c>
      <c r="BK17">
        <v>422.4850645161291</v>
      </c>
      <c r="BL17">
        <v>14.80040322580645</v>
      </c>
      <c r="BM17">
        <v>600.005322580645</v>
      </c>
      <c r="BN17">
        <v>101.4095161290323</v>
      </c>
      <c r="BO17">
        <v>0.1000092225806452</v>
      </c>
      <c r="BP17">
        <v>20.71537741935484</v>
      </c>
      <c r="BQ17">
        <v>20.67202258064516</v>
      </c>
      <c r="BR17">
        <v>999.9000000000003</v>
      </c>
      <c r="BS17">
        <v>0</v>
      </c>
      <c r="BT17">
        <v>0</v>
      </c>
      <c r="BU17">
        <v>9997.51258064516</v>
      </c>
      <c r="BV17">
        <v>0</v>
      </c>
      <c r="BW17">
        <v>140.7888064516129</v>
      </c>
      <c r="BX17">
        <v>-0.2806052258064516</v>
      </c>
      <c r="BY17">
        <v>426.0386774193548</v>
      </c>
      <c r="BZ17">
        <v>426.3082258064516</v>
      </c>
      <c r="CA17">
        <v>0.03544112806451612</v>
      </c>
      <c r="CB17">
        <v>420.0275161290322</v>
      </c>
      <c r="CC17">
        <v>14.73237741935484</v>
      </c>
      <c r="CD17">
        <v>1.497596774193548</v>
      </c>
      <c r="CE17">
        <v>1.494004193548387</v>
      </c>
      <c r="CF17">
        <v>12.94364516129032</v>
      </c>
      <c r="CG17">
        <v>12.9066935483871</v>
      </c>
      <c r="CH17">
        <v>400.0094838709678</v>
      </c>
      <c r="CI17">
        <v>0.8999862580645162</v>
      </c>
      <c r="CJ17">
        <v>0.1000137870967742</v>
      </c>
      <c r="CK17">
        <v>0</v>
      </c>
      <c r="CL17">
        <v>263.0372903225806</v>
      </c>
      <c r="CM17">
        <v>5.00098</v>
      </c>
      <c r="CN17">
        <v>1298.272580645161</v>
      </c>
      <c r="CO17">
        <v>3655.991612903226</v>
      </c>
      <c r="CP17">
        <v>37.36483870967741</v>
      </c>
      <c r="CQ17">
        <v>40.25399999999999</v>
      </c>
      <c r="CR17">
        <v>38.93699999999998</v>
      </c>
      <c r="CS17">
        <v>41.47958064516127</v>
      </c>
      <c r="CT17">
        <v>39.375</v>
      </c>
      <c r="CU17">
        <v>355.501935483871</v>
      </c>
      <c r="CV17">
        <v>39.50483870967742</v>
      </c>
      <c r="CW17">
        <v>0</v>
      </c>
      <c r="CX17">
        <v>1714151143.7</v>
      </c>
      <c r="CY17">
        <v>0</v>
      </c>
      <c r="CZ17">
        <v>1714150874.1</v>
      </c>
      <c r="DA17" t="s">
        <v>356</v>
      </c>
      <c r="DB17">
        <v>1714150866.1</v>
      </c>
      <c r="DC17">
        <v>1714150874.1</v>
      </c>
      <c r="DD17">
        <v>1</v>
      </c>
      <c r="DE17">
        <v>-0.506</v>
      </c>
      <c r="DF17">
        <v>-0.024</v>
      </c>
      <c r="DG17">
        <v>-2.74</v>
      </c>
      <c r="DH17">
        <v>-0.028</v>
      </c>
      <c r="DI17">
        <v>420</v>
      </c>
      <c r="DJ17">
        <v>17</v>
      </c>
      <c r="DK17">
        <v>0.54</v>
      </c>
      <c r="DL17">
        <v>0.17</v>
      </c>
      <c r="DM17">
        <v>-0.2641419</v>
      </c>
      <c r="DN17">
        <v>-0.3751689906191361</v>
      </c>
      <c r="DO17">
        <v>0.04280689722334474</v>
      </c>
      <c r="DP17">
        <v>0</v>
      </c>
      <c r="DQ17">
        <v>-0.02567487575</v>
      </c>
      <c r="DR17">
        <v>1.269188012420263</v>
      </c>
      <c r="DS17">
        <v>0.1233389356133114</v>
      </c>
      <c r="DT17">
        <v>0</v>
      </c>
      <c r="DU17">
        <v>0</v>
      </c>
      <c r="DV17">
        <v>2</v>
      </c>
      <c r="DW17" t="s">
        <v>357</v>
      </c>
      <c r="DX17">
        <v>3.22977</v>
      </c>
      <c r="DY17">
        <v>2.70417</v>
      </c>
      <c r="DZ17">
        <v>0.106884</v>
      </c>
      <c r="EA17">
        <v>0.10676</v>
      </c>
      <c r="EB17">
        <v>0.0824126</v>
      </c>
      <c r="EC17">
        <v>0.0821923</v>
      </c>
      <c r="ED17">
        <v>29291.7</v>
      </c>
      <c r="EE17">
        <v>28689.1</v>
      </c>
      <c r="EF17">
        <v>31393</v>
      </c>
      <c r="EG17">
        <v>30430</v>
      </c>
      <c r="EH17">
        <v>38593.8</v>
      </c>
      <c r="EI17">
        <v>36926.9</v>
      </c>
      <c r="EJ17">
        <v>44003.4</v>
      </c>
      <c r="EK17">
        <v>42489.6</v>
      </c>
      <c r="EL17">
        <v>2.18195</v>
      </c>
      <c r="EM17">
        <v>1.97863</v>
      </c>
      <c r="EN17">
        <v>0.0284053</v>
      </c>
      <c r="EO17">
        <v>0</v>
      </c>
      <c r="EP17">
        <v>20.176</v>
      </c>
      <c r="EQ17">
        <v>999.9</v>
      </c>
      <c r="ER17">
        <v>57.2</v>
      </c>
      <c r="ES17">
        <v>25.3</v>
      </c>
      <c r="ET17">
        <v>18.2575</v>
      </c>
      <c r="EU17">
        <v>61.6145</v>
      </c>
      <c r="EV17">
        <v>23.1651</v>
      </c>
      <c r="EW17">
        <v>1</v>
      </c>
      <c r="EX17">
        <v>-0.27956</v>
      </c>
      <c r="EY17">
        <v>2.09525</v>
      </c>
      <c r="EZ17">
        <v>20.1969</v>
      </c>
      <c r="FA17">
        <v>5.22897</v>
      </c>
      <c r="FB17">
        <v>11.9974</v>
      </c>
      <c r="FC17">
        <v>4.96775</v>
      </c>
      <c r="FD17">
        <v>3.297</v>
      </c>
      <c r="FE17">
        <v>9999</v>
      </c>
      <c r="FF17">
        <v>9999</v>
      </c>
      <c r="FG17">
        <v>9999</v>
      </c>
      <c r="FH17">
        <v>26.5</v>
      </c>
      <c r="FI17">
        <v>4.97108</v>
      </c>
      <c r="FJ17">
        <v>1.86768</v>
      </c>
      <c r="FK17">
        <v>1.85883</v>
      </c>
      <c r="FL17">
        <v>1.86493</v>
      </c>
      <c r="FM17">
        <v>1.86307</v>
      </c>
      <c r="FN17">
        <v>1.86433</v>
      </c>
      <c r="FO17">
        <v>1.85974</v>
      </c>
      <c r="FP17">
        <v>1.86386</v>
      </c>
      <c r="FQ17">
        <v>0</v>
      </c>
      <c r="FR17">
        <v>0</v>
      </c>
      <c r="FS17">
        <v>0</v>
      </c>
      <c r="FT17">
        <v>0</v>
      </c>
      <c r="FU17" t="s">
        <v>358</v>
      </c>
      <c r="FV17" t="s">
        <v>359</v>
      </c>
      <c r="FW17" t="s">
        <v>360</v>
      </c>
      <c r="FX17" t="s">
        <v>360</v>
      </c>
      <c r="FY17" t="s">
        <v>360</v>
      </c>
      <c r="FZ17" t="s">
        <v>360</v>
      </c>
      <c r="GA17">
        <v>0</v>
      </c>
      <c r="GB17">
        <v>100</v>
      </c>
      <c r="GC17">
        <v>100</v>
      </c>
      <c r="GD17">
        <v>-2.737</v>
      </c>
      <c r="GE17">
        <v>-0.0326</v>
      </c>
      <c r="GF17">
        <v>-0.8811904899427965</v>
      </c>
      <c r="GG17">
        <v>-0.004200780211792431</v>
      </c>
      <c r="GH17">
        <v>-6.086107273994438E-07</v>
      </c>
      <c r="GI17">
        <v>3.538391214060535E-10</v>
      </c>
      <c r="GJ17">
        <v>-0.05529564386864645</v>
      </c>
      <c r="GK17">
        <v>0.006682484536868237</v>
      </c>
      <c r="GL17">
        <v>-0.0007200357986506558</v>
      </c>
      <c r="GM17">
        <v>2.515042002614049E-05</v>
      </c>
      <c r="GN17">
        <v>15</v>
      </c>
      <c r="GO17">
        <v>1944</v>
      </c>
      <c r="GP17">
        <v>3</v>
      </c>
      <c r="GQ17">
        <v>20</v>
      </c>
      <c r="GR17">
        <v>3.2</v>
      </c>
      <c r="GS17">
        <v>3</v>
      </c>
      <c r="GT17">
        <v>1.12671</v>
      </c>
      <c r="GU17">
        <v>2.40967</v>
      </c>
      <c r="GV17">
        <v>1.44775</v>
      </c>
      <c r="GW17">
        <v>2.30103</v>
      </c>
      <c r="GX17">
        <v>1.55151</v>
      </c>
      <c r="GY17">
        <v>2.26929</v>
      </c>
      <c r="GZ17">
        <v>30.222</v>
      </c>
      <c r="HA17">
        <v>14.5261</v>
      </c>
      <c r="HB17">
        <v>18</v>
      </c>
      <c r="HC17">
        <v>603.857</v>
      </c>
      <c r="HD17">
        <v>477.148</v>
      </c>
      <c r="HE17">
        <v>16.9968</v>
      </c>
      <c r="HF17">
        <v>23.4486</v>
      </c>
      <c r="HG17">
        <v>29.9996</v>
      </c>
      <c r="HH17">
        <v>23.5708</v>
      </c>
      <c r="HI17">
        <v>23.533</v>
      </c>
      <c r="HJ17">
        <v>22.5661</v>
      </c>
      <c r="HK17">
        <v>29.7757</v>
      </c>
      <c r="HL17">
        <v>60.844</v>
      </c>
      <c r="HM17">
        <v>17</v>
      </c>
      <c r="HN17">
        <v>420</v>
      </c>
      <c r="HO17">
        <v>14.4565</v>
      </c>
      <c r="HP17">
        <v>99.63379999999999</v>
      </c>
      <c r="HQ17">
        <v>101.532</v>
      </c>
    </row>
    <row r="18" spans="1:225">
      <c r="A18">
        <v>2</v>
      </c>
      <c r="B18">
        <v>1714151077.6</v>
      </c>
      <c r="C18">
        <v>20.5</v>
      </c>
      <c r="D18" t="s">
        <v>361</v>
      </c>
      <c r="E18" t="s">
        <v>362</v>
      </c>
      <c r="F18">
        <v>5</v>
      </c>
      <c r="G18" t="s">
        <v>354</v>
      </c>
      <c r="H18">
        <v>1714151071.1</v>
      </c>
      <c r="I18">
        <f>(J18)/1000</f>
        <v>0</v>
      </c>
      <c r="J18">
        <f>IF(BE18, AM18, AG18)</f>
        <v>0</v>
      </c>
      <c r="K18">
        <f>IF(BE18, AH18, AF18)</f>
        <v>0</v>
      </c>
      <c r="L18">
        <f>BG18 - IF(AT18&gt;1, K18*BA18*100.0/(AV18*BU18), 0)</f>
        <v>0</v>
      </c>
      <c r="M18">
        <f>((S18-I18/2)*L18-K18)/(S18+I18/2)</f>
        <v>0</v>
      </c>
      <c r="N18">
        <f>M18*(BN18+BO18)/1000.0</f>
        <v>0</v>
      </c>
      <c r="O18">
        <f>(BG18 - IF(AT18&gt;1, K18*BA18*100.0/(AV18*BU18), 0))*(BN18+BO18)/1000.0</f>
        <v>0</v>
      </c>
      <c r="P18">
        <f>2.0/((1/R18-1/Q18)+SIGN(R18)*SQRT((1/R18-1/Q18)*(1/R18-1/Q18) + 4*BB18/((BB18+1)*(BB18+1))*(2*1/R18*1/Q18-1/Q18*1/Q18)))</f>
        <v>0</v>
      </c>
      <c r="Q18">
        <f>IF(LEFT(BC18,1)&lt;&gt;"0",IF(LEFT(BC18,1)="1",3.0,BD18),$D$5+$E$5*(BU18*BN18/($K$5*1000))+$F$5*(BU18*BN18/($K$5*1000))*MAX(MIN(BA18,$J$5),$I$5)*MAX(MIN(BA18,$J$5),$I$5)+$G$5*MAX(MIN(BA18,$J$5),$I$5)*(BU18*BN18/($K$5*1000))+$H$5*(BU18*BN18/($K$5*1000))*(BU18*BN18/($K$5*1000)))</f>
        <v>0</v>
      </c>
      <c r="R18">
        <f>I18*(1000-(1000*0.61365*exp(17.502*V18/(240.97+V18))/(BN18+BO18)+BI18)/2)/(1000*0.61365*exp(17.502*V18/(240.97+V18))/(BN18+BO18)-BI18)</f>
        <v>0</v>
      </c>
      <c r="S18">
        <f>1/((BB18+1)/(P18/1.6)+1/(Q18/1.37)) + BB18/((BB18+1)/(P18/1.6) + BB18/(Q18/1.37))</f>
        <v>0</v>
      </c>
      <c r="T18">
        <f>(AW18*AZ18)</f>
        <v>0</v>
      </c>
      <c r="U18">
        <f>(BP18+(T18+2*0.95*5.67E-8*(((BP18+$B$7)+273)^4-(BP18+273)^4)-44100*I18)/(1.84*29.3*Q18+8*0.95*5.67E-8*(BP18+273)^3))</f>
        <v>0</v>
      </c>
      <c r="V18">
        <f>($C$7*BQ18+$D$7*BR18+$E$7*U18)</f>
        <v>0</v>
      </c>
      <c r="W18">
        <f>0.61365*exp(17.502*V18/(240.97+V18))</f>
        <v>0</v>
      </c>
      <c r="X18">
        <f>(Y18/Z18*100)</f>
        <v>0</v>
      </c>
      <c r="Y18">
        <f>BI18*(BN18+BO18)/1000</f>
        <v>0</v>
      </c>
      <c r="Z18">
        <f>0.61365*exp(17.502*BP18/(240.97+BP18))</f>
        <v>0</v>
      </c>
      <c r="AA18">
        <f>(W18-BI18*(BN18+BO18)/1000)</f>
        <v>0</v>
      </c>
      <c r="AB18">
        <f>(-I18*44100)</f>
        <v>0</v>
      </c>
      <c r="AC18">
        <f>2*29.3*Q18*0.92*(BP18-V18)</f>
        <v>0</v>
      </c>
      <c r="AD18">
        <f>2*0.95*5.67E-8*(((BP18+$B$7)+273)^4-(V18+273)^4)</f>
        <v>0</v>
      </c>
      <c r="AE18">
        <f>T18+AD18+AB18+AC18</f>
        <v>0</v>
      </c>
      <c r="AF18">
        <f>BM18*AT18*(BH18-BG18*(1000-AT18*BJ18)/(1000-AT18*BI18))/(100*BA18)</f>
        <v>0</v>
      </c>
      <c r="AG18">
        <f>1000*BM18*AT18*(BI18-BJ18)/(100*BA18*(1000-AT18*BI18))</f>
        <v>0</v>
      </c>
      <c r="AH18">
        <f>(AI18 - AJ18 - BN18*1E3/(8.314*(BP18+273.15)) * AL18/BM18 * AK18) * BM18/(100*BA18) * (1000 - BJ18)/1000</f>
        <v>0</v>
      </c>
      <c r="AI18">
        <v>426.1447528687004</v>
      </c>
      <c r="AJ18">
        <v>425.825212121212</v>
      </c>
      <c r="AK18">
        <v>0.001638901954554935</v>
      </c>
      <c r="AL18">
        <v>67.16168302192786</v>
      </c>
      <c r="AM18">
        <f>(AO18 - AN18 + BN18*1E3/(8.314*(BP18+273.15)) * AQ18/BM18 * AP18) * BM18/(100*BA18) * 1000/(1000 - AO18)</f>
        <v>0</v>
      </c>
      <c r="AN18">
        <v>14.39440393094631</v>
      </c>
      <c r="AO18">
        <v>14.56515333333333</v>
      </c>
      <c r="AP18">
        <v>-0.008048708634152621</v>
      </c>
      <c r="AQ18">
        <v>78.54765624198086</v>
      </c>
      <c r="AR18">
        <v>0</v>
      </c>
      <c r="AS18">
        <v>0</v>
      </c>
      <c r="AT18">
        <f>IF(AR18*$H$13&gt;=AV18,1.0,(AV18/(AV18-AR18*$H$13)))</f>
        <v>0</v>
      </c>
      <c r="AU18">
        <f>(AT18-1)*100</f>
        <v>0</v>
      </c>
      <c r="AV18">
        <f>MAX(0,($B$13+$C$13*BU18)/(1+$D$13*BU18)*BN18/(BP18+273)*$E$13)</f>
        <v>0</v>
      </c>
      <c r="AW18">
        <f>$B$11*BV18+$C$11*BW18+$F$11*CH18*(1-CK18)</f>
        <v>0</v>
      </c>
      <c r="AX18">
        <f>AW18*AY18</f>
        <v>0</v>
      </c>
      <c r="AY18">
        <f>($B$11*$D$9+$C$11*$D$9+$F$11*((CU18+CM18)/MAX(CU18+CM18+CV18, 0.1)*$I$9+CV18/MAX(CU18+CM18+CV18, 0.1)*$J$9))/($B$11+$C$11+$F$11)</f>
        <v>0</v>
      </c>
      <c r="AZ18">
        <f>($B$11*$K$9+$C$11*$K$9+$F$11*((CU18+CM18)/MAX(CU18+CM18+CV18, 0.1)*$P$9+CV18/MAX(CU18+CM18+CV18, 0.1)*$Q$9))/($B$11+$C$11+$F$11)</f>
        <v>0</v>
      </c>
      <c r="BA18">
        <v>6</v>
      </c>
      <c r="BB18">
        <v>0.5</v>
      </c>
      <c r="BC18" t="s">
        <v>355</v>
      </c>
      <c r="BD18">
        <v>2</v>
      </c>
      <c r="BE18" t="b">
        <v>1</v>
      </c>
      <c r="BF18">
        <v>1714151071.1</v>
      </c>
      <c r="BG18">
        <v>419.62896</v>
      </c>
      <c r="BH18">
        <v>420.0153999999999</v>
      </c>
      <c r="BI18">
        <v>14.617636</v>
      </c>
      <c r="BJ18">
        <v>14.426944</v>
      </c>
      <c r="BK18">
        <v>422.36612</v>
      </c>
      <c r="BL18">
        <v>14.650484</v>
      </c>
      <c r="BM18">
        <v>600.01752</v>
      </c>
      <c r="BN18">
        <v>101.41448</v>
      </c>
      <c r="BO18">
        <v>0.100044036</v>
      </c>
      <c r="BP18">
        <v>20.651176</v>
      </c>
      <c r="BQ18">
        <v>20.59876</v>
      </c>
      <c r="BR18">
        <v>999.9</v>
      </c>
      <c r="BS18">
        <v>0</v>
      </c>
      <c r="BT18">
        <v>0</v>
      </c>
      <c r="BU18">
        <v>9998.824000000001</v>
      </c>
      <c r="BV18">
        <v>0</v>
      </c>
      <c r="BW18">
        <v>128.0034</v>
      </c>
      <c r="BX18">
        <v>-0.38655644</v>
      </c>
      <c r="BY18">
        <v>425.8538</v>
      </c>
      <c r="BZ18">
        <v>426.1635999999999</v>
      </c>
      <c r="CA18">
        <v>0.19069544</v>
      </c>
      <c r="CB18">
        <v>420.0153999999999</v>
      </c>
      <c r="CC18">
        <v>14.426944</v>
      </c>
      <c r="CD18">
        <v>1.4824404</v>
      </c>
      <c r="CE18">
        <v>1.463102</v>
      </c>
      <c r="CF18">
        <v>12.788208</v>
      </c>
      <c r="CG18">
        <v>12.587864</v>
      </c>
      <c r="CH18">
        <v>399.99488</v>
      </c>
      <c r="CI18">
        <v>0.8999872800000002</v>
      </c>
      <c r="CJ18">
        <v>0.100012768</v>
      </c>
      <c r="CK18">
        <v>0</v>
      </c>
      <c r="CL18">
        <v>261.00696</v>
      </c>
      <c r="CM18">
        <v>5.00098</v>
      </c>
      <c r="CN18">
        <v>1287.9788</v>
      </c>
      <c r="CO18">
        <v>3655.858</v>
      </c>
      <c r="CP18">
        <v>37.44456</v>
      </c>
      <c r="CQ18">
        <v>40.34475999999999</v>
      </c>
      <c r="CR18">
        <v>39.04712</v>
      </c>
      <c r="CS18">
        <v>41.70976</v>
      </c>
      <c r="CT18">
        <v>39.45968</v>
      </c>
      <c r="CU18">
        <v>355.49</v>
      </c>
      <c r="CV18">
        <v>39.5036</v>
      </c>
      <c r="CW18">
        <v>0</v>
      </c>
      <c r="CX18">
        <v>1714151164.7</v>
      </c>
      <c r="CY18">
        <v>0</v>
      </c>
      <c r="CZ18">
        <v>1714150874.1</v>
      </c>
      <c r="DA18" t="s">
        <v>356</v>
      </c>
      <c r="DB18">
        <v>1714150866.1</v>
      </c>
      <c r="DC18">
        <v>1714150874.1</v>
      </c>
      <c r="DD18">
        <v>1</v>
      </c>
      <c r="DE18">
        <v>-0.506</v>
      </c>
      <c r="DF18">
        <v>-0.024</v>
      </c>
      <c r="DG18">
        <v>-2.74</v>
      </c>
      <c r="DH18">
        <v>-0.028</v>
      </c>
      <c r="DI18">
        <v>420</v>
      </c>
      <c r="DJ18">
        <v>17</v>
      </c>
      <c r="DK18">
        <v>0.54</v>
      </c>
      <c r="DL18">
        <v>0.17</v>
      </c>
      <c r="DM18">
        <v>-0.3705673</v>
      </c>
      <c r="DN18">
        <v>-0.1171114446529077</v>
      </c>
      <c r="DO18">
        <v>0.0373986372233</v>
      </c>
      <c r="DP18">
        <v>0</v>
      </c>
      <c r="DQ18">
        <v>0.175720875</v>
      </c>
      <c r="DR18">
        <v>0.1712903076923072</v>
      </c>
      <c r="DS18">
        <v>0.01886637042092026</v>
      </c>
      <c r="DT18">
        <v>0</v>
      </c>
      <c r="DU18">
        <v>0</v>
      </c>
      <c r="DV18">
        <v>2</v>
      </c>
      <c r="DW18" t="s">
        <v>357</v>
      </c>
      <c r="DX18">
        <v>3.22964</v>
      </c>
      <c r="DY18">
        <v>2.70437</v>
      </c>
      <c r="DZ18">
        <v>0.10689</v>
      </c>
      <c r="EA18">
        <v>0.106781</v>
      </c>
      <c r="EB18">
        <v>0.0817069</v>
      </c>
      <c r="EC18">
        <v>0.08123420000000001</v>
      </c>
      <c r="ED18">
        <v>29292.6</v>
      </c>
      <c r="EE18">
        <v>28689.5</v>
      </c>
      <c r="EF18">
        <v>31394</v>
      </c>
      <c r="EG18">
        <v>30431</v>
      </c>
      <c r="EH18">
        <v>38625.2</v>
      </c>
      <c r="EI18">
        <v>36967</v>
      </c>
      <c r="EJ18">
        <v>44005.1</v>
      </c>
      <c r="EK18">
        <v>42491.1</v>
      </c>
      <c r="EL18">
        <v>2.183</v>
      </c>
      <c r="EM18">
        <v>1.97862</v>
      </c>
      <c r="EN18">
        <v>0.0286102</v>
      </c>
      <c r="EO18">
        <v>0</v>
      </c>
      <c r="EP18">
        <v>20.1068</v>
      </c>
      <c r="EQ18">
        <v>999.9</v>
      </c>
      <c r="ER18">
        <v>57.2</v>
      </c>
      <c r="ES18">
        <v>25.3</v>
      </c>
      <c r="ET18">
        <v>18.2563</v>
      </c>
      <c r="EU18">
        <v>61.3846</v>
      </c>
      <c r="EV18">
        <v>22.9728</v>
      </c>
      <c r="EW18">
        <v>1</v>
      </c>
      <c r="EX18">
        <v>-0.281522</v>
      </c>
      <c r="EY18">
        <v>2.0525</v>
      </c>
      <c r="EZ18">
        <v>20.1971</v>
      </c>
      <c r="FA18">
        <v>5.22837</v>
      </c>
      <c r="FB18">
        <v>11.998</v>
      </c>
      <c r="FC18">
        <v>4.9675</v>
      </c>
      <c r="FD18">
        <v>3.297</v>
      </c>
      <c r="FE18">
        <v>9999</v>
      </c>
      <c r="FF18">
        <v>9999</v>
      </c>
      <c r="FG18">
        <v>9999</v>
      </c>
      <c r="FH18">
        <v>26.5</v>
      </c>
      <c r="FI18">
        <v>4.97107</v>
      </c>
      <c r="FJ18">
        <v>1.86768</v>
      </c>
      <c r="FK18">
        <v>1.85883</v>
      </c>
      <c r="FL18">
        <v>1.86493</v>
      </c>
      <c r="FM18">
        <v>1.86305</v>
      </c>
      <c r="FN18">
        <v>1.86432</v>
      </c>
      <c r="FO18">
        <v>1.85975</v>
      </c>
      <c r="FP18">
        <v>1.86386</v>
      </c>
      <c r="FQ18">
        <v>0</v>
      </c>
      <c r="FR18">
        <v>0</v>
      </c>
      <c r="FS18">
        <v>0</v>
      </c>
      <c r="FT18">
        <v>0</v>
      </c>
      <c r="FU18" t="s">
        <v>358</v>
      </c>
      <c r="FV18" t="s">
        <v>359</v>
      </c>
      <c r="FW18" t="s">
        <v>360</v>
      </c>
      <c r="FX18" t="s">
        <v>360</v>
      </c>
      <c r="FY18" t="s">
        <v>360</v>
      </c>
      <c r="FZ18" t="s">
        <v>360</v>
      </c>
      <c r="GA18">
        <v>0</v>
      </c>
      <c r="GB18">
        <v>100</v>
      </c>
      <c r="GC18">
        <v>100</v>
      </c>
      <c r="GD18">
        <v>-2.737</v>
      </c>
      <c r="GE18">
        <v>-0.0329</v>
      </c>
      <c r="GF18">
        <v>-0.8811904899427965</v>
      </c>
      <c r="GG18">
        <v>-0.004200780211792431</v>
      </c>
      <c r="GH18">
        <v>-6.086107273994438E-07</v>
      </c>
      <c r="GI18">
        <v>3.538391214060535E-10</v>
      </c>
      <c r="GJ18">
        <v>-0.05529564386864645</v>
      </c>
      <c r="GK18">
        <v>0.006682484536868237</v>
      </c>
      <c r="GL18">
        <v>-0.0007200357986506558</v>
      </c>
      <c r="GM18">
        <v>2.515042002614049E-05</v>
      </c>
      <c r="GN18">
        <v>15</v>
      </c>
      <c r="GO18">
        <v>1944</v>
      </c>
      <c r="GP18">
        <v>3</v>
      </c>
      <c r="GQ18">
        <v>20</v>
      </c>
      <c r="GR18">
        <v>3.5</v>
      </c>
      <c r="GS18">
        <v>3.4</v>
      </c>
      <c r="GT18">
        <v>1.12671</v>
      </c>
      <c r="GU18">
        <v>2.40723</v>
      </c>
      <c r="GV18">
        <v>1.44897</v>
      </c>
      <c r="GW18">
        <v>2.30103</v>
      </c>
      <c r="GX18">
        <v>1.55151</v>
      </c>
      <c r="GY18">
        <v>2.25098</v>
      </c>
      <c r="GZ18">
        <v>30.2005</v>
      </c>
      <c r="HA18">
        <v>14.5348</v>
      </c>
      <c r="HB18">
        <v>18</v>
      </c>
      <c r="HC18">
        <v>604.298</v>
      </c>
      <c r="HD18">
        <v>476.914</v>
      </c>
      <c r="HE18">
        <v>16.9978</v>
      </c>
      <c r="HF18">
        <v>23.4178</v>
      </c>
      <c r="HG18">
        <v>29.9997</v>
      </c>
      <c r="HH18">
        <v>23.5444</v>
      </c>
      <c r="HI18">
        <v>23.5074</v>
      </c>
      <c r="HJ18">
        <v>22.5671</v>
      </c>
      <c r="HK18">
        <v>30.9635</v>
      </c>
      <c r="HL18">
        <v>60.844</v>
      </c>
      <c r="HM18">
        <v>17</v>
      </c>
      <c r="HN18">
        <v>420</v>
      </c>
      <c r="HO18">
        <v>14.3151</v>
      </c>
      <c r="HP18">
        <v>99.6373</v>
      </c>
      <c r="HQ18">
        <v>101.535</v>
      </c>
    </row>
    <row r="19" spans="1:225">
      <c r="A19">
        <v>3</v>
      </c>
      <c r="B19">
        <v>1714151087.6</v>
      </c>
      <c r="C19">
        <v>30.5</v>
      </c>
      <c r="D19" t="s">
        <v>363</v>
      </c>
      <c r="E19" t="s">
        <v>364</v>
      </c>
      <c r="F19">
        <v>5</v>
      </c>
      <c r="G19" t="s">
        <v>354</v>
      </c>
      <c r="H19">
        <v>1714151079.666666</v>
      </c>
      <c r="I19">
        <f>(J19)/1000</f>
        <v>0</v>
      </c>
      <c r="J19">
        <f>IF(BE19, AM19, AG19)</f>
        <v>0</v>
      </c>
      <c r="K19">
        <f>IF(BE19, AH19, AF19)</f>
        <v>0</v>
      </c>
      <c r="L19">
        <f>BG19 - IF(AT19&gt;1, K19*BA19*100.0/(AV19*BU19), 0)</f>
        <v>0</v>
      </c>
      <c r="M19">
        <f>((S19-I19/2)*L19-K19)/(S19+I19/2)</f>
        <v>0</v>
      </c>
      <c r="N19">
        <f>M19*(BN19+BO19)/1000.0</f>
        <v>0</v>
      </c>
      <c r="O19">
        <f>(BG19 - IF(AT19&gt;1, K19*BA19*100.0/(AV19*BU19), 0))*(BN19+BO19)/1000.0</f>
        <v>0</v>
      </c>
      <c r="P19">
        <f>2.0/((1/R19-1/Q19)+SIGN(R19)*SQRT((1/R19-1/Q19)*(1/R19-1/Q19) + 4*BB19/((BB19+1)*(BB19+1))*(2*1/R19*1/Q19-1/Q19*1/Q19)))</f>
        <v>0</v>
      </c>
      <c r="Q19">
        <f>IF(LEFT(BC19,1)&lt;&gt;"0",IF(LEFT(BC19,1)="1",3.0,BD19),$D$5+$E$5*(BU19*BN19/($K$5*1000))+$F$5*(BU19*BN19/($K$5*1000))*MAX(MIN(BA19,$J$5),$I$5)*MAX(MIN(BA19,$J$5),$I$5)+$G$5*MAX(MIN(BA19,$J$5),$I$5)*(BU19*BN19/($K$5*1000))+$H$5*(BU19*BN19/($K$5*1000))*(BU19*BN19/($K$5*1000)))</f>
        <v>0</v>
      </c>
      <c r="R19">
        <f>I19*(1000-(1000*0.61365*exp(17.502*V19/(240.97+V19))/(BN19+BO19)+BI19)/2)/(1000*0.61365*exp(17.502*V19/(240.97+V19))/(BN19+BO19)-BI19)</f>
        <v>0</v>
      </c>
      <c r="S19">
        <f>1/((BB19+1)/(P19/1.6)+1/(Q19/1.37)) + BB19/((BB19+1)/(P19/1.6) + BB19/(Q19/1.37))</f>
        <v>0</v>
      </c>
      <c r="T19">
        <f>(AW19*AZ19)</f>
        <v>0</v>
      </c>
      <c r="U19">
        <f>(BP19+(T19+2*0.95*5.67E-8*(((BP19+$B$7)+273)^4-(BP19+273)^4)-44100*I19)/(1.84*29.3*Q19+8*0.95*5.67E-8*(BP19+273)^3))</f>
        <v>0</v>
      </c>
      <c r="V19">
        <f>($C$7*BQ19+$D$7*BR19+$E$7*U19)</f>
        <v>0</v>
      </c>
      <c r="W19">
        <f>0.61365*exp(17.502*V19/(240.97+V19))</f>
        <v>0</v>
      </c>
      <c r="X19">
        <f>(Y19/Z19*100)</f>
        <v>0</v>
      </c>
      <c r="Y19">
        <f>BI19*(BN19+BO19)/1000</f>
        <v>0</v>
      </c>
      <c r="Z19">
        <f>0.61365*exp(17.502*BP19/(240.97+BP19))</f>
        <v>0</v>
      </c>
      <c r="AA19">
        <f>(W19-BI19*(BN19+BO19)/1000)</f>
        <v>0</v>
      </c>
      <c r="AB19">
        <f>(-I19*44100)</f>
        <v>0</v>
      </c>
      <c r="AC19">
        <f>2*29.3*Q19*0.92*(BP19-V19)</f>
        <v>0</v>
      </c>
      <c r="AD19">
        <f>2*0.95*5.67E-8*(((BP19+$B$7)+273)^4-(V19+273)^4)</f>
        <v>0</v>
      </c>
      <c r="AE19">
        <f>T19+AD19+AB19+AC19</f>
        <v>0</v>
      </c>
      <c r="AF19">
        <f>BM19*AT19*(BH19-BG19*(1000-AT19*BJ19)/(1000-AT19*BI19))/(100*BA19)</f>
        <v>0</v>
      </c>
      <c r="AG19">
        <f>1000*BM19*AT19*(BI19-BJ19)/(100*BA19*(1000-AT19*BI19))</f>
        <v>0</v>
      </c>
      <c r="AH19">
        <f>(AI19 - AJ19 - BN19*1E3/(8.314*(BP19+273.15)) * AL19/BM19 * AK19) * BM19/(100*BA19) * (1000 - BJ19)/1000</f>
        <v>0</v>
      </c>
      <c r="AI19">
        <v>426.0651285414371</v>
      </c>
      <c r="AJ19">
        <v>425.7662666666665</v>
      </c>
      <c r="AK19">
        <v>-0.001492962050502415</v>
      </c>
      <c r="AL19">
        <v>67.16168302192786</v>
      </c>
      <c r="AM19">
        <f>(AO19 - AN19 + BN19*1E3/(8.314*(BP19+273.15)) * AQ19/BM19 * AP19) * BM19/(100*BA19) * 1000/(1000 - AO19)</f>
        <v>0</v>
      </c>
      <c r="AN19">
        <v>14.33590797515346</v>
      </c>
      <c r="AO19">
        <v>14.48747333333333</v>
      </c>
      <c r="AP19">
        <v>-0.00622438417562556</v>
      </c>
      <c r="AQ19">
        <v>78.54765624198086</v>
      </c>
      <c r="AR19">
        <v>0</v>
      </c>
      <c r="AS19">
        <v>0</v>
      </c>
      <c r="AT19">
        <f>IF(AR19*$H$13&gt;=AV19,1.0,(AV19/(AV19-AR19*$H$13)))</f>
        <v>0</v>
      </c>
      <c r="AU19">
        <f>(AT19-1)*100</f>
        <v>0</v>
      </c>
      <c r="AV19">
        <f>MAX(0,($B$13+$C$13*BU19)/(1+$D$13*BU19)*BN19/(BP19+273)*$E$13)</f>
        <v>0</v>
      </c>
      <c r="AW19">
        <f>$B$11*BV19+$C$11*BW19+$F$11*CH19*(1-CK19)</f>
        <v>0</v>
      </c>
      <c r="AX19">
        <f>AW19*AY19</f>
        <v>0</v>
      </c>
      <c r="AY19">
        <f>($B$11*$D$9+$C$11*$D$9+$F$11*((CU19+CM19)/MAX(CU19+CM19+CV19, 0.1)*$I$9+CV19/MAX(CU19+CM19+CV19, 0.1)*$J$9))/($B$11+$C$11+$F$11)</f>
        <v>0</v>
      </c>
      <c r="AZ19">
        <f>($B$11*$K$9+$C$11*$K$9+$F$11*((CU19+CM19)/MAX(CU19+CM19+CV19, 0.1)*$P$9+CV19/MAX(CU19+CM19+CV19, 0.1)*$Q$9))/($B$11+$C$11+$F$11)</f>
        <v>0</v>
      </c>
      <c r="BA19">
        <v>6</v>
      </c>
      <c r="BB19">
        <v>0.5</v>
      </c>
      <c r="BC19" t="s">
        <v>355</v>
      </c>
      <c r="BD19">
        <v>2</v>
      </c>
      <c r="BE19" t="b">
        <v>1</v>
      </c>
      <c r="BF19">
        <v>1714151079.666666</v>
      </c>
      <c r="BG19">
        <v>419.6008333333333</v>
      </c>
      <c r="BH19">
        <v>419.9987</v>
      </c>
      <c r="BI19">
        <v>14.54260333333333</v>
      </c>
      <c r="BJ19">
        <v>14.35834666666666</v>
      </c>
      <c r="BK19">
        <v>422.3379666666667</v>
      </c>
      <c r="BL19">
        <v>14.57559</v>
      </c>
      <c r="BM19">
        <v>599.9962333333335</v>
      </c>
      <c r="BN19">
        <v>101.4187</v>
      </c>
      <c r="BO19">
        <v>0.09995302333333332</v>
      </c>
      <c r="BP19">
        <v>20.62943000000001</v>
      </c>
      <c r="BQ19">
        <v>20.57718666666667</v>
      </c>
      <c r="BR19">
        <v>999.9000000000002</v>
      </c>
      <c r="BS19">
        <v>0</v>
      </c>
      <c r="BT19">
        <v>0</v>
      </c>
      <c r="BU19">
        <v>10003.352</v>
      </c>
      <c r="BV19">
        <v>0</v>
      </c>
      <c r="BW19">
        <v>124.1944</v>
      </c>
      <c r="BX19">
        <v>-0.3978057666666667</v>
      </c>
      <c r="BY19">
        <v>425.7929333333332</v>
      </c>
      <c r="BZ19">
        <v>426.1169333333335</v>
      </c>
      <c r="CA19">
        <v>0.1842603666666666</v>
      </c>
      <c r="CB19">
        <v>419.9987</v>
      </c>
      <c r="CC19">
        <v>14.35834666666666</v>
      </c>
      <c r="CD19">
        <v>1.474893</v>
      </c>
      <c r="CE19">
        <v>1.456206666666667</v>
      </c>
      <c r="CF19">
        <v>12.71029</v>
      </c>
      <c r="CG19">
        <v>12.51589666666667</v>
      </c>
      <c r="CH19">
        <v>399.9842333333333</v>
      </c>
      <c r="CI19">
        <v>0.8999868000000001</v>
      </c>
      <c r="CJ19">
        <v>0.1000132466666666</v>
      </c>
      <c r="CK19">
        <v>0</v>
      </c>
      <c r="CL19">
        <v>260.3737333333333</v>
      </c>
      <c r="CM19">
        <v>5.00098</v>
      </c>
      <c r="CN19">
        <v>1282.452333333333</v>
      </c>
      <c r="CO19">
        <v>3655.758666666667</v>
      </c>
      <c r="CP19">
        <v>37.48526666666667</v>
      </c>
      <c r="CQ19">
        <v>40.38119999999999</v>
      </c>
      <c r="CR19">
        <v>39.0851</v>
      </c>
      <c r="CS19">
        <v>41.79556666666666</v>
      </c>
      <c r="CT19">
        <v>39.50199999999999</v>
      </c>
      <c r="CU19">
        <v>355.4793333333333</v>
      </c>
      <c r="CV19">
        <v>39.503</v>
      </c>
      <c r="CW19">
        <v>0</v>
      </c>
      <c r="CX19">
        <v>1714151174.3</v>
      </c>
      <c r="CY19">
        <v>0</v>
      </c>
      <c r="CZ19">
        <v>1714150874.1</v>
      </c>
      <c r="DA19" t="s">
        <v>356</v>
      </c>
      <c r="DB19">
        <v>1714150866.1</v>
      </c>
      <c r="DC19">
        <v>1714150874.1</v>
      </c>
      <c r="DD19">
        <v>1</v>
      </c>
      <c r="DE19">
        <v>-0.506</v>
      </c>
      <c r="DF19">
        <v>-0.024</v>
      </c>
      <c r="DG19">
        <v>-2.74</v>
      </c>
      <c r="DH19">
        <v>-0.028</v>
      </c>
      <c r="DI19">
        <v>420</v>
      </c>
      <c r="DJ19">
        <v>17</v>
      </c>
      <c r="DK19">
        <v>0.54</v>
      </c>
      <c r="DL19">
        <v>0.17</v>
      </c>
      <c r="DM19">
        <v>-0.3904969756097561</v>
      </c>
      <c r="DN19">
        <v>-0.08000071777003442</v>
      </c>
      <c r="DO19">
        <v>0.03706066898918899</v>
      </c>
      <c r="DP19">
        <v>1</v>
      </c>
      <c r="DQ19">
        <v>0.1885064634146341</v>
      </c>
      <c r="DR19">
        <v>-0.08326540766550494</v>
      </c>
      <c r="DS19">
        <v>0.01378982111187241</v>
      </c>
      <c r="DT19">
        <v>1</v>
      </c>
      <c r="DU19">
        <v>2</v>
      </c>
      <c r="DV19">
        <v>2</v>
      </c>
      <c r="DW19" t="s">
        <v>365</v>
      </c>
      <c r="DX19">
        <v>3.22955</v>
      </c>
      <c r="DY19">
        <v>2.70419</v>
      </c>
      <c r="DZ19">
        <v>0.106887</v>
      </c>
      <c r="EA19">
        <v>0.106779</v>
      </c>
      <c r="EB19">
        <v>0.0813904</v>
      </c>
      <c r="EC19">
        <v>0.0811114</v>
      </c>
      <c r="ED19">
        <v>29293.1</v>
      </c>
      <c r="EE19">
        <v>28689.6</v>
      </c>
      <c r="EF19">
        <v>31394.4</v>
      </c>
      <c r="EG19">
        <v>30431</v>
      </c>
      <c r="EH19">
        <v>38639</v>
      </c>
      <c r="EI19">
        <v>36971.7</v>
      </c>
      <c r="EJ19">
        <v>44005.5</v>
      </c>
      <c r="EK19">
        <v>42490.8</v>
      </c>
      <c r="EL19">
        <v>2.18305</v>
      </c>
      <c r="EM19">
        <v>1.97885</v>
      </c>
      <c r="EN19">
        <v>0.028573</v>
      </c>
      <c r="EO19">
        <v>0</v>
      </c>
      <c r="EP19">
        <v>20.0823</v>
      </c>
      <c r="EQ19">
        <v>999.9</v>
      </c>
      <c r="ER19">
        <v>57.2</v>
      </c>
      <c r="ES19">
        <v>25.3</v>
      </c>
      <c r="ET19">
        <v>18.2568</v>
      </c>
      <c r="EU19">
        <v>61.8846</v>
      </c>
      <c r="EV19">
        <v>23.5897</v>
      </c>
      <c r="EW19">
        <v>1</v>
      </c>
      <c r="EX19">
        <v>-0.282317</v>
      </c>
      <c r="EY19">
        <v>2.04025</v>
      </c>
      <c r="EZ19">
        <v>20.1971</v>
      </c>
      <c r="FA19">
        <v>5.22852</v>
      </c>
      <c r="FB19">
        <v>11.9978</v>
      </c>
      <c r="FC19">
        <v>4.9676</v>
      </c>
      <c r="FD19">
        <v>3.297</v>
      </c>
      <c r="FE19">
        <v>9999</v>
      </c>
      <c r="FF19">
        <v>9999</v>
      </c>
      <c r="FG19">
        <v>9999</v>
      </c>
      <c r="FH19">
        <v>26.5</v>
      </c>
      <c r="FI19">
        <v>4.97106</v>
      </c>
      <c r="FJ19">
        <v>1.86768</v>
      </c>
      <c r="FK19">
        <v>1.85883</v>
      </c>
      <c r="FL19">
        <v>1.86493</v>
      </c>
      <c r="FM19">
        <v>1.86304</v>
      </c>
      <c r="FN19">
        <v>1.86432</v>
      </c>
      <c r="FO19">
        <v>1.85974</v>
      </c>
      <c r="FP19">
        <v>1.86386</v>
      </c>
      <c r="FQ19">
        <v>0</v>
      </c>
      <c r="FR19">
        <v>0</v>
      </c>
      <c r="FS19">
        <v>0</v>
      </c>
      <c r="FT19">
        <v>0</v>
      </c>
      <c r="FU19" t="s">
        <v>358</v>
      </c>
      <c r="FV19" t="s">
        <v>359</v>
      </c>
      <c r="FW19" t="s">
        <v>360</v>
      </c>
      <c r="FX19" t="s">
        <v>360</v>
      </c>
      <c r="FY19" t="s">
        <v>360</v>
      </c>
      <c r="FZ19" t="s">
        <v>360</v>
      </c>
      <c r="GA19">
        <v>0</v>
      </c>
      <c r="GB19">
        <v>100</v>
      </c>
      <c r="GC19">
        <v>100</v>
      </c>
      <c r="GD19">
        <v>-2.737</v>
      </c>
      <c r="GE19">
        <v>-0.0331</v>
      </c>
      <c r="GF19">
        <v>-0.8811904899427965</v>
      </c>
      <c r="GG19">
        <v>-0.004200780211792431</v>
      </c>
      <c r="GH19">
        <v>-6.086107273994438E-07</v>
      </c>
      <c r="GI19">
        <v>3.538391214060535E-10</v>
      </c>
      <c r="GJ19">
        <v>-0.05529564386864645</v>
      </c>
      <c r="GK19">
        <v>0.006682484536868237</v>
      </c>
      <c r="GL19">
        <v>-0.0007200357986506558</v>
      </c>
      <c r="GM19">
        <v>2.515042002614049E-05</v>
      </c>
      <c r="GN19">
        <v>15</v>
      </c>
      <c r="GO19">
        <v>1944</v>
      </c>
      <c r="GP19">
        <v>3</v>
      </c>
      <c r="GQ19">
        <v>20</v>
      </c>
      <c r="GR19">
        <v>3.7</v>
      </c>
      <c r="GS19">
        <v>3.6</v>
      </c>
      <c r="GT19">
        <v>1.12671</v>
      </c>
      <c r="GU19">
        <v>2.41577</v>
      </c>
      <c r="GV19">
        <v>1.44897</v>
      </c>
      <c r="GW19">
        <v>2.30103</v>
      </c>
      <c r="GX19">
        <v>1.55151</v>
      </c>
      <c r="GY19">
        <v>2.26196</v>
      </c>
      <c r="GZ19">
        <v>30.2005</v>
      </c>
      <c r="HA19">
        <v>14.5261</v>
      </c>
      <c r="HB19">
        <v>18</v>
      </c>
      <c r="HC19">
        <v>604.197</v>
      </c>
      <c r="HD19">
        <v>476.955</v>
      </c>
      <c r="HE19">
        <v>16.9986</v>
      </c>
      <c r="HF19">
        <v>23.4041</v>
      </c>
      <c r="HG19">
        <v>29.9997</v>
      </c>
      <c r="HH19">
        <v>23.5322</v>
      </c>
      <c r="HI19">
        <v>23.4965</v>
      </c>
      <c r="HJ19">
        <v>22.5643</v>
      </c>
      <c r="HK19">
        <v>30.9635</v>
      </c>
      <c r="HL19">
        <v>60.4693</v>
      </c>
      <c r="HM19">
        <v>17</v>
      </c>
      <c r="HN19">
        <v>420</v>
      </c>
      <c r="HO19">
        <v>14.3421</v>
      </c>
      <c r="HP19">
        <v>99.6383</v>
      </c>
      <c r="HQ19">
        <v>101.535</v>
      </c>
    </row>
    <row r="20" spans="1:225">
      <c r="A20">
        <v>4</v>
      </c>
      <c r="B20">
        <v>1714151097.6</v>
      </c>
      <c r="C20">
        <v>40.5</v>
      </c>
      <c r="D20" t="s">
        <v>366</v>
      </c>
      <c r="E20" t="s">
        <v>367</v>
      </c>
      <c r="F20">
        <v>5</v>
      </c>
      <c r="G20" t="s">
        <v>354</v>
      </c>
      <c r="H20">
        <v>1714151089.666666</v>
      </c>
      <c r="I20">
        <f>(J20)/1000</f>
        <v>0</v>
      </c>
      <c r="J20">
        <f>IF(BE20, AM20, AG20)</f>
        <v>0</v>
      </c>
      <c r="K20">
        <f>IF(BE20, AH20, AF20)</f>
        <v>0</v>
      </c>
      <c r="L20">
        <f>BG20 - IF(AT20&gt;1, K20*BA20*100.0/(AV20*BU20), 0)</f>
        <v>0</v>
      </c>
      <c r="M20">
        <f>((S20-I20/2)*L20-K20)/(S20+I20/2)</f>
        <v>0</v>
      </c>
      <c r="N20">
        <f>M20*(BN20+BO20)/1000.0</f>
        <v>0</v>
      </c>
      <c r="O20">
        <f>(BG20 - IF(AT20&gt;1, K20*BA20*100.0/(AV20*BU20), 0))*(BN20+BO20)/1000.0</f>
        <v>0</v>
      </c>
      <c r="P20">
        <f>2.0/((1/R20-1/Q20)+SIGN(R20)*SQRT((1/R20-1/Q20)*(1/R20-1/Q20) + 4*BB20/((BB20+1)*(BB20+1))*(2*1/R20*1/Q20-1/Q20*1/Q20)))</f>
        <v>0</v>
      </c>
      <c r="Q20">
        <f>IF(LEFT(BC20,1)&lt;&gt;"0",IF(LEFT(BC20,1)="1",3.0,BD20),$D$5+$E$5*(BU20*BN20/($K$5*1000))+$F$5*(BU20*BN20/($K$5*1000))*MAX(MIN(BA20,$J$5),$I$5)*MAX(MIN(BA20,$J$5),$I$5)+$G$5*MAX(MIN(BA20,$J$5),$I$5)*(BU20*BN20/($K$5*1000))+$H$5*(BU20*BN20/($K$5*1000))*(BU20*BN20/($K$5*1000)))</f>
        <v>0</v>
      </c>
      <c r="R20">
        <f>I20*(1000-(1000*0.61365*exp(17.502*V20/(240.97+V20))/(BN20+BO20)+BI20)/2)/(1000*0.61365*exp(17.502*V20/(240.97+V20))/(BN20+BO20)-BI20)</f>
        <v>0</v>
      </c>
      <c r="S20">
        <f>1/((BB20+1)/(P20/1.6)+1/(Q20/1.37)) + BB20/((BB20+1)/(P20/1.6) + BB20/(Q20/1.37))</f>
        <v>0</v>
      </c>
      <c r="T20">
        <f>(AW20*AZ20)</f>
        <v>0</v>
      </c>
      <c r="U20">
        <f>(BP20+(T20+2*0.95*5.67E-8*(((BP20+$B$7)+273)^4-(BP20+273)^4)-44100*I20)/(1.84*29.3*Q20+8*0.95*5.67E-8*(BP20+273)^3))</f>
        <v>0</v>
      </c>
      <c r="V20">
        <f>($C$7*BQ20+$D$7*BR20+$E$7*U20)</f>
        <v>0</v>
      </c>
      <c r="W20">
        <f>0.61365*exp(17.502*V20/(240.97+V20))</f>
        <v>0</v>
      </c>
      <c r="X20">
        <f>(Y20/Z20*100)</f>
        <v>0</v>
      </c>
      <c r="Y20">
        <f>BI20*(BN20+BO20)/1000</f>
        <v>0</v>
      </c>
      <c r="Z20">
        <f>0.61365*exp(17.502*BP20/(240.97+BP20))</f>
        <v>0</v>
      </c>
      <c r="AA20">
        <f>(W20-BI20*(BN20+BO20)/1000)</f>
        <v>0</v>
      </c>
      <c r="AB20">
        <f>(-I20*44100)</f>
        <v>0</v>
      </c>
      <c r="AC20">
        <f>2*29.3*Q20*0.92*(BP20-V20)</f>
        <v>0</v>
      </c>
      <c r="AD20">
        <f>2*0.95*5.67E-8*(((BP20+$B$7)+273)^4-(V20+273)^4)</f>
        <v>0</v>
      </c>
      <c r="AE20">
        <f>T20+AD20+AB20+AC20</f>
        <v>0</v>
      </c>
      <c r="AF20">
        <f>BM20*AT20*(BH20-BG20*(1000-AT20*BJ20)/(1000-AT20*BI20))/(100*BA20)</f>
        <v>0</v>
      </c>
      <c r="AG20">
        <f>1000*BM20*AT20*(BI20-BJ20)/(100*BA20*(1000-AT20*BI20))</f>
        <v>0</v>
      </c>
      <c r="AH20">
        <f>(AI20 - AJ20 - BN20*1E3/(8.314*(BP20+273.15)) * AL20/BM20 * AK20) * BM20/(100*BA20) * (1000 - BJ20)/1000</f>
        <v>0</v>
      </c>
      <c r="AI20">
        <v>426.0752877866236</v>
      </c>
      <c r="AJ20">
        <v>425.7627090909091</v>
      </c>
      <c r="AK20">
        <v>0.0008782380384236492</v>
      </c>
      <c r="AL20">
        <v>67.16168302192786</v>
      </c>
      <c r="AM20">
        <f>(AO20 - AN20 + BN20*1E3/(8.314*(BP20+273.15)) * AQ20/BM20 * AP20) * BM20/(100*BA20) * 1000/(1000 - AO20)</f>
        <v>0</v>
      </c>
      <c r="AN20">
        <v>14.30330012608595</v>
      </c>
      <c r="AO20">
        <v>14.4342303030303</v>
      </c>
      <c r="AP20">
        <v>-0.003915736554993996</v>
      </c>
      <c r="AQ20">
        <v>78.54765624198086</v>
      </c>
      <c r="AR20">
        <v>0</v>
      </c>
      <c r="AS20">
        <v>0</v>
      </c>
      <c r="AT20">
        <f>IF(AR20*$H$13&gt;=AV20,1.0,(AV20/(AV20-AR20*$H$13)))</f>
        <v>0</v>
      </c>
      <c r="AU20">
        <f>(AT20-1)*100</f>
        <v>0</v>
      </c>
      <c r="AV20">
        <f>MAX(0,($B$13+$C$13*BU20)/(1+$D$13*BU20)*BN20/(BP20+273)*$E$13)</f>
        <v>0</v>
      </c>
      <c r="AW20">
        <f>$B$11*BV20+$C$11*BW20+$F$11*CH20*(1-CK20)</f>
        <v>0</v>
      </c>
      <c r="AX20">
        <f>AW20*AY20</f>
        <v>0</v>
      </c>
      <c r="AY20">
        <f>($B$11*$D$9+$C$11*$D$9+$F$11*((CU20+CM20)/MAX(CU20+CM20+CV20, 0.1)*$I$9+CV20/MAX(CU20+CM20+CV20, 0.1)*$J$9))/($B$11+$C$11+$F$11)</f>
        <v>0</v>
      </c>
      <c r="AZ20">
        <f>($B$11*$K$9+$C$11*$K$9+$F$11*((CU20+CM20)/MAX(CU20+CM20+CV20, 0.1)*$P$9+CV20/MAX(CU20+CM20+CV20, 0.1)*$Q$9))/($B$11+$C$11+$F$11)</f>
        <v>0</v>
      </c>
      <c r="BA20">
        <v>6</v>
      </c>
      <c r="BB20">
        <v>0.5</v>
      </c>
      <c r="BC20" t="s">
        <v>355</v>
      </c>
      <c r="BD20">
        <v>2</v>
      </c>
      <c r="BE20" t="b">
        <v>1</v>
      </c>
      <c r="BF20">
        <v>1714151089.666666</v>
      </c>
      <c r="BG20">
        <v>419.5976000000001</v>
      </c>
      <c r="BH20">
        <v>420.0168666666667</v>
      </c>
      <c r="BI20">
        <v>14.47322666666667</v>
      </c>
      <c r="BJ20">
        <v>14.31757333333333</v>
      </c>
      <c r="BK20">
        <v>422.3348333333333</v>
      </c>
      <c r="BL20">
        <v>14.50634333333333</v>
      </c>
      <c r="BM20">
        <v>599.9572333333333</v>
      </c>
      <c r="BN20">
        <v>101.4168666666667</v>
      </c>
      <c r="BO20">
        <v>0.09991628999999999</v>
      </c>
      <c r="BP20">
        <v>20.59319666666667</v>
      </c>
      <c r="BQ20">
        <v>20.54081666666667</v>
      </c>
      <c r="BR20">
        <v>999.9000000000002</v>
      </c>
      <c r="BS20">
        <v>0</v>
      </c>
      <c r="BT20">
        <v>0</v>
      </c>
      <c r="BU20">
        <v>9998.831</v>
      </c>
      <c r="BV20">
        <v>0</v>
      </c>
      <c r="BW20">
        <v>123.174</v>
      </c>
      <c r="BX20">
        <v>-0.4192169</v>
      </c>
      <c r="BY20">
        <v>425.7597333333333</v>
      </c>
      <c r="BZ20">
        <v>426.1177999999999</v>
      </c>
      <c r="CA20">
        <v>0.1556553333333333</v>
      </c>
      <c r="CB20">
        <v>420.0168666666667</v>
      </c>
      <c r="CC20">
        <v>14.31757333333333</v>
      </c>
      <c r="CD20">
        <v>1.467830666666667</v>
      </c>
      <c r="CE20">
        <v>1.452045666666667</v>
      </c>
      <c r="CF20">
        <v>12.63709</v>
      </c>
      <c r="CG20">
        <v>12.47232666666667</v>
      </c>
      <c r="CH20">
        <v>399.9704</v>
      </c>
      <c r="CI20">
        <v>0.8999892</v>
      </c>
      <c r="CJ20">
        <v>0.1000108533333333</v>
      </c>
      <c r="CK20">
        <v>0</v>
      </c>
      <c r="CL20">
        <v>259.8417333333333</v>
      </c>
      <c r="CM20">
        <v>5.00098</v>
      </c>
      <c r="CN20">
        <v>1285.528666666667</v>
      </c>
      <c r="CO20">
        <v>3655.634</v>
      </c>
      <c r="CP20">
        <v>37.53719999999999</v>
      </c>
      <c r="CQ20">
        <v>40.42046666666666</v>
      </c>
      <c r="CR20">
        <v>39.13119999999999</v>
      </c>
      <c r="CS20">
        <v>41.88919999999998</v>
      </c>
      <c r="CT20">
        <v>39.54546666666666</v>
      </c>
      <c r="CU20">
        <v>355.4679999999999</v>
      </c>
      <c r="CV20">
        <v>39.501</v>
      </c>
      <c r="CW20">
        <v>0</v>
      </c>
      <c r="CX20">
        <v>1714151184.5</v>
      </c>
      <c r="CY20">
        <v>0</v>
      </c>
      <c r="CZ20">
        <v>1714150874.1</v>
      </c>
      <c r="DA20" t="s">
        <v>356</v>
      </c>
      <c r="DB20">
        <v>1714150866.1</v>
      </c>
      <c r="DC20">
        <v>1714150874.1</v>
      </c>
      <c r="DD20">
        <v>1</v>
      </c>
      <c r="DE20">
        <v>-0.506</v>
      </c>
      <c r="DF20">
        <v>-0.024</v>
      </c>
      <c r="DG20">
        <v>-2.74</v>
      </c>
      <c r="DH20">
        <v>-0.028</v>
      </c>
      <c r="DI20">
        <v>420</v>
      </c>
      <c r="DJ20">
        <v>17</v>
      </c>
      <c r="DK20">
        <v>0.54</v>
      </c>
      <c r="DL20">
        <v>0.17</v>
      </c>
      <c r="DM20">
        <v>-0.4202858536585367</v>
      </c>
      <c r="DN20">
        <v>-0.03518094773519127</v>
      </c>
      <c r="DO20">
        <v>0.04126986917515831</v>
      </c>
      <c r="DP20">
        <v>1</v>
      </c>
      <c r="DQ20">
        <v>0.1677002926829268</v>
      </c>
      <c r="DR20">
        <v>-0.2097538327526126</v>
      </c>
      <c r="DS20">
        <v>0.02137767033126822</v>
      </c>
      <c r="DT20">
        <v>0</v>
      </c>
      <c r="DU20">
        <v>1</v>
      </c>
      <c r="DV20">
        <v>2</v>
      </c>
      <c r="DW20" t="s">
        <v>368</v>
      </c>
      <c r="DX20">
        <v>3.22969</v>
      </c>
      <c r="DY20">
        <v>2.7049</v>
      </c>
      <c r="DZ20">
        <v>0.106886</v>
      </c>
      <c r="EA20">
        <v>0.106772</v>
      </c>
      <c r="EB20">
        <v>0.0811762</v>
      </c>
      <c r="EC20">
        <v>0.0810111</v>
      </c>
      <c r="ED20">
        <v>29294.4</v>
      </c>
      <c r="EE20">
        <v>28690.5</v>
      </c>
      <c r="EF20">
        <v>31395.7</v>
      </c>
      <c r="EG20">
        <v>30431.6</v>
      </c>
      <c r="EH20">
        <v>38650.1</v>
      </c>
      <c r="EI20">
        <v>36976.8</v>
      </c>
      <c r="EJ20">
        <v>44007.9</v>
      </c>
      <c r="EK20">
        <v>42492</v>
      </c>
      <c r="EL20">
        <v>2.18335</v>
      </c>
      <c r="EM20">
        <v>1.9787</v>
      </c>
      <c r="EN20">
        <v>0.0275299</v>
      </c>
      <c r="EO20">
        <v>0</v>
      </c>
      <c r="EP20">
        <v>20.0456</v>
      </c>
      <c r="EQ20">
        <v>999.9</v>
      </c>
      <c r="ER20">
        <v>57.1</v>
      </c>
      <c r="ES20">
        <v>25.3</v>
      </c>
      <c r="ET20">
        <v>18.225</v>
      </c>
      <c r="EU20">
        <v>61.4246</v>
      </c>
      <c r="EV20">
        <v>23.3013</v>
      </c>
      <c r="EW20">
        <v>1</v>
      </c>
      <c r="EX20">
        <v>-0.283145</v>
      </c>
      <c r="EY20">
        <v>2.02252</v>
      </c>
      <c r="EZ20">
        <v>20.197</v>
      </c>
      <c r="FA20">
        <v>5.22717</v>
      </c>
      <c r="FB20">
        <v>11.9978</v>
      </c>
      <c r="FC20">
        <v>4.96715</v>
      </c>
      <c r="FD20">
        <v>3.29655</v>
      </c>
      <c r="FE20">
        <v>9999</v>
      </c>
      <c r="FF20">
        <v>9999</v>
      </c>
      <c r="FG20">
        <v>9999</v>
      </c>
      <c r="FH20">
        <v>26.5</v>
      </c>
      <c r="FI20">
        <v>4.97105</v>
      </c>
      <c r="FJ20">
        <v>1.86768</v>
      </c>
      <c r="FK20">
        <v>1.85883</v>
      </c>
      <c r="FL20">
        <v>1.86493</v>
      </c>
      <c r="FM20">
        <v>1.86304</v>
      </c>
      <c r="FN20">
        <v>1.86432</v>
      </c>
      <c r="FO20">
        <v>1.85974</v>
      </c>
      <c r="FP20">
        <v>1.86386</v>
      </c>
      <c r="FQ20">
        <v>0</v>
      </c>
      <c r="FR20">
        <v>0</v>
      </c>
      <c r="FS20">
        <v>0</v>
      </c>
      <c r="FT20">
        <v>0</v>
      </c>
      <c r="FU20" t="s">
        <v>358</v>
      </c>
      <c r="FV20" t="s">
        <v>359</v>
      </c>
      <c r="FW20" t="s">
        <v>360</v>
      </c>
      <c r="FX20" t="s">
        <v>360</v>
      </c>
      <c r="FY20" t="s">
        <v>360</v>
      </c>
      <c r="FZ20" t="s">
        <v>360</v>
      </c>
      <c r="GA20">
        <v>0</v>
      </c>
      <c r="GB20">
        <v>100</v>
      </c>
      <c r="GC20">
        <v>100</v>
      </c>
      <c r="GD20">
        <v>-2.737</v>
      </c>
      <c r="GE20">
        <v>-0.0332</v>
      </c>
      <c r="GF20">
        <v>-0.8811904899427965</v>
      </c>
      <c r="GG20">
        <v>-0.004200780211792431</v>
      </c>
      <c r="GH20">
        <v>-6.086107273994438E-07</v>
      </c>
      <c r="GI20">
        <v>3.538391214060535E-10</v>
      </c>
      <c r="GJ20">
        <v>-0.05529564386864645</v>
      </c>
      <c r="GK20">
        <v>0.006682484536868237</v>
      </c>
      <c r="GL20">
        <v>-0.0007200357986506558</v>
      </c>
      <c r="GM20">
        <v>2.515042002614049E-05</v>
      </c>
      <c r="GN20">
        <v>15</v>
      </c>
      <c r="GO20">
        <v>1944</v>
      </c>
      <c r="GP20">
        <v>3</v>
      </c>
      <c r="GQ20">
        <v>20</v>
      </c>
      <c r="GR20">
        <v>3.9</v>
      </c>
      <c r="GS20">
        <v>3.7</v>
      </c>
      <c r="GT20">
        <v>1.12671</v>
      </c>
      <c r="GU20">
        <v>2.40234</v>
      </c>
      <c r="GV20">
        <v>1.44775</v>
      </c>
      <c r="GW20">
        <v>2.30103</v>
      </c>
      <c r="GX20">
        <v>1.55151</v>
      </c>
      <c r="GY20">
        <v>2.4585</v>
      </c>
      <c r="GZ20">
        <v>30.179</v>
      </c>
      <c r="HA20">
        <v>14.5436</v>
      </c>
      <c r="HB20">
        <v>18</v>
      </c>
      <c r="HC20">
        <v>604.265</v>
      </c>
      <c r="HD20">
        <v>476.747</v>
      </c>
      <c r="HE20">
        <v>16.9979</v>
      </c>
      <c r="HF20">
        <v>23.3903</v>
      </c>
      <c r="HG20">
        <v>29.9997</v>
      </c>
      <c r="HH20">
        <v>23.5194</v>
      </c>
      <c r="HI20">
        <v>23.4839</v>
      </c>
      <c r="HJ20">
        <v>22.5643</v>
      </c>
      <c r="HK20">
        <v>30.9635</v>
      </c>
      <c r="HL20">
        <v>60.4693</v>
      </c>
      <c r="HM20">
        <v>17</v>
      </c>
      <c r="HN20">
        <v>420</v>
      </c>
      <c r="HO20">
        <v>14.3139</v>
      </c>
      <c r="HP20">
        <v>99.64319999999999</v>
      </c>
      <c r="HQ20">
        <v>101.537</v>
      </c>
    </row>
    <row r="21" spans="1:225">
      <c r="A21">
        <v>5</v>
      </c>
      <c r="B21">
        <v>1714151107.6</v>
      </c>
      <c r="C21">
        <v>50.5</v>
      </c>
      <c r="D21" t="s">
        <v>369</v>
      </c>
      <c r="E21" t="s">
        <v>370</v>
      </c>
      <c r="F21">
        <v>5</v>
      </c>
      <c r="G21" t="s">
        <v>354</v>
      </c>
      <c r="H21">
        <v>1714151099.666666</v>
      </c>
      <c r="I21">
        <f>(J21)/1000</f>
        <v>0</v>
      </c>
      <c r="J21">
        <f>IF(BE21, AM21, AG21)</f>
        <v>0</v>
      </c>
      <c r="K21">
        <f>IF(BE21, AH21, AF21)</f>
        <v>0</v>
      </c>
      <c r="L21">
        <f>BG21 - IF(AT21&gt;1, K21*BA21*100.0/(AV21*BU21), 0)</f>
        <v>0</v>
      </c>
      <c r="M21">
        <f>((S21-I21/2)*L21-K21)/(S21+I21/2)</f>
        <v>0</v>
      </c>
      <c r="N21">
        <f>M21*(BN21+BO21)/1000.0</f>
        <v>0</v>
      </c>
      <c r="O21">
        <f>(BG21 - IF(AT21&gt;1, K21*BA21*100.0/(AV21*BU21), 0))*(BN21+BO21)/1000.0</f>
        <v>0</v>
      </c>
      <c r="P21">
        <f>2.0/((1/R21-1/Q21)+SIGN(R21)*SQRT((1/R21-1/Q21)*(1/R21-1/Q21) + 4*BB21/((BB21+1)*(BB21+1))*(2*1/R21*1/Q21-1/Q21*1/Q21)))</f>
        <v>0</v>
      </c>
      <c r="Q21">
        <f>IF(LEFT(BC21,1)&lt;&gt;"0",IF(LEFT(BC21,1)="1",3.0,BD21),$D$5+$E$5*(BU21*BN21/($K$5*1000))+$F$5*(BU21*BN21/($K$5*1000))*MAX(MIN(BA21,$J$5),$I$5)*MAX(MIN(BA21,$J$5),$I$5)+$G$5*MAX(MIN(BA21,$J$5),$I$5)*(BU21*BN21/($K$5*1000))+$H$5*(BU21*BN21/($K$5*1000))*(BU21*BN21/($K$5*1000)))</f>
        <v>0</v>
      </c>
      <c r="R21">
        <f>I21*(1000-(1000*0.61365*exp(17.502*V21/(240.97+V21))/(BN21+BO21)+BI21)/2)/(1000*0.61365*exp(17.502*V21/(240.97+V21))/(BN21+BO21)-BI21)</f>
        <v>0</v>
      </c>
      <c r="S21">
        <f>1/((BB21+1)/(P21/1.6)+1/(Q21/1.37)) + BB21/((BB21+1)/(P21/1.6) + BB21/(Q21/1.37))</f>
        <v>0</v>
      </c>
      <c r="T21">
        <f>(AW21*AZ21)</f>
        <v>0</v>
      </c>
      <c r="U21">
        <f>(BP21+(T21+2*0.95*5.67E-8*(((BP21+$B$7)+273)^4-(BP21+273)^4)-44100*I21)/(1.84*29.3*Q21+8*0.95*5.67E-8*(BP21+273)^3))</f>
        <v>0</v>
      </c>
      <c r="V21">
        <f>($C$7*BQ21+$D$7*BR21+$E$7*U21)</f>
        <v>0</v>
      </c>
      <c r="W21">
        <f>0.61365*exp(17.502*V21/(240.97+V21))</f>
        <v>0</v>
      </c>
      <c r="X21">
        <f>(Y21/Z21*100)</f>
        <v>0</v>
      </c>
      <c r="Y21">
        <f>BI21*(BN21+BO21)/1000</f>
        <v>0</v>
      </c>
      <c r="Z21">
        <f>0.61365*exp(17.502*BP21/(240.97+BP21))</f>
        <v>0</v>
      </c>
      <c r="AA21">
        <f>(W21-BI21*(BN21+BO21)/1000)</f>
        <v>0</v>
      </c>
      <c r="AB21">
        <f>(-I21*44100)</f>
        <v>0</v>
      </c>
      <c r="AC21">
        <f>2*29.3*Q21*0.92*(BP21-V21)</f>
        <v>0</v>
      </c>
      <c r="AD21">
        <f>2*0.95*5.67E-8*(((BP21+$B$7)+273)^4-(V21+273)^4)</f>
        <v>0</v>
      </c>
      <c r="AE21">
        <f>T21+AD21+AB21+AC21</f>
        <v>0</v>
      </c>
      <c r="AF21">
        <f>BM21*AT21*(BH21-BG21*(1000-AT21*BJ21)/(1000-AT21*BI21))/(100*BA21)</f>
        <v>0</v>
      </c>
      <c r="AG21">
        <f>1000*BM21*AT21*(BI21-BJ21)/(100*BA21*(1000-AT21*BI21))</f>
        <v>0</v>
      </c>
      <c r="AH21">
        <f>(AI21 - AJ21 - BN21*1E3/(8.314*(BP21+273.15)) * AL21/BM21 * AK21) * BM21/(100*BA21) * (1000 - BJ21)/1000</f>
        <v>0</v>
      </c>
      <c r="AI21">
        <v>426.0398783552523</v>
      </c>
      <c r="AJ21">
        <v>425.7008606060605</v>
      </c>
      <c r="AK21">
        <v>-0.001406199306623242</v>
      </c>
      <c r="AL21">
        <v>67.16168302192786</v>
      </c>
      <c r="AM21">
        <f>(AO21 - AN21 + BN21*1E3/(8.314*(BP21+273.15)) * AQ21/BM21 * AP21) * BM21/(100*BA21) * 1000/(1000 - AO21)</f>
        <v>0</v>
      </c>
      <c r="AN21">
        <v>14.29525267472255</v>
      </c>
      <c r="AO21">
        <v>14.40423575757575</v>
      </c>
      <c r="AP21">
        <v>-0.0004522395470835603</v>
      </c>
      <c r="AQ21">
        <v>78.54765624198086</v>
      </c>
      <c r="AR21">
        <v>0</v>
      </c>
      <c r="AS21">
        <v>0</v>
      </c>
      <c r="AT21">
        <f>IF(AR21*$H$13&gt;=AV21,1.0,(AV21/(AV21-AR21*$H$13)))</f>
        <v>0</v>
      </c>
      <c r="AU21">
        <f>(AT21-1)*100</f>
        <v>0</v>
      </c>
      <c r="AV21">
        <f>MAX(0,($B$13+$C$13*BU21)/(1+$D$13*BU21)*BN21/(BP21+273)*$E$13)</f>
        <v>0</v>
      </c>
      <c r="AW21">
        <f>$B$11*BV21+$C$11*BW21+$F$11*CH21*(1-CK21)</f>
        <v>0</v>
      </c>
      <c r="AX21">
        <f>AW21*AY21</f>
        <v>0</v>
      </c>
      <c r="AY21">
        <f>($B$11*$D$9+$C$11*$D$9+$F$11*((CU21+CM21)/MAX(CU21+CM21+CV21, 0.1)*$I$9+CV21/MAX(CU21+CM21+CV21, 0.1)*$J$9))/($B$11+$C$11+$F$11)</f>
        <v>0</v>
      </c>
      <c r="AZ21">
        <f>($B$11*$K$9+$C$11*$K$9+$F$11*((CU21+CM21)/MAX(CU21+CM21+CV21, 0.1)*$P$9+CV21/MAX(CU21+CM21+CV21, 0.1)*$Q$9))/($B$11+$C$11+$F$11)</f>
        <v>0</v>
      </c>
      <c r="BA21">
        <v>6</v>
      </c>
      <c r="BB21">
        <v>0.5</v>
      </c>
      <c r="BC21" t="s">
        <v>355</v>
      </c>
      <c r="BD21">
        <v>2</v>
      </c>
      <c r="BE21" t="b">
        <v>1</v>
      </c>
      <c r="BF21">
        <v>1714151099.666666</v>
      </c>
      <c r="BG21">
        <v>419.585</v>
      </c>
      <c r="BH21">
        <v>419.9936</v>
      </c>
      <c r="BI21">
        <v>14.42685333333333</v>
      </c>
      <c r="BJ21">
        <v>14.29984</v>
      </c>
      <c r="BK21">
        <v>422.3221666666666</v>
      </c>
      <c r="BL21">
        <v>14.46003666666667</v>
      </c>
      <c r="BM21">
        <v>600.0059</v>
      </c>
      <c r="BN21">
        <v>101.4148</v>
      </c>
      <c r="BO21">
        <v>0.09994711000000002</v>
      </c>
      <c r="BP21">
        <v>20.54466666666667</v>
      </c>
      <c r="BQ21">
        <v>20.50050333333333</v>
      </c>
      <c r="BR21">
        <v>999.9000000000002</v>
      </c>
      <c r="BS21">
        <v>0</v>
      </c>
      <c r="BT21">
        <v>0</v>
      </c>
      <c r="BU21">
        <v>10007.01366666667</v>
      </c>
      <c r="BV21">
        <v>0</v>
      </c>
      <c r="BW21">
        <v>128.4144666666667</v>
      </c>
      <c r="BX21">
        <v>-0.4085938</v>
      </c>
      <c r="BY21">
        <v>425.7268666666668</v>
      </c>
      <c r="BZ21">
        <v>426.0865999999999</v>
      </c>
      <c r="CA21">
        <v>0.1270176666666667</v>
      </c>
      <c r="CB21">
        <v>419.9936</v>
      </c>
      <c r="CC21">
        <v>14.29984</v>
      </c>
      <c r="CD21">
        <v>1.463096333333333</v>
      </c>
      <c r="CE21">
        <v>1.450215333333333</v>
      </c>
      <c r="CF21">
        <v>12.58785333333333</v>
      </c>
      <c r="CG21">
        <v>12.45312333333333</v>
      </c>
      <c r="CH21">
        <v>399.9901333333334</v>
      </c>
      <c r="CI21">
        <v>0.8999892</v>
      </c>
      <c r="CJ21">
        <v>0.1000108533333333</v>
      </c>
      <c r="CK21">
        <v>0</v>
      </c>
      <c r="CL21">
        <v>259.4445333333333</v>
      </c>
      <c r="CM21">
        <v>5.00098</v>
      </c>
      <c r="CN21">
        <v>1299.926333333333</v>
      </c>
      <c r="CO21">
        <v>3655.816000000001</v>
      </c>
      <c r="CP21">
        <v>37.5851</v>
      </c>
      <c r="CQ21">
        <v>40.4622</v>
      </c>
      <c r="CR21">
        <v>39.16633333333332</v>
      </c>
      <c r="CS21">
        <v>41.98516666666665</v>
      </c>
      <c r="CT21">
        <v>39.5893</v>
      </c>
      <c r="CU21">
        <v>355.4856666666665</v>
      </c>
      <c r="CV21">
        <v>39.503</v>
      </c>
      <c r="CW21">
        <v>0</v>
      </c>
      <c r="CX21">
        <v>1714151194.7</v>
      </c>
      <c r="CY21">
        <v>0</v>
      </c>
      <c r="CZ21">
        <v>1714150874.1</v>
      </c>
      <c r="DA21" t="s">
        <v>356</v>
      </c>
      <c r="DB21">
        <v>1714150866.1</v>
      </c>
      <c r="DC21">
        <v>1714150874.1</v>
      </c>
      <c r="DD21">
        <v>1</v>
      </c>
      <c r="DE21">
        <v>-0.506</v>
      </c>
      <c r="DF21">
        <v>-0.024</v>
      </c>
      <c r="DG21">
        <v>-2.74</v>
      </c>
      <c r="DH21">
        <v>-0.028</v>
      </c>
      <c r="DI21">
        <v>420</v>
      </c>
      <c r="DJ21">
        <v>17</v>
      </c>
      <c r="DK21">
        <v>0.54</v>
      </c>
      <c r="DL21">
        <v>0.17</v>
      </c>
      <c r="DM21">
        <v>-0.42034</v>
      </c>
      <c r="DN21">
        <v>0.1777486829268291</v>
      </c>
      <c r="DO21">
        <v>0.03714906396734647</v>
      </c>
      <c r="DP21">
        <v>0</v>
      </c>
      <c r="DQ21">
        <v>0.136500275</v>
      </c>
      <c r="DR21">
        <v>-0.1735010318949348</v>
      </c>
      <c r="DS21">
        <v>0.01697024563314789</v>
      </c>
      <c r="DT21">
        <v>0</v>
      </c>
      <c r="DU21">
        <v>0</v>
      </c>
      <c r="DV21">
        <v>2</v>
      </c>
      <c r="DW21" t="s">
        <v>357</v>
      </c>
      <c r="DX21">
        <v>3.22959</v>
      </c>
      <c r="DY21">
        <v>2.70428</v>
      </c>
      <c r="DZ21">
        <v>0.106886</v>
      </c>
      <c r="EA21">
        <v>0.106775</v>
      </c>
      <c r="EB21">
        <v>0.0810606</v>
      </c>
      <c r="EC21">
        <v>0.08097550000000001</v>
      </c>
      <c r="ED21">
        <v>29294.2</v>
      </c>
      <c r="EE21">
        <v>28690.8</v>
      </c>
      <c r="EF21">
        <v>31395.4</v>
      </c>
      <c r="EG21">
        <v>30431.9</v>
      </c>
      <c r="EH21">
        <v>38654.6</v>
      </c>
      <c r="EI21">
        <v>36978.6</v>
      </c>
      <c r="EJ21">
        <v>44007.3</v>
      </c>
      <c r="EK21">
        <v>42492.4</v>
      </c>
      <c r="EL21">
        <v>2.18348</v>
      </c>
      <c r="EM21">
        <v>1.97873</v>
      </c>
      <c r="EN21">
        <v>0.028871</v>
      </c>
      <c r="EO21">
        <v>0</v>
      </c>
      <c r="EP21">
        <v>19.9858</v>
      </c>
      <c r="EQ21">
        <v>999.9</v>
      </c>
      <c r="ER21">
        <v>57.1</v>
      </c>
      <c r="ES21">
        <v>25.3</v>
      </c>
      <c r="ET21">
        <v>18.2254</v>
      </c>
      <c r="EU21">
        <v>61.4446</v>
      </c>
      <c r="EV21">
        <v>23.121</v>
      </c>
      <c r="EW21">
        <v>1</v>
      </c>
      <c r="EX21">
        <v>-0.284068</v>
      </c>
      <c r="EY21">
        <v>2.00033</v>
      </c>
      <c r="EZ21">
        <v>20.1962</v>
      </c>
      <c r="FA21">
        <v>5.22867</v>
      </c>
      <c r="FB21">
        <v>11.9977</v>
      </c>
      <c r="FC21">
        <v>4.9678</v>
      </c>
      <c r="FD21">
        <v>3.297</v>
      </c>
      <c r="FE21">
        <v>9999</v>
      </c>
      <c r="FF21">
        <v>9999</v>
      </c>
      <c r="FG21">
        <v>9999</v>
      </c>
      <c r="FH21">
        <v>26.5</v>
      </c>
      <c r="FI21">
        <v>4.97106</v>
      </c>
      <c r="FJ21">
        <v>1.86768</v>
      </c>
      <c r="FK21">
        <v>1.85883</v>
      </c>
      <c r="FL21">
        <v>1.86493</v>
      </c>
      <c r="FM21">
        <v>1.86304</v>
      </c>
      <c r="FN21">
        <v>1.86432</v>
      </c>
      <c r="FO21">
        <v>1.85974</v>
      </c>
      <c r="FP21">
        <v>1.86386</v>
      </c>
      <c r="FQ21">
        <v>0</v>
      </c>
      <c r="FR21">
        <v>0</v>
      </c>
      <c r="FS21">
        <v>0</v>
      </c>
      <c r="FT21">
        <v>0</v>
      </c>
      <c r="FU21" t="s">
        <v>358</v>
      </c>
      <c r="FV21" t="s">
        <v>359</v>
      </c>
      <c r="FW21" t="s">
        <v>360</v>
      </c>
      <c r="FX21" t="s">
        <v>360</v>
      </c>
      <c r="FY21" t="s">
        <v>360</v>
      </c>
      <c r="FZ21" t="s">
        <v>360</v>
      </c>
      <c r="GA21">
        <v>0</v>
      </c>
      <c r="GB21">
        <v>100</v>
      </c>
      <c r="GC21">
        <v>100</v>
      </c>
      <c r="GD21">
        <v>-2.737</v>
      </c>
      <c r="GE21">
        <v>-0.0332</v>
      </c>
      <c r="GF21">
        <v>-0.8811904899427965</v>
      </c>
      <c r="GG21">
        <v>-0.004200780211792431</v>
      </c>
      <c r="GH21">
        <v>-6.086107273994438E-07</v>
      </c>
      <c r="GI21">
        <v>3.538391214060535E-10</v>
      </c>
      <c r="GJ21">
        <v>-0.05529564386864645</v>
      </c>
      <c r="GK21">
        <v>0.006682484536868237</v>
      </c>
      <c r="GL21">
        <v>-0.0007200357986506558</v>
      </c>
      <c r="GM21">
        <v>2.515042002614049E-05</v>
      </c>
      <c r="GN21">
        <v>15</v>
      </c>
      <c r="GO21">
        <v>1944</v>
      </c>
      <c r="GP21">
        <v>3</v>
      </c>
      <c r="GQ21">
        <v>20</v>
      </c>
      <c r="GR21">
        <v>4</v>
      </c>
      <c r="GS21">
        <v>3.9</v>
      </c>
      <c r="GT21">
        <v>1.12671</v>
      </c>
      <c r="GU21">
        <v>2.41455</v>
      </c>
      <c r="GV21">
        <v>1.44897</v>
      </c>
      <c r="GW21">
        <v>2.2998</v>
      </c>
      <c r="GX21">
        <v>1.55151</v>
      </c>
      <c r="GY21">
        <v>2.2583</v>
      </c>
      <c r="GZ21">
        <v>30.179</v>
      </c>
      <c r="HA21">
        <v>14.5261</v>
      </c>
      <c r="HB21">
        <v>18</v>
      </c>
      <c r="HC21">
        <v>604.211</v>
      </c>
      <c r="HD21">
        <v>476.645</v>
      </c>
      <c r="HE21">
        <v>16.9976</v>
      </c>
      <c r="HF21">
        <v>23.3761</v>
      </c>
      <c r="HG21">
        <v>29.9996</v>
      </c>
      <c r="HH21">
        <v>23.5066</v>
      </c>
      <c r="HI21">
        <v>23.4711</v>
      </c>
      <c r="HJ21">
        <v>22.5658</v>
      </c>
      <c r="HK21">
        <v>30.9635</v>
      </c>
      <c r="HL21">
        <v>60.4693</v>
      </c>
      <c r="HM21">
        <v>17</v>
      </c>
      <c r="HN21">
        <v>420</v>
      </c>
      <c r="HO21">
        <v>14.3197</v>
      </c>
      <c r="HP21">
        <v>99.6421</v>
      </c>
      <c r="HQ21">
        <v>101.538</v>
      </c>
    </row>
    <row r="22" spans="1:225">
      <c r="A22">
        <v>6</v>
      </c>
      <c r="B22">
        <v>1714151117.6</v>
      </c>
      <c r="C22">
        <v>60.5</v>
      </c>
      <c r="D22" t="s">
        <v>371</v>
      </c>
      <c r="E22" t="s">
        <v>372</v>
      </c>
      <c r="F22">
        <v>5</v>
      </c>
      <c r="G22" t="s">
        <v>354</v>
      </c>
      <c r="H22">
        <v>1714151109.666666</v>
      </c>
      <c r="I22">
        <f>(J22)/1000</f>
        <v>0</v>
      </c>
      <c r="J22">
        <f>IF(BE22, AM22, AG22)</f>
        <v>0</v>
      </c>
      <c r="K22">
        <f>IF(BE22, AH22, AF22)</f>
        <v>0</v>
      </c>
      <c r="L22">
        <f>BG22 - IF(AT22&gt;1, K22*BA22*100.0/(AV22*BU22), 0)</f>
        <v>0</v>
      </c>
      <c r="M22">
        <f>((S22-I22/2)*L22-K22)/(S22+I22/2)</f>
        <v>0</v>
      </c>
      <c r="N22">
        <f>M22*(BN22+BO22)/1000.0</f>
        <v>0</v>
      </c>
      <c r="O22">
        <f>(BG22 - IF(AT22&gt;1, K22*BA22*100.0/(AV22*BU22), 0))*(BN22+BO22)/1000.0</f>
        <v>0</v>
      </c>
      <c r="P22">
        <f>2.0/((1/R22-1/Q22)+SIGN(R22)*SQRT((1/R22-1/Q22)*(1/R22-1/Q22) + 4*BB22/((BB22+1)*(BB22+1))*(2*1/R22*1/Q22-1/Q22*1/Q22)))</f>
        <v>0</v>
      </c>
      <c r="Q22">
        <f>IF(LEFT(BC22,1)&lt;&gt;"0",IF(LEFT(BC22,1)="1",3.0,BD22),$D$5+$E$5*(BU22*BN22/($K$5*1000))+$F$5*(BU22*BN22/($K$5*1000))*MAX(MIN(BA22,$J$5),$I$5)*MAX(MIN(BA22,$J$5),$I$5)+$G$5*MAX(MIN(BA22,$J$5),$I$5)*(BU22*BN22/($K$5*1000))+$H$5*(BU22*BN22/($K$5*1000))*(BU22*BN22/($K$5*1000)))</f>
        <v>0</v>
      </c>
      <c r="R22">
        <f>I22*(1000-(1000*0.61365*exp(17.502*V22/(240.97+V22))/(BN22+BO22)+BI22)/2)/(1000*0.61365*exp(17.502*V22/(240.97+V22))/(BN22+BO22)-BI22)</f>
        <v>0</v>
      </c>
      <c r="S22">
        <f>1/((BB22+1)/(P22/1.6)+1/(Q22/1.37)) + BB22/((BB22+1)/(P22/1.6) + BB22/(Q22/1.37))</f>
        <v>0</v>
      </c>
      <c r="T22">
        <f>(AW22*AZ22)</f>
        <v>0</v>
      </c>
      <c r="U22">
        <f>(BP22+(T22+2*0.95*5.67E-8*(((BP22+$B$7)+273)^4-(BP22+273)^4)-44100*I22)/(1.84*29.3*Q22+8*0.95*5.67E-8*(BP22+273)^3))</f>
        <v>0</v>
      </c>
      <c r="V22">
        <f>($C$7*BQ22+$D$7*BR22+$E$7*U22)</f>
        <v>0</v>
      </c>
      <c r="W22">
        <f>0.61365*exp(17.502*V22/(240.97+V22))</f>
        <v>0</v>
      </c>
      <c r="X22">
        <f>(Y22/Z22*100)</f>
        <v>0</v>
      </c>
      <c r="Y22">
        <f>BI22*(BN22+BO22)/1000</f>
        <v>0</v>
      </c>
      <c r="Z22">
        <f>0.61365*exp(17.502*BP22/(240.97+BP22))</f>
        <v>0</v>
      </c>
      <c r="AA22">
        <f>(W22-BI22*(BN22+BO22)/1000)</f>
        <v>0</v>
      </c>
      <c r="AB22">
        <f>(-I22*44100)</f>
        <v>0</v>
      </c>
      <c r="AC22">
        <f>2*29.3*Q22*0.92*(BP22-V22)</f>
        <v>0</v>
      </c>
      <c r="AD22">
        <f>2*0.95*5.67E-8*(((BP22+$B$7)+273)^4-(V22+273)^4)</f>
        <v>0</v>
      </c>
      <c r="AE22">
        <f>T22+AD22+AB22+AC22</f>
        <v>0</v>
      </c>
      <c r="AF22">
        <f>BM22*AT22*(BH22-BG22*(1000-AT22*BJ22)/(1000-AT22*BI22))/(100*BA22)</f>
        <v>0</v>
      </c>
      <c r="AG22">
        <f>1000*BM22*AT22*(BI22-BJ22)/(100*BA22*(1000-AT22*BI22))</f>
        <v>0</v>
      </c>
      <c r="AH22">
        <f>(AI22 - AJ22 - BN22*1E3/(8.314*(BP22+273.15)) * AL22/BM22 * AK22) * BM22/(100*BA22) * (1000 - BJ22)/1000</f>
        <v>0</v>
      </c>
      <c r="AI22">
        <v>426.0587784560378</v>
      </c>
      <c r="AJ22">
        <v>425.7232787878789</v>
      </c>
      <c r="AK22">
        <v>0.0003383653249238084</v>
      </c>
      <c r="AL22">
        <v>67.16168302192786</v>
      </c>
      <c r="AM22">
        <f>(AO22 - AN22 + BN22*1E3/(8.314*(BP22+273.15)) * AQ22/BM22 * AP22) * BM22/(100*BA22) * 1000/(1000 - AO22)</f>
        <v>0</v>
      </c>
      <c r="AN22">
        <v>14.28104784630585</v>
      </c>
      <c r="AO22">
        <v>14.38535878787878</v>
      </c>
      <c r="AP22">
        <v>-0.000171103936471474</v>
      </c>
      <c r="AQ22">
        <v>78.54765624198086</v>
      </c>
      <c r="AR22">
        <v>0</v>
      </c>
      <c r="AS22">
        <v>0</v>
      </c>
      <c r="AT22">
        <f>IF(AR22*$H$13&gt;=AV22,1.0,(AV22/(AV22-AR22*$H$13)))</f>
        <v>0</v>
      </c>
      <c r="AU22">
        <f>(AT22-1)*100</f>
        <v>0</v>
      </c>
      <c r="AV22">
        <f>MAX(0,($B$13+$C$13*BU22)/(1+$D$13*BU22)*BN22/(BP22+273)*$E$13)</f>
        <v>0</v>
      </c>
      <c r="AW22">
        <f>$B$11*BV22+$C$11*BW22+$F$11*CH22*(1-CK22)</f>
        <v>0</v>
      </c>
      <c r="AX22">
        <f>AW22*AY22</f>
        <v>0</v>
      </c>
      <c r="AY22">
        <f>($B$11*$D$9+$C$11*$D$9+$F$11*((CU22+CM22)/MAX(CU22+CM22+CV22, 0.1)*$I$9+CV22/MAX(CU22+CM22+CV22, 0.1)*$J$9))/($B$11+$C$11+$F$11)</f>
        <v>0</v>
      </c>
      <c r="AZ22">
        <f>($B$11*$K$9+$C$11*$K$9+$F$11*((CU22+CM22)/MAX(CU22+CM22+CV22, 0.1)*$P$9+CV22/MAX(CU22+CM22+CV22, 0.1)*$Q$9))/($B$11+$C$11+$F$11)</f>
        <v>0</v>
      </c>
      <c r="BA22">
        <v>6</v>
      </c>
      <c r="BB22">
        <v>0.5</v>
      </c>
      <c r="BC22" t="s">
        <v>355</v>
      </c>
      <c r="BD22">
        <v>2</v>
      </c>
      <c r="BE22" t="b">
        <v>1</v>
      </c>
      <c r="BF22">
        <v>1714151109.666666</v>
      </c>
      <c r="BG22">
        <v>419.5911</v>
      </c>
      <c r="BH22">
        <v>419.9854666666667</v>
      </c>
      <c r="BI22">
        <v>14.39969</v>
      </c>
      <c r="BJ22">
        <v>14.28896666666667</v>
      </c>
      <c r="BK22">
        <v>422.3284333333333</v>
      </c>
      <c r="BL22">
        <v>14.4329</v>
      </c>
      <c r="BM22">
        <v>600.0013333333333</v>
      </c>
      <c r="BN22">
        <v>101.4152333333333</v>
      </c>
      <c r="BO22">
        <v>0.10002218</v>
      </c>
      <c r="BP22">
        <v>20.50397</v>
      </c>
      <c r="BQ22">
        <v>20.46267333333333</v>
      </c>
      <c r="BR22">
        <v>999.9000000000002</v>
      </c>
      <c r="BS22">
        <v>0</v>
      </c>
      <c r="BT22">
        <v>0</v>
      </c>
      <c r="BU22">
        <v>9990.397666666666</v>
      </c>
      <c r="BV22">
        <v>0</v>
      </c>
      <c r="BW22">
        <v>130.4688</v>
      </c>
      <c r="BX22">
        <v>-0.3943553</v>
      </c>
      <c r="BY22">
        <v>425.7214666666667</v>
      </c>
      <c r="BZ22">
        <v>426.0736999999999</v>
      </c>
      <c r="CA22">
        <v>0.1107227</v>
      </c>
      <c r="CB22">
        <v>419.9854666666667</v>
      </c>
      <c r="CC22">
        <v>14.28896666666667</v>
      </c>
      <c r="CD22">
        <v>1.460347</v>
      </c>
      <c r="CE22">
        <v>1.449118000000001</v>
      </c>
      <c r="CF22">
        <v>12.55918333333333</v>
      </c>
      <c r="CG22">
        <v>12.44160666666667</v>
      </c>
      <c r="CH22">
        <v>400.0238666666667</v>
      </c>
      <c r="CI22">
        <v>0.8999889333333332</v>
      </c>
      <c r="CJ22">
        <v>0.1000111766666667</v>
      </c>
      <c r="CK22">
        <v>0</v>
      </c>
      <c r="CL22">
        <v>259.2321666666667</v>
      </c>
      <c r="CM22">
        <v>5.00098</v>
      </c>
      <c r="CN22">
        <v>1302.437</v>
      </c>
      <c r="CO22">
        <v>3656.126999999999</v>
      </c>
      <c r="CP22">
        <v>37.57693333333332</v>
      </c>
      <c r="CQ22">
        <v>40.19356666666665</v>
      </c>
      <c r="CR22">
        <v>39.13923333333332</v>
      </c>
      <c r="CS22">
        <v>41.70389999999998</v>
      </c>
      <c r="CT22">
        <v>39.46653333333333</v>
      </c>
      <c r="CU22">
        <v>355.516</v>
      </c>
      <c r="CV22">
        <v>39.50633333333334</v>
      </c>
      <c r="CW22">
        <v>0</v>
      </c>
      <c r="CX22">
        <v>1714151204.3</v>
      </c>
      <c r="CY22">
        <v>0</v>
      </c>
      <c r="CZ22">
        <v>1714150874.1</v>
      </c>
      <c r="DA22" t="s">
        <v>356</v>
      </c>
      <c r="DB22">
        <v>1714150866.1</v>
      </c>
      <c r="DC22">
        <v>1714150874.1</v>
      </c>
      <c r="DD22">
        <v>1</v>
      </c>
      <c r="DE22">
        <v>-0.506</v>
      </c>
      <c r="DF22">
        <v>-0.024</v>
      </c>
      <c r="DG22">
        <v>-2.74</v>
      </c>
      <c r="DH22">
        <v>-0.028</v>
      </c>
      <c r="DI22">
        <v>420</v>
      </c>
      <c r="DJ22">
        <v>17</v>
      </c>
      <c r="DK22">
        <v>0.54</v>
      </c>
      <c r="DL22">
        <v>0.17</v>
      </c>
      <c r="DM22">
        <v>-0.3967478780487805</v>
      </c>
      <c r="DN22">
        <v>0.07264475958188085</v>
      </c>
      <c r="DO22">
        <v>0.02435872484867425</v>
      </c>
      <c r="DP22">
        <v>1</v>
      </c>
      <c r="DQ22">
        <v>0.1148464634146342</v>
      </c>
      <c r="DR22">
        <v>-0.07201611846689916</v>
      </c>
      <c r="DS22">
        <v>0.007614929223435357</v>
      </c>
      <c r="DT22">
        <v>1</v>
      </c>
      <c r="DU22">
        <v>2</v>
      </c>
      <c r="DV22">
        <v>2</v>
      </c>
      <c r="DW22" t="s">
        <v>365</v>
      </c>
      <c r="DX22">
        <v>3.2294</v>
      </c>
      <c r="DY22">
        <v>2.704</v>
      </c>
      <c r="DZ22">
        <v>0.106895</v>
      </c>
      <c r="EA22">
        <v>0.106777</v>
      </c>
      <c r="EB22">
        <v>0.0809856</v>
      </c>
      <c r="EC22">
        <v>0.08091329999999999</v>
      </c>
      <c r="ED22">
        <v>29295.1</v>
      </c>
      <c r="EE22">
        <v>28692</v>
      </c>
      <c r="EF22">
        <v>31396.6</v>
      </c>
      <c r="EG22">
        <v>30433.2</v>
      </c>
      <c r="EH22">
        <v>38659.7</v>
      </c>
      <c r="EI22">
        <v>36982.4</v>
      </c>
      <c r="EJ22">
        <v>44009.5</v>
      </c>
      <c r="EK22">
        <v>42493.9</v>
      </c>
      <c r="EL22">
        <v>2.18345</v>
      </c>
      <c r="EM22">
        <v>1.97917</v>
      </c>
      <c r="EN22">
        <v>0.0308082</v>
      </c>
      <c r="EO22">
        <v>0</v>
      </c>
      <c r="EP22">
        <v>19.924</v>
      </c>
      <c r="EQ22">
        <v>999.9</v>
      </c>
      <c r="ER22">
        <v>57.1</v>
      </c>
      <c r="ES22">
        <v>25.3</v>
      </c>
      <c r="ET22">
        <v>18.2241</v>
      </c>
      <c r="EU22">
        <v>61.3146</v>
      </c>
      <c r="EV22">
        <v>23.6378</v>
      </c>
      <c r="EW22">
        <v>1</v>
      </c>
      <c r="EX22">
        <v>-0.285135</v>
      </c>
      <c r="EY22">
        <v>1.97805</v>
      </c>
      <c r="EZ22">
        <v>20.1951</v>
      </c>
      <c r="FA22">
        <v>5.22538</v>
      </c>
      <c r="FB22">
        <v>11.9971</v>
      </c>
      <c r="FC22">
        <v>4.96655</v>
      </c>
      <c r="FD22">
        <v>3.29623</v>
      </c>
      <c r="FE22">
        <v>9999</v>
      </c>
      <c r="FF22">
        <v>9999</v>
      </c>
      <c r="FG22">
        <v>9999</v>
      </c>
      <c r="FH22">
        <v>26.6</v>
      </c>
      <c r="FI22">
        <v>4.97105</v>
      </c>
      <c r="FJ22">
        <v>1.86768</v>
      </c>
      <c r="FK22">
        <v>1.85883</v>
      </c>
      <c r="FL22">
        <v>1.86493</v>
      </c>
      <c r="FM22">
        <v>1.86306</v>
      </c>
      <c r="FN22">
        <v>1.86432</v>
      </c>
      <c r="FO22">
        <v>1.85974</v>
      </c>
      <c r="FP22">
        <v>1.86386</v>
      </c>
      <c r="FQ22">
        <v>0</v>
      </c>
      <c r="FR22">
        <v>0</v>
      </c>
      <c r="FS22">
        <v>0</v>
      </c>
      <c r="FT22">
        <v>0</v>
      </c>
      <c r="FU22" t="s">
        <v>358</v>
      </c>
      <c r="FV22" t="s">
        <v>359</v>
      </c>
      <c r="FW22" t="s">
        <v>360</v>
      </c>
      <c r="FX22" t="s">
        <v>360</v>
      </c>
      <c r="FY22" t="s">
        <v>360</v>
      </c>
      <c r="FZ22" t="s">
        <v>360</v>
      </c>
      <c r="GA22">
        <v>0</v>
      </c>
      <c r="GB22">
        <v>100</v>
      </c>
      <c r="GC22">
        <v>100</v>
      </c>
      <c r="GD22">
        <v>-2.737</v>
      </c>
      <c r="GE22">
        <v>-0.0333</v>
      </c>
      <c r="GF22">
        <v>-0.8811904899427965</v>
      </c>
      <c r="GG22">
        <v>-0.004200780211792431</v>
      </c>
      <c r="GH22">
        <v>-6.086107273994438E-07</v>
      </c>
      <c r="GI22">
        <v>3.538391214060535E-10</v>
      </c>
      <c r="GJ22">
        <v>-0.05529564386864645</v>
      </c>
      <c r="GK22">
        <v>0.006682484536868237</v>
      </c>
      <c r="GL22">
        <v>-0.0007200357986506558</v>
      </c>
      <c r="GM22">
        <v>2.515042002614049E-05</v>
      </c>
      <c r="GN22">
        <v>15</v>
      </c>
      <c r="GO22">
        <v>1944</v>
      </c>
      <c r="GP22">
        <v>3</v>
      </c>
      <c r="GQ22">
        <v>20</v>
      </c>
      <c r="GR22">
        <v>4.2</v>
      </c>
      <c r="GS22">
        <v>4.1</v>
      </c>
      <c r="GT22">
        <v>1.12671</v>
      </c>
      <c r="GU22">
        <v>2.40845</v>
      </c>
      <c r="GV22">
        <v>1.44775</v>
      </c>
      <c r="GW22">
        <v>2.30103</v>
      </c>
      <c r="GX22">
        <v>1.55151</v>
      </c>
      <c r="GY22">
        <v>2.42065</v>
      </c>
      <c r="GZ22">
        <v>30.1576</v>
      </c>
      <c r="HA22">
        <v>14.5348</v>
      </c>
      <c r="HB22">
        <v>18</v>
      </c>
      <c r="HC22">
        <v>604.048</v>
      </c>
      <c r="HD22">
        <v>476.805</v>
      </c>
      <c r="HE22">
        <v>16.9976</v>
      </c>
      <c r="HF22">
        <v>23.3618</v>
      </c>
      <c r="HG22">
        <v>29.9996</v>
      </c>
      <c r="HH22">
        <v>23.4934</v>
      </c>
      <c r="HI22">
        <v>23.4576</v>
      </c>
      <c r="HJ22">
        <v>22.5659</v>
      </c>
      <c r="HK22">
        <v>30.9635</v>
      </c>
      <c r="HL22">
        <v>60.4693</v>
      </c>
      <c r="HM22">
        <v>17</v>
      </c>
      <c r="HN22">
        <v>420</v>
      </c>
      <c r="HO22">
        <v>14.2656</v>
      </c>
      <c r="HP22">
        <v>99.6464</v>
      </c>
      <c r="HQ22">
        <v>101.542</v>
      </c>
    </row>
    <row r="23" spans="1:225">
      <c r="A23">
        <v>7</v>
      </c>
      <c r="B23">
        <v>1714151127.6</v>
      </c>
      <c r="C23">
        <v>70.5</v>
      </c>
      <c r="D23" t="s">
        <v>373</v>
      </c>
      <c r="E23" t="s">
        <v>374</v>
      </c>
      <c r="F23">
        <v>5</v>
      </c>
      <c r="G23" t="s">
        <v>354</v>
      </c>
      <c r="H23">
        <v>1714151119.666666</v>
      </c>
      <c r="I23">
        <f>(J23)/1000</f>
        <v>0</v>
      </c>
      <c r="J23">
        <f>IF(BE23, AM23, AG23)</f>
        <v>0</v>
      </c>
      <c r="K23">
        <f>IF(BE23, AH23, AF23)</f>
        <v>0</v>
      </c>
      <c r="L23">
        <f>BG23 - IF(AT23&gt;1, K23*BA23*100.0/(AV23*BU23), 0)</f>
        <v>0</v>
      </c>
      <c r="M23">
        <f>((S23-I23/2)*L23-K23)/(S23+I23/2)</f>
        <v>0</v>
      </c>
      <c r="N23">
        <f>M23*(BN23+BO23)/1000.0</f>
        <v>0</v>
      </c>
      <c r="O23">
        <f>(BG23 - IF(AT23&gt;1, K23*BA23*100.0/(AV23*BU23), 0))*(BN23+BO23)/1000.0</f>
        <v>0</v>
      </c>
      <c r="P23">
        <f>2.0/((1/R23-1/Q23)+SIGN(R23)*SQRT((1/R23-1/Q23)*(1/R23-1/Q23) + 4*BB23/((BB23+1)*(BB23+1))*(2*1/R23*1/Q23-1/Q23*1/Q23)))</f>
        <v>0</v>
      </c>
      <c r="Q23">
        <f>IF(LEFT(BC23,1)&lt;&gt;"0",IF(LEFT(BC23,1)="1",3.0,BD23),$D$5+$E$5*(BU23*BN23/($K$5*1000))+$F$5*(BU23*BN23/($K$5*1000))*MAX(MIN(BA23,$J$5),$I$5)*MAX(MIN(BA23,$J$5),$I$5)+$G$5*MAX(MIN(BA23,$J$5),$I$5)*(BU23*BN23/($K$5*1000))+$H$5*(BU23*BN23/($K$5*1000))*(BU23*BN23/($K$5*1000)))</f>
        <v>0</v>
      </c>
      <c r="R23">
        <f>I23*(1000-(1000*0.61365*exp(17.502*V23/(240.97+V23))/(BN23+BO23)+BI23)/2)/(1000*0.61365*exp(17.502*V23/(240.97+V23))/(BN23+BO23)-BI23)</f>
        <v>0</v>
      </c>
      <c r="S23">
        <f>1/((BB23+1)/(P23/1.6)+1/(Q23/1.37)) + BB23/((BB23+1)/(P23/1.6) + BB23/(Q23/1.37))</f>
        <v>0</v>
      </c>
      <c r="T23">
        <f>(AW23*AZ23)</f>
        <v>0</v>
      </c>
      <c r="U23">
        <f>(BP23+(T23+2*0.95*5.67E-8*(((BP23+$B$7)+273)^4-(BP23+273)^4)-44100*I23)/(1.84*29.3*Q23+8*0.95*5.67E-8*(BP23+273)^3))</f>
        <v>0</v>
      </c>
      <c r="V23">
        <f>($C$7*BQ23+$D$7*BR23+$E$7*U23)</f>
        <v>0</v>
      </c>
      <c r="W23">
        <f>0.61365*exp(17.502*V23/(240.97+V23))</f>
        <v>0</v>
      </c>
      <c r="X23">
        <f>(Y23/Z23*100)</f>
        <v>0</v>
      </c>
      <c r="Y23">
        <f>BI23*(BN23+BO23)/1000</f>
        <v>0</v>
      </c>
      <c r="Z23">
        <f>0.61365*exp(17.502*BP23/(240.97+BP23))</f>
        <v>0</v>
      </c>
      <c r="AA23">
        <f>(W23-BI23*(BN23+BO23)/1000)</f>
        <v>0</v>
      </c>
      <c r="AB23">
        <f>(-I23*44100)</f>
        <v>0</v>
      </c>
      <c r="AC23">
        <f>2*29.3*Q23*0.92*(BP23-V23)</f>
        <v>0</v>
      </c>
      <c r="AD23">
        <f>2*0.95*5.67E-8*(((BP23+$B$7)+273)^4-(V23+273)^4)</f>
        <v>0</v>
      </c>
      <c r="AE23">
        <f>T23+AD23+AB23+AC23</f>
        <v>0</v>
      </c>
      <c r="AF23">
        <f>BM23*AT23*(BH23-BG23*(1000-AT23*BJ23)/(1000-AT23*BI23))/(100*BA23)</f>
        <v>0</v>
      </c>
      <c r="AG23">
        <f>1000*BM23*AT23*(BI23-BJ23)/(100*BA23*(1000-AT23*BI23))</f>
        <v>0</v>
      </c>
      <c r="AH23">
        <f>(AI23 - AJ23 - BN23*1E3/(8.314*(BP23+273.15)) * AL23/BM23 * AK23) * BM23/(100*BA23) * (1000 - BJ23)/1000</f>
        <v>0</v>
      </c>
      <c r="AI23">
        <v>426.0332985377225</v>
      </c>
      <c r="AJ23">
        <v>425.7289636363635</v>
      </c>
      <c r="AK23">
        <v>-0.0003249363662028638</v>
      </c>
      <c r="AL23">
        <v>67.16168302192786</v>
      </c>
      <c r="AM23">
        <f>(AO23 - AN23 + BN23*1E3/(8.314*(BP23+273.15)) * AQ23/BM23 * AP23) * BM23/(100*BA23) * 1000/(1000 - AO23)</f>
        <v>0</v>
      </c>
      <c r="AN23">
        <v>14.26585110610479</v>
      </c>
      <c r="AO23">
        <v>14.36642242424242</v>
      </c>
      <c r="AP23">
        <v>-0.0001297156269752137</v>
      </c>
      <c r="AQ23">
        <v>78.54765624198086</v>
      </c>
      <c r="AR23">
        <v>0</v>
      </c>
      <c r="AS23">
        <v>0</v>
      </c>
      <c r="AT23">
        <f>IF(AR23*$H$13&gt;=AV23,1.0,(AV23/(AV23-AR23*$H$13)))</f>
        <v>0</v>
      </c>
      <c r="AU23">
        <f>(AT23-1)*100</f>
        <v>0</v>
      </c>
      <c r="AV23">
        <f>MAX(0,($B$13+$C$13*BU23)/(1+$D$13*BU23)*BN23/(BP23+273)*$E$13)</f>
        <v>0</v>
      </c>
      <c r="AW23">
        <f>$B$11*BV23+$C$11*BW23+$F$11*CH23*(1-CK23)</f>
        <v>0</v>
      </c>
      <c r="AX23">
        <f>AW23*AY23</f>
        <v>0</v>
      </c>
      <c r="AY23">
        <f>($B$11*$D$9+$C$11*$D$9+$F$11*((CU23+CM23)/MAX(CU23+CM23+CV23, 0.1)*$I$9+CV23/MAX(CU23+CM23+CV23, 0.1)*$J$9))/($B$11+$C$11+$F$11)</f>
        <v>0</v>
      </c>
      <c r="AZ23">
        <f>($B$11*$K$9+$C$11*$K$9+$F$11*((CU23+CM23)/MAX(CU23+CM23+CV23, 0.1)*$P$9+CV23/MAX(CU23+CM23+CV23, 0.1)*$Q$9))/($B$11+$C$11+$F$11)</f>
        <v>0</v>
      </c>
      <c r="BA23">
        <v>6</v>
      </c>
      <c r="BB23">
        <v>0.5</v>
      </c>
      <c r="BC23" t="s">
        <v>355</v>
      </c>
      <c r="BD23">
        <v>2</v>
      </c>
      <c r="BE23" t="b">
        <v>1</v>
      </c>
      <c r="BF23">
        <v>1714151119.666666</v>
      </c>
      <c r="BG23">
        <v>419.6061000000001</v>
      </c>
      <c r="BH23">
        <v>420.0064999999999</v>
      </c>
      <c r="BI23">
        <v>14.38078</v>
      </c>
      <c r="BJ23">
        <v>14.27381333333333</v>
      </c>
      <c r="BK23">
        <v>422.3433333333333</v>
      </c>
      <c r="BL23">
        <v>14.41403</v>
      </c>
      <c r="BM23">
        <v>599.9773666666665</v>
      </c>
      <c r="BN23">
        <v>101.4151333333334</v>
      </c>
      <c r="BO23">
        <v>0.0999041</v>
      </c>
      <c r="BP23">
        <v>20.46572666666667</v>
      </c>
      <c r="BQ23">
        <v>20.42423666666667</v>
      </c>
      <c r="BR23">
        <v>999.9000000000002</v>
      </c>
      <c r="BS23">
        <v>0</v>
      </c>
      <c r="BT23">
        <v>0</v>
      </c>
      <c r="BU23">
        <v>10004.98566666667</v>
      </c>
      <c r="BV23">
        <v>0</v>
      </c>
      <c r="BW23">
        <v>130.7402666666667</v>
      </c>
      <c r="BX23">
        <v>-0.4004872666666666</v>
      </c>
      <c r="BY23">
        <v>425.7283333333334</v>
      </c>
      <c r="BZ23">
        <v>426.0884333333334</v>
      </c>
      <c r="CA23">
        <v>0.1069588666666667</v>
      </c>
      <c r="CB23">
        <v>420.0064999999999</v>
      </c>
      <c r="CC23">
        <v>14.27381333333333</v>
      </c>
      <c r="CD23">
        <v>1.458428</v>
      </c>
      <c r="CE23">
        <v>1.447581</v>
      </c>
      <c r="CF23">
        <v>12.53915</v>
      </c>
      <c r="CG23">
        <v>12.42545</v>
      </c>
      <c r="CH23">
        <v>400.0578333333334</v>
      </c>
      <c r="CI23">
        <v>0.899995</v>
      </c>
      <c r="CJ23">
        <v>0.1000049833333334</v>
      </c>
      <c r="CK23">
        <v>0</v>
      </c>
      <c r="CL23">
        <v>259.1643</v>
      </c>
      <c r="CM23">
        <v>5.00098</v>
      </c>
      <c r="CN23">
        <v>1298.809</v>
      </c>
      <c r="CO23">
        <v>3656.448666666668</v>
      </c>
      <c r="CP23">
        <v>37.37893333333332</v>
      </c>
      <c r="CQ23">
        <v>39.64353333333334</v>
      </c>
      <c r="CR23">
        <v>38.96013333333332</v>
      </c>
      <c r="CS23">
        <v>40.95393333333332</v>
      </c>
      <c r="CT23">
        <v>39.04143333333333</v>
      </c>
      <c r="CU23">
        <v>355.5503333333334</v>
      </c>
      <c r="CV23">
        <v>39.508</v>
      </c>
      <c r="CW23">
        <v>0</v>
      </c>
      <c r="CX23">
        <v>1714151214.5</v>
      </c>
      <c r="CY23">
        <v>0</v>
      </c>
      <c r="CZ23">
        <v>1714150874.1</v>
      </c>
      <c r="DA23" t="s">
        <v>356</v>
      </c>
      <c r="DB23">
        <v>1714150866.1</v>
      </c>
      <c r="DC23">
        <v>1714150874.1</v>
      </c>
      <c r="DD23">
        <v>1</v>
      </c>
      <c r="DE23">
        <v>-0.506</v>
      </c>
      <c r="DF23">
        <v>-0.024</v>
      </c>
      <c r="DG23">
        <v>-2.74</v>
      </c>
      <c r="DH23">
        <v>-0.028</v>
      </c>
      <c r="DI23">
        <v>420</v>
      </c>
      <c r="DJ23">
        <v>17</v>
      </c>
      <c r="DK23">
        <v>0.54</v>
      </c>
      <c r="DL23">
        <v>0.17</v>
      </c>
      <c r="DM23">
        <v>-0.3996596585365854</v>
      </c>
      <c r="DN23">
        <v>-0.01780555400696808</v>
      </c>
      <c r="DO23">
        <v>0.04400918343167056</v>
      </c>
      <c r="DP23">
        <v>1</v>
      </c>
      <c r="DQ23">
        <v>0.1077629268292683</v>
      </c>
      <c r="DR23">
        <v>-0.01442241114982574</v>
      </c>
      <c r="DS23">
        <v>0.001551869987486285</v>
      </c>
      <c r="DT23">
        <v>1</v>
      </c>
      <c r="DU23">
        <v>2</v>
      </c>
      <c r="DV23">
        <v>2</v>
      </c>
      <c r="DW23" t="s">
        <v>365</v>
      </c>
      <c r="DX23">
        <v>3.22967</v>
      </c>
      <c r="DY23">
        <v>2.70463</v>
      </c>
      <c r="DZ23">
        <v>0.106896</v>
      </c>
      <c r="EA23">
        <v>0.106784</v>
      </c>
      <c r="EB23">
        <v>0.0809063</v>
      </c>
      <c r="EC23">
        <v>0.08084760000000001</v>
      </c>
      <c r="ED23">
        <v>29296.2</v>
      </c>
      <c r="EE23">
        <v>28692.9</v>
      </c>
      <c r="EF23">
        <v>31397.7</v>
      </c>
      <c r="EG23">
        <v>30434.2</v>
      </c>
      <c r="EH23">
        <v>38664</v>
      </c>
      <c r="EI23">
        <v>36986.4</v>
      </c>
      <c r="EJ23">
        <v>44010.6</v>
      </c>
      <c r="EK23">
        <v>42495.4</v>
      </c>
      <c r="EL23">
        <v>2.18407</v>
      </c>
      <c r="EM23">
        <v>1.979</v>
      </c>
      <c r="EN23">
        <v>0.0330806</v>
      </c>
      <c r="EO23">
        <v>0</v>
      </c>
      <c r="EP23">
        <v>19.863</v>
      </c>
      <c r="EQ23">
        <v>999.9</v>
      </c>
      <c r="ER23">
        <v>57</v>
      </c>
      <c r="ES23">
        <v>25.3</v>
      </c>
      <c r="ET23">
        <v>18.193</v>
      </c>
      <c r="EU23">
        <v>61.0646</v>
      </c>
      <c r="EV23">
        <v>23.0649</v>
      </c>
      <c r="EW23">
        <v>1</v>
      </c>
      <c r="EX23">
        <v>-0.286326</v>
      </c>
      <c r="EY23">
        <v>1.95783</v>
      </c>
      <c r="EZ23">
        <v>20.1962</v>
      </c>
      <c r="FA23">
        <v>5.22912</v>
      </c>
      <c r="FB23">
        <v>11.9974</v>
      </c>
      <c r="FC23">
        <v>4.9678</v>
      </c>
      <c r="FD23">
        <v>3.297</v>
      </c>
      <c r="FE23">
        <v>9999</v>
      </c>
      <c r="FF23">
        <v>9999</v>
      </c>
      <c r="FG23">
        <v>9999</v>
      </c>
      <c r="FH23">
        <v>26.6</v>
      </c>
      <c r="FI23">
        <v>4.97107</v>
      </c>
      <c r="FJ23">
        <v>1.86768</v>
      </c>
      <c r="FK23">
        <v>1.85883</v>
      </c>
      <c r="FL23">
        <v>1.86493</v>
      </c>
      <c r="FM23">
        <v>1.86308</v>
      </c>
      <c r="FN23">
        <v>1.86432</v>
      </c>
      <c r="FO23">
        <v>1.85974</v>
      </c>
      <c r="FP23">
        <v>1.86386</v>
      </c>
      <c r="FQ23">
        <v>0</v>
      </c>
      <c r="FR23">
        <v>0</v>
      </c>
      <c r="FS23">
        <v>0</v>
      </c>
      <c r="FT23">
        <v>0</v>
      </c>
      <c r="FU23" t="s">
        <v>358</v>
      </c>
      <c r="FV23" t="s">
        <v>359</v>
      </c>
      <c r="FW23" t="s">
        <v>360</v>
      </c>
      <c r="FX23" t="s">
        <v>360</v>
      </c>
      <c r="FY23" t="s">
        <v>360</v>
      </c>
      <c r="FZ23" t="s">
        <v>360</v>
      </c>
      <c r="GA23">
        <v>0</v>
      </c>
      <c r="GB23">
        <v>100</v>
      </c>
      <c r="GC23">
        <v>100</v>
      </c>
      <c r="GD23">
        <v>-2.737</v>
      </c>
      <c r="GE23">
        <v>-0.0333</v>
      </c>
      <c r="GF23">
        <v>-0.8811904899427965</v>
      </c>
      <c r="GG23">
        <v>-0.004200780211792431</v>
      </c>
      <c r="GH23">
        <v>-6.086107273994438E-07</v>
      </c>
      <c r="GI23">
        <v>3.538391214060535E-10</v>
      </c>
      <c r="GJ23">
        <v>-0.05529564386864645</v>
      </c>
      <c r="GK23">
        <v>0.006682484536868237</v>
      </c>
      <c r="GL23">
        <v>-0.0007200357986506558</v>
      </c>
      <c r="GM23">
        <v>2.515042002614049E-05</v>
      </c>
      <c r="GN23">
        <v>15</v>
      </c>
      <c r="GO23">
        <v>1944</v>
      </c>
      <c r="GP23">
        <v>3</v>
      </c>
      <c r="GQ23">
        <v>20</v>
      </c>
      <c r="GR23">
        <v>4.4</v>
      </c>
      <c r="GS23">
        <v>4.2</v>
      </c>
      <c r="GT23">
        <v>1.12671</v>
      </c>
      <c r="GU23">
        <v>2.3999</v>
      </c>
      <c r="GV23">
        <v>1.44775</v>
      </c>
      <c r="GW23">
        <v>2.30103</v>
      </c>
      <c r="GX23">
        <v>1.55151</v>
      </c>
      <c r="GY23">
        <v>2.31934</v>
      </c>
      <c r="GZ23">
        <v>30.1576</v>
      </c>
      <c r="HA23">
        <v>14.5261</v>
      </c>
      <c r="HB23">
        <v>18</v>
      </c>
      <c r="HC23">
        <v>604.326</v>
      </c>
      <c r="HD23">
        <v>476.57</v>
      </c>
      <c r="HE23">
        <v>16.9978</v>
      </c>
      <c r="HF23">
        <v>23.3466</v>
      </c>
      <c r="HG23">
        <v>29.9996</v>
      </c>
      <c r="HH23">
        <v>23.4792</v>
      </c>
      <c r="HI23">
        <v>23.4439</v>
      </c>
      <c r="HJ23">
        <v>22.5633</v>
      </c>
      <c r="HK23">
        <v>30.9635</v>
      </c>
      <c r="HL23">
        <v>60.4693</v>
      </c>
      <c r="HM23">
        <v>17</v>
      </c>
      <c r="HN23">
        <v>420</v>
      </c>
      <c r="HO23">
        <v>14.2346</v>
      </c>
      <c r="HP23">
        <v>99.6494</v>
      </c>
      <c r="HQ23">
        <v>101.546</v>
      </c>
    </row>
    <row r="24" spans="1:225">
      <c r="A24">
        <v>8</v>
      </c>
      <c r="B24">
        <v>1714151336.1</v>
      </c>
      <c r="C24">
        <v>279</v>
      </c>
      <c r="D24" t="s">
        <v>375</v>
      </c>
      <c r="E24" t="s">
        <v>376</v>
      </c>
      <c r="F24">
        <v>5</v>
      </c>
      <c r="G24" t="s">
        <v>377</v>
      </c>
      <c r="H24">
        <v>1714151328.349999</v>
      </c>
      <c r="I24">
        <f>(J24)/1000</f>
        <v>0</v>
      </c>
      <c r="J24">
        <f>IF(BE24, AM24, AG24)</f>
        <v>0</v>
      </c>
      <c r="K24">
        <f>IF(BE24, AH24, AF24)</f>
        <v>0</v>
      </c>
      <c r="L24">
        <f>BG24 - IF(AT24&gt;1, K24*BA24*100.0/(AV24*BU24), 0)</f>
        <v>0</v>
      </c>
      <c r="M24">
        <f>((S24-I24/2)*L24-K24)/(S24+I24/2)</f>
        <v>0</v>
      </c>
      <c r="N24">
        <f>M24*(BN24+BO24)/1000.0</f>
        <v>0</v>
      </c>
      <c r="O24">
        <f>(BG24 - IF(AT24&gt;1, K24*BA24*100.0/(AV24*BU24), 0))*(BN24+BO24)/1000.0</f>
        <v>0</v>
      </c>
      <c r="P24">
        <f>2.0/((1/R24-1/Q24)+SIGN(R24)*SQRT((1/R24-1/Q24)*(1/R24-1/Q24) + 4*BB24/((BB24+1)*(BB24+1))*(2*1/R24*1/Q24-1/Q24*1/Q24)))</f>
        <v>0</v>
      </c>
      <c r="Q24">
        <f>IF(LEFT(BC24,1)&lt;&gt;"0",IF(LEFT(BC24,1)="1",3.0,BD24),$D$5+$E$5*(BU24*BN24/($K$5*1000))+$F$5*(BU24*BN24/($K$5*1000))*MAX(MIN(BA24,$J$5),$I$5)*MAX(MIN(BA24,$J$5),$I$5)+$G$5*MAX(MIN(BA24,$J$5),$I$5)*(BU24*BN24/($K$5*1000))+$H$5*(BU24*BN24/($K$5*1000))*(BU24*BN24/($K$5*1000)))</f>
        <v>0</v>
      </c>
      <c r="R24">
        <f>I24*(1000-(1000*0.61365*exp(17.502*V24/(240.97+V24))/(BN24+BO24)+BI24)/2)/(1000*0.61365*exp(17.502*V24/(240.97+V24))/(BN24+BO24)-BI24)</f>
        <v>0</v>
      </c>
      <c r="S24">
        <f>1/((BB24+1)/(P24/1.6)+1/(Q24/1.37)) + BB24/((BB24+1)/(P24/1.6) + BB24/(Q24/1.37))</f>
        <v>0</v>
      </c>
      <c r="T24">
        <f>(AW24*AZ24)</f>
        <v>0</v>
      </c>
      <c r="U24">
        <f>(BP24+(T24+2*0.95*5.67E-8*(((BP24+$B$7)+273)^4-(BP24+273)^4)-44100*I24)/(1.84*29.3*Q24+8*0.95*5.67E-8*(BP24+273)^3))</f>
        <v>0</v>
      </c>
      <c r="V24">
        <f>($C$7*BQ24+$D$7*BR24+$E$7*U24)</f>
        <v>0</v>
      </c>
      <c r="W24">
        <f>0.61365*exp(17.502*V24/(240.97+V24))</f>
        <v>0</v>
      </c>
      <c r="X24">
        <f>(Y24/Z24*100)</f>
        <v>0</v>
      </c>
      <c r="Y24">
        <f>BI24*(BN24+BO24)/1000</f>
        <v>0</v>
      </c>
      <c r="Z24">
        <f>0.61365*exp(17.502*BP24/(240.97+BP24))</f>
        <v>0</v>
      </c>
      <c r="AA24">
        <f>(W24-BI24*(BN24+BO24)/1000)</f>
        <v>0</v>
      </c>
      <c r="AB24">
        <f>(-I24*44100)</f>
        <v>0</v>
      </c>
      <c r="AC24">
        <f>2*29.3*Q24*0.92*(BP24-V24)</f>
        <v>0</v>
      </c>
      <c r="AD24">
        <f>2*0.95*5.67E-8*(((BP24+$B$7)+273)^4-(V24+273)^4)</f>
        <v>0</v>
      </c>
      <c r="AE24">
        <f>T24+AD24+AB24+AC24</f>
        <v>0</v>
      </c>
      <c r="AF24">
        <f>BM24*AT24*(BH24-BG24*(1000-AT24*BJ24)/(1000-AT24*BI24))/(100*BA24)</f>
        <v>0</v>
      </c>
      <c r="AG24">
        <f>1000*BM24*AT24*(BI24-BJ24)/(100*BA24*(1000-AT24*BI24))</f>
        <v>0</v>
      </c>
      <c r="AH24">
        <f>(AI24 - AJ24 - BN24*1E3/(8.314*(BP24+273.15)) * AL24/BM24 * AK24) * BM24/(100*BA24) * (1000 - BJ24)/1000</f>
        <v>0</v>
      </c>
      <c r="AI24">
        <v>425.9058969632814</v>
      </c>
      <c r="AJ24">
        <v>426.0833939393939</v>
      </c>
      <c r="AK24">
        <v>-0.0009814057969708631</v>
      </c>
      <c r="AL24">
        <v>67.16229839642729</v>
      </c>
      <c r="AM24">
        <f>(AO24 - AN24 + BN24*1E3/(8.314*(BP24+273.15)) * AQ24/BM24 * AP24) * BM24/(100*BA24) * 1000/(1000 - AO24)</f>
        <v>0</v>
      </c>
      <c r="AN24">
        <v>13.96384406294688</v>
      </c>
      <c r="AO24">
        <v>14.02114787878788</v>
      </c>
      <c r="AP24">
        <v>-0.005661196595541308</v>
      </c>
      <c r="AQ24">
        <v>78.54788573604078</v>
      </c>
      <c r="AR24">
        <v>0</v>
      </c>
      <c r="AS24">
        <v>0</v>
      </c>
      <c r="AT24">
        <f>IF(AR24*$H$13&gt;=AV24,1.0,(AV24/(AV24-AR24*$H$13)))</f>
        <v>0</v>
      </c>
      <c r="AU24">
        <f>(AT24-1)*100</f>
        <v>0</v>
      </c>
      <c r="AV24">
        <f>MAX(0,($B$13+$C$13*BU24)/(1+$D$13*BU24)*BN24/(BP24+273)*$E$13)</f>
        <v>0</v>
      </c>
      <c r="AW24">
        <f>$B$11*BV24+$C$11*BW24+$F$11*CH24*(1-CK24)</f>
        <v>0</v>
      </c>
      <c r="AX24">
        <f>AW24*AY24</f>
        <v>0</v>
      </c>
      <c r="AY24">
        <f>($B$11*$D$9+$C$11*$D$9+$F$11*((CU24+CM24)/MAX(CU24+CM24+CV24, 0.1)*$I$9+CV24/MAX(CU24+CM24+CV24, 0.1)*$J$9))/($B$11+$C$11+$F$11)</f>
        <v>0</v>
      </c>
      <c r="AZ24">
        <f>($B$11*$K$9+$C$11*$K$9+$F$11*((CU24+CM24)/MAX(CU24+CM24+CV24, 0.1)*$P$9+CV24/MAX(CU24+CM24+CV24, 0.1)*$Q$9))/($B$11+$C$11+$F$11)</f>
        <v>0</v>
      </c>
      <c r="BA24">
        <v>6</v>
      </c>
      <c r="BB24">
        <v>0.5</v>
      </c>
      <c r="BC24" t="s">
        <v>355</v>
      </c>
      <c r="BD24">
        <v>2</v>
      </c>
      <c r="BE24" t="b">
        <v>1</v>
      </c>
      <c r="BF24">
        <v>1714151328.349999</v>
      </c>
      <c r="BG24">
        <v>420.1244</v>
      </c>
      <c r="BH24">
        <v>420.0053666666666</v>
      </c>
      <c r="BI24">
        <v>14.05294</v>
      </c>
      <c r="BJ24">
        <v>14.00062</v>
      </c>
      <c r="BK24">
        <v>422.8641333333334</v>
      </c>
      <c r="BL24">
        <v>14.08667333333333</v>
      </c>
      <c r="BM24">
        <v>600.0164000000001</v>
      </c>
      <c r="BN24">
        <v>101.4151333333334</v>
      </c>
      <c r="BO24">
        <v>0.1000150133333333</v>
      </c>
      <c r="BP24">
        <v>20.09564</v>
      </c>
      <c r="BQ24">
        <v>20.07271666666667</v>
      </c>
      <c r="BR24">
        <v>999.9000000000002</v>
      </c>
      <c r="BS24">
        <v>0</v>
      </c>
      <c r="BT24">
        <v>0</v>
      </c>
      <c r="BU24">
        <v>10006.93133333333</v>
      </c>
      <c r="BV24">
        <v>0</v>
      </c>
      <c r="BW24">
        <v>149.1187</v>
      </c>
      <c r="BX24">
        <v>0.1190551766666666</v>
      </c>
      <c r="BY24">
        <v>426.1125666666667</v>
      </c>
      <c r="BZ24">
        <v>425.9693000000001</v>
      </c>
      <c r="CA24">
        <v>0.05231421666666666</v>
      </c>
      <c r="CB24">
        <v>420.0053666666666</v>
      </c>
      <c r="CC24">
        <v>14.00062</v>
      </c>
      <c r="CD24">
        <v>1.425181333333333</v>
      </c>
      <c r="CE24">
        <v>1.419874</v>
      </c>
      <c r="CF24">
        <v>12.18823333333333</v>
      </c>
      <c r="CG24">
        <v>12.13154333333333</v>
      </c>
      <c r="CH24">
        <v>400.0141666666667</v>
      </c>
      <c r="CI24">
        <v>0.9000100000000001</v>
      </c>
      <c r="CJ24">
        <v>0.09999002333333332</v>
      </c>
      <c r="CK24">
        <v>0</v>
      </c>
      <c r="CL24">
        <v>102.6621</v>
      </c>
      <c r="CM24">
        <v>5.00098</v>
      </c>
      <c r="CN24">
        <v>636.6955</v>
      </c>
      <c r="CO24">
        <v>3656.064</v>
      </c>
      <c r="CP24">
        <v>36.7374</v>
      </c>
      <c r="CQ24">
        <v>39.75</v>
      </c>
      <c r="CR24">
        <v>38.42459999999998</v>
      </c>
      <c r="CS24">
        <v>40.33306666666665</v>
      </c>
      <c r="CT24">
        <v>38.59979999999999</v>
      </c>
      <c r="CU24">
        <v>355.5163333333334</v>
      </c>
      <c r="CV24">
        <v>39.499</v>
      </c>
      <c r="CW24">
        <v>0</v>
      </c>
      <c r="CX24">
        <v>1714151422.7</v>
      </c>
      <c r="CY24">
        <v>0</v>
      </c>
      <c r="CZ24">
        <v>1714150874.1</v>
      </c>
      <c r="DA24" t="s">
        <v>356</v>
      </c>
      <c r="DB24">
        <v>1714150866.1</v>
      </c>
      <c r="DC24">
        <v>1714150874.1</v>
      </c>
      <c r="DD24">
        <v>1</v>
      </c>
      <c r="DE24">
        <v>-0.506</v>
      </c>
      <c r="DF24">
        <v>-0.024</v>
      </c>
      <c r="DG24">
        <v>-2.74</v>
      </c>
      <c r="DH24">
        <v>-0.028</v>
      </c>
      <c r="DI24">
        <v>420</v>
      </c>
      <c r="DJ24">
        <v>17</v>
      </c>
      <c r="DK24">
        <v>0.54</v>
      </c>
      <c r="DL24">
        <v>0.17</v>
      </c>
      <c r="DM24">
        <v>0.117608615</v>
      </c>
      <c r="DN24">
        <v>0.09579462213883666</v>
      </c>
      <c r="DO24">
        <v>0.02309670898278097</v>
      </c>
      <c r="DP24">
        <v>1</v>
      </c>
      <c r="DQ24">
        <v>0.0510811775</v>
      </c>
      <c r="DR24">
        <v>0.08349483714821759</v>
      </c>
      <c r="DS24">
        <v>0.01397210921379602</v>
      </c>
      <c r="DT24">
        <v>1</v>
      </c>
      <c r="DU24">
        <v>2</v>
      </c>
      <c r="DV24">
        <v>2</v>
      </c>
      <c r="DW24" t="s">
        <v>365</v>
      </c>
      <c r="DX24">
        <v>3.22961</v>
      </c>
      <c r="DY24">
        <v>2.70448</v>
      </c>
      <c r="DZ24">
        <v>0.107067</v>
      </c>
      <c r="EA24">
        <v>0.106849</v>
      </c>
      <c r="EB24">
        <v>0.0795194</v>
      </c>
      <c r="EC24">
        <v>0.0796437</v>
      </c>
      <c r="ED24">
        <v>29305.9</v>
      </c>
      <c r="EE24">
        <v>28706.1</v>
      </c>
      <c r="EF24">
        <v>31412.2</v>
      </c>
      <c r="EG24">
        <v>30448.4</v>
      </c>
      <c r="EH24">
        <v>38742.8</v>
      </c>
      <c r="EI24">
        <v>37052.7</v>
      </c>
      <c r="EJ24">
        <v>44033.2</v>
      </c>
      <c r="EK24">
        <v>42515.7</v>
      </c>
      <c r="EL24">
        <v>2.18105</v>
      </c>
      <c r="EM24">
        <v>1.98403</v>
      </c>
      <c r="EN24">
        <v>0.0354648</v>
      </c>
      <c r="EO24">
        <v>0</v>
      </c>
      <c r="EP24">
        <v>19.4817</v>
      </c>
      <c r="EQ24">
        <v>999.9</v>
      </c>
      <c r="ER24">
        <v>56.4</v>
      </c>
      <c r="ES24">
        <v>25.3</v>
      </c>
      <c r="ET24">
        <v>18.0018</v>
      </c>
      <c r="EU24">
        <v>61.4945</v>
      </c>
      <c r="EV24">
        <v>23.4655</v>
      </c>
      <c r="EW24">
        <v>1</v>
      </c>
      <c r="EX24">
        <v>-0.308448</v>
      </c>
      <c r="EY24">
        <v>1.6579</v>
      </c>
      <c r="EZ24">
        <v>20.2009</v>
      </c>
      <c r="FA24">
        <v>5.22762</v>
      </c>
      <c r="FB24">
        <v>11.9977</v>
      </c>
      <c r="FC24">
        <v>4.96735</v>
      </c>
      <c r="FD24">
        <v>3.297</v>
      </c>
      <c r="FE24">
        <v>9999</v>
      </c>
      <c r="FF24">
        <v>9999</v>
      </c>
      <c r="FG24">
        <v>9999</v>
      </c>
      <c r="FH24">
        <v>26.6</v>
      </c>
      <c r="FI24">
        <v>4.97107</v>
      </c>
      <c r="FJ24">
        <v>1.86768</v>
      </c>
      <c r="FK24">
        <v>1.85883</v>
      </c>
      <c r="FL24">
        <v>1.86493</v>
      </c>
      <c r="FM24">
        <v>1.86304</v>
      </c>
      <c r="FN24">
        <v>1.86432</v>
      </c>
      <c r="FO24">
        <v>1.85974</v>
      </c>
      <c r="FP24">
        <v>1.86386</v>
      </c>
      <c r="FQ24">
        <v>0</v>
      </c>
      <c r="FR24">
        <v>0</v>
      </c>
      <c r="FS24">
        <v>0</v>
      </c>
      <c r="FT24">
        <v>0</v>
      </c>
      <c r="FU24" t="s">
        <v>358</v>
      </c>
      <c r="FV24" t="s">
        <v>359</v>
      </c>
      <c r="FW24" t="s">
        <v>360</v>
      </c>
      <c r="FX24" t="s">
        <v>360</v>
      </c>
      <c r="FY24" t="s">
        <v>360</v>
      </c>
      <c r="FZ24" t="s">
        <v>360</v>
      </c>
      <c r="GA24">
        <v>0</v>
      </c>
      <c r="GB24">
        <v>100</v>
      </c>
      <c r="GC24">
        <v>100</v>
      </c>
      <c r="GD24">
        <v>-2.74</v>
      </c>
      <c r="GE24">
        <v>-0.0338</v>
      </c>
      <c r="GF24">
        <v>-0.8811904899427965</v>
      </c>
      <c r="GG24">
        <v>-0.004200780211792431</v>
      </c>
      <c r="GH24">
        <v>-6.086107273994438E-07</v>
      </c>
      <c r="GI24">
        <v>3.538391214060535E-10</v>
      </c>
      <c r="GJ24">
        <v>-0.05529564386864645</v>
      </c>
      <c r="GK24">
        <v>0.006682484536868237</v>
      </c>
      <c r="GL24">
        <v>-0.0007200357986506558</v>
      </c>
      <c r="GM24">
        <v>2.515042002614049E-05</v>
      </c>
      <c r="GN24">
        <v>15</v>
      </c>
      <c r="GO24">
        <v>1944</v>
      </c>
      <c r="GP24">
        <v>3</v>
      </c>
      <c r="GQ24">
        <v>20</v>
      </c>
      <c r="GR24">
        <v>7.8</v>
      </c>
      <c r="GS24">
        <v>7.7</v>
      </c>
      <c r="GT24">
        <v>1.12793</v>
      </c>
      <c r="GU24">
        <v>2.41089</v>
      </c>
      <c r="GV24">
        <v>1.44897</v>
      </c>
      <c r="GW24">
        <v>2.2998</v>
      </c>
      <c r="GX24">
        <v>1.55151</v>
      </c>
      <c r="GY24">
        <v>2.33154</v>
      </c>
      <c r="GZ24">
        <v>29.922</v>
      </c>
      <c r="HA24">
        <v>14.491</v>
      </c>
      <c r="HB24">
        <v>18</v>
      </c>
      <c r="HC24">
        <v>599.079</v>
      </c>
      <c r="HD24">
        <v>477.212</v>
      </c>
      <c r="HE24">
        <v>16.9993</v>
      </c>
      <c r="HF24">
        <v>23.0164</v>
      </c>
      <c r="HG24">
        <v>29.9996</v>
      </c>
      <c r="HH24">
        <v>23.1941</v>
      </c>
      <c r="HI24">
        <v>23.1702</v>
      </c>
      <c r="HJ24">
        <v>22.5697</v>
      </c>
      <c r="HK24">
        <v>31.5456</v>
      </c>
      <c r="HL24">
        <v>59.3558</v>
      </c>
      <c r="HM24">
        <v>17</v>
      </c>
      <c r="HN24">
        <v>420</v>
      </c>
      <c r="HO24">
        <v>13.9696</v>
      </c>
      <c r="HP24">
        <v>99.69840000000001</v>
      </c>
      <c r="HQ24">
        <v>101.594</v>
      </c>
    </row>
    <row r="25" spans="1:225">
      <c r="A25">
        <v>9</v>
      </c>
      <c r="B25">
        <v>1714151354.1</v>
      </c>
      <c r="C25">
        <v>297</v>
      </c>
      <c r="D25" t="s">
        <v>378</v>
      </c>
      <c r="E25" t="s">
        <v>379</v>
      </c>
      <c r="F25">
        <v>5</v>
      </c>
      <c r="G25" t="s">
        <v>377</v>
      </c>
      <c r="H25">
        <v>1714151347.6</v>
      </c>
      <c r="I25">
        <f>(J25)/1000</f>
        <v>0</v>
      </c>
      <c r="J25">
        <f>IF(BE25, AM25, AG25)</f>
        <v>0</v>
      </c>
      <c r="K25">
        <f>IF(BE25, AH25, AF25)</f>
        <v>0</v>
      </c>
      <c r="L25">
        <f>BG25 - IF(AT25&gt;1, K25*BA25*100.0/(AV25*BU25), 0)</f>
        <v>0</v>
      </c>
      <c r="M25">
        <f>((S25-I25/2)*L25-K25)/(S25+I25/2)</f>
        <v>0</v>
      </c>
      <c r="N25">
        <f>M25*(BN25+BO25)/1000.0</f>
        <v>0</v>
      </c>
      <c r="O25">
        <f>(BG25 - IF(AT25&gt;1, K25*BA25*100.0/(AV25*BU25), 0))*(BN25+BO25)/1000.0</f>
        <v>0</v>
      </c>
      <c r="P25">
        <f>2.0/((1/R25-1/Q25)+SIGN(R25)*SQRT((1/R25-1/Q25)*(1/R25-1/Q25) + 4*BB25/((BB25+1)*(BB25+1))*(2*1/R25*1/Q25-1/Q25*1/Q25)))</f>
        <v>0</v>
      </c>
      <c r="Q25">
        <f>IF(LEFT(BC25,1)&lt;&gt;"0",IF(LEFT(BC25,1)="1",3.0,BD25),$D$5+$E$5*(BU25*BN25/($K$5*1000))+$F$5*(BU25*BN25/($K$5*1000))*MAX(MIN(BA25,$J$5),$I$5)*MAX(MIN(BA25,$J$5),$I$5)+$G$5*MAX(MIN(BA25,$J$5),$I$5)*(BU25*BN25/($K$5*1000))+$H$5*(BU25*BN25/($K$5*1000))*(BU25*BN25/($K$5*1000)))</f>
        <v>0</v>
      </c>
      <c r="R25">
        <f>I25*(1000-(1000*0.61365*exp(17.502*V25/(240.97+V25))/(BN25+BO25)+BI25)/2)/(1000*0.61365*exp(17.502*V25/(240.97+V25))/(BN25+BO25)-BI25)</f>
        <v>0</v>
      </c>
      <c r="S25">
        <f>1/((BB25+1)/(P25/1.6)+1/(Q25/1.37)) + BB25/((BB25+1)/(P25/1.6) + BB25/(Q25/1.37))</f>
        <v>0</v>
      </c>
      <c r="T25">
        <f>(AW25*AZ25)</f>
        <v>0</v>
      </c>
      <c r="U25">
        <f>(BP25+(T25+2*0.95*5.67E-8*(((BP25+$B$7)+273)^4-(BP25+273)^4)-44100*I25)/(1.84*29.3*Q25+8*0.95*5.67E-8*(BP25+273)^3))</f>
        <v>0</v>
      </c>
      <c r="V25">
        <f>($C$7*BQ25+$D$7*BR25+$E$7*U25)</f>
        <v>0</v>
      </c>
      <c r="W25">
        <f>0.61365*exp(17.502*V25/(240.97+V25))</f>
        <v>0</v>
      </c>
      <c r="X25">
        <f>(Y25/Z25*100)</f>
        <v>0</v>
      </c>
      <c r="Y25">
        <f>BI25*(BN25+BO25)/1000</f>
        <v>0</v>
      </c>
      <c r="Z25">
        <f>0.61365*exp(17.502*BP25/(240.97+BP25))</f>
        <v>0</v>
      </c>
      <c r="AA25">
        <f>(W25-BI25*(BN25+BO25)/1000)</f>
        <v>0</v>
      </c>
      <c r="AB25">
        <f>(-I25*44100)</f>
        <v>0</v>
      </c>
      <c r="AC25">
        <f>2*29.3*Q25*0.92*(BP25-V25)</f>
        <v>0</v>
      </c>
      <c r="AD25">
        <f>2*0.95*5.67E-8*(((BP25+$B$7)+273)^4-(V25+273)^4)</f>
        <v>0</v>
      </c>
      <c r="AE25">
        <f>T25+AD25+AB25+AC25</f>
        <v>0</v>
      </c>
      <c r="AF25">
        <f>BM25*AT25*(BH25-BG25*(1000-AT25*BJ25)/(1000-AT25*BI25))/(100*BA25)</f>
        <v>0</v>
      </c>
      <c r="AG25">
        <f>1000*BM25*AT25*(BI25-BJ25)/(100*BA25*(1000-AT25*BI25))</f>
        <v>0</v>
      </c>
      <c r="AH25">
        <f>(AI25 - AJ25 - BN25*1E3/(8.314*(BP25+273.15)) * AL25/BM25 * AK25) * BM25/(100*BA25) * (1000 - BJ25)/1000</f>
        <v>0</v>
      </c>
      <c r="AI25">
        <v>425.9277536048157</v>
      </c>
      <c r="AJ25">
        <v>426.0682606060605</v>
      </c>
      <c r="AK25">
        <v>0.0004500347581167459</v>
      </c>
      <c r="AL25">
        <v>67.16229839642729</v>
      </c>
      <c r="AM25">
        <f>(AO25 - AN25 + BN25*1E3/(8.314*(BP25+273.15)) * AQ25/BM25 * AP25) * BM25/(100*BA25) * 1000/(1000 - AO25)</f>
        <v>0</v>
      </c>
      <c r="AN25">
        <v>13.92251791534204</v>
      </c>
      <c r="AO25">
        <v>13.96648363636364</v>
      </c>
      <c r="AP25">
        <v>-0.0002918812950706323</v>
      </c>
      <c r="AQ25">
        <v>78.54788573604078</v>
      </c>
      <c r="AR25">
        <v>0</v>
      </c>
      <c r="AS25">
        <v>0</v>
      </c>
      <c r="AT25">
        <f>IF(AR25*$H$13&gt;=AV25,1.0,(AV25/(AV25-AR25*$H$13)))</f>
        <v>0</v>
      </c>
      <c r="AU25">
        <f>(AT25-1)*100</f>
        <v>0</v>
      </c>
      <c r="AV25">
        <f>MAX(0,($B$13+$C$13*BU25)/(1+$D$13*BU25)*BN25/(BP25+273)*$E$13)</f>
        <v>0</v>
      </c>
      <c r="AW25">
        <f>$B$11*BV25+$C$11*BW25+$F$11*CH25*(1-CK25)</f>
        <v>0</v>
      </c>
      <c r="AX25">
        <f>AW25*AY25</f>
        <v>0</v>
      </c>
      <c r="AY25">
        <f>($B$11*$D$9+$C$11*$D$9+$F$11*((CU25+CM25)/MAX(CU25+CM25+CV25, 0.1)*$I$9+CV25/MAX(CU25+CM25+CV25, 0.1)*$J$9))/($B$11+$C$11+$F$11)</f>
        <v>0</v>
      </c>
      <c r="AZ25">
        <f>($B$11*$K$9+$C$11*$K$9+$F$11*((CU25+CM25)/MAX(CU25+CM25+CV25, 0.1)*$P$9+CV25/MAX(CU25+CM25+CV25, 0.1)*$Q$9))/($B$11+$C$11+$F$11)</f>
        <v>0</v>
      </c>
      <c r="BA25">
        <v>6</v>
      </c>
      <c r="BB25">
        <v>0.5</v>
      </c>
      <c r="BC25" t="s">
        <v>355</v>
      </c>
      <c r="BD25">
        <v>2</v>
      </c>
      <c r="BE25" t="b">
        <v>1</v>
      </c>
      <c r="BF25">
        <v>1714151347.6</v>
      </c>
      <c r="BG25">
        <v>420.1082</v>
      </c>
      <c r="BH25">
        <v>420.00844</v>
      </c>
      <c r="BI25">
        <v>13.983484</v>
      </c>
      <c r="BJ25">
        <v>13.93202</v>
      </c>
      <c r="BK25">
        <v>422.84764</v>
      </c>
      <c r="BL25">
        <v>14.017308</v>
      </c>
      <c r="BM25">
        <v>599.96324</v>
      </c>
      <c r="BN25">
        <v>101.41304</v>
      </c>
      <c r="BO25">
        <v>0.09995228</v>
      </c>
      <c r="BP25">
        <v>20.08918</v>
      </c>
      <c r="BQ25">
        <v>20.063112</v>
      </c>
      <c r="BR25">
        <v>999.9</v>
      </c>
      <c r="BS25">
        <v>0</v>
      </c>
      <c r="BT25">
        <v>0</v>
      </c>
      <c r="BU25">
        <v>9997.1476</v>
      </c>
      <c r="BV25">
        <v>0</v>
      </c>
      <c r="BW25">
        <v>149.30144</v>
      </c>
      <c r="BX25">
        <v>0.099699712</v>
      </c>
      <c r="BY25">
        <v>426.06612</v>
      </c>
      <c r="BZ25">
        <v>425.9425199999999</v>
      </c>
      <c r="CA25">
        <v>0.05145523200000001</v>
      </c>
      <c r="CB25">
        <v>420.00844</v>
      </c>
      <c r="CC25">
        <v>13.93202</v>
      </c>
      <c r="CD25">
        <v>1.4181068</v>
      </c>
      <c r="CE25">
        <v>1.4128888</v>
      </c>
      <c r="CF25">
        <v>12.112644</v>
      </c>
      <c r="CG25">
        <v>12.056664</v>
      </c>
      <c r="CH25">
        <v>399.98312</v>
      </c>
      <c r="CI25">
        <v>0.9000050000000001</v>
      </c>
      <c r="CJ25">
        <v>0.09999501600000002</v>
      </c>
      <c r="CK25">
        <v>0</v>
      </c>
      <c r="CL25">
        <v>102.4792</v>
      </c>
      <c r="CM25">
        <v>5.00098</v>
      </c>
      <c r="CN25">
        <v>639.01172</v>
      </c>
      <c r="CO25">
        <v>3655.7704</v>
      </c>
      <c r="CP25">
        <v>36.82208</v>
      </c>
      <c r="CQ25">
        <v>39.8624</v>
      </c>
      <c r="CR25">
        <v>38.50992</v>
      </c>
      <c r="CS25">
        <v>40.5448</v>
      </c>
      <c r="CT25">
        <v>38.70212</v>
      </c>
      <c r="CU25">
        <v>355.4864</v>
      </c>
      <c r="CV25">
        <v>39.498</v>
      </c>
      <c r="CW25">
        <v>0</v>
      </c>
      <c r="CX25">
        <v>1714151440.7</v>
      </c>
      <c r="CY25">
        <v>0</v>
      </c>
      <c r="CZ25">
        <v>1714150874.1</v>
      </c>
      <c r="DA25" t="s">
        <v>356</v>
      </c>
      <c r="DB25">
        <v>1714150866.1</v>
      </c>
      <c r="DC25">
        <v>1714150874.1</v>
      </c>
      <c r="DD25">
        <v>1</v>
      </c>
      <c r="DE25">
        <v>-0.506</v>
      </c>
      <c r="DF25">
        <v>-0.024</v>
      </c>
      <c r="DG25">
        <v>-2.74</v>
      </c>
      <c r="DH25">
        <v>-0.028</v>
      </c>
      <c r="DI25">
        <v>420</v>
      </c>
      <c r="DJ25">
        <v>17</v>
      </c>
      <c r="DK25">
        <v>0.54</v>
      </c>
      <c r="DL25">
        <v>0.17</v>
      </c>
      <c r="DM25">
        <v>0.110647595</v>
      </c>
      <c r="DN25">
        <v>-0.1883435887429642</v>
      </c>
      <c r="DO25">
        <v>0.03041034210295858</v>
      </c>
      <c r="DP25">
        <v>0</v>
      </c>
      <c r="DQ25">
        <v>0.05297437000000001</v>
      </c>
      <c r="DR25">
        <v>-0.02216656660412756</v>
      </c>
      <c r="DS25">
        <v>0.005301568452976911</v>
      </c>
      <c r="DT25">
        <v>1</v>
      </c>
      <c r="DU25">
        <v>1</v>
      </c>
      <c r="DV25">
        <v>2</v>
      </c>
      <c r="DW25" t="s">
        <v>368</v>
      </c>
      <c r="DX25">
        <v>3.22957</v>
      </c>
      <c r="DY25">
        <v>2.70433</v>
      </c>
      <c r="DZ25">
        <v>0.107073</v>
      </c>
      <c r="EA25">
        <v>0.106858</v>
      </c>
      <c r="EB25">
        <v>0.0792996</v>
      </c>
      <c r="EC25">
        <v>0.079475</v>
      </c>
      <c r="ED25">
        <v>29305.8</v>
      </c>
      <c r="EE25">
        <v>28706.7</v>
      </c>
      <c r="EF25">
        <v>31412.2</v>
      </c>
      <c r="EG25">
        <v>30449.1</v>
      </c>
      <c r="EH25">
        <v>38752.2</v>
      </c>
      <c r="EI25">
        <v>37060.1</v>
      </c>
      <c r="EJ25">
        <v>44033.3</v>
      </c>
      <c r="EK25">
        <v>42516.3</v>
      </c>
      <c r="EL25">
        <v>2.18208</v>
      </c>
      <c r="EM25">
        <v>1.98415</v>
      </c>
      <c r="EN25">
        <v>0.0357255</v>
      </c>
      <c r="EO25">
        <v>0</v>
      </c>
      <c r="EP25">
        <v>19.4719</v>
      </c>
      <c r="EQ25">
        <v>999.9</v>
      </c>
      <c r="ER25">
        <v>56.3</v>
      </c>
      <c r="ES25">
        <v>25.3</v>
      </c>
      <c r="ET25">
        <v>17.9693</v>
      </c>
      <c r="EU25">
        <v>61.3745</v>
      </c>
      <c r="EV25">
        <v>22.9848</v>
      </c>
      <c r="EW25">
        <v>1</v>
      </c>
      <c r="EX25">
        <v>-0.309947</v>
      </c>
      <c r="EY25">
        <v>1.64517</v>
      </c>
      <c r="EZ25">
        <v>20.2009</v>
      </c>
      <c r="FA25">
        <v>5.22837</v>
      </c>
      <c r="FB25">
        <v>11.9972</v>
      </c>
      <c r="FC25">
        <v>4.9679</v>
      </c>
      <c r="FD25">
        <v>3.297</v>
      </c>
      <c r="FE25">
        <v>9999</v>
      </c>
      <c r="FF25">
        <v>9999</v>
      </c>
      <c r="FG25">
        <v>9999</v>
      </c>
      <c r="FH25">
        <v>26.6</v>
      </c>
      <c r="FI25">
        <v>4.97106</v>
      </c>
      <c r="FJ25">
        <v>1.86768</v>
      </c>
      <c r="FK25">
        <v>1.85883</v>
      </c>
      <c r="FL25">
        <v>1.86493</v>
      </c>
      <c r="FM25">
        <v>1.86307</v>
      </c>
      <c r="FN25">
        <v>1.86432</v>
      </c>
      <c r="FO25">
        <v>1.85975</v>
      </c>
      <c r="FP25">
        <v>1.86386</v>
      </c>
      <c r="FQ25">
        <v>0</v>
      </c>
      <c r="FR25">
        <v>0</v>
      </c>
      <c r="FS25">
        <v>0</v>
      </c>
      <c r="FT25">
        <v>0</v>
      </c>
      <c r="FU25" t="s">
        <v>358</v>
      </c>
      <c r="FV25" t="s">
        <v>359</v>
      </c>
      <c r="FW25" t="s">
        <v>360</v>
      </c>
      <c r="FX25" t="s">
        <v>360</v>
      </c>
      <c r="FY25" t="s">
        <v>360</v>
      </c>
      <c r="FZ25" t="s">
        <v>360</v>
      </c>
      <c r="GA25">
        <v>0</v>
      </c>
      <c r="GB25">
        <v>100</v>
      </c>
      <c r="GC25">
        <v>100</v>
      </c>
      <c r="GD25">
        <v>-2.74</v>
      </c>
      <c r="GE25">
        <v>-0.0338</v>
      </c>
      <c r="GF25">
        <v>-0.8811904899427965</v>
      </c>
      <c r="GG25">
        <v>-0.004200780211792431</v>
      </c>
      <c r="GH25">
        <v>-6.086107273994438E-07</v>
      </c>
      <c r="GI25">
        <v>3.538391214060535E-10</v>
      </c>
      <c r="GJ25">
        <v>-0.05529564386864645</v>
      </c>
      <c r="GK25">
        <v>0.006682484536868237</v>
      </c>
      <c r="GL25">
        <v>-0.0007200357986506558</v>
      </c>
      <c r="GM25">
        <v>2.515042002614049E-05</v>
      </c>
      <c r="GN25">
        <v>15</v>
      </c>
      <c r="GO25">
        <v>1944</v>
      </c>
      <c r="GP25">
        <v>3</v>
      </c>
      <c r="GQ25">
        <v>20</v>
      </c>
      <c r="GR25">
        <v>8.1</v>
      </c>
      <c r="GS25">
        <v>8</v>
      </c>
      <c r="GT25">
        <v>1.12671</v>
      </c>
      <c r="GU25">
        <v>2.41089</v>
      </c>
      <c r="GV25">
        <v>1.44897</v>
      </c>
      <c r="GW25">
        <v>2.2998</v>
      </c>
      <c r="GX25">
        <v>1.55151</v>
      </c>
      <c r="GY25">
        <v>2.24365</v>
      </c>
      <c r="GZ25">
        <v>29.9006</v>
      </c>
      <c r="HA25">
        <v>14.491</v>
      </c>
      <c r="HB25">
        <v>18</v>
      </c>
      <c r="HC25">
        <v>599.559</v>
      </c>
      <c r="HD25">
        <v>477.108</v>
      </c>
      <c r="HE25">
        <v>16.9991</v>
      </c>
      <c r="HF25">
        <v>22.9939</v>
      </c>
      <c r="HG25">
        <v>29.9997</v>
      </c>
      <c r="HH25">
        <v>23.1734</v>
      </c>
      <c r="HI25">
        <v>23.1504</v>
      </c>
      <c r="HJ25">
        <v>22.57</v>
      </c>
      <c r="HK25">
        <v>31.5456</v>
      </c>
      <c r="HL25">
        <v>58.9842</v>
      </c>
      <c r="HM25">
        <v>17</v>
      </c>
      <c r="HN25">
        <v>420</v>
      </c>
      <c r="HO25">
        <v>13.9696</v>
      </c>
      <c r="HP25">
        <v>99.6985</v>
      </c>
      <c r="HQ25">
        <v>101.596</v>
      </c>
    </row>
    <row r="26" spans="1:225">
      <c r="A26">
        <v>10</v>
      </c>
      <c r="B26">
        <v>1714151364.1</v>
      </c>
      <c r="C26">
        <v>307</v>
      </c>
      <c r="D26" t="s">
        <v>380</v>
      </c>
      <c r="E26" t="s">
        <v>381</v>
      </c>
      <c r="F26">
        <v>5</v>
      </c>
      <c r="G26" t="s">
        <v>377</v>
      </c>
      <c r="H26">
        <v>1714151356.166666</v>
      </c>
      <c r="I26">
        <f>(J26)/1000</f>
        <v>0</v>
      </c>
      <c r="J26">
        <f>IF(BE26, AM26, AG26)</f>
        <v>0</v>
      </c>
      <c r="K26">
        <f>IF(BE26, AH26, AF26)</f>
        <v>0</v>
      </c>
      <c r="L26">
        <f>BG26 - IF(AT26&gt;1, K26*BA26*100.0/(AV26*BU26), 0)</f>
        <v>0</v>
      </c>
      <c r="M26">
        <f>((S26-I26/2)*L26-K26)/(S26+I26/2)</f>
        <v>0</v>
      </c>
      <c r="N26">
        <f>M26*(BN26+BO26)/1000.0</f>
        <v>0</v>
      </c>
      <c r="O26">
        <f>(BG26 - IF(AT26&gt;1, K26*BA26*100.0/(AV26*BU26), 0))*(BN26+BO26)/1000.0</f>
        <v>0</v>
      </c>
      <c r="P26">
        <f>2.0/((1/R26-1/Q26)+SIGN(R26)*SQRT((1/R26-1/Q26)*(1/R26-1/Q26) + 4*BB26/((BB26+1)*(BB26+1))*(2*1/R26*1/Q26-1/Q26*1/Q26)))</f>
        <v>0</v>
      </c>
      <c r="Q26">
        <f>IF(LEFT(BC26,1)&lt;&gt;"0",IF(LEFT(BC26,1)="1",3.0,BD26),$D$5+$E$5*(BU26*BN26/($K$5*1000))+$F$5*(BU26*BN26/($K$5*1000))*MAX(MIN(BA26,$J$5),$I$5)*MAX(MIN(BA26,$J$5),$I$5)+$G$5*MAX(MIN(BA26,$J$5),$I$5)*(BU26*BN26/($K$5*1000))+$H$5*(BU26*BN26/($K$5*1000))*(BU26*BN26/($K$5*1000)))</f>
        <v>0</v>
      </c>
      <c r="R26">
        <f>I26*(1000-(1000*0.61365*exp(17.502*V26/(240.97+V26))/(BN26+BO26)+BI26)/2)/(1000*0.61365*exp(17.502*V26/(240.97+V26))/(BN26+BO26)-BI26)</f>
        <v>0</v>
      </c>
      <c r="S26">
        <f>1/((BB26+1)/(P26/1.6)+1/(Q26/1.37)) + BB26/((BB26+1)/(P26/1.6) + BB26/(Q26/1.37))</f>
        <v>0</v>
      </c>
      <c r="T26">
        <f>(AW26*AZ26)</f>
        <v>0</v>
      </c>
      <c r="U26">
        <f>(BP26+(T26+2*0.95*5.67E-8*(((BP26+$B$7)+273)^4-(BP26+273)^4)-44100*I26)/(1.84*29.3*Q26+8*0.95*5.67E-8*(BP26+273)^3))</f>
        <v>0</v>
      </c>
      <c r="V26">
        <f>($C$7*BQ26+$D$7*BR26+$E$7*U26)</f>
        <v>0</v>
      </c>
      <c r="W26">
        <f>0.61365*exp(17.502*V26/(240.97+V26))</f>
        <v>0</v>
      </c>
      <c r="X26">
        <f>(Y26/Z26*100)</f>
        <v>0</v>
      </c>
      <c r="Y26">
        <f>BI26*(BN26+BO26)/1000</f>
        <v>0</v>
      </c>
      <c r="Z26">
        <f>0.61365*exp(17.502*BP26/(240.97+BP26))</f>
        <v>0</v>
      </c>
      <c r="AA26">
        <f>(W26-BI26*(BN26+BO26)/1000)</f>
        <v>0</v>
      </c>
      <c r="AB26">
        <f>(-I26*44100)</f>
        <v>0</v>
      </c>
      <c r="AC26">
        <f>2*29.3*Q26*0.92*(BP26-V26)</f>
        <v>0</v>
      </c>
      <c r="AD26">
        <f>2*0.95*5.67E-8*(((BP26+$B$7)+273)^4-(V26+273)^4)</f>
        <v>0</v>
      </c>
      <c r="AE26">
        <f>T26+AD26+AB26+AC26</f>
        <v>0</v>
      </c>
      <c r="AF26">
        <f>BM26*AT26*(BH26-BG26*(1000-AT26*BJ26)/(1000-AT26*BI26))/(100*BA26)</f>
        <v>0</v>
      </c>
      <c r="AG26">
        <f>1000*BM26*AT26*(BI26-BJ26)/(100*BA26*(1000-AT26*BI26))</f>
        <v>0</v>
      </c>
      <c r="AH26">
        <f>(AI26 - AJ26 - BN26*1E3/(8.314*(BP26+273.15)) * AL26/BM26 * AK26) * BM26/(100*BA26) * (1000 - BJ26)/1000</f>
        <v>0</v>
      </c>
      <c r="AI26">
        <v>425.8588507286798</v>
      </c>
      <c r="AJ26">
        <v>426.0169636363638</v>
      </c>
      <c r="AK26">
        <v>-0.0005472780653961113</v>
      </c>
      <c r="AL26">
        <v>67.16229839642729</v>
      </c>
      <c r="AM26">
        <f>(AO26 - AN26 + BN26*1E3/(8.314*(BP26+273.15)) * AQ26/BM26 * AP26) * BM26/(100*BA26) * 1000/(1000 - AO26)</f>
        <v>0</v>
      </c>
      <c r="AN26">
        <v>13.91463619339279</v>
      </c>
      <c r="AO26">
        <v>13.95142787878787</v>
      </c>
      <c r="AP26">
        <v>-9.753396682188426E-05</v>
      </c>
      <c r="AQ26">
        <v>78.54788573604078</v>
      </c>
      <c r="AR26">
        <v>0</v>
      </c>
      <c r="AS26">
        <v>0</v>
      </c>
      <c r="AT26">
        <f>IF(AR26*$H$13&gt;=AV26,1.0,(AV26/(AV26-AR26*$H$13)))</f>
        <v>0</v>
      </c>
      <c r="AU26">
        <f>(AT26-1)*100</f>
        <v>0</v>
      </c>
      <c r="AV26">
        <f>MAX(0,($B$13+$C$13*BU26)/(1+$D$13*BU26)*BN26/(BP26+273)*$E$13)</f>
        <v>0</v>
      </c>
      <c r="AW26">
        <f>$B$11*BV26+$C$11*BW26+$F$11*CH26*(1-CK26)</f>
        <v>0</v>
      </c>
      <c r="AX26">
        <f>AW26*AY26</f>
        <v>0</v>
      </c>
      <c r="AY26">
        <f>($B$11*$D$9+$C$11*$D$9+$F$11*((CU26+CM26)/MAX(CU26+CM26+CV26, 0.1)*$I$9+CV26/MAX(CU26+CM26+CV26, 0.1)*$J$9))/($B$11+$C$11+$F$11)</f>
        <v>0</v>
      </c>
      <c r="AZ26">
        <f>($B$11*$K$9+$C$11*$K$9+$F$11*((CU26+CM26)/MAX(CU26+CM26+CV26, 0.1)*$P$9+CV26/MAX(CU26+CM26+CV26, 0.1)*$Q$9))/($B$11+$C$11+$F$11)</f>
        <v>0</v>
      </c>
      <c r="BA26">
        <v>6</v>
      </c>
      <c r="BB26">
        <v>0.5</v>
      </c>
      <c r="BC26" t="s">
        <v>355</v>
      </c>
      <c r="BD26">
        <v>2</v>
      </c>
      <c r="BE26" t="b">
        <v>1</v>
      </c>
      <c r="BF26">
        <v>1714151356.166666</v>
      </c>
      <c r="BG26">
        <v>420.1045333333333</v>
      </c>
      <c r="BH26">
        <v>419.9910666666667</v>
      </c>
      <c r="BI26">
        <v>13.96352666666667</v>
      </c>
      <c r="BJ26">
        <v>13.91877</v>
      </c>
      <c r="BK26">
        <v>422.8441999999999</v>
      </c>
      <c r="BL26">
        <v>13.99739</v>
      </c>
      <c r="BM26">
        <v>599.9985333333334</v>
      </c>
      <c r="BN26">
        <v>101.4130333333334</v>
      </c>
      <c r="BO26">
        <v>0.09997584</v>
      </c>
      <c r="BP26">
        <v>20.09049</v>
      </c>
      <c r="BQ26">
        <v>20.06242333333334</v>
      </c>
      <c r="BR26">
        <v>999.9000000000002</v>
      </c>
      <c r="BS26">
        <v>0</v>
      </c>
      <c r="BT26">
        <v>0</v>
      </c>
      <c r="BU26">
        <v>9995.395999999999</v>
      </c>
      <c r="BV26">
        <v>0</v>
      </c>
      <c r="BW26">
        <v>148.8173333333334</v>
      </c>
      <c r="BX26">
        <v>0.1135447666666667</v>
      </c>
      <c r="BY26">
        <v>426.0538</v>
      </c>
      <c r="BZ26">
        <v>425.9192333333333</v>
      </c>
      <c r="CA26">
        <v>0.04476535</v>
      </c>
      <c r="CB26">
        <v>419.9910666666667</v>
      </c>
      <c r="CC26">
        <v>13.91877</v>
      </c>
      <c r="CD26">
        <v>1.416083999999999</v>
      </c>
      <c r="CE26">
        <v>1.411544333333333</v>
      </c>
      <c r="CF26">
        <v>12.09096333333334</v>
      </c>
      <c r="CG26">
        <v>12.04222333333333</v>
      </c>
      <c r="CH26">
        <v>400.0199000000001</v>
      </c>
      <c r="CI26">
        <v>0.8999998</v>
      </c>
      <c r="CJ26">
        <v>0.1000003</v>
      </c>
      <c r="CK26">
        <v>0</v>
      </c>
      <c r="CL26">
        <v>102.5041</v>
      </c>
      <c r="CM26">
        <v>5.00098</v>
      </c>
      <c r="CN26">
        <v>643.7034666666666</v>
      </c>
      <c r="CO26">
        <v>3656.104000000001</v>
      </c>
      <c r="CP26">
        <v>36.8603</v>
      </c>
      <c r="CQ26">
        <v>39.90806666666665</v>
      </c>
      <c r="CR26">
        <v>38.54753333333333</v>
      </c>
      <c r="CS26">
        <v>40.66016666666666</v>
      </c>
      <c r="CT26">
        <v>38.74363333333334</v>
      </c>
      <c r="CU26">
        <v>355.517</v>
      </c>
      <c r="CV26">
        <v>39.503</v>
      </c>
      <c r="CW26">
        <v>0</v>
      </c>
      <c r="CX26">
        <v>1714151450.9</v>
      </c>
      <c r="CY26">
        <v>0</v>
      </c>
      <c r="CZ26">
        <v>1714150874.1</v>
      </c>
      <c r="DA26" t="s">
        <v>356</v>
      </c>
      <c r="DB26">
        <v>1714150866.1</v>
      </c>
      <c r="DC26">
        <v>1714150874.1</v>
      </c>
      <c r="DD26">
        <v>1</v>
      </c>
      <c r="DE26">
        <v>-0.506</v>
      </c>
      <c r="DF26">
        <v>-0.024</v>
      </c>
      <c r="DG26">
        <v>-2.74</v>
      </c>
      <c r="DH26">
        <v>-0.028</v>
      </c>
      <c r="DI26">
        <v>420</v>
      </c>
      <c r="DJ26">
        <v>17</v>
      </c>
      <c r="DK26">
        <v>0.54</v>
      </c>
      <c r="DL26">
        <v>0.17</v>
      </c>
      <c r="DM26">
        <v>0.1090036121951219</v>
      </c>
      <c r="DN26">
        <v>0.1249835707317072</v>
      </c>
      <c r="DO26">
        <v>0.03707998505555383</v>
      </c>
      <c r="DP26">
        <v>0</v>
      </c>
      <c r="DQ26">
        <v>0.04752203658536585</v>
      </c>
      <c r="DR26">
        <v>-0.0498525951219513</v>
      </c>
      <c r="DS26">
        <v>0.005887841803728653</v>
      </c>
      <c r="DT26">
        <v>1</v>
      </c>
      <c r="DU26">
        <v>1</v>
      </c>
      <c r="DV26">
        <v>2</v>
      </c>
      <c r="DW26" t="s">
        <v>368</v>
      </c>
      <c r="DX26">
        <v>3.22956</v>
      </c>
      <c r="DY26">
        <v>2.70412</v>
      </c>
      <c r="DZ26">
        <v>0.107071</v>
      </c>
      <c r="EA26">
        <v>0.10686</v>
      </c>
      <c r="EB26">
        <v>0.0792417</v>
      </c>
      <c r="EC26">
        <v>0.0794405</v>
      </c>
      <c r="ED26">
        <v>29307.9</v>
      </c>
      <c r="EE26">
        <v>28706.6</v>
      </c>
      <c r="EF26">
        <v>31414.3</v>
      </c>
      <c r="EG26">
        <v>30449.1</v>
      </c>
      <c r="EH26">
        <v>38757.5</v>
      </c>
      <c r="EI26">
        <v>37061.4</v>
      </c>
      <c r="EJ26">
        <v>44036.5</v>
      </c>
      <c r="EK26">
        <v>42516.3</v>
      </c>
      <c r="EL26">
        <v>2.1824</v>
      </c>
      <c r="EM26">
        <v>1.98442</v>
      </c>
      <c r="EN26">
        <v>0.0359863</v>
      </c>
      <c r="EO26">
        <v>0</v>
      </c>
      <c r="EP26">
        <v>19.4729</v>
      </c>
      <c r="EQ26">
        <v>999.9</v>
      </c>
      <c r="ER26">
        <v>56.3</v>
      </c>
      <c r="ES26">
        <v>25.3</v>
      </c>
      <c r="ET26">
        <v>17.9711</v>
      </c>
      <c r="EU26">
        <v>61.3345</v>
      </c>
      <c r="EV26">
        <v>23.3574</v>
      </c>
      <c r="EW26">
        <v>1</v>
      </c>
      <c r="EX26">
        <v>-0.310503</v>
      </c>
      <c r="EY26">
        <v>1.63665</v>
      </c>
      <c r="EZ26">
        <v>20.2009</v>
      </c>
      <c r="FA26">
        <v>5.22807</v>
      </c>
      <c r="FB26">
        <v>11.9977</v>
      </c>
      <c r="FC26">
        <v>4.9675</v>
      </c>
      <c r="FD26">
        <v>3.297</v>
      </c>
      <c r="FE26">
        <v>9999</v>
      </c>
      <c r="FF26">
        <v>9999</v>
      </c>
      <c r="FG26">
        <v>9999</v>
      </c>
      <c r="FH26">
        <v>26.6</v>
      </c>
      <c r="FI26">
        <v>4.97105</v>
      </c>
      <c r="FJ26">
        <v>1.86768</v>
      </c>
      <c r="FK26">
        <v>1.85883</v>
      </c>
      <c r="FL26">
        <v>1.86493</v>
      </c>
      <c r="FM26">
        <v>1.86305</v>
      </c>
      <c r="FN26">
        <v>1.86432</v>
      </c>
      <c r="FO26">
        <v>1.85974</v>
      </c>
      <c r="FP26">
        <v>1.86385</v>
      </c>
      <c r="FQ26">
        <v>0</v>
      </c>
      <c r="FR26">
        <v>0</v>
      </c>
      <c r="FS26">
        <v>0</v>
      </c>
      <c r="FT26">
        <v>0</v>
      </c>
      <c r="FU26" t="s">
        <v>358</v>
      </c>
      <c r="FV26" t="s">
        <v>359</v>
      </c>
      <c r="FW26" t="s">
        <v>360</v>
      </c>
      <c r="FX26" t="s">
        <v>360</v>
      </c>
      <c r="FY26" t="s">
        <v>360</v>
      </c>
      <c r="FZ26" t="s">
        <v>360</v>
      </c>
      <c r="GA26">
        <v>0</v>
      </c>
      <c r="GB26">
        <v>100</v>
      </c>
      <c r="GC26">
        <v>100</v>
      </c>
      <c r="GD26">
        <v>-2.74</v>
      </c>
      <c r="GE26">
        <v>-0.0339</v>
      </c>
      <c r="GF26">
        <v>-0.8811904899427965</v>
      </c>
      <c r="GG26">
        <v>-0.004200780211792431</v>
      </c>
      <c r="GH26">
        <v>-6.086107273994438E-07</v>
      </c>
      <c r="GI26">
        <v>3.538391214060535E-10</v>
      </c>
      <c r="GJ26">
        <v>-0.05529564386864645</v>
      </c>
      <c r="GK26">
        <v>0.006682484536868237</v>
      </c>
      <c r="GL26">
        <v>-0.0007200357986506558</v>
      </c>
      <c r="GM26">
        <v>2.515042002614049E-05</v>
      </c>
      <c r="GN26">
        <v>15</v>
      </c>
      <c r="GO26">
        <v>1944</v>
      </c>
      <c r="GP26">
        <v>3</v>
      </c>
      <c r="GQ26">
        <v>20</v>
      </c>
      <c r="GR26">
        <v>8.300000000000001</v>
      </c>
      <c r="GS26">
        <v>8.199999999999999</v>
      </c>
      <c r="GT26">
        <v>1.12793</v>
      </c>
      <c r="GU26">
        <v>2.40479</v>
      </c>
      <c r="GV26">
        <v>1.44775</v>
      </c>
      <c r="GW26">
        <v>2.2998</v>
      </c>
      <c r="GX26">
        <v>1.55151</v>
      </c>
      <c r="GY26">
        <v>2.44019</v>
      </c>
      <c r="GZ26">
        <v>29.9006</v>
      </c>
      <c r="HA26">
        <v>14.5085</v>
      </c>
      <c r="HB26">
        <v>18</v>
      </c>
      <c r="HC26">
        <v>599.655</v>
      </c>
      <c r="HD26">
        <v>477.183</v>
      </c>
      <c r="HE26">
        <v>16.9991</v>
      </c>
      <c r="HF26">
        <v>22.9823</v>
      </c>
      <c r="HG26">
        <v>29.9998</v>
      </c>
      <c r="HH26">
        <v>23.1617</v>
      </c>
      <c r="HI26">
        <v>23.1397</v>
      </c>
      <c r="HJ26">
        <v>22.5705</v>
      </c>
      <c r="HK26">
        <v>31.5456</v>
      </c>
      <c r="HL26">
        <v>58.9842</v>
      </c>
      <c r="HM26">
        <v>17</v>
      </c>
      <c r="HN26">
        <v>420</v>
      </c>
      <c r="HO26">
        <v>13.9778</v>
      </c>
      <c r="HP26">
        <v>99.7056</v>
      </c>
      <c r="HQ26">
        <v>101.596</v>
      </c>
    </row>
    <row r="27" spans="1:225">
      <c r="A27">
        <v>11</v>
      </c>
      <c r="B27">
        <v>1714151374.1</v>
      </c>
      <c r="C27">
        <v>317</v>
      </c>
      <c r="D27" t="s">
        <v>382</v>
      </c>
      <c r="E27" t="s">
        <v>383</v>
      </c>
      <c r="F27">
        <v>5</v>
      </c>
      <c r="G27" t="s">
        <v>377</v>
      </c>
      <c r="H27">
        <v>1714151366.166666</v>
      </c>
      <c r="I27">
        <f>(J27)/1000</f>
        <v>0</v>
      </c>
      <c r="J27">
        <f>IF(BE27, AM27, AG27)</f>
        <v>0</v>
      </c>
      <c r="K27">
        <f>IF(BE27, AH27, AF27)</f>
        <v>0</v>
      </c>
      <c r="L27">
        <f>BG27 - IF(AT27&gt;1, K27*BA27*100.0/(AV27*BU27), 0)</f>
        <v>0</v>
      </c>
      <c r="M27">
        <f>((S27-I27/2)*L27-K27)/(S27+I27/2)</f>
        <v>0</v>
      </c>
      <c r="N27">
        <f>M27*(BN27+BO27)/1000.0</f>
        <v>0</v>
      </c>
      <c r="O27">
        <f>(BG27 - IF(AT27&gt;1, K27*BA27*100.0/(AV27*BU27), 0))*(BN27+BO27)/1000.0</f>
        <v>0</v>
      </c>
      <c r="P27">
        <f>2.0/((1/R27-1/Q27)+SIGN(R27)*SQRT((1/R27-1/Q27)*(1/R27-1/Q27) + 4*BB27/((BB27+1)*(BB27+1))*(2*1/R27*1/Q27-1/Q27*1/Q27)))</f>
        <v>0</v>
      </c>
      <c r="Q27">
        <f>IF(LEFT(BC27,1)&lt;&gt;"0",IF(LEFT(BC27,1)="1",3.0,BD27),$D$5+$E$5*(BU27*BN27/($K$5*1000))+$F$5*(BU27*BN27/($K$5*1000))*MAX(MIN(BA27,$J$5),$I$5)*MAX(MIN(BA27,$J$5),$I$5)+$G$5*MAX(MIN(BA27,$J$5),$I$5)*(BU27*BN27/($K$5*1000))+$H$5*(BU27*BN27/($K$5*1000))*(BU27*BN27/($K$5*1000)))</f>
        <v>0</v>
      </c>
      <c r="R27">
        <f>I27*(1000-(1000*0.61365*exp(17.502*V27/(240.97+V27))/(BN27+BO27)+BI27)/2)/(1000*0.61365*exp(17.502*V27/(240.97+V27))/(BN27+BO27)-BI27)</f>
        <v>0</v>
      </c>
      <c r="S27">
        <f>1/((BB27+1)/(P27/1.6)+1/(Q27/1.37)) + BB27/((BB27+1)/(P27/1.6) + BB27/(Q27/1.37))</f>
        <v>0</v>
      </c>
      <c r="T27">
        <f>(AW27*AZ27)</f>
        <v>0</v>
      </c>
      <c r="U27">
        <f>(BP27+(T27+2*0.95*5.67E-8*(((BP27+$B$7)+273)^4-(BP27+273)^4)-44100*I27)/(1.84*29.3*Q27+8*0.95*5.67E-8*(BP27+273)^3))</f>
        <v>0</v>
      </c>
      <c r="V27">
        <f>($C$7*BQ27+$D$7*BR27+$E$7*U27)</f>
        <v>0</v>
      </c>
      <c r="W27">
        <f>0.61365*exp(17.502*V27/(240.97+V27))</f>
        <v>0</v>
      </c>
      <c r="X27">
        <f>(Y27/Z27*100)</f>
        <v>0</v>
      </c>
      <c r="Y27">
        <f>BI27*(BN27+BO27)/1000</f>
        <v>0</v>
      </c>
      <c r="Z27">
        <f>0.61365*exp(17.502*BP27/(240.97+BP27))</f>
        <v>0</v>
      </c>
      <c r="AA27">
        <f>(W27-BI27*(BN27+BO27)/1000)</f>
        <v>0</v>
      </c>
      <c r="AB27">
        <f>(-I27*44100)</f>
        <v>0</v>
      </c>
      <c r="AC27">
        <f>2*29.3*Q27*0.92*(BP27-V27)</f>
        <v>0</v>
      </c>
      <c r="AD27">
        <f>2*0.95*5.67E-8*(((BP27+$B$7)+273)^4-(V27+273)^4)</f>
        <v>0</v>
      </c>
      <c r="AE27">
        <f>T27+AD27+AB27+AC27</f>
        <v>0</v>
      </c>
      <c r="AF27">
        <f>BM27*AT27*(BH27-BG27*(1000-AT27*BJ27)/(1000-AT27*BI27))/(100*BA27)</f>
        <v>0</v>
      </c>
      <c r="AG27">
        <f>1000*BM27*AT27*(BI27-BJ27)/(100*BA27*(1000-AT27*BI27))</f>
        <v>0</v>
      </c>
      <c r="AH27">
        <f>(AI27 - AJ27 - BN27*1E3/(8.314*(BP27+273.15)) * AL27/BM27 * AK27) * BM27/(100*BA27) * (1000 - BJ27)/1000</f>
        <v>0</v>
      </c>
      <c r="AI27">
        <v>425.9263159685048</v>
      </c>
      <c r="AJ27">
        <v>426.0241333333332</v>
      </c>
      <c r="AK27">
        <v>-0.0001231714772831125</v>
      </c>
      <c r="AL27">
        <v>67.16229839642729</v>
      </c>
      <c r="AM27">
        <f>(AO27 - AN27 + BN27*1E3/(8.314*(BP27+273.15)) * AQ27/BM27 * AP27) * BM27/(100*BA27) * 1000/(1000 - AO27)</f>
        <v>0</v>
      </c>
      <c r="AN27">
        <v>13.90929275703894</v>
      </c>
      <c r="AO27">
        <v>13.94505151515151</v>
      </c>
      <c r="AP27">
        <v>-1.341580562230062E-05</v>
      </c>
      <c r="AQ27">
        <v>78.54788573604078</v>
      </c>
      <c r="AR27">
        <v>0</v>
      </c>
      <c r="AS27">
        <v>0</v>
      </c>
      <c r="AT27">
        <f>IF(AR27*$H$13&gt;=AV27,1.0,(AV27/(AV27-AR27*$H$13)))</f>
        <v>0</v>
      </c>
      <c r="AU27">
        <f>(AT27-1)*100</f>
        <v>0</v>
      </c>
      <c r="AV27">
        <f>MAX(0,($B$13+$C$13*BU27)/(1+$D$13*BU27)*BN27/(BP27+273)*$E$13)</f>
        <v>0</v>
      </c>
      <c r="AW27">
        <f>$B$11*BV27+$C$11*BW27+$F$11*CH27*(1-CK27)</f>
        <v>0</v>
      </c>
      <c r="AX27">
        <f>AW27*AY27</f>
        <v>0</v>
      </c>
      <c r="AY27">
        <f>($B$11*$D$9+$C$11*$D$9+$F$11*((CU27+CM27)/MAX(CU27+CM27+CV27, 0.1)*$I$9+CV27/MAX(CU27+CM27+CV27, 0.1)*$J$9))/($B$11+$C$11+$F$11)</f>
        <v>0</v>
      </c>
      <c r="AZ27">
        <f>($B$11*$K$9+$C$11*$K$9+$F$11*((CU27+CM27)/MAX(CU27+CM27+CV27, 0.1)*$P$9+CV27/MAX(CU27+CM27+CV27, 0.1)*$Q$9))/($B$11+$C$11+$F$11)</f>
        <v>0</v>
      </c>
      <c r="BA27">
        <v>6</v>
      </c>
      <c r="BB27">
        <v>0.5</v>
      </c>
      <c r="BC27" t="s">
        <v>355</v>
      </c>
      <c r="BD27">
        <v>2</v>
      </c>
      <c r="BE27" t="b">
        <v>1</v>
      </c>
      <c r="BF27">
        <v>1714151366.166666</v>
      </c>
      <c r="BG27">
        <v>420.0919</v>
      </c>
      <c r="BH27">
        <v>419.9887666666666</v>
      </c>
      <c r="BI27">
        <v>13.95013333333334</v>
      </c>
      <c r="BJ27">
        <v>13.91229333333333</v>
      </c>
      <c r="BK27">
        <v>422.8315666666666</v>
      </c>
      <c r="BL27">
        <v>13.98402</v>
      </c>
      <c r="BM27">
        <v>600.0058666666666</v>
      </c>
      <c r="BN27">
        <v>101.4137666666667</v>
      </c>
      <c r="BO27">
        <v>0.09998222333333334</v>
      </c>
      <c r="BP27">
        <v>20.09500666666667</v>
      </c>
      <c r="BQ27">
        <v>20.06549333333334</v>
      </c>
      <c r="BR27">
        <v>999.9000000000002</v>
      </c>
      <c r="BS27">
        <v>0</v>
      </c>
      <c r="BT27">
        <v>0</v>
      </c>
      <c r="BU27">
        <v>9999.556666666667</v>
      </c>
      <c r="BV27">
        <v>0</v>
      </c>
      <c r="BW27">
        <v>149.9422</v>
      </c>
      <c r="BX27">
        <v>0.1032400266666667</v>
      </c>
      <c r="BY27">
        <v>426.0352</v>
      </c>
      <c r="BZ27">
        <v>425.9141666666667</v>
      </c>
      <c r="CA27">
        <v>0.03785019000000001</v>
      </c>
      <c r="CB27">
        <v>419.9887666666666</v>
      </c>
      <c r="CC27">
        <v>13.91229333333333</v>
      </c>
      <c r="CD27">
        <v>1.414735333333333</v>
      </c>
      <c r="CE27">
        <v>1.410896333333333</v>
      </c>
      <c r="CF27">
        <v>12.07649</v>
      </c>
      <c r="CG27">
        <v>12.03525</v>
      </c>
      <c r="CH27">
        <v>399.9961333333333</v>
      </c>
      <c r="CI27">
        <v>0.899989</v>
      </c>
      <c r="CJ27">
        <v>0.10001123</v>
      </c>
      <c r="CK27">
        <v>0</v>
      </c>
      <c r="CL27">
        <v>102.4143</v>
      </c>
      <c r="CM27">
        <v>5.00098</v>
      </c>
      <c r="CN27">
        <v>647.8193333333334</v>
      </c>
      <c r="CO27">
        <v>3655.871</v>
      </c>
      <c r="CP27">
        <v>36.91219999999999</v>
      </c>
      <c r="CQ27">
        <v>39.9538</v>
      </c>
      <c r="CR27">
        <v>38.583</v>
      </c>
      <c r="CS27">
        <v>40.79349999999999</v>
      </c>
      <c r="CT27">
        <v>38.79133333333332</v>
      </c>
      <c r="CU27">
        <v>355.4913333333333</v>
      </c>
      <c r="CV27">
        <v>39.50433333333333</v>
      </c>
      <c r="CW27">
        <v>0</v>
      </c>
      <c r="CX27">
        <v>1714151461.1</v>
      </c>
      <c r="CY27">
        <v>0</v>
      </c>
      <c r="CZ27">
        <v>1714150874.1</v>
      </c>
      <c r="DA27" t="s">
        <v>356</v>
      </c>
      <c r="DB27">
        <v>1714150866.1</v>
      </c>
      <c r="DC27">
        <v>1714150874.1</v>
      </c>
      <c r="DD27">
        <v>1</v>
      </c>
      <c r="DE27">
        <v>-0.506</v>
      </c>
      <c r="DF27">
        <v>-0.024</v>
      </c>
      <c r="DG27">
        <v>-2.74</v>
      </c>
      <c r="DH27">
        <v>-0.028</v>
      </c>
      <c r="DI27">
        <v>420</v>
      </c>
      <c r="DJ27">
        <v>17</v>
      </c>
      <c r="DK27">
        <v>0.54</v>
      </c>
      <c r="DL27">
        <v>0.17</v>
      </c>
      <c r="DM27">
        <v>0.1033447775</v>
      </c>
      <c r="DN27">
        <v>-0.1354240874296435</v>
      </c>
      <c r="DO27">
        <v>0.03511218642191402</v>
      </c>
      <c r="DP27">
        <v>0</v>
      </c>
      <c r="DQ27">
        <v>0.03947668</v>
      </c>
      <c r="DR27">
        <v>-0.02938879249530972</v>
      </c>
      <c r="DS27">
        <v>0.002917534193218651</v>
      </c>
      <c r="DT27">
        <v>1</v>
      </c>
      <c r="DU27">
        <v>1</v>
      </c>
      <c r="DV27">
        <v>2</v>
      </c>
      <c r="DW27" t="s">
        <v>368</v>
      </c>
      <c r="DX27">
        <v>3.22966</v>
      </c>
      <c r="DY27">
        <v>2.70408</v>
      </c>
      <c r="DZ27">
        <v>0.107072</v>
      </c>
      <c r="EA27">
        <v>0.106867</v>
      </c>
      <c r="EB27">
        <v>0.0792156</v>
      </c>
      <c r="EC27">
        <v>0.07947079999999999</v>
      </c>
      <c r="ED27">
        <v>29307</v>
      </c>
      <c r="EE27">
        <v>28706.9</v>
      </c>
      <c r="EF27">
        <v>31413.3</v>
      </c>
      <c r="EG27">
        <v>30449.6</v>
      </c>
      <c r="EH27">
        <v>38757.5</v>
      </c>
      <c r="EI27">
        <v>37060.6</v>
      </c>
      <c r="EJ27">
        <v>44035.2</v>
      </c>
      <c r="EK27">
        <v>42516.7</v>
      </c>
      <c r="EL27">
        <v>2.18235</v>
      </c>
      <c r="EM27">
        <v>1.9846</v>
      </c>
      <c r="EN27">
        <v>0.0358373</v>
      </c>
      <c r="EO27">
        <v>0</v>
      </c>
      <c r="EP27">
        <v>19.4784</v>
      </c>
      <c r="EQ27">
        <v>999.9</v>
      </c>
      <c r="ER27">
        <v>56.3</v>
      </c>
      <c r="ES27">
        <v>25.2</v>
      </c>
      <c r="ET27">
        <v>17.8644</v>
      </c>
      <c r="EU27">
        <v>61.6845</v>
      </c>
      <c r="EV27">
        <v>23.1811</v>
      </c>
      <c r="EW27">
        <v>1</v>
      </c>
      <c r="EX27">
        <v>-0.31111</v>
      </c>
      <c r="EY27">
        <v>1.63361</v>
      </c>
      <c r="EZ27">
        <v>20.201</v>
      </c>
      <c r="FA27">
        <v>5.22867</v>
      </c>
      <c r="FB27">
        <v>11.9972</v>
      </c>
      <c r="FC27">
        <v>4.96745</v>
      </c>
      <c r="FD27">
        <v>3.297</v>
      </c>
      <c r="FE27">
        <v>9999</v>
      </c>
      <c r="FF27">
        <v>9999</v>
      </c>
      <c r="FG27">
        <v>9999</v>
      </c>
      <c r="FH27">
        <v>26.6</v>
      </c>
      <c r="FI27">
        <v>4.97106</v>
      </c>
      <c r="FJ27">
        <v>1.86768</v>
      </c>
      <c r="FK27">
        <v>1.85883</v>
      </c>
      <c r="FL27">
        <v>1.86493</v>
      </c>
      <c r="FM27">
        <v>1.86305</v>
      </c>
      <c r="FN27">
        <v>1.86432</v>
      </c>
      <c r="FO27">
        <v>1.85975</v>
      </c>
      <c r="FP27">
        <v>1.86386</v>
      </c>
      <c r="FQ27">
        <v>0</v>
      </c>
      <c r="FR27">
        <v>0</v>
      </c>
      <c r="FS27">
        <v>0</v>
      </c>
      <c r="FT27">
        <v>0</v>
      </c>
      <c r="FU27" t="s">
        <v>358</v>
      </c>
      <c r="FV27" t="s">
        <v>359</v>
      </c>
      <c r="FW27" t="s">
        <v>360</v>
      </c>
      <c r="FX27" t="s">
        <v>360</v>
      </c>
      <c r="FY27" t="s">
        <v>360</v>
      </c>
      <c r="FZ27" t="s">
        <v>360</v>
      </c>
      <c r="GA27">
        <v>0</v>
      </c>
      <c r="GB27">
        <v>100</v>
      </c>
      <c r="GC27">
        <v>100</v>
      </c>
      <c r="GD27">
        <v>-2.74</v>
      </c>
      <c r="GE27">
        <v>-0.0339</v>
      </c>
      <c r="GF27">
        <v>-0.8811904899427965</v>
      </c>
      <c r="GG27">
        <v>-0.004200780211792431</v>
      </c>
      <c r="GH27">
        <v>-6.086107273994438E-07</v>
      </c>
      <c r="GI27">
        <v>3.538391214060535E-10</v>
      </c>
      <c r="GJ27">
        <v>-0.05529564386864645</v>
      </c>
      <c r="GK27">
        <v>0.006682484536868237</v>
      </c>
      <c r="GL27">
        <v>-0.0007200357986506558</v>
      </c>
      <c r="GM27">
        <v>2.515042002614049E-05</v>
      </c>
      <c r="GN27">
        <v>15</v>
      </c>
      <c r="GO27">
        <v>1944</v>
      </c>
      <c r="GP27">
        <v>3</v>
      </c>
      <c r="GQ27">
        <v>20</v>
      </c>
      <c r="GR27">
        <v>8.5</v>
      </c>
      <c r="GS27">
        <v>8.300000000000001</v>
      </c>
      <c r="GT27">
        <v>1.12793</v>
      </c>
      <c r="GU27">
        <v>2.41577</v>
      </c>
      <c r="GV27">
        <v>1.44775</v>
      </c>
      <c r="GW27">
        <v>2.30103</v>
      </c>
      <c r="GX27">
        <v>1.55151</v>
      </c>
      <c r="GY27">
        <v>2.2644</v>
      </c>
      <c r="GZ27">
        <v>29.9006</v>
      </c>
      <c r="HA27">
        <v>14.491</v>
      </c>
      <c r="HB27">
        <v>18</v>
      </c>
      <c r="HC27">
        <v>599.504</v>
      </c>
      <c r="HD27">
        <v>477.197</v>
      </c>
      <c r="HE27">
        <v>16.9997</v>
      </c>
      <c r="HF27">
        <v>22.971</v>
      </c>
      <c r="HG27">
        <v>29.9998</v>
      </c>
      <c r="HH27">
        <v>23.1512</v>
      </c>
      <c r="HI27">
        <v>23.1293</v>
      </c>
      <c r="HJ27">
        <v>22.5696</v>
      </c>
      <c r="HK27">
        <v>31.2736</v>
      </c>
      <c r="HL27">
        <v>58.9842</v>
      </c>
      <c r="HM27">
        <v>17</v>
      </c>
      <c r="HN27">
        <v>420</v>
      </c>
      <c r="HO27">
        <v>13.9895</v>
      </c>
      <c r="HP27">
        <v>99.7026</v>
      </c>
      <c r="HQ27">
        <v>101.597</v>
      </c>
    </row>
    <row r="28" spans="1:225">
      <c r="A28">
        <v>12</v>
      </c>
      <c r="B28">
        <v>1714151384.1</v>
      </c>
      <c r="C28">
        <v>327</v>
      </c>
      <c r="D28" t="s">
        <v>384</v>
      </c>
      <c r="E28" t="s">
        <v>385</v>
      </c>
      <c r="F28">
        <v>5</v>
      </c>
      <c r="G28" t="s">
        <v>377</v>
      </c>
      <c r="H28">
        <v>1714151376.166666</v>
      </c>
      <c r="I28">
        <f>(J28)/1000</f>
        <v>0</v>
      </c>
      <c r="J28">
        <f>IF(BE28, AM28, AG28)</f>
        <v>0</v>
      </c>
      <c r="K28">
        <f>IF(BE28, AH28, AF28)</f>
        <v>0</v>
      </c>
      <c r="L28">
        <f>BG28 - IF(AT28&gt;1, K28*BA28*100.0/(AV28*BU28), 0)</f>
        <v>0</v>
      </c>
      <c r="M28">
        <f>((S28-I28/2)*L28-K28)/(S28+I28/2)</f>
        <v>0</v>
      </c>
      <c r="N28">
        <f>M28*(BN28+BO28)/1000.0</f>
        <v>0</v>
      </c>
      <c r="O28">
        <f>(BG28 - IF(AT28&gt;1, K28*BA28*100.0/(AV28*BU28), 0))*(BN28+BO28)/1000.0</f>
        <v>0</v>
      </c>
      <c r="P28">
        <f>2.0/((1/R28-1/Q28)+SIGN(R28)*SQRT((1/R28-1/Q28)*(1/R28-1/Q28) + 4*BB28/((BB28+1)*(BB28+1))*(2*1/R28*1/Q28-1/Q28*1/Q28)))</f>
        <v>0</v>
      </c>
      <c r="Q28">
        <f>IF(LEFT(BC28,1)&lt;&gt;"0",IF(LEFT(BC28,1)="1",3.0,BD28),$D$5+$E$5*(BU28*BN28/($K$5*1000))+$F$5*(BU28*BN28/($K$5*1000))*MAX(MIN(BA28,$J$5),$I$5)*MAX(MIN(BA28,$J$5),$I$5)+$G$5*MAX(MIN(BA28,$J$5),$I$5)*(BU28*BN28/($K$5*1000))+$H$5*(BU28*BN28/($K$5*1000))*(BU28*BN28/($K$5*1000)))</f>
        <v>0</v>
      </c>
      <c r="R28">
        <f>I28*(1000-(1000*0.61365*exp(17.502*V28/(240.97+V28))/(BN28+BO28)+BI28)/2)/(1000*0.61365*exp(17.502*V28/(240.97+V28))/(BN28+BO28)-BI28)</f>
        <v>0</v>
      </c>
      <c r="S28">
        <f>1/((BB28+1)/(P28/1.6)+1/(Q28/1.37)) + BB28/((BB28+1)/(P28/1.6) + BB28/(Q28/1.37))</f>
        <v>0</v>
      </c>
      <c r="T28">
        <f>(AW28*AZ28)</f>
        <v>0</v>
      </c>
      <c r="U28">
        <f>(BP28+(T28+2*0.95*5.67E-8*(((BP28+$B$7)+273)^4-(BP28+273)^4)-44100*I28)/(1.84*29.3*Q28+8*0.95*5.67E-8*(BP28+273)^3))</f>
        <v>0</v>
      </c>
      <c r="V28">
        <f>($C$7*BQ28+$D$7*BR28+$E$7*U28)</f>
        <v>0</v>
      </c>
      <c r="W28">
        <f>0.61365*exp(17.502*V28/(240.97+V28))</f>
        <v>0</v>
      </c>
      <c r="X28">
        <f>(Y28/Z28*100)</f>
        <v>0</v>
      </c>
      <c r="Y28">
        <f>BI28*(BN28+BO28)/1000</f>
        <v>0</v>
      </c>
      <c r="Z28">
        <f>0.61365*exp(17.502*BP28/(240.97+BP28))</f>
        <v>0</v>
      </c>
      <c r="AA28">
        <f>(W28-BI28*(BN28+BO28)/1000)</f>
        <v>0</v>
      </c>
      <c r="AB28">
        <f>(-I28*44100)</f>
        <v>0</v>
      </c>
      <c r="AC28">
        <f>2*29.3*Q28*0.92*(BP28-V28)</f>
        <v>0</v>
      </c>
      <c r="AD28">
        <f>2*0.95*5.67E-8*(((BP28+$B$7)+273)^4-(V28+273)^4)</f>
        <v>0</v>
      </c>
      <c r="AE28">
        <f>T28+AD28+AB28+AC28</f>
        <v>0</v>
      </c>
      <c r="AF28">
        <f>BM28*AT28*(BH28-BG28*(1000-AT28*BJ28)/(1000-AT28*BI28))/(100*BA28)</f>
        <v>0</v>
      </c>
      <c r="AG28">
        <f>1000*BM28*AT28*(BI28-BJ28)/(100*BA28*(1000-AT28*BI28))</f>
        <v>0</v>
      </c>
      <c r="AH28">
        <f>(AI28 - AJ28 - BN28*1E3/(8.314*(BP28+273.15)) * AL28/BM28 * AK28) * BM28/(100*BA28) * (1000 - BJ28)/1000</f>
        <v>0</v>
      </c>
      <c r="AI28">
        <v>425.8673201732835</v>
      </c>
      <c r="AJ28">
        <v>425.9925151515153</v>
      </c>
      <c r="AK28">
        <v>-0.0003577088292886271</v>
      </c>
      <c r="AL28">
        <v>67.16229839642729</v>
      </c>
      <c r="AM28">
        <f>(AO28 - AN28 + BN28*1E3/(8.314*(BP28+273.15)) * AQ28/BM28 * AP28) * BM28/(100*BA28) * 1000/(1000 - AO28)</f>
        <v>0</v>
      </c>
      <c r="AN28">
        <v>13.93756390723342</v>
      </c>
      <c r="AO28">
        <v>13.95543151515151</v>
      </c>
      <c r="AP28">
        <v>7.012662438934945E-05</v>
      </c>
      <c r="AQ28">
        <v>78.54788573604078</v>
      </c>
      <c r="AR28">
        <v>0</v>
      </c>
      <c r="AS28">
        <v>0</v>
      </c>
      <c r="AT28">
        <f>IF(AR28*$H$13&gt;=AV28,1.0,(AV28/(AV28-AR28*$H$13)))</f>
        <v>0</v>
      </c>
      <c r="AU28">
        <f>(AT28-1)*100</f>
        <v>0</v>
      </c>
      <c r="AV28">
        <f>MAX(0,($B$13+$C$13*BU28)/(1+$D$13*BU28)*BN28/(BP28+273)*$E$13)</f>
        <v>0</v>
      </c>
      <c r="AW28">
        <f>$B$11*BV28+$C$11*BW28+$F$11*CH28*(1-CK28)</f>
        <v>0</v>
      </c>
      <c r="AX28">
        <f>AW28*AY28</f>
        <v>0</v>
      </c>
      <c r="AY28">
        <f>($B$11*$D$9+$C$11*$D$9+$F$11*((CU28+CM28)/MAX(CU28+CM28+CV28, 0.1)*$I$9+CV28/MAX(CU28+CM28+CV28, 0.1)*$J$9))/($B$11+$C$11+$F$11)</f>
        <v>0</v>
      </c>
      <c r="AZ28">
        <f>($B$11*$K$9+$C$11*$K$9+$F$11*((CU28+CM28)/MAX(CU28+CM28+CV28, 0.1)*$P$9+CV28/MAX(CU28+CM28+CV28, 0.1)*$Q$9))/($B$11+$C$11+$F$11)</f>
        <v>0</v>
      </c>
      <c r="BA28">
        <v>6</v>
      </c>
      <c r="BB28">
        <v>0.5</v>
      </c>
      <c r="BC28" t="s">
        <v>355</v>
      </c>
      <c r="BD28">
        <v>2</v>
      </c>
      <c r="BE28" t="b">
        <v>1</v>
      </c>
      <c r="BF28">
        <v>1714151376.166666</v>
      </c>
      <c r="BG28">
        <v>420.0773</v>
      </c>
      <c r="BH28">
        <v>419.9893666666667</v>
      </c>
      <c r="BI28">
        <v>13.94816</v>
      </c>
      <c r="BJ28">
        <v>13.92618</v>
      </c>
      <c r="BK28">
        <v>422.8167999999999</v>
      </c>
      <c r="BL28">
        <v>13.98203666666667</v>
      </c>
      <c r="BM28">
        <v>600.0129666666666</v>
      </c>
      <c r="BN28">
        <v>101.4137666666667</v>
      </c>
      <c r="BO28">
        <v>0.1000238466666667</v>
      </c>
      <c r="BP28">
        <v>20.10421666666667</v>
      </c>
      <c r="BQ28">
        <v>20.06944</v>
      </c>
      <c r="BR28">
        <v>999.9000000000002</v>
      </c>
      <c r="BS28">
        <v>0</v>
      </c>
      <c r="BT28">
        <v>0</v>
      </c>
      <c r="BU28">
        <v>9990.433999999999</v>
      </c>
      <c r="BV28">
        <v>0</v>
      </c>
      <c r="BW28">
        <v>151.4944</v>
      </c>
      <c r="BX28">
        <v>0.08796896333333333</v>
      </c>
      <c r="BY28">
        <v>426.0195999999999</v>
      </c>
      <c r="BZ28">
        <v>425.9208</v>
      </c>
      <c r="CA28">
        <v>0.02197618666666666</v>
      </c>
      <c r="CB28">
        <v>419.9893666666667</v>
      </c>
      <c r="CC28">
        <v>13.92618</v>
      </c>
      <c r="CD28">
        <v>1.414534333333333</v>
      </c>
      <c r="CE28">
        <v>1.412306333333333</v>
      </c>
      <c r="CF28">
        <v>12.07434666666667</v>
      </c>
      <c r="CG28">
        <v>12.05039666666667</v>
      </c>
      <c r="CH28">
        <v>399.9788666666666</v>
      </c>
      <c r="CI28">
        <v>0.8999911333333334</v>
      </c>
      <c r="CJ28">
        <v>0.1000091633333333</v>
      </c>
      <c r="CK28">
        <v>0</v>
      </c>
      <c r="CL28">
        <v>102.3328666666667</v>
      </c>
      <c r="CM28">
        <v>5.00098</v>
      </c>
      <c r="CN28">
        <v>652.5112</v>
      </c>
      <c r="CO28">
        <v>3655.713666666667</v>
      </c>
      <c r="CP28">
        <v>36.9538</v>
      </c>
      <c r="CQ28">
        <v>39.99783333333333</v>
      </c>
      <c r="CR28">
        <v>38.6187</v>
      </c>
      <c r="CS28">
        <v>40.9227</v>
      </c>
      <c r="CT28">
        <v>38.8456</v>
      </c>
      <c r="CU28">
        <v>355.4766666666666</v>
      </c>
      <c r="CV28">
        <v>39.50166666666667</v>
      </c>
      <c r="CW28">
        <v>0</v>
      </c>
      <c r="CX28">
        <v>1714151470.7</v>
      </c>
      <c r="CY28">
        <v>0</v>
      </c>
      <c r="CZ28">
        <v>1714150874.1</v>
      </c>
      <c r="DA28" t="s">
        <v>356</v>
      </c>
      <c r="DB28">
        <v>1714150866.1</v>
      </c>
      <c r="DC28">
        <v>1714150874.1</v>
      </c>
      <c r="DD28">
        <v>1</v>
      </c>
      <c r="DE28">
        <v>-0.506</v>
      </c>
      <c r="DF28">
        <v>-0.024</v>
      </c>
      <c r="DG28">
        <v>-2.74</v>
      </c>
      <c r="DH28">
        <v>-0.028</v>
      </c>
      <c r="DI28">
        <v>420</v>
      </c>
      <c r="DJ28">
        <v>17</v>
      </c>
      <c r="DK28">
        <v>0.54</v>
      </c>
      <c r="DL28">
        <v>0.17</v>
      </c>
      <c r="DM28">
        <v>0.08399582750000001</v>
      </c>
      <c r="DN28">
        <v>0.08081680412757962</v>
      </c>
      <c r="DO28">
        <v>0.03038406742307543</v>
      </c>
      <c r="DP28">
        <v>1</v>
      </c>
      <c r="DQ28">
        <v>0.0262122625</v>
      </c>
      <c r="DR28">
        <v>-0.10785708630394</v>
      </c>
      <c r="DS28">
        <v>0.01150322563267989</v>
      </c>
      <c r="DT28">
        <v>0</v>
      </c>
      <c r="DU28">
        <v>1</v>
      </c>
      <c r="DV28">
        <v>2</v>
      </c>
      <c r="DW28" t="s">
        <v>368</v>
      </c>
      <c r="DX28">
        <v>3.22975</v>
      </c>
      <c r="DY28">
        <v>2.70451</v>
      </c>
      <c r="DZ28">
        <v>0.107071</v>
      </c>
      <c r="EA28">
        <v>0.106865</v>
      </c>
      <c r="EB28">
        <v>0.079267</v>
      </c>
      <c r="EC28">
        <v>0.0795574</v>
      </c>
      <c r="ED28">
        <v>29307.1</v>
      </c>
      <c r="EE28">
        <v>28707.1</v>
      </c>
      <c r="EF28">
        <v>31413.3</v>
      </c>
      <c r="EG28">
        <v>30449.7</v>
      </c>
      <c r="EH28">
        <v>38755.6</v>
      </c>
      <c r="EI28">
        <v>37057.5</v>
      </c>
      <c r="EJ28">
        <v>44035.5</v>
      </c>
      <c r="EK28">
        <v>42517.3</v>
      </c>
      <c r="EL28">
        <v>2.18313</v>
      </c>
      <c r="EM28">
        <v>1.98475</v>
      </c>
      <c r="EN28">
        <v>0.0351146</v>
      </c>
      <c r="EO28">
        <v>0</v>
      </c>
      <c r="EP28">
        <v>19.488</v>
      </c>
      <c r="EQ28">
        <v>999.9</v>
      </c>
      <c r="ER28">
        <v>56.2</v>
      </c>
      <c r="ES28">
        <v>25.2</v>
      </c>
      <c r="ET28">
        <v>17.8328</v>
      </c>
      <c r="EU28">
        <v>61.4645</v>
      </c>
      <c r="EV28">
        <v>23.0369</v>
      </c>
      <c r="EW28">
        <v>1</v>
      </c>
      <c r="EX28">
        <v>-0.311738</v>
      </c>
      <c r="EY28">
        <v>1.64009</v>
      </c>
      <c r="EZ28">
        <v>20.2011</v>
      </c>
      <c r="FA28">
        <v>5.22867</v>
      </c>
      <c r="FB28">
        <v>11.9969</v>
      </c>
      <c r="FC28">
        <v>4.96795</v>
      </c>
      <c r="FD28">
        <v>3.297</v>
      </c>
      <c r="FE28">
        <v>9999</v>
      </c>
      <c r="FF28">
        <v>9999</v>
      </c>
      <c r="FG28">
        <v>9999</v>
      </c>
      <c r="FH28">
        <v>26.6</v>
      </c>
      <c r="FI28">
        <v>4.97107</v>
      </c>
      <c r="FJ28">
        <v>1.86768</v>
      </c>
      <c r="FK28">
        <v>1.85883</v>
      </c>
      <c r="FL28">
        <v>1.86493</v>
      </c>
      <c r="FM28">
        <v>1.86305</v>
      </c>
      <c r="FN28">
        <v>1.86432</v>
      </c>
      <c r="FO28">
        <v>1.85974</v>
      </c>
      <c r="FP28">
        <v>1.86385</v>
      </c>
      <c r="FQ28">
        <v>0</v>
      </c>
      <c r="FR28">
        <v>0</v>
      </c>
      <c r="FS28">
        <v>0</v>
      </c>
      <c r="FT28">
        <v>0</v>
      </c>
      <c r="FU28" t="s">
        <v>358</v>
      </c>
      <c r="FV28" t="s">
        <v>359</v>
      </c>
      <c r="FW28" t="s">
        <v>360</v>
      </c>
      <c r="FX28" t="s">
        <v>360</v>
      </c>
      <c r="FY28" t="s">
        <v>360</v>
      </c>
      <c r="FZ28" t="s">
        <v>360</v>
      </c>
      <c r="GA28">
        <v>0</v>
      </c>
      <c r="GB28">
        <v>100</v>
      </c>
      <c r="GC28">
        <v>100</v>
      </c>
      <c r="GD28">
        <v>-2.739</v>
      </c>
      <c r="GE28">
        <v>-0.0339</v>
      </c>
      <c r="GF28">
        <v>-0.8811904899427965</v>
      </c>
      <c r="GG28">
        <v>-0.004200780211792431</v>
      </c>
      <c r="GH28">
        <v>-6.086107273994438E-07</v>
      </c>
      <c r="GI28">
        <v>3.538391214060535E-10</v>
      </c>
      <c r="GJ28">
        <v>-0.05529564386864645</v>
      </c>
      <c r="GK28">
        <v>0.006682484536868237</v>
      </c>
      <c r="GL28">
        <v>-0.0007200357986506558</v>
      </c>
      <c r="GM28">
        <v>2.515042002614049E-05</v>
      </c>
      <c r="GN28">
        <v>15</v>
      </c>
      <c r="GO28">
        <v>1944</v>
      </c>
      <c r="GP28">
        <v>3</v>
      </c>
      <c r="GQ28">
        <v>20</v>
      </c>
      <c r="GR28">
        <v>8.6</v>
      </c>
      <c r="GS28">
        <v>8.5</v>
      </c>
      <c r="GT28">
        <v>1.12793</v>
      </c>
      <c r="GU28">
        <v>2.39868</v>
      </c>
      <c r="GV28">
        <v>1.44775</v>
      </c>
      <c r="GW28">
        <v>2.2998</v>
      </c>
      <c r="GX28">
        <v>1.55151</v>
      </c>
      <c r="GY28">
        <v>2.41699</v>
      </c>
      <c r="GZ28">
        <v>29.8792</v>
      </c>
      <c r="HA28">
        <v>14.491</v>
      </c>
      <c r="HB28">
        <v>18</v>
      </c>
      <c r="HC28">
        <v>599.933</v>
      </c>
      <c r="HD28">
        <v>477.202</v>
      </c>
      <c r="HE28">
        <v>17.0005</v>
      </c>
      <c r="HF28">
        <v>22.9608</v>
      </c>
      <c r="HG28">
        <v>29.9998</v>
      </c>
      <c r="HH28">
        <v>23.1416</v>
      </c>
      <c r="HI28">
        <v>23.1197</v>
      </c>
      <c r="HJ28">
        <v>22.5716</v>
      </c>
      <c r="HK28">
        <v>31.2736</v>
      </c>
      <c r="HL28">
        <v>58.9842</v>
      </c>
      <c r="HM28">
        <v>17</v>
      </c>
      <c r="HN28">
        <v>420</v>
      </c>
      <c r="HO28">
        <v>13.985</v>
      </c>
      <c r="HP28">
        <v>99.7029</v>
      </c>
      <c r="HQ28">
        <v>101.598</v>
      </c>
    </row>
    <row r="29" spans="1:225">
      <c r="A29">
        <v>13</v>
      </c>
      <c r="B29">
        <v>1714151394.1</v>
      </c>
      <c r="C29">
        <v>337</v>
      </c>
      <c r="D29" t="s">
        <v>386</v>
      </c>
      <c r="E29" t="s">
        <v>387</v>
      </c>
      <c r="F29">
        <v>5</v>
      </c>
      <c r="G29" t="s">
        <v>377</v>
      </c>
      <c r="H29">
        <v>1714151386.166666</v>
      </c>
      <c r="I29">
        <f>(J29)/1000</f>
        <v>0</v>
      </c>
      <c r="J29">
        <f>IF(BE29, AM29, AG29)</f>
        <v>0</v>
      </c>
      <c r="K29">
        <f>IF(BE29, AH29, AF29)</f>
        <v>0</v>
      </c>
      <c r="L29">
        <f>BG29 - IF(AT29&gt;1, K29*BA29*100.0/(AV29*BU29), 0)</f>
        <v>0</v>
      </c>
      <c r="M29">
        <f>((S29-I29/2)*L29-K29)/(S29+I29/2)</f>
        <v>0</v>
      </c>
      <c r="N29">
        <f>M29*(BN29+BO29)/1000.0</f>
        <v>0</v>
      </c>
      <c r="O29">
        <f>(BG29 - IF(AT29&gt;1, K29*BA29*100.0/(AV29*BU29), 0))*(BN29+BO29)/1000.0</f>
        <v>0</v>
      </c>
      <c r="P29">
        <f>2.0/((1/R29-1/Q29)+SIGN(R29)*SQRT((1/R29-1/Q29)*(1/R29-1/Q29) + 4*BB29/((BB29+1)*(BB29+1))*(2*1/R29*1/Q29-1/Q29*1/Q29)))</f>
        <v>0</v>
      </c>
      <c r="Q29">
        <f>IF(LEFT(BC29,1)&lt;&gt;"0",IF(LEFT(BC29,1)="1",3.0,BD29),$D$5+$E$5*(BU29*BN29/($K$5*1000))+$F$5*(BU29*BN29/($K$5*1000))*MAX(MIN(BA29,$J$5),$I$5)*MAX(MIN(BA29,$J$5),$I$5)+$G$5*MAX(MIN(BA29,$J$5),$I$5)*(BU29*BN29/($K$5*1000))+$H$5*(BU29*BN29/($K$5*1000))*(BU29*BN29/($K$5*1000)))</f>
        <v>0</v>
      </c>
      <c r="R29">
        <f>I29*(1000-(1000*0.61365*exp(17.502*V29/(240.97+V29))/(BN29+BO29)+BI29)/2)/(1000*0.61365*exp(17.502*V29/(240.97+V29))/(BN29+BO29)-BI29)</f>
        <v>0</v>
      </c>
      <c r="S29">
        <f>1/((BB29+1)/(P29/1.6)+1/(Q29/1.37)) + BB29/((BB29+1)/(P29/1.6) + BB29/(Q29/1.37))</f>
        <v>0</v>
      </c>
      <c r="T29">
        <f>(AW29*AZ29)</f>
        <v>0</v>
      </c>
      <c r="U29">
        <f>(BP29+(T29+2*0.95*5.67E-8*(((BP29+$B$7)+273)^4-(BP29+273)^4)-44100*I29)/(1.84*29.3*Q29+8*0.95*5.67E-8*(BP29+273)^3))</f>
        <v>0</v>
      </c>
      <c r="V29">
        <f>($C$7*BQ29+$D$7*BR29+$E$7*U29)</f>
        <v>0</v>
      </c>
      <c r="W29">
        <f>0.61365*exp(17.502*V29/(240.97+V29))</f>
        <v>0</v>
      </c>
      <c r="X29">
        <f>(Y29/Z29*100)</f>
        <v>0</v>
      </c>
      <c r="Y29">
        <f>BI29*(BN29+BO29)/1000</f>
        <v>0</v>
      </c>
      <c r="Z29">
        <f>0.61365*exp(17.502*BP29/(240.97+BP29))</f>
        <v>0</v>
      </c>
      <c r="AA29">
        <f>(W29-BI29*(BN29+BO29)/1000)</f>
        <v>0</v>
      </c>
      <c r="AB29">
        <f>(-I29*44100)</f>
        <v>0</v>
      </c>
      <c r="AC29">
        <f>2*29.3*Q29*0.92*(BP29-V29)</f>
        <v>0</v>
      </c>
      <c r="AD29">
        <f>2*0.95*5.67E-8*(((BP29+$B$7)+273)^4-(V29+273)^4)</f>
        <v>0</v>
      </c>
      <c r="AE29">
        <f>T29+AD29+AB29+AC29</f>
        <v>0</v>
      </c>
      <c r="AF29">
        <f>BM29*AT29*(BH29-BG29*(1000-AT29*BJ29)/(1000-AT29*BI29))/(100*BA29)</f>
        <v>0</v>
      </c>
      <c r="AG29">
        <f>1000*BM29*AT29*(BI29-BJ29)/(100*BA29*(1000-AT29*BI29))</f>
        <v>0</v>
      </c>
      <c r="AH29">
        <f>(AI29 - AJ29 - BN29*1E3/(8.314*(BP29+273.15)) * AL29/BM29 * AK29) * BM29/(100*BA29) * (1000 - BJ29)/1000</f>
        <v>0</v>
      </c>
      <c r="AI29">
        <v>425.9746322720763</v>
      </c>
      <c r="AJ29">
        <v>426.0292181818179</v>
      </c>
      <c r="AK29">
        <v>0.001030910075355263</v>
      </c>
      <c r="AL29">
        <v>67.16229839642729</v>
      </c>
      <c r="AM29">
        <f>(AO29 - AN29 + BN29*1E3/(8.314*(BP29+273.15)) * AQ29/BM29 * AP29) * BM29/(100*BA29) * 1000/(1000 - AO29)</f>
        <v>0</v>
      </c>
      <c r="AN29">
        <v>13.93916797361191</v>
      </c>
      <c r="AO29">
        <v>13.96372909090908</v>
      </c>
      <c r="AP29">
        <v>2.150556122857447E-05</v>
      </c>
      <c r="AQ29">
        <v>78.54788573604078</v>
      </c>
      <c r="AR29">
        <v>0</v>
      </c>
      <c r="AS29">
        <v>0</v>
      </c>
      <c r="AT29">
        <f>IF(AR29*$H$13&gt;=AV29,1.0,(AV29/(AV29-AR29*$H$13)))</f>
        <v>0</v>
      </c>
      <c r="AU29">
        <f>(AT29-1)*100</f>
        <v>0</v>
      </c>
      <c r="AV29">
        <f>MAX(0,($B$13+$C$13*BU29)/(1+$D$13*BU29)*BN29/(BP29+273)*$E$13)</f>
        <v>0</v>
      </c>
      <c r="AW29">
        <f>$B$11*BV29+$C$11*BW29+$F$11*CH29*(1-CK29)</f>
        <v>0</v>
      </c>
      <c r="AX29">
        <f>AW29*AY29</f>
        <v>0</v>
      </c>
      <c r="AY29">
        <f>($B$11*$D$9+$C$11*$D$9+$F$11*((CU29+CM29)/MAX(CU29+CM29+CV29, 0.1)*$I$9+CV29/MAX(CU29+CM29+CV29, 0.1)*$J$9))/($B$11+$C$11+$F$11)</f>
        <v>0</v>
      </c>
      <c r="AZ29">
        <f>($B$11*$K$9+$C$11*$K$9+$F$11*((CU29+CM29)/MAX(CU29+CM29+CV29, 0.1)*$P$9+CV29/MAX(CU29+CM29+CV29, 0.1)*$Q$9))/($B$11+$C$11+$F$11)</f>
        <v>0</v>
      </c>
      <c r="BA29">
        <v>6</v>
      </c>
      <c r="BB29">
        <v>0.5</v>
      </c>
      <c r="BC29" t="s">
        <v>355</v>
      </c>
      <c r="BD29">
        <v>2</v>
      </c>
      <c r="BE29" t="b">
        <v>1</v>
      </c>
      <c r="BF29">
        <v>1714151386.166666</v>
      </c>
      <c r="BG29">
        <v>420.0757666666667</v>
      </c>
      <c r="BH29">
        <v>419.9834333333333</v>
      </c>
      <c r="BI29">
        <v>13.95707666666667</v>
      </c>
      <c r="BJ29">
        <v>13.93854333333333</v>
      </c>
      <c r="BK29">
        <v>422.8152000000001</v>
      </c>
      <c r="BL29">
        <v>13.99096</v>
      </c>
      <c r="BM29">
        <v>599.9898666666667</v>
      </c>
      <c r="BN29">
        <v>101.4140333333334</v>
      </c>
      <c r="BO29">
        <v>0.09996268666666666</v>
      </c>
      <c r="BP29">
        <v>20.11430666666667</v>
      </c>
      <c r="BQ29">
        <v>20.07612</v>
      </c>
      <c r="BR29">
        <v>999.9000000000002</v>
      </c>
      <c r="BS29">
        <v>0</v>
      </c>
      <c r="BT29">
        <v>0</v>
      </c>
      <c r="BU29">
        <v>10001.583</v>
      </c>
      <c r="BV29">
        <v>0</v>
      </c>
      <c r="BW29">
        <v>150.5895666666667</v>
      </c>
      <c r="BX29">
        <v>0.09240614366666668</v>
      </c>
      <c r="BY29">
        <v>426.0216999999999</v>
      </c>
      <c r="BZ29">
        <v>425.9200666666666</v>
      </c>
      <c r="CA29">
        <v>0.01853819666666667</v>
      </c>
      <c r="CB29">
        <v>419.9834333333333</v>
      </c>
      <c r="CC29">
        <v>13.93854333333333</v>
      </c>
      <c r="CD29">
        <v>1.415444</v>
      </c>
      <c r="CE29">
        <v>1.413564666666667</v>
      </c>
      <c r="CF29">
        <v>12.08410666666667</v>
      </c>
      <c r="CG29">
        <v>12.06392</v>
      </c>
      <c r="CH29">
        <v>400.0028666666668</v>
      </c>
      <c r="CI29">
        <v>0.8999896333333335</v>
      </c>
      <c r="CJ29">
        <v>0.1000106633333333</v>
      </c>
      <c r="CK29">
        <v>0</v>
      </c>
      <c r="CL29">
        <v>102.2568666666667</v>
      </c>
      <c r="CM29">
        <v>5.00098</v>
      </c>
      <c r="CN29">
        <v>653.5499666666668</v>
      </c>
      <c r="CO29">
        <v>3655.934666666666</v>
      </c>
      <c r="CP29">
        <v>37.00196666666666</v>
      </c>
      <c r="CQ29">
        <v>40.04339999999998</v>
      </c>
      <c r="CR29">
        <v>38.66013333333332</v>
      </c>
      <c r="CS29">
        <v>41.04356666666666</v>
      </c>
      <c r="CT29">
        <v>38.89153333333332</v>
      </c>
      <c r="CU29">
        <v>355.4976666666668</v>
      </c>
      <c r="CV29">
        <v>39.50366666666667</v>
      </c>
      <c r="CW29">
        <v>0</v>
      </c>
      <c r="CX29">
        <v>1714151480.9</v>
      </c>
      <c r="CY29">
        <v>0</v>
      </c>
      <c r="CZ29">
        <v>1714150874.1</v>
      </c>
      <c r="DA29" t="s">
        <v>356</v>
      </c>
      <c r="DB29">
        <v>1714150866.1</v>
      </c>
      <c r="DC29">
        <v>1714150874.1</v>
      </c>
      <c r="DD29">
        <v>1</v>
      </c>
      <c r="DE29">
        <v>-0.506</v>
      </c>
      <c r="DF29">
        <v>-0.024</v>
      </c>
      <c r="DG29">
        <v>-2.74</v>
      </c>
      <c r="DH29">
        <v>-0.028</v>
      </c>
      <c r="DI29">
        <v>420</v>
      </c>
      <c r="DJ29">
        <v>17</v>
      </c>
      <c r="DK29">
        <v>0.54</v>
      </c>
      <c r="DL29">
        <v>0.17</v>
      </c>
      <c r="DM29">
        <v>0.08265942707317073</v>
      </c>
      <c r="DN29">
        <v>0.0354502258536585</v>
      </c>
      <c r="DO29">
        <v>0.05827866658734848</v>
      </c>
      <c r="DP29">
        <v>1</v>
      </c>
      <c r="DQ29">
        <v>0.01815436097560976</v>
      </c>
      <c r="DR29">
        <v>0.02346707456445992</v>
      </c>
      <c r="DS29">
        <v>0.004752550291692079</v>
      </c>
      <c r="DT29">
        <v>1</v>
      </c>
      <c r="DU29">
        <v>2</v>
      </c>
      <c r="DV29">
        <v>2</v>
      </c>
      <c r="DW29" t="s">
        <v>365</v>
      </c>
      <c r="DX29">
        <v>3.22967</v>
      </c>
      <c r="DY29">
        <v>2.70449</v>
      </c>
      <c r="DZ29">
        <v>0.10708</v>
      </c>
      <c r="EA29">
        <v>0.106885</v>
      </c>
      <c r="EB29">
        <v>0.0793005</v>
      </c>
      <c r="EC29">
        <v>0.07956249999999999</v>
      </c>
      <c r="ED29">
        <v>29307.4</v>
      </c>
      <c r="EE29">
        <v>28706.6</v>
      </c>
      <c r="EF29">
        <v>31413.9</v>
      </c>
      <c r="EG29">
        <v>30449.7</v>
      </c>
      <c r="EH29">
        <v>38754.8</v>
      </c>
      <c r="EI29">
        <v>37057</v>
      </c>
      <c r="EJ29">
        <v>44036.2</v>
      </c>
      <c r="EK29">
        <v>42516.9</v>
      </c>
      <c r="EL29">
        <v>2.18298</v>
      </c>
      <c r="EM29">
        <v>1.98495</v>
      </c>
      <c r="EN29">
        <v>0.0351518</v>
      </c>
      <c r="EO29">
        <v>0</v>
      </c>
      <c r="EP29">
        <v>19.5016</v>
      </c>
      <c r="EQ29">
        <v>999.9</v>
      </c>
      <c r="ER29">
        <v>56.2</v>
      </c>
      <c r="ES29">
        <v>25.2</v>
      </c>
      <c r="ET29">
        <v>17.8326</v>
      </c>
      <c r="EU29">
        <v>61.7545</v>
      </c>
      <c r="EV29">
        <v>23.5256</v>
      </c>
      <c r="EW29">
        <v>1</v>
      </c>
      <c r="EX29">
        <v>-0.312228</v>
      </c>
      <c r="EY29">
        <v>1.65203</v>
      </c>
      <c r="EZ29">
        <v>20.201</v>
      </c>
      <c r="FA29">
        <v>5.22882</v>
      </c>
      <c r="FB29">
        <v>11.9977</v>
      </c>
      <c r="FC29">
        <v>4.96785</v>
      </c>
      <c r="FD29">
        <v>3.297</v>
      </c>
      <c r="FE29">
        <v>9999</v>
      </c>
      <c r="FF29">
        <v>9999</v>
      </c>
      <c r="FG29">
        <v>9999</v>
      </c>
      <c r="FH29">
        <v>26.6</v>
      </c>
      <c r="FI29">
        <v>4.97107</v>
      </c>
      <c r="FJ29">
        <v>1.86768</v>
      </c>
      <c r="FK29">
        <v>1.85883</v>
      </c>
      <c r="FL29">
        <v>1.86493</v>
      </c>
      <c r="FM29">
        <v>1.86304</v>
      </c>
      <c r="FN29">
        <v>1.86432</v>
      </c>
      <c r="FO29">
        <v>1.85974</v>
      </c>
      <c r="FP29">
        <v>1.86385</v>
      </c>
      <c r="FQ29">
        <v>0</v>
      </c>
      <c r="FR29">
        <v>0</v>
      </c>
      <c r="FS29">
        <v>0</v>
      </c>
      <c r="FT29">
        <v>0</v>
      </c>
      <c r="FU29" t="s">
        <v>358</v>
      </c>
      <c r="FV29" t="s">
        <v>359</v>
      </c>
      <c r="FW29" t="s">
        <v>360</v>
      </c>
      <c r="FX29" t="s">
        <v>360</v>
      </c>
      <c r="FY29" t="s">
        <v>360</v>
      </c>
      <c r="FZ29" t="s">
        <v>360</v>
      </c>
      <c r="GA29">
        <v>0</v>
      </c>
      <c r="GB29">
        <v>100</v>
      </c>
      <c r="GC29">
        <v>100</v>
      </c>
      <c r="GD29">
        <v>-2.739</v>
      </c>
      <c r="GE29">
        <v>-0.0338</v>
      </c>
      <c r="GF29">
        <v>-0.8811904899427965</v>
      </c>
      <c r="GG29">
        <v>-0.004200780211792431</v>
      </c>
      <c r="GH29">
        <v>-6.086107273994438E-07</v>
      </c>
      <c r="GI29">
        <v>3.538391214060535E-10</v>
      </c>
      <c r="GJ29">
        <v>-0.05529564386864645</v>
      </c>
      <c r="GK29">
        <v>0.006682484536868237</v>
      </c>
      <c r="GL29">
        <v>-0.0007200357986506558</v>
      </c>
      <c r="GM29">
        <v>2.515042002614049E-05</v>
      </c>
      <c r="GN29">
        <v>15</v>
      </c>
      <c r="GO29">
        <v>1944</v>
      </c>
      <c r="GP29">
        <v>3</v>
      </c>
      <c r="GQ29">
        <v>20</v>
      </c>
      <c r="GR29">
        <v>8.800000000000001</v>
      </c>
      <c r="GS29">
        <v>8.699999999999999</v>
      </c>
      <c r="GT29">
        <v>1.12793</v>
      </c>
      <c r="GU29">
        <v>2.41089</v>
      </c>
      <c r="GV29">
        <v>1.44775</v>
      </c>
      <c r="GW29">
        <v>2.2998</v>
      </c>
      <c r="GX29">
        <v>1.55151</v>
      </c>
      <c r="GY29">
        <v>2.39502</v>
      </c>
      <c r="GZ29">
        <v>29.8792</v>
      </c>
      <c r="HA29">
        <v>14.4998</v>
      </c>
      <c r="HB29">
        <v>18</v>
      </c>
      <c r="HC29">
        <v>599.73</v>
      </c>
      <c r="HD29">
        <v>477.252</v>
      </c>
      <c r="HE29">
        <v>17.0011</v>
      </c>
      <c r="HF29">
        <v>22.9522</v>
      </c>
      <c r="HG29">
        <v>29.9999</v>
      </c>
      <c r="HH29">
        <v>23.1326</v>
      </c>
      <c r="HI29">
        <v>23.1115</v>
      </c>
      <c r="HJ29">
        <v>22.5717</v>
      </c>
      <c r="HK29">
        <v>31.2736</v>
      </c>
      <c r="HL29">
        <v>58.9842</v>
      </c>
      <c r="HM29">
        <v>17</v>
      </c>
      <c r="HN29">
        <v>420</v>
      </c>
      <c r="HO29">
        <v>13.9849</v>
      </c>
      <c r="HP29">
        <v>99.7047</v>
      </c>
      <c r="HQ29">
        <v>101.597</v>
      </c>
    </row>
    <row r="30" spans="1:225">
      <c r="A30">
        <v>14</v>
      </c>
      <c r="B30">
        <v>1714151404.1</v>
      </c>
      <c r="C30">
        <v>347</v>
      </c>
      <c r="D30" t="s">
        <v>388</v>
      </c>
      <c r="E30" t="s">
        <v>389</v>
      </c>
      <c r="F30">
        <v>5</v>
      </c>
      <c r="G30" t="s">
        <v>377</v>
      </c>
      <c r="H30">
        <v>1714151396.166666</v>
      </c>
      <c r="I30">
        <f>(J30)/1000</f>
        <v>0</v>
      </c>
      <c r="J30">
        <f>IF(BE30, AM30, AG30)</f>
        <v>0</v>
      </c>
      <c r="K30">
        <f>IF(BE30, AH30, AF30)</f>
        <v>0</v>
      </c>
      <c r="L30">
        <f>BG30 - IF(AT30&gt;1, K30*BA30*100.0/(AV30*BU30), 0)</f>
        <v>0</v>
      </c>
      <c r="M30">
        <f>((S30-I30/2)*L30-K30)/(S30+I30/2)</f>
        <v>0</v>
      </c>
      <c r="N30">
        <f>M30*(BN30+BO30)/1000.0</f>
        <v>0</v>
      </c>
      <c r="O30">
        <f>(BG30 - IF(AT30&gt;1, K30*BA30*100.0/(AV30*BU30), 0))*(BN30+BO30)/1000.0</f>
        <v>0</v>
      </c>
      <c r="P30">
        <f>2.0/((1/R30-1/Q30)+SIGN(R30)*SQRT((1/R30-1/Q30)*(1/R30-1/Q30) + 4*BB30/((BB30+1)*(BB30+1))*(2*1/R30*1/Q30-1/Q30*1/Q30)))</f>
        <v>0</v>
      </c>
      <c r="Q30">
        <f>IF(LEFT(BC30,1)&lt;&gt;"0",IF(LEFT(BC30,1)="1",3.0,BD30),$D$5+$E$5*(BU30*BN30/($K$5*1000))+$F$5*(BU30*BN30/($K$5*1000))*MAX(MIN(BA30,$J$5),$I$5)*MAX(MIN(BA30,$J$5),$I$5)+$G$5*MAX(MIN(BA30,$J$5),$I$5)*(BU30*BN30/($K$5*1000))+$H$5*(BU30*BN30/($K$5*1000))*(BU30*BN30/($K$5*1000)))</f>
        <v>0</v>
      </c>
      <c r="R30">
        <f>I30*(1000-(1000*0.61365*exp(17.502*V30/(240.97+V30))/(BN30+BO30)+BI30)/2)/(1000*0.61365*exp(17.502*V30/(240.97+V30))/(BN30+BO30)-BI30)</f>
        <v>0</v>
      </c>
      <c r="S30">
        <f>1/((BB30+1)/(P30/1.6)+1/(Q30/1.37)) + BB30/((BB30+1)/(P30/1.6) + BB30/(Q30/1.37))</f>
        <v>0</v>
      </c>
      <c r="T30">
        <f>(AW30*AZ30)</f>
        <v>0</v>
      </c>
      <c r="U30">
        <f>(BP30+(T30+2*0.95*5.67E-8*(((BP30+$B$7)+273)^4-(BP30+273)^4)-44100*I30)/(1.84*29.3*Q30+8*0.95*5.67E-8*(BP30+273)^3))</f>
        <v>0</v>
      </c>
      <c r="V30">
        <f>($C$7*BQ30+$D$7*BR30+$E$7*U30)</f>
        <v>0</v>
      </c>
      <c r="W30">
        <f>0.61365*exp(17.502*V30/(240.97+V30))</f>
        <v>0</v>
      </c>
      <c r="X30">
        <f>(Y30/Z30*100)</f>
        <v>0</v>
      </c>
      <c r="Y30">
        <f>BI30*(BN30+BO30)/1000</f>
        <v>0</v>
      </c>
      <c r="Z30">
        <f>0.61365*exp(17.502*BP30/(240.97+BP30))</f>
        <v>0</v>
      </c>
      <c r="AA30">
        <f>(W30-BI30*(BN30+BO30)/1000)</f>
        <v>0</v>
      </c>
      <c r="AB30">
        <f>(-I30*44100)</f>
        <v>0</v>
      </c>
      <c r="AC30">
        <f>2*29.3*Q30*0.92*(BP30-V30)</f>
        <v>0</v>
      </c>
      <c r="AD30">
        <f>2*0.95*5.67E-8*(((BP30+$B$7)+273)^4-(V30+273)^4)</f>
        <v>0</v>
      </c>
      <c r="AE30">
        <f>T30+AD30+AB30+AC30</f>
        <v>0</v>
      </c>
      <c r="AF30">
        <f>BM30*AT30*(BH30-BG30*(1000-AT30*BJ30)/(1000-AT30*BI30))/(100*BA30)</f>
        <v>0</v>
      </c>
      <c r="AG30">
        <f>1000*BM30*AT30*(BI30-BJ30)/(100*BA30*(1000-AT30*BI30))</f>
        <v>0</v>
      </c>
      <c r="AH30">
        <f>(AI30 - AJ30 - BN30*1E3/(8.314*(BP30+273.15)) * AL30/BM30 * AK30) * BM30/(100*BA30) * (1000 - BJ30)/1000</f>
        <v>0</v>
      </c>
      <c r="AI30">
        <v>425.9601187997674</v>
      </c>
      <c r="AJ30">
        <v>426.0327878787878</v>
      </c>
      <c r="AK30">
        <v>-0.0008739672399273107</v>
      </c>
      <c r="AL30">
        <v>67.16229839642729</v>
      </c>
      <c r="AM30">
        <f>(AO30 - AN30 + BN30*1E3/(8.314*(BP30+273.15)) * AQ30/BM30 * AP30) * BM30/(100*BA30) * 1000/(1000 - AO30)</f>
        <v>0</v>
      </c>
      <c r="AN30">
        <v>13.94106382243297</v>
      </c>
      <c r="AO30">
        <v>13.96608787878787</v>
      </c>
      <c r="AP30">
        <v>1.626849426395286E-05</v>
      </c>
      <c r="AQ30">
        <v>78.54788573604078</v>
      </c>
      <c r="AR30">
        <v>0</v>
      </c>
      <c r="AS30">
        <v>0</v>
      </c>
      <c r="AT30">
        <f>IF(AR30*$H$13&gt;=AV30,1.0,(AV30/(AV30-AR30*$H$13)))</f>
        <v>0</v>
      </c>
      <c r="AU30">
        <f>(AT30-1)*100</f>
        <v>0</v>
      </c>
      <c r="AV30">
        <f>MAX(0,($B$13+$C$13*BU30)/(1+$D$13*BU30)*BN30/(BP30+273)*$E$13)</f>
        <v>0</v>
      </c>
      <c r="AW30">
        <f>$B$11*BV30+$C$11*BW30+$F$11*CH30*(1-CK30)</f>
        <v>0</v>
      </c>
      <c r="AX30">
        <f>AW30*AY30</f>
        <v>0</v>
      </c>
      <c r="AY30">
        <f>($B$11*$D$9+$C$11*$D$9+$F$11*((CU30+CM30)/MAX(CU30+CM30+CV30, 0.1)*$I$9+CV30/MAX(CU30+CM30+CV30, 0.1)*$J$9))/($B$11+$C$11+$F$11)</f>
        <v>0</v>
      </c>
      <c r="AZ30">
        <f>($B$11*$K$9+$C$11*$K$9+$F$11*((CU30+CM30)/MAX(CU30+CM30+CV30, 0.1)*$P$9+CV30/MAX(CU30+CM30+CV30, 0.1)*$Q$9))/($B$11+$C$11+$F$11)</f>
        <v>0</v>
      </c>
      <c r="BA30">
        <v>6</v>
      </c>
      <c r="BB30">
        <v>0.5</v>
      </c>
      <c r="BC30" t="s">
        <v>355</v>
      </c>
      <c r="BD30">
        <v>2</v>
      </c>
      <c r="BE30" t="b">
        <v>1</v>
      </c>
      <c r="BF30">
        <v>1714151396.166666</v>
      </c>
      <c r="BG30">
        <v>420.0915000000001</v>
      </c>
      <c r="BH30">
        <v>420.0013</v>
      </c>
      <c r="BI30">
        <v>13.96412666666667</v>
      </c>
      <c r="BJ30">
        <v>13.94039666666667</v>
      </c>
      <c r="BK30">
        <v>422.8309333333333</v>
      </c>
      <c r="BL30">
        <v>13.998</v>
      </c>
      <c r="BM30">
        <v>600.0031</v>
      </c>
      <c r="BN30">
        <v>101.4131</v>
      </c>
      <c r="BO30">
        <v>0.0999796</v>
      </c>
      <c r="BP30">
        <v>20.12324666666666</v>
      </c>
      <c r="BQ30">
        <v>20.08351333333333</v>
      </c>
      <c r="BR30">
        <v>999.9000000000002</v>
      </c>
      <c r="BS30">
        <v>0</v>
      </c>
      <c r="BT30">
        <v>0</v>
      </c>
      <c r="BU30">
        <v>10005.26966666667</v>
      </c>
      <c r="BV30">
        <v>0</v>
      </c>
      <c r="BW30">
        <v>151.0044</v>
      </c>
      <c r="BX30">
        <v>0.09014588166666666</v>
      </c>
      <c r="BY30">
        <v>426.0406666666667</v>
      </c>
      <c r="BZ30">
        <v>425.9389666666667</v>
      </c>
      <c r="CA30">
        <v>0.02374302999999999</v>
      </c>
      <c r="CB30">
        <v>420.0013</v>
      </c>
      <c r="CC30">
        <v>13.94039666666667</v>
      </c>
      <c r="CD30">
        <v>1.416145333333333</v>
      </c>
      <c r="CE30">
        <v>1.413738</v>
      </c>
      <c r="CF30">
        <v>12.09163</v>
      </c>
      <c r="CG30">
        <v>12.06578666666667</v>
      </c>
      <c r="CH30">
        <v>400.0245333333333</v>
      </c>
      <c r="CI30">
        <v>0.8999943666666668</v>
      </c>
      <c r="CJ30">
        <v>0.1000057933333333</v>
      </c>
      <c r="CK30">
        <v>0</v>
      </c>
      <c r="CL30">
        <v>102.2369</v>
      </c>
      <c r="CM30">
        <v>5.00098</v>
      </c>
      <c r="CN30">
        <v>656.649</v>
      </c>
      <c r="CO30">
        <v>3656.14</v>
      </c>
      <c r="CP30">
        <v>37.04753333333333</v>
      </c>
      <c r="CQ30">
        <v>40.0956</v>
      </c>
      <c r="CR30">
        <v>38.69539999999999</v>
      </c>
      <c r="CS30">
        <v>41.15589999999999</v>
      </c>
      <c r="CT30">
        <v>38.94759999999999</v>
      </c>
      <c r="CU30">
        <v>355.5186666666668</v>
      </c>
      <c r="CV30">
        <v>39.50233333333333</v>
      </c>
      <c r="CW30">
        <v>0</v>
      </c>
      <c r="CX30">
        <v>1714151491.1</v>
      </c>
      <c r="CY30">
        <v>0</v>
      </c>
      <c r="CZ30">
        <v>1714150874.1</v>
      </c>
      <c r="DA30" t="s">
        <v>356</v>
      </c>
      <c r="DB30">
        <v>1714150866.1</v>
      </c>
      <c r="DC30">
        <v>1714150874.1</v>
      </c>
      <c r="DD30">
        <v>1</v>
      </c>
      <c r="DE30">
        <v>-0.506</v>
      </c>
      <c r="DF30">
        <v>-0.024</v>
      </c>
      <c r="DG30">
        <v>-2.74</v>
      </c>
      <c r="DH30">
        <v>-0.028</v>
      </c>
      <c r="DI30">
        <v>420</v>
      </c>
      <c r="DJ30">
        <v>17</v>
      </c>
      <c r="DK30">
        <v>0.54</v>
      </c>
      <c r="DL30">
        <v>0.17</v>
      </c>
      <c r="DM30">
        <v>0.08192597025000001</v>
      </c>
      <c r="DN30">
        <v>-0.01400039606003774</v>
      </c>
      <c r="DO30">
        <v>0.05776960567334372</v>
      </c>
      <c r="DP30">
        <v>1</v>
      </c>
      <c r="DQ30">
        <v>0.022477605</v>
      </c>
      <c r="DR30">
        <v>0.02241489230769233</v>
      </c>
      <c r="DS30">
        <v>0.002373708429119929</v>
      </c>
      <c r="DT30">
        <v>1</v>
      </c>
      <c r="DU30">
        <v>2</v>
      </c>
      <c r="DV30">
        <v>2</v>
      </c>
      <c r="DW30" t="s">
        <v>365</v>
      </c>
      <c r="DX30">
        <v>3.2296</v>
      </c>
      <c r="DY30">
        <v>2.70428</v>
      </c>
      <c r="DZ30">
        <v>0.107079</v>
      </c>
      <c r="EA30">
        <v>0.106868</v>
      </c>
      <c r="EB30">
        <v>0.0793136</v>
      </c>
      <c r="EC30">
        <v>0.0795691</v>
      </c>
      <c r="ED30">
        <v>29307.4</v>
      </c>
      <c r="EE30">
        <v>28707.3</v>
      </c>
      <c r="EF30">
        <v>31413.9</v>
      </c>
      <c r="EG30">
        <v>30449.9</v>
      </c>
      <c r="EH30">
        <v>38753.9</v>
      </c>
      <c r="EI30">
        <v>37057</v>
      </c>
      <c r="EJ30">
        <v>44035.8</v>
      </c>
      <c r="EK30">
        <v>42517.2</v>
      </c>
      <c r="EL30">
        <v>2.18335</v>
      </c>
      <c r="EM30">
        <v>1.98503</v>
      </c>
      <c r="EN30">
        <v>0.034295</v>
      </c>
      <c r="EO30">
        <v>0</v>
      </c>
      <c r="EP30">
        <v>19.5183</v>
      </c>
      <c r="EQ30">
        <v>999.9</v>
      </c>
      <c r="ER30">
        <v>56.2</v>
      </c>
      <c r="ES30">
        <v>25.2</v>
      </c>
      <c r="ET30">
        <v>17.8335</v>
      </c>
      <c r="EU30">
        <v>61.5946</v>
      </c>
      <c r="EV30">
        <v>23.121</v>
      </c>
      <c r="EW30">
        <v>1</v>
      </c>
      <c r="EX30">
        <v>-0.312774</v>
      </c>
      <c r="EY30">
        <v>1.65756</v>
      </c>
      <c r="EZ30">
        <v>20.2008</v>
      </c>
      <c r="FA30">
        <v>5.22867</v>
      </c>
      <c r="FB30">
        <v>11.9978</v>
      </c>
      <c r="FC30">
        <v>4.9676</v>
      </c>
      <c r="FD30">
        <v>3.297</v>
      </c>
      <c r="FE30">
        <v>9999</v>
      </c>
      <c r="FF30">
        <v>9999</v>
      </c>
      <c r="FG30">
        <v>9999</v>
      </c>
      <c r="FH30">
        <v>26.6</v>
      </c>
      <c r="FI30">
        <v>4.97106</v>
      </c>
      <c r="FJ30">
        <v>1.86768</v>
      </c>
      <c r="FK30">
        <v>1.85883</v>
      </c>
      <c r="FL30">
        <v>1.86493</v>
      </c>
      <c r="FM30">
        <v>1.86305</v>
      </c>
      <c r="FN30">
        <v>1.86432</v>
      </c>
      <c r="FO30">
        <v>1.85975</v>
      </c>
      <c r="FP30">
        <v>1.86386</v>
      </c>
      <c r="FQ30">
        <v>0</v>
      </c>
      <c r="FR30">
        <v>0</v>
      </c>
      <c r="FS30">
        <v>0</v>
      </c>
      <c r="FT30">
        <v>0</v>
      </c>
      <c r="FU30" t="s">
        <v>358</v>
      </c>
      <c r="FV30" t="s">
        <v>359</v>
      </c>
      <c r="FW30" t="s">
        <v>360</v>
      </c>
      <c r="FX30" t="s">
        <v>360</v>
      </c>
      <c r="FY30" t="s">
        <v>360</v>
      </c>
      <c r="FZ30" t="s">
        <v>360</v>
      </c>
      <c r="GA30">
        <v>0</v>
      </c>
      <c r="GB30">
        <v>100</v>
      </c>
      <c r="GC30">
        <v>100</v>
      </c>
      <c r="GD30">
        <v>-2.74</v>
      </c>
      <c r="GE30">
        <v>-0.0339</v>
      </c>
      <c r="GF30">
        <v>-0.8811904899427965</v>
      </c>
      <c r="GG30">
        <v>-0.004200780211792431</v>
      </c>
      <c r="GH30">
        <v>-6.086107273994438E-07</v>
      </c>
      <c r="GI30">
        <v>3.538391214060535E-10</v>
      </c>
      <c r="GJ30">
        <v>-0.05529564386864645</v>
      </c>
      <c r="GK30">
        <v>0.006682484536868237</v>
      </c>
      <c r="GL30">
        <v>-0.0007200357986506558</v>
      </c>
      <c r="GM30">
        <v>2.515042002614049E-05</v>
      </c>
      <c r="GN30">
        <v>15</v>
      </c>
      <c r="GO30">
        <v>1944</v>
      </c>
      <c r="GP30">
        <v>3</v>
      </c>
      <c r="GQ30">
        <v>20</v>
      </c>
      <c r="GR30">
        <v>9</v>
      </c>
      <c r="GS30">
        <v>8.800000000000001</v>
      </c>
      <c r="GT30">
        <v>1.12793</v>
      </c>
      <c r="GU30">
        <v>2.41577</v>
      </c>
      <c r="GV30">
        <v>1.44897</v>
      </c>
      <c r="GW30">
        <v>2.2998</v>
      </c>
      <c r="GX30">
        <v>1.55151</v>
      </c>
      <c r="GY30">
        <v>2.24487</v>
      </c>
      <c r="GZ30">
        <v>29.8792</v>
      </c>
      <c r="HA30">
        <v>14.4823</v>
      </c>
      <c r="HB30">
        <v>18</v>
      </c>
      <c r="HC30">
        <v>599.899</v>
      </c>
      <c r="HD30">
        <v>477.229</v>
      </c>
      <c r="HE30">
        <v>17.0005</v>
      </c>
      <c r="HF30">
        <v>22.9449</v>
      </c>
      <c r="HG30">
        <v>29.9999</v>
      </c>
      <c r="HH30">
        <v>23.1244</v>
      </c>
      <c r="HI30">
        <v>23.1039</v>
      </c>
      <c r="HJ30">
        <v>22.5714</v>
      </c>
      <c r="HK30">
        <v>31.2736</v>
      </c>
      <c r="HL30">
        <v>58.9842</v>
      </c>
      <c r="HM30">
        <v>17</v>
      </c>
      <c r="HN30">
        <v>420</v>
      </c>
      <c r="HO30">
        <v>13.9849</v>
      </c>
      <c r="HP30">
        <v>99.7041</v>
      </c>
      <c r="HQ30">
        <v>101.598</v>
      </c>
    </row>
    <row r="31" spans="1:225">
      <c r="A31">
        <v>15</v>
      </c>
      <c r="B31">
        <v>1714151576.1</v>
      </c>
      <c r="C31">
        <v>519</v>
      </c>
      <c r="D31" t="s">
        <v>390</v>
      </c>
      <c r="E31" t="s">
        <v>391</v>
      </c>
      <c r="F31">
        <v>5</v>
      </c>
      <c r="G31" t="s">
        <v>392</v>
      </c>
      <c r="H31">
        <v>1714151568.099999</v>
      </c>
      <c r="I31">
        <f>(J31)/1000</f>
        <v>0</v>
      </c>
      <c r="J31">
        <f>IF(BE31, AM31, AG31)</f>
        <v>0</v>
      </c>
      <c r="K31">
        <f>IF(BE31, AH31, AF31)</f>
        <v>0</v>
      </c>
      <c r="L31">
        <f>BG31 - IF(AT31&gt;1, K31*BA31*100.0/(AV31*BU31), 0)</f>
        <v>0</v>
      </c>
      <c r="M31">
        <f>((S31-I31/2)*L31-K31)/(S31+I31/2)</f>
        <v>0</v>
      </c>
      <c r="N31">
        <f>M31*(BN31+BO31)/1000.0</f>
        <v>0</v>
      </c>
      <c r="O31">
        <f>(BG31 - IF(AT31&gt;1, K31*BA31*100.0/(AV31*BU31), 0))*(BN31+BO31)/1000.0</f>
        <v>0</v>
      </c>
      <c r="P31">
        <f>2.0/((1/R31-1/Q31)+SIGN(R31)*SQRT((1/R31-1/Q31)*(1/R31-1/Q31) + 4*BB31/((BB31+1)*(BB31+1))*(2*1/R31*1/Q31-1/Q31*1/Q31)))</f>
        <v>0</v>
      </c>
      <c r="Q31">
        <f>IF(LEFT(BC31,1)&lt;&gt;"0",IF(LEFT(BC31,1)="1",3.0,BD31),$D$5+$E$5*(BU31*BN31/($K$5*1000))+$F$5*(BU31*BN31/($K$5*1000))*MAX(MIN(BA31,$J$5),$I$5)*MAX(MIN(BA31,$J$5),$I$5)+$G$5*MAX(MIN(BA31,$J$5),$I$5)*(BU31*BN31/($K$5*1000))+$H$5*(BU31*BN31/($K$5*1000))*(BU31*BN31/($K$5*1000)))</f>
        <v>0</v>
      </c>
      <c r="R31">
        <f>I31*(1000-(1000*0.61365*exp(17.502*V31/(240.97+V31))/(BN31+BO31)+BI31)/2)/(1000*0.61365*exp(17.502*V31/(240.97+V31))/(BN31+BO31)-BI31)</f>
        <v>0</v>
      </c>
      <c r="S31">
        <f>1/((BB31+1)/(P31/1.6)+1/(Q31/1.37)) + BB31/((BB31+1)/(P31/1.6) + BB31/(Q31/1.37))</f>
        <v>0</v>
      </c>
      <c r="T31">
        <f>(AW31*AZ31)</f>
        <v>0</v>
      </c>
      <c r="U31">
        <f>(BP31+(T31+2*0.95*5.67E-8*(((BP31+$B$7)+273)^4-(BP31+273)^4)-44100*I31)/(1.84*29.3*Q31+8*0.95*5.67E-8*(BP31+273)^3))</f>
        <v>0</v>
      </c>
      <c r="V31">
        <f>($C$7*BQ31+$D$7*BR31+$E$7*U31)</f>
        <v>0</v>
      </c>
      <c r="W31">
        <f>0.61365*exp(17.502*V31/(240.97+V31))</f>
        <v>0</v>
      </c>
      <c r="X31">
        <f>(Y31/Z31*100)</f>
        <v>0</v>
      </c>
      <c r="Y31">
        <f>BI31*(BN31+BO31)/1000</f>
        <v>0</v>
      </c>
      <c r="Z31">
        <f>0.61365*exp(17.502*BP31/(240.97+BP31))</f>
        <v>0</v>
      </c>
      <c r="AA31">
        <f>(W31-BI31*(BN31+BO31)/1000)</f>
        <v>0</v>
      </c>
      <c r="AB31">
        <f>(-I31*44100)</f>
        <v>0</v>
      </c>
      <c r="AC31">
        <f>2*29.3*Q31*0.92*(BP31-V31)</f>
        <v>0</v>
      </c>
      <c r="AD31">
        <f>2*0.95*5.67E-8*(((BP31+$B$7)+273)^4-(V31+273)^4)</f>
        <v>0</v>
      </c>
      <c r="AE31">
        <f>T31+AD31+AB31+AC31</f>
        <v>0</v>
      </c>
      <c r="AF31">
        <f>BM31*AT31*(BH31-BG31*(1000-AT31*BJ31)/(1000-AT31*BI31))/(100*BA31)</f>
        <v>0</v>
      </c>
      <c r="AG31">
        <f>1000*BM31*AT31*(BI31-BJ31)/(100*BA31*(1000-AT31*BI31))</f>
        <v>0</v>
      </c>
      <c r="AH31">
        <f>(AI31 - AJ31 - BN31*1E3/(8.314*(BP31+273.15)) * AL31/BM31 * AK31) * BM31/(100*BA31) * (1000 - BJ31)/1000</f>
        <v>0</v>
      </c>
      <c r="AI31">
        <v>425.8839628854874</v>
      </c>
      <c r="AJ31">
        <v>425.6924606060606</v>
      </c>
      <c r="AK31">
        <v>0.001627059981880002</v>
      </c>
      <c r="AL31">
        <v>67.16414499532817</v>
      </c>
      <c r="AM31">
        <f>(AO31 - AN31 + BN31*1E3/(8.314*(BP31+273.15)) * AQ31/BM31 * AP31) * BM31/(100*BA31) * 1000/(1000 - AO31)</f>
        <v>0</v>
      </c>
      <c r="AN31">
        <v>13.99606730075575</v>
      </c>
      <c r="AO31">
        <v>13.87045333333333</v>
      </c>
      <c r="AP31">
        <v>0.02343938965865023</v>
      </c>
      <c r="AQ31">
        <v>78.54840412589668</v>
      </c>
      <c r="AR31">
        <v>0</v>
      </c>
      <c r="AS31">
        <v>0</v>
      </c>
      <c r="AT31">
        <f>IF(AR31*$H$13&gt;=AV31,1.0,(AV31/(AV31-AR31*$H$13)))</f>
        <v>0</v>
      </c>
      <c r="AU31">
        <f>(AT31-1)*100</f>
        <v>0</v>
      </c>
      <c r="AV31">
        <f>MAX(0,($B$13+$C$13*BU31)/(1+$D$13*BU31)*BN31/(BP31+273)*$E$13)</f>
        <v>0</v>
      </c>
      <c r="AW31">
        <f>$B$11*BV31+$C$11*BW31+$F$11*CH31*(1-CK31)</f>
        <v>0</v>
      </c>
      <c r="AX31">
        <f>AW31*AY31</f>
        <v>0</v>
      </c>
      <c r="AY31">
        <f>($B$11*$D$9+$C$11*$D$9+$F$11*((CU31+CM31)/MAX(CU31+CM31+CV31, 0.1)*$I$9+CV31/MAX(CU31+CM31+CV31, 0.1)*$J$9))/($B$11+$C$11+$F$11)</f>
        <v>0</v>
      </c>
      <c r="AZ31">
        <f>($B$11*$K$9+$C$11*$K$9+$F$11*((CU31+CM31)/MAX(CU31+CM31+CV31, 0.1)*$P$9+CV31/MAX(CU31+CM31+CV31, 0.1)*$Q$9))/($B$11+$C$11+$F$11)</f>
        <v>0</v>
      </c>
      <c r="BA31">
        <v>6</v>
      </c>
      <c r="BB31">
        <v>0.5</v>
      </c>
      <c r="BC31" t="s">
        <v>355</v>
      </c>
      <c r="BD31">
        <v>2</v>
      </c>
      <c r="BE31" t="b">
        <v>1</v>
      </c>
      <c r="BF31">
        <v>1714151568.099999</v>
      </c>
      <c r="BG31">
        <v>420.0902580645161</v>
      </c>
      <c r="BH31">
        <v>419.9397419354839</v>
      </c>
      <c r="BI31">
        <v>13.67137096774194</v>
      </c>
      <c r="BJ31">
        <v>13.93210322580645</v>
      </c>
      <c r="BK31">
        <v>422.8298387096774</v>
      </c>
      <c r="BL31">
        <v>13.70557741935484</v>
      </c>
      <c r="BM31">
        <v>600.0032580645161</v>
      </c>
      <c r="BN31">
        <v>101.4127419354839</v>
      </c>
      <c r="BO31">
        <v>0.09990617741935487</v>
      </c>
      <c r="BP31">
        <v>20.0509935483871</v>
      </c>
      <c r="BQ31">
        <v>20.02755483870967</v>
      </c>
      <c r="BR31">
        <v>999.9000000000003</v>
      </c>
      <c r="BS31">
        <v>0</v>
      </c>
      <c r="BT31">
        <v>0</v>
      </c>
      <c r="BU31">
        <v>9999.846129032258</v>
      </c>
      <c r="BV31">
        <v>0</v>
      </c>
      <c r="BW31">
        <v>201.9459032258064</v>
      </c>
      <c r="BX31">
        <v>0.1506484099999999</v>
      </c>
      <c r="BY31">
        <v>425.9131612903225</v>
      </c>
      <c r="BZ31">
        <v>425.873064516129</v>
      </c>
      <c r="CA31">
        <v>-0.2607191290322581</v>
      </c>
      <c r="CB31">
        <v>419.9397419354839</v>
      </c>
      <c r="CC31">
        <v>13.93210322580645</v>
      </c>
      <c r="CD31">
        <v>1.386453548387097</v>
      </c>
      <c r="CE31">
        <v>1.412892258064516</v>
      </c>
      <c r="CF31">
        <v>11.76961935483871</v>
      </c>
      <c r="CG31">
        <v>12.05665806451613</v>
      </c>
      <c r="CH31">
        <v>399.9434838709678</v>
      </c>
      <c r="CI31">
        <v>0.8999984516129033</v>
      </c>
      <c r="CJ31">
        <v>0.1000018838709677</v>
      </c>
      <c r="CK31">
        <v>0</v>
      </c>
      <c r="CL31">
        <v>196.5503548387096</v>
      </c>
      <c r="CM31">
        <v>5.00098</v>
      </c>
      <c r="CN31">
        <v>1098.784516129032</v>
      </c>
      <c r="CO31">
        <v>3655.394193548386</v>
      </c>
      <c r="CP31">
        <v>35.86074193548387</v>
      </c>
      <c r="CQ31">
        <v>38.16509677419354</v>
      </c>
      <c r="CR31">
        <v>37.57832258064516</v>
      </c>
      <c r="CS31">
        <v>38.00590322580645</v>
      </c>
      <c r="CT31">
        <v>37.31019354838708</v>
      </c>
      <c r="CU31">
        <v>355.4470967741935</v>
      </c>
      <c r="CV31">
        <v>39.49483870967742</v>
      </c>
      <c r="CW31">
        <v>0</v>
      </c>
      <c r="CX31">
        <v>1714151662.7</v>
      </c>
      <c r="CY31">
        <v>0</v>
      </c>
      <c r="CZ31">
        <v>1714150874.1</v>
      </c>
      <c r="DA31" t="s">
        <v>356</v>
      </c>
      <c r="DB31">
        <v>1714150866.1</v>
      </c>
      <c r="DC31">
        <v>1714150874.1</v>
      </c>
      <c r="DD31">
        <v>1</v>
      </c>
      <c r="DE31">
        <v>-0.506</v>
      </c>
      <c r="DF31">
        <v>-0.024</v>
      </c>
      <c r="DG31">
        <v>-2.74</v>
      </c>
      <c r="DH31">
        <v>-0.028</v>
      </c>
      <c r="DI31">
        <v>420</v>
      </c>
      <c r="DJ31">
        <v>17</v>
      </c>
      <c r="DK31">
        <v>0.54</v>
      </c>
      <c r="DL31">
        <v>0.17</v>
      </c>
      <c r="DM31">
        <v>0.4555620417073171</v>
      </c>
      <c r="DN31">
        <v>-5.223403137282231</v>
      </c>
      <c r="DO31">
        <v>0.7145263907982009</v>
      </c>
      <c r="DP31">
        <v>0</v>
      </c>
      <c r="DQ31">
        <v>-0.3725956829268293</v>
      </c>
      <c r="DR31">
        <v>2.119580738675956</v>
      </c>
      <c r="DS31">
        <v>0.2250448981237602</v>
      </c>
      <c r="DT31">
        <v>0</v>
      </c>
      <c r="DU31">
        <v>0</v>
      </c>
      <c r="DV31">
        <v>2</v>
      </c>
      <c r="DW31" t="s">
        <v>357</v>
      </c>
      <c r="DX31">
        <v>3.22957</v>
      </c>
      <c r="DY31">
        <v>2.70414</v>
      </c>
      <c r="DZ31">
        <v>0.107051</v>
      </c>
      <c r="EA31">
        <v>0.106928</v>
      </c>
      <c r="EB31">
        <v>0.0789769</v>
      </c>
      <c r="EC31">
        <v>0.0798894</v>
      </c>
      <c r="ED31">
        <v>29312.5</v>
      </c>
      <c r="EE31">
        <v>28709.1</v>
      </c>
      <c r="EF31">
        <v>31417.9</v>
      </c>
      <c r="EG31">
        <v>30453.3</v>
      </c>
      <c r="EH31">
        <v>38773.9</v>
      </c>
      <c r="EI31">
        <v>37046.5</v>
      </c>
      <c r="EJ31">
        <v>44042.3</v>
      </c>
      <c r="EK31">
        <v>42520.1</v>
      </c>
      <c r="EL31">
        <v>2.17845</v>
      </c>
      <c r="EM31">
        <v>1.98517</v>
      </c>
      <c r="EN31">
        <v>0.0446886</v>
      </c>
      <c r="EO31">
        <v>0</v>
      </c>
      <c r="EP31">
        <v>19.286</v>
      </c>
      <c r="EQ31">
        <v>999.9</v>
      </c>
      <c r="ER31">
        <v>55.8</v>
      </c>
      <c r="ES31">
        <v>25.2</v>
      </c>
      <c r="ET31">
        <v>17.706</v>
      </c>
      <c r="EU31">
        <v>61.5545</v>
      </c>
      <c r="EV31">
        <v>22.9808</v>
      </c>
      <c r="EW31">
        <v>1</v>
      </c>
      <c r="EX31">
        <v>-0.317962</v>
      </c>
      <c r="EY31">
        <v>1.61599</v>
      </c>
      <c r="EZ31">
        <v>20.202</v>
      </c>
      <c r="FA31">
        <v>5.22852</v>
      </c>
      <c r="FB31">
        <v>11.9962</v>
      </c>
      <c r="FC31">
        <v>4.9676</v>
      </c>
      <c r="FD31">
        <v>3.297</v>
      </c>
      <c r="FE31">
        <v>9999</v>
      </c>
      <c r="FF31">
        <v>9999</v>
      </c>
      <c r="FG31">
        <v>9999</v>
      </c>
      <c r="FH31">
        <v>26.7</v>
      </c>
      <c r="FI31">
        <v>4.97107</v>
      </c>
      <c r="FJ31">
        <v>1.86768</v>
      </c>
      <c r="FK31">
        <v>1.85883</v>
      </c>
      <c r="FL31">
        <v>1.86493</v>
      </c>
      <c r="FM31">
        <v>1.86306</v>
      </c>
      <c r="FN31">
        <v>1.86434</v>
      </c>
      <c r="FO31">
        <v>1.85975</v>
      </c>
      <c r="FP31">
        <v>1.86386</v>
      </c>
      <c r="FQ31">
        <v>0</v>
      </c>
      <c r="FR31">
        <v>0</v>
      </c>
      <c r="FS31">
        <v>0</v>
      </c>
      <c r="FT31">
        <v>0</v>
      </c>
      <c r="FU31" t="s">
        <v>358</v>
      </c>
      <c r="FV31" t="s">
        <v>359</v>
      </c>
      <c r="FW31" t="s">
        <v>360</v>
      </c>
      <c r="FX31" t="s">
        <v>360</v>
      </c>
      <c r="FY31" t="s">
        <v>360</v>
      </c>
      <c r="FZ31" t="s">
        <v>360</v>
      </c>
      <c r="GA31">
        <v>0</v>
      </c>
      <c r="GB31">
        <v>100</v>
      </c>
      <c r="GC31">
        <v>100</v>
      </c>
      <c r="GD31">
        <v>-2.738</v>
      </c>
      <c r="GE31">
        <v>-0.034</v>
      </c>
      <c r="GF31">
        <v>-0.8811904899427965</v>
      </c>
      <c r="GG31">
        <v>-0.004200780211792431</v>
      </c>
      <c r="GH31">
        <v>-6.086107273994438E-07</v>
      </c>
      <c r="GI31">
        <v>3.538391214060535E-10</v>
      </c>
      <c r="GJ31">
        <v>-0.05529564386864645</v>
      </c>
      <c r="GK31">
        <v>0.006682484536868237</v>
      </c>
      <c r="GL31">
        <v>-0.0007200357986506558</v>
      </c>
      <c r="GM31">
        <v>2.515042002614049E-05</v>
      </c>
      <c r="GN31">
        <v>15</v>
      </c>
      <c r="GO31">
        <v>1944</v>
      </c>
      <c r="GP31">
        <v>3</v>
      </c>
      <c r="GQ31">
        <v>20</v>
      </c>
      <c r="GR31">
        <v>11.8</v>
      </c>
      <c r="GS31">
        <v>11.7</v>
      </c>
      <c r="GT31">
        <v>1.12793</v>
      </c>
      <c r="GU31">
        <v>2.39624</v>
      </c>
      <c r="GV31">
        <v>1.44775</v>
      </c>
      <c r="GW31">
        <v>2.2998</v>
      </c>
      <c r="GX31">
        <v>1.55151</v>
      </c>
      <c r="GY31">
        <v>2.41089</v>
      </c>
      <c r="GZ31">
        <v>29.7724</v>
      </c>
      <c r="HA31">
        <v>14.4472</v>
      </c>
      <c r="HB31">
        <v>18</v>
      </c>
      <c r="HC31">
        <v>595.394</v>
      </c>
      <c r="HD31">
        <v>476.308</v>
      </c>
      <c r="HE31">
        <v>17.0006</v>
      </c>
      <c r="HF31">
        <v>22.8642</v>
      </c>
      <c r="HG31">
        <v>29.9999</v>
      </c>
      <c r="HH31">
        <v>23.0222</v>
      </c>
      <c r="HI31">
        <v>22.9937</v>
      </c>
      <c r="HJ31">
        <v>22.5847</v>
      </c>
      <c r="HK31">
        <v>29.8845</v>
      </c>
      <c r="HL31">
        <v>57.8685</v>
      </c>
      <c r="HM31">
        <v>17</v>
      </c>
      <c r="HN31">
        <v>420</v>
      </c>
      <c r="HO31">
        <v>14.0165</v>
      </c>
      <c r="HP31">
        <v>99.718</v>
      </c>
      <c r="HQ31">
        <v>101.607</v>
      </c>
    </row>
    <row r="32" spans="1:225">
      <c r="A32">
        <v>16</v>
      </c>
      <c r="B32">
        <v>1714151593.6</v>
      </c>
      <c r="C32">
        <v>536.5</v>
      </c>
      <c r="D32" t="s">
        <v>393</v>
      </c>
      <c r="E32" t="s">
        <v>394</v>
      </c>
      <c r="F32">
        <v>5</v>
      </c>
      <c r="G32" t="s">
        <v>392</v>
      </c>
      <c r="H32">
        <v>1714151587.1</v>
      </c>
      <c r="I32">
        <f>(J32)/1000</f>
        <v>0</v>
      </c>
      <c r="J32">
        <f>IF(BE32, AM32, AG32)</f>
        <v>0</v>
      </c>
      <c r="K32">
        <f>IF(BE32, AH32, AF32)</f>
        <v>0</v>
      </c>
      <c r="L32">
        <f>BG32 - IF(AT32&gt;1, K32*BA32*100.0/(AV32*BU32), 0)</f>
        <v>0</v>
      </c>
      <c r="M32">
        <f>((S32-I32/2)*L32-K32)/(S32+I32/2)</f>
        <v>0</v>
      </c>
      <c r="N32">
        <f>M32*(BN32+BO32)/1000.0</f>
        <v>0</v>
      </c>
      <c r="O32">
        <f>(BG32 - IF(AT32&gt;1, K32*BA32*100.0/(AV32*BU32), 0))*(BN32+BO32)/1000.0</f>
        <v>0</v>
      </c>
      <c r="P32">
        <f>2.0/((1/R32-1/Q32)+SIGN(R32)*SQRT((1/R32-1/Q32)*(1/R32-1/Q32) + 4*BB32/((BB32+1)*(BB32+1))*(2*1/R32*1/Q32-1/Q32*1/Q32)))</f>
        <v>0</v>
      </c>
      <c r="Q32">
        <f>IF(LEFT(BC32,1)&lt;&gt;"0",IF(LEFT(BC32,1)="1",3.0,BD32),$D$5+$E$5*(BU32*BN32/($K$5*1000))+$F$5*(BU32*BN32/($K$5*1000))*MAX(MIN(BA32,$J$5),$I$5)*MAX(MIN(BA32,$J$5),$I$5)+$G$5*MAX(MIN(BA32,$J$5),$I$5)*(BU32*BN32/($K$5*1000))+$H$5*(BU32*BN32/($K$5*1000))*(BU32*BN32/($K$5*1000)))</f>
        <v>0</v>
      </c>
      <c r="R32">
        <f>I32*(1000-(1000*0.61365*exp(17.502*V32/(240.97+V32))/(BN32+BO32)+BI32)/2)/(1000*0.61365*exp(17.502*V32/(240.97+V32))/(BN32+BO32)-BI32)</f>
        <v>0</v>
      </c>
      <c r="S32">
        <f>1/((BB32+1)/(P32/1.6)+1/(Q32/1.37)) + BB32/((BB32+1)/(P32/1.6) + BB32/(Q32/1.37))</f>
        <v>0</v>
      </c>
      <c r="T32">
        <f>(AW32*AZ32)</f>
        <v>0</v>
      </c>
      <c r="U32">
        <f>(BP32+(T32+2*0.95*5.67E-8*(((BP32+$B$7)+273)^4-(BP32+273)^4)-44100*I32)/(1.84*29.3*Q32+8*0.95*5.67E-8*(BP32+273)^3))</f>
        <v>0</v>
      </c>
      <c r="V32">
        <f>($C$7*BQ32+$D$7*BR32+$E$7*U32)</f>
        <v>0</v>
      </c>
      <c r="W32">
        <f>0.61365*exp(17.502*V32/(240.97+V32))</f>
        <v>0</v>
      </c>
      <c r="X32">
        <f>(Y32/Z32*100)</f>
        <v>0</v>
      </c>
      <c r="Y32">
        <f>BI32*(BN32+BO32)/1000</f>
        <v>0</v>
      </c>
      <c r="Z32">
        <f>0.61365*exp(17.502*BP32/(240.97+BP32))</f>
        <v>0</v>
      </c>
      <c r="AA32">
        <f>(W32-BI32*(BN32+BO32)/1000)</f>
        <v>0</v>
      </c>
      <c r="AB32">
        <f>(-I32*44100)</f>
        <v>0</v>
      </c>
      <c r="AC32">
        <f>2*29.3*Q32*0.92*(BP32-V32)</f>
        <v>0</v>
      </c>
      <c r="AD32">
        <f>2*0.95*5.67E-8*(((BP32+$B$7)+273)^4-(V32+273)^4)</f>
        <v>0</v>
      </c>
      <c r="AE32">
        <f>T32+AD32+AB32+AC32</f>
        <v>0</v>
      </c>
      <c r="AF32">
        <f>BM32*AT32*(BH32-BG32*(1000-AT32*BJ32)/(1000-AT32*BI32))/(100*BA32)</f>
        <v>0</v>
      </c>
      <c r="AG32">
        <f>1000*BM32*AT32*(BI32-BJ32)/(100*BA32*(1000-AT32*BI32))</f>
        <v>0</v>
      </c>
      <c r="AH32">
        <f>(AI32 - AJ32 - BN32*1E3/(8.314*(BP32+273.15)) * AL32/BM32 * AK32) * BM32/(100*BA32) * (1000 - BJ32)/1000</f>
        <v>0</v>
      </c>
      <c r="AI32">
        <v>426.7583600284331</v>
      </c>
      <c r="AJ32">
        <v>425.698206060606</v>
      </c>
      <c r="AK32">
        <v>0.008305562013598096</v>
      </c>
      <c r="AL32">
        <v>67.16414499532817</v>
      </c>
      <c r="AM32">
        <f>(AO32 - AN32 + BN32*1E3/(8.314*(BP32+273.15)) * AQ32/BM32 * AP32) * BM32/(100*BA32) * 1000/(1000 - AO32)</f>
        <v>0</v>
      </c>
      <c r="AN32">
        <v>13.93080970211069</v>
      </c>
      <c r="AO32">
        <v>14.04533878787878</v>
      </c>
      <c r="AP32">
        <v>0.001685382390254294</v>
      </c>
      <c r="AQ32">
        <v>78.54840412589668</v>
      </c>
      <c r="AR32">
        <v>0</v>
      </c>
      <c r="AS32">
        <v>0</v>
      </c>
      <c r="AT32">
        <f>IF(AR32*$H$13&gt;=AV32,1.0,(AV32/(AV32-AR32*$H$13)))</f>
        <v>0</v>
      </c>
      <c r="AU32">
        <f>(AT32-1)*100</f>
        <v>0</v>
      </c>
      <c r="AV32">
        <f>MAX(0,($B$13+$C$13*BU32)/(1+$D$13*BU32)*BN32/(BP32+273)*$E$13)</f>
        <v>0</v>
      </c>
      <c r="AW32">
        <f>$B$11*BV32+$C$11*BW32+$F$11*CH32*(1-CK32)</f>
        <v>0</v>
      </c>
      <c r="AX32">
        <f>AW32*AY32</f>
        <v>0</v>
      </c>
      <c r="AY32">
        <f>($B$11*$D$9+$C$11*$D$9+$F$11*((CU32+CM32)/MAX(CU32+CM32+CV32, 0.1)*$I$9+CV32/MAX(CU32+CM32+CV32, 0.1)*$J$9))/($B$11+$C$11+$F$11)</f>
        <v>0</v>
      </c>
      <c r="AZ32">
        <f>($B$11*$K$9+$C$11*$K$9+$F$11*((CU32+CM32)/MAX(CU32+CM32+CV32, 0.1)*$P$9+CV32/MAX(CU32+CM32+CV32, 0.1)*$Q$9))/($B$11+$C$11+$F$11)</f>
        <v>0</v>
      </c>
      <c r="BA32">
        <v>6</v>
      </c>
      <c r="BB32">
        <v>0.5</v>
      </c>
      <c r="BC32" t="s">
        <v>355</v>
      </c>
      <c r="BD32">
        <v>2</v>
      </c>
      <c r="BE32" t="b">
        <v>1</v>
      </c>
      <c r="BF32">
        <v>1714151587.1</v>
      </c>
      <c r="BG32">
        <v>419.66412</v>
      </c>
      <c r="BH32">
        <v>420.024</v>
      </c>
      <c r="BI32">
        <v>14.0164</v>
      </c>
      <c r="BJ32">
        <v>13.987384</v>
      </c>
      <c r="BK32">
        <v>422.4017200000001</v>
      </c>
      <c r="BL32">
        <v>14.050184</v>
      </c>
      <c r="BM32">
        <v>600.04964</v>
      </c>
      <c r="BN32">
        <v>101.41096</v>
      </c>
      <c r="BO32">
        <v>0.100179832</v>
      </c>
      <c r="BP32">
        <v>20.04396</v>
      </c>
      <c r="BQ32">
        <v>20.008664</v>
      </c>
      <c r="BR32">
        <v>999.9</v>
      </c>
      <c r="BS32">
        <v>0</v>
      </c>
      <c r="BT32">
        <v>0</v>
      </c>
      <c r="BU32">
        <v>9987.698</v>
      </c>
      <c r="BV32">
        <v>0</v>
      </c>
      <c r="BW32">
        <v>179.69864</v>
      </c>
      <c r="BX32">
        <v>-0.359867976</v>
      </c>
      <c r="BY32">
        <v>425.62996</v>
      </c>
      <c r="BZ32">
        <v>425.9824</v>
      </c>
      <c r="CA32">
        <v>0.0290053584</v>
      </c>
      <c r="CB32">
        <v>420.024</v>
      </c>
      <c r="CC32">
        <v>13.987384</v>
      </c>
      <c r="CD32">
        <v>1.421416</v>
      </c>
      <c r="CE32">
        <v>1.4184752</v>
      </c>
      <c r="CF32">
        <v>12.148028</v>
      </c>
      <c r="CG32">
        <v>12.11654</v>
      </c>
      <c r="CH32">
        <v>400.02296</v>
      </c>
      <c r="CI32">
        <v>0.8999958799999999</v>
      </c>
      <c r="CJ32">
        <v>0.100004072</v>
      </c>
      <c r="CK32">
        <v>0</v>
      </c>
      <c r="CL32">
        <v>195.41332</v>
      </c>
      <c r="CM32">
        <v>5.00098</v>
      </c>
      <c r="CN32">
        <v>1114.478</v>
      </c>
      <c r="CO32">
        <v>3656.1308</v>
      </c>
      <c r="CP32">
        <v>35.98488</v>
      </c>
      <c r="CQ32">
        <v>38.63471999999999</v>
      </c>
      <c r="CR32">
        <v>37.76224</v>
      </c>
      <c r="CS32">
        <v>38.31224</v>
      </c>
      <c r="CT32">
        <v>37.62716</v>
      </c>
      <c r="CU32">
        <v>355.5184</v>
      </c>
      <c r="CV32">
        <v>39.50239999999999</v>
      </c>
      <c r="CW32">
        <v>0</v>
      </c>
      <c r="CX32">
        <v>1714151680.7</v>
      </c>
      <c r="CY32">
        <v>0</v>
      </c>
      <c r="CZ32">
        <v>1714150874.1</v>
      </c>
      <c r="DA32" t="s">
        <v>356</v>
      </c>
      <c r="DB32">
        <v>1714150866.1</v>
      </c>
      <c r="DC32">
        <v>1714150874.1</v>
      </c>
      <c r="DD32">
        <v>1</v>
      </c>
      <c r="DE32">
        <v>-0.506</v>
      </c>
      <c r="DF32">
        <v>-0.024</v>
      </c>
      <c r="DG32">
        <v>-2.74</v>
      </c>
      <c r="DH32">
        <v>-0.028</v>
      </c>
      <c r="DI32">
        <v>420</v>
      </c>
      <c r="DJ32">
        <v>17</v>
      </c>
      <c r="DK32">
        <v>0.54</v>
      </c>
      <c r="DL32">
        <v>0.17</v>
      </c>
      <c r="DM32">
        <v>-0.4019827525</v>
      </c>
      <c r="DN32">
        <v>-1.227544996998124</v>
      </c>
      <c r="DO32">
        <v>0.4256294775428782</v>
      </c>
      <c r="DP32">
        <v>0</v>
      </c>
      <c r="DQ32">
        <v>-0.0254928985</v>
      </c>
      <c r="DR32">
        <v>0.8932761048405258</v>
      </c>
      <c r="DS32">
        <v>0.08704994804353296</v>
      </c>
      <c r="DT32">
        <v>0</v>
      </c>
      <c r="DU32">
        <v>0</v>
      </c>
      <c r="DV32">
        <v>2</v>
      </c>
      <c r="DW32" t="s">
        <v>357</v>
      </c>
      <c r="DX32">
        <v>3.22977</v>
      </c>
      <c r="DY32">
        <v>2.70414</v>
      </c>
      <c r="DZ32">
        <v>0.107038</v>
      </c>
      <c r="EA32">
        <v>0.10705</v>
      </c>
      <c r="EB32">
        <v>0.0796646</v>
      </c>
      <c r="EC32">
        <v>0.0795478</v>
      </c>
      <c r="ED32">
        <v>29314</v>
      </c>
      <c r="EE32">
        <v>28707.7</v>
      </c>
      <c r="EF32">
        <v>31419</v>
      </c>
      <c r="EG32">
        <v>30455.9</v>
      </c>
      <c r="EH32">
        <v>38746.1</v>
      </c>
      <c r="EI32">
        <v>37062.8</v>
      </c>
      <c r="EJ32">
        <v>44043.9</v>
      </c>
      <c r="EK32">
        <v>42522.9</v>
      </c>
      <c r="EL32">
        <v>2.18125</v>
      </c>
      <c r="EM32">
        <v>1.9846</v>
      </c>
      <c r="EN32">
        <v>0.0429042</v>
      </c>
      <c r="EO32">
        <v>0</v>
      </c>
      <c r="EP32">
        <v>19.302</v>
      </c>
      <c r="EQ32">
        <v>999.9</v>
      </c>
      <c r="ER32">
        <v>55.8</v>
      </c>
      <c r="ES32">
        <v>25.2</v>
      </c>
      <c r="ET32">
        <v>17.705</v>
      </c>
      <c r="EU32">
        <v>61.8645</v>
      </c>
      <c r="EV32">
        <v>23.4095</v>
      </c>
      <c r="EW32">
        <v>1</v>
      </c>
      <c r="EX32">
        <v>-0.318155</v>
      </c>
      <c r="EY32">
        <v>1.61955</v>
      </c>
      <c r="EZ32">
        <v>20.2017</v>
      </c>
      <c r="FA32">
        <v>5.22837</v>
      </c>
      <c r="FB32">
        <v>11.9962</v>
      </c>
      <c r="FC32">
        <v>4.96765</v>
      </c>
      <c r="FD32">
        <v>3.297</v>
      </c>
      <c r="FE32">
        <v>9999</v>
      </c>
      <c r="FF32">
        <v>9999</v>
      </c>
      <c r="FG32">
        <v>9999</v>
      </c>
      <c r="FH32">
        <v>26.7</v>
      </c>
      <c r="FI32">
        <v>4.97107</v>
      </c>
      <c r="FJ32">
        <v>1.86768</v>
      </c>
      <c r="FK32">
        <v>1.85883</v>
      </c>
      <c r="FL32">
        <v>1.86493</v>
      </c>
      <c r="FM32">
        <v>1.86307</v>
      </c>
      <c r="FN32">
        <v>1.86432</v>
      </c>
      <c r="FO32">
        <v>1.85974</v>
      </c>
      <c r="FP32">
        <v>1.86386</v>
      </c>
      <c r="FQ32">
        <v>0</v>
      </c>
      <c r="FR32">
        <v>0</v>
      </c>
      <c r="FS32">
        <v>0</v>
      </c>
      <c r="FT32">
        <v>0</v>
      </c>
      <c r="FU32" t="s">
        <v>358</v>
      </c>
      <c r="FV32" t="s">
        <v>359</v>
      </c>
      <c r="FW32" t="s">
        <v>360</v>
      </c>
      <c r="FX32" t="s">
        <v>360</v>
      </c>
      <c r="FY32" t="s">
        <v>360</v>
      </c>
      <c r="FZ32" t="s">
        <v>360</v>
      </c>
      <c r="GA32">
        <v>0</v>
      </c>
      <c r="GB32">
        <v>100</v>
      </c>
      <c r="GC32">
        <v>100</v>
      </c>
      <c r="GD32">
        <v>-2.738</v>
      </c>
      <c r="GE32">
        <v>-0.0337</v>
      </c>
      <c r="GF32">
        <v>-0.8811904899427965</v>
      </c>
      <c r="GG32">
        <v>-0.004200780211792431</v>
      </c>
      <c r="GH32">
        <v>-6.086107273994438E-07</v>
      </c>
      <c r="GI32">
        <v>3.538391214060535E-10</v>
      </c>
      <c r="GJ32">
        <v>-0.05529564386864645</v>
      </c>
      <c r="GK32">
        <v>0.006682484536868237</v>
      </c>
      <c r="GL32">
        <v>-0.0007200357986506558</v>
      </c>
      <c r="GM32">
        <v>2.515042002614049E-05</v>
      </c>
      <c r="GN32">
        <v>15</v>
      </c>
      <c r="GO32">
        <v>1944</v>
      </c>
      <c r="GP32">
        <v>3</v>
      </c>
      <c r="GQ32">
        <v>20</v>
      </c>
      <c r="GR32">
        <v>12.1</v>
      </c>
      <c r="GS32">
        <v>12</v>
      </c>
      <c r="GT32">
        <v>1.12549</v>
      </c>
      <c r="GU32">
        <v>2.40967</v>
      </c>
      <c r="GV32">
        <v>1.44775</v>
      </c>
      <c r="GW32">
        <v>2.2998</v>
      </c>
      <c r="GX32">
        <v>1.55151</v>
      </c>
      <c r="GY32">
        <v>2.3999</v>
      </c>
      <c r="GZ32">
        <v>29.751</v>
      </c>
      <c r="HA32">
        <v>14.4648</v>
      </c>
      <c r="HB32">
        <v>18</v>
      </c>
      <c r="HC32">
        <v>597.213</v>
      </c>
      <c r="HD32">
        <v>475.858</v>
      </c>
      <c r="HE32">
        <v>17</v>
      </c>
      <c r="HF32">
        <v>22.8572</v>
      </c>
      <c r="HG32">
        <v>30</v>
      </c>
      <c r="HH32">
        <v>23.0123</v>
      </c>
      <c r="HI32">
        <v>22.9839</v>
      </c>
      <c r="HJ32">
        <v>22.5328</v>
      </c>
      <c r="HK32">
        <v>31.1039</v>
      </c>
      <c r="HL32">
        <v>57.8685</v>
      </c>
      <c r="HM32">
        <v>17</v>
      </c>
      <c r="HN32">
        <v>420</v>
      </c>
      <c r="HO32">
        <v>13.7976</v>
      </c>
      <c r="HP32">
        <v>99.72150000000001</v>
      </c>
      <c r="HQ32">
        <v>101.614</v>
      </c>
    </row>
    <row r="33" spans="1:225">
      <c r="A33">
        <v>17</v>
      </c>
      <c r="B33">
        <v>1714151603.6</v>
      </c>
      <c r="C33">
        <v>546.5</v>
      </c>
      <c r="D33" t="s">
        <v>395</v>
      </c>
      <c r="E33" t="s">
        <v>396</v>
      </c>
      <c r="F33">
        <v>5</v>
      </c>
      <c r="G33" t="s">
        <v>392</v>
      </c>
      <c r="H33">
        <v>1714151595.666666</v>
      </c>
      <c r="I33">
        <f>(J33)/1000</f>
        <v>0</v>
      </c>
      <c r="J33">
        <f>IF(BE33, AM33, AG33)</f>
        <v>0</v>
      </c>
      <c r="K33">
        <f>IF(BE33, AH33, AF33)</f>
        <v>0</v>
      </c>
      <c r="L33">
        <f>BG33 - IF(AT33&gt;1, K33*BA33*100.0/(AV33*BU33), 0)</f>
        <v>0</v>
      </c>
      <c r="M33">
        <f>((S33-I33/2)*L33-K33)/(S33+I33/2)</f>
        <v>0</v>
      </c>
      <c r="N33">
        <f>M33*(BN33+BO33)/1000.0</f>
        <v>0</v>
      </c>
      <c r="O33">
        <f>(BG33 - IF(AT33&gt;1, K33*BA33*100.0/(AV33*BU33), 0))*(BN33+BO33)/1000.0</f>
        <v>0</v>
      </c>
      <c r="P33">
        <f>2.0/((1/R33-1/Q33)+SIGN(R33)*SQRT((1/R33-1/Q33)*(1/R33-1/Q33) + 4*BB33/((BB33+1)*(BB33+1))*(2*1/R33*1/Q33-1/Q33*1/Q33)))</f>
        <v>0</v>
      </c>
      <c r="Q33">
        <f>IF(LEFT(BC33,1)&lt;&gt;"0",IF(LEFT(BC33,1)="1",3.0,BD33),$D$5+$E$5*(BU33*BN33/($K$5*1000))+$F$5*(BU33*BN33/($K$5*1000))*MAX(MIN(BA33,$J$5),$I$5)*MAX(MIN(BA33,$J$5),$I$5)+$G$5*MAX(MIN(BA33,$J$5),$I$5)*(BU33*BN33/($K$5*1000))+$H$5*(BU33*BN33/($K$5*1000))*(BU33*BN33/($K$5*1000)))</f>
        <v>0</v>
      </c>
      <c r="R33">
        <f>I33*(1000-(1000*0.61365*exp(17.502*V33/(240.97+V33))/(BN33+BO33)+BI33)/2)/(1000*0.61365*exp(17.502*V33/(240.97+V33))/(BN33+BO33)-BI33)</f>
        <v>0</v>
      </c>
      <c r="S33">
        <f>1/((BB33+1)/(P33/1.6)+1/(Q33/1.37)) + BB33/((BB33+1)/(P33/1.6) + BB33/(Q33/1.37))</f>
        <v>0</v>
      </c>
      <c r="T33">
        <f>(AW33*AZ33)</f>
        <v>0</v>
      </c>
      <c r="U33">
        <f>(BP33+(T33+2*0.95*5.67E-8*(((BP33+$B$7)+273)^4-(BP33+273)^4)-44100*I33)/(1.84*29.3*Q33+8*0.95*5.67E-8*(BP33+273)^3))</f>
        <v>0</v>
      </c>
      <c r="V33">
        <f>($C$7*BQ33+$D$7*BR33+$E$7*U33)</f>
        <v>0</v>
      </c>
      <c r="W33">
        <f>0.61365*exp(17.502*V33/(240.97+V33))</f>
        <v>0</v>
      </c>
      <c r="X33">
        <f>(Y33/Z33*100)</f>
        <v>0</v>
      </c>
      <c r="Y33">
        <f>BI33*(BN33+BO33)/1000</f>
        <v>0</v>
      </c>
      <c r="Z33">
        <f>0.61365*exp(17.502*BP33/(240.97+BP33))</f>
        <v>0</v>
      </c>
      <c r="AA33">
        <f>(W33-BI33*(BN33+BO33)/1000)</f>
        <v>0</v>
      </c>
      <c r="AB33">
        <f>(-I33*44100)</f>
        <v>0</v>
      </c>
      <c r="AC33">
        <f>2*29.3*Q33*0.92*(BP33-V33)</f>
        <v>0</v>
      </c>
      <c r="AD33">
        <f>2*0.95*5.67E-8*(((BP33+$B$7)+273)^4-(V33+273)^4)</f>
        <v>0</v>
      </c>
      <c r="AE33">
        <f>T33+AD33+AB33+AC33</f>
        <v>0</v>
      </c>
      <c r="AF33">
        <f>BM33*AT33*(BH33-BG33*(1000-AT33*BJ33)/(1000-AT33*BI33))/(100*BA33)</f>
        <v>0</v>
      </c>
      <c r="AG33">
        <f>1000*BM33*AT33*(BI33-BJ33)/(100*BA33*(1000-AT33*BI33))</f>
        <v>0</v>
      </c>
      <c r="AH33">
        <f>(AI33 - AJ33 - BN33*1E3/(8.314*(BP33+273.15)) * AL33/BM33 * AK33) * BM33/(100*BA33) * (1000 - BJ33)/1000</f>
        <v>0</v>
      </c>
      <c r="AI33">
        <v>425.744960602667</v>
      </c>
      <c r="AJ33">
        <v>425.4176242424242</v>
      </c>
      <c r="AK33">
        <v>-0.002411552090254695</v>
      </c>
      <c r="AL33">
        <v>67.16414499532817</v>
      </c>
      <c r="AM33">
        <f>(AO33 - AN33 + BN33*1E3/(8.314*(BP33+273.15)) * AQ33/BM33 * AP33) * BM33/(100*BA33) * 1000/(1000 - AO33)</f>
        <v>0</v>
      </c>
      <c r="AN33">
        <v>13.82905085407009</v>
      </c>
      <c r="AO33">
        <v>14.00646848484848</v>
      </c>
      <c r="AP33">
        <v>-0.006637195290422571</v>
      </c>
      <c r="AQ33">
        <v>78.54840412589668</v>
      </c>
      <c r="AR33">
        <v>0</v>
      </c>
      <c r="AS33">
        <v>0</v>
      </c>
      <c r="AT33">
        <f>IF(AR33*$H$13&gt;=AV33,1.0,(AV33/(AV33-AR33*$H$13)))</f>
        <v>0</v>
      </c>
      <c r="AU33">
        <f>(AT33-1)*100</f>
        <v>0</v>
      </c>
      <c r="AV33">
        <f>MAX(0,($B$13+$C$13*BU33)/(1+$D$13*BU33)*BN33/(BP33+273)*$E$13)</f>
        <v>0</v>
      </c>
      <c r="AW33">
        <f>$B$11*BV33+$C$11*BW33+$F$11*CH33*(1-CK33)</f>
        <v>0</v>
      </c>
      <c r="AX33">
        <f>AW33*AY33</f>
        <v>0</v>
      </c>
      <c r="AY33">
        <f>($B$11*$D$9+$C$11*$D$9+$F$11*((CU33+CM33)/MAX(CU33+CM33+CV33, 0.1)*$I$9+CV33/MAX(CU33+CM33+CV33, 0.1)*$J$9))/($B$11+$C$11+$F$11)</f>
        <v>0</v>
      </c>
      <c r="AZ33">
        <f>($B$11*$K$9+$C$11*$K$9+$F$11*((CU33+CM33)/MAX(CU33+CM33+CV33, 0.1)*$P$9+CV33/MAX(CU33+CM33+CV33, 0.1)*$Q$9))/($B$11+$C$11+$F$11)</f>
        <v>0</v>
      </c>
      <c r="BA33">
        <v>6</v>
      </c>
      <c r="BB33">
        <v>0.5</v>
      </c>
      <c r="BC33" t="s">
        <v>355</v>
      </c>
      <c r="BD33">
        <v>2</v>
      </c>
      <c r="BE33" t="b">
        <v>1</v>
      </c>
      <c r="BF33">
        <v>1714151595.666666</v>
      </c>
      <c r="BG33">
        <v>419.5933333333333</v>
      </c>
      <c r="BH33">
        <v>420.0719333333333</v>
      </c>
      <c r="BI33">
        <v>14.03369666666667</v>
      </c>
      <c r="BJ33">
        <v>13.89293333333333</v>
      </c>
      <c r="BK33">
        <v>422.3306333333334</v>
      </c>
      <c r="BL33">
        <v>14.06746333333333</v>
      </c>
      <c r="BM33">
        <v>600.0024333333333</v>
      </c>
      <c r="BN33">
        <v>101.4104</v>
      </c>
      <c r="BO33">
        <v>0.1000626466666667</v>
      </c>
      <c r="BP33">
        <v>20.03736</v>
      </c>
      <c r="BQ33">
        <v>20.00302666666666</v>
      </c>
      <c r="BR33">
        <v>999.9000000000002</v>
      </c>
      <c r="BS33">
        <v>0</v>
      </c>
      <c r="BT33">
        <v>0</v>
      </c>
      <c r="BU33">
        <v>9981.584666666668</v>
      </c>
      <c r="BV33">
        <v>0</v>
      </c>
      <c r="BW33">
        <v>185.1586</v>
      </c>
      <c r="BX33">
        <v>-0.47863856</v>
      </c>
      <c r="BY33">
        <v>425.5655999999999</v>
      </c>
      <c r="BZ33">
        <v>425.9901666666667</v>
      </c>
      <c r="CA33">
        <v>0.14075521</v>
      </c>
      <c r="CB33">
        <v>420.0719333333333</v>
      </c>
      <c r="CC33">
        <v>13.89293333333333</v>
      </c>
      <c r="CD33">
        <v>1.423162333333333</v>
      </c>
      <c r="CE33">
        <v>1.408887333333333</v>
      </c>
      <c r="CF33">
        <v>12.16669666666667</v>
      </c>
      <c r="CG33">
        <v>12.01353333333333</v>
      </c>
      <c r="CH33">
        <v>400.0012666666666</v>
      </c>
      <c r="CI33">
        <v>0.8999905999999996</v>
      </c>
      <c r="CJ33">
        <v>0.1000093366666667</v>
      </c>
      <c r="CK33">
        <v>0</v>
      </c>
      <c r="CL33">
        <v>195.1399</v>
      </c>
      <c r="CM33">
        <v>5.00098</v>
      </c>
      <c r="CN33">
        <v>1134.591</v>
      </c>
      <c r="CO33">
        <v>3655.922333333333</v>
      </c>
      <c r="CP33">
        <v>36.03513333333333</v>
      </c>
      <c r="CQ33">
        <v>38.78509999999999</v>
      </c>
      <c r="CR33">
        <v>37.81206666666666</v>
      </c>
      <c r="CS33">
        <v>38.33103333333333</v>
      </c>
      <c r="CT33">
        <v>37.73309999999999</v>
      </c>
      <c r="CU33">
        <v>355.498</v>
      </c>
      <c r="CV33">
        <v>39.502</v>
      </c>
      <c r="CW33">
        <v>0</v>
      </c>
      <c r="CX33">
        <v>1714151690.3</v>
      </c>
      <c r="CY33">
        <v>0</v>
      </c>
      <c r="CZ33">
        <v>1714150874.1</v>
      </c>
      <c r="DA33" t="s">
        <v>356</v>
      </c>
      <c r="DB33">
        <v>1714150866.1</v>
      </c>
      <c r="DC33">
        <v>1714150874.1</v>
      </c>
      <c r="DD33">
        <v>1</v>
      </c>
      <c r="DE33">
        <v>-0.506</v>
      </c>
      <c r="DF33">
        <v>-0.024</v>
      </c>
      <c r="DG33">
        <v>-2.74</v>
      </c>
      <c r="DH33">
        <v>-0.028</v>
      </c>
      <c r="DI33">
        <v>420</v>
      </c>
      <c r="DJ33">
        <v>17</v>
      </c>
      <c r="DK33">
        <v>0.54</v>
      </c>
      <c r="DL33">
        <v>0.17</v>
      </c>
      <c r="DM33">
        <v>-0.3972793125</v>
      </c>
      <c r="DN33">
        <v>-0.5823812026266414</v>
      </c>
      <c r="DO33">
        <v>0.4033574242063608</v>
      </c>
      <c r="DP33">
        <v>0</v>
      </c>
      <c r="DQ33">
        <v>0.1066318215</v>
      </c>
      <c r="DR33">
        <v>0.7441337918949344</v>
      </c>
      <c r="DS33">
        <v>0.07467553637868782</v>
      </c>
      <c r="DT33">
        <v>0</v>
      </c>
      <c r="DU33">
        <v>0</v>
      </c>
      <c r="DV33">
        <v>2</v>
      </c>
      <c r="DW33" t="s">
        <v>357</v>
      </c>
      <c r="DX33">
        <v>3.22961</v>
      </c>
      <c r="DY33">
        <v>2.70408</v>
      </c>
      <c r="DZ33">
        <v>0.106991</v>
      </c>
      <c r="EA33">
        <v>0.106886</v>
      </c>
      <c r="EB33">
        <v>0.07949349999999999</v>
      </c>
      <c r="EC33">
        <v>0.0791031</v>
      </c>
      <c r="ED33">
        <v>29316.3</v>
      </c>
      <c r="EE33">
        <v>28710.8</v>
      </c>
      <c r="EF33">
        <v>31419.8</v>
      </c>
      <c r="EG33">
        <v>30453.5</v>
      </c>
      <c r="EH33">
        <v>38754.6</v>
      </c>
      <c r="EI33">
        <v>37081</v>
      </c>
      <c r="EJ33">
        <v>44045.2</v>
      </c>
      <c r="EK33">
        <v>42523.1</v>
      </c>
      <c r="EL33">
        <v>2.18175</v>
      </c>
      <c r="EM33">
        <v>1.98493</v>
      </c>
      <c r="EN33">
        <v>0.0403859</v>
      </c>
      <c r="EO33">
        <v>0</v>
      </c>
      <c r="EP33">
        <v>19.3171</v>
      </c>
      <c r="EQ33">
        <v>999.9</v>
      </c>
      <c r="ER33">
        <v>55.7</v>
      </c>
      <c r="ES33">
        <v>25.2</v>
      </c>
      <c r="ET33">
        <v>17.6739</v>
      </c>
      <c r="EU33">
        <v>62.1845</v>
      </c>
      <c r="EV33">
        <v>23.0369</v>
      </c>
      <c r="EW33">
        <v>1</v>
      </c>
      <c r="EX33">
        <v>-0.318211</v>
      </c>
      <c r="EY33">
        <v>1.61346</v>
      </c>
      <c r="EZ33">
        <v>20.2016</v>
      </c>
      <c r="FA33">
        <v>5.22777</v>
      </c>
      <c r="FB33">
        <v>11.9945</v>
      </c>
      <c r="FC33">
        <v>4.96755</v>
      </c>
      <c r="FD33">
        <v>3.297</v>
      </c>
      <c r="FE33">
        <v>9999</v>
      </c>
      <c r="FF33">
        <v>9999</v>
      </c>
      <c r="FG33">
        <v>9999</v>
      </c>
      <c r="FH33">
        <v>26.7</v>
      </c>
      <c r="FI33">
        <v>4.97108</v>
      </c>
      <c r="FJ33">
        <v>1.86768</v>
      </c>
      <c r="FK33">
        <v>1.85883</v>
      </c>
      <c r="FL33">
        <v>1.86494</v>
      </c>
      <c r="FM33">
        <v>1.86305</v>
      </c>
      <c r="FN33">
        <v>1.86433</v>
      </c>
      <c r="FO33">
        <v>1.85974</v>
      </c>
      <c r="FP33">
        <v>1.86386</v>
      </c>
      <c r="FQ33">
        <v>0</v>
      </c>
      <c r="FR33">
        <v>0</v>
      </c>
      <c r="FS33">
        <v>0</v>
      </c>
      <c r="FT33">
        <v>0</v>
      </c>
      <c r="FU33" t="s">
        <v>358</v>
      </c>
      <c r="FV33" t="s">
        <v>359</v>
      </c>
      <c r="FW33" t="s">
        <v>360</v>
      </c>
      <c r="FX33" t="s">
        <v>360</v>
      </c>
      <c r="FY33" t="s">
        <v>360</v>
      </c>
      <c r="FZ33" t="s">
        <v>360</v>
      </c>
      <c r="GA33">
        <v>0</v>
      </c>
      <c r="GB33">
        <v>100</v>
      </c>
      <c r="GC33">
        <v>100</v>
      </c>
      <c r="GD33">
        <v>-2.737</v>
      </c>
      <c r="GE33">
        <v>-0.0339</v>
      </c>
      <c r="GF33">
        <v>-0.8811904899427965</v>
      </c>
      <c r="GG33">
        <v>-0.004200780211792431</v>
      </c>
      <c r="GH33">
        <v>-6.086107273994438E-07</v>
      </c>
      <c r="GI33">
        <v>3.538391214060535E-10</v>
      </c>
      <c r="GJ33">
        <v>-0.05529564386864645</v>
      </c>
      <c r="GK33">
        <v>0.006682484536868237</v>
      </c>
      <c r="GL33">
        <v>-0.0007200357986506558</v>
      </c>
      <c r="GM33">
        <v>2.515042002614049E-05</v>
      </c>
      <c r="GN33">
        <v>15</v>
      </c>
      <c r="GO33">
        <v>1944</v>
      </c>
      <c r="GP33">
        <v>3</v>
      </c>
      <c r="GQ33">
        <v>20</v>
      </c>
      <c r="GR33">
        <v>12.3</v>
      </c>
      <c r="GS33">
        <v>12.2</v>
      </c>
      <c r="GT33">
        <v>1.12671</v>
      </c>
      <c r="GU33">
        <v>2.41211</v>
      </c>
      <c r="GV33">
        <v>1.44775</v>
      </c>
      <c r="GW33">
        <v>2.2998</v>
      </c>
      <c r="GX33">
        <v>1.55151</v>
      </c>
      <c r="GY33">
        <v>2.22412</v>
      </c>
      <c r="GZ33">
        <v>29.751</v>
      </c>
      <c r="HA33">
        <v>14.4472</v>
      </c>
      <c r="HB33">
        <v>18</v>
      </c>
      <c r="HC33">
        <v>597.499</v>
      </c>
      <c r="HD33">
        <v>476.009</v>
      </c>
      <c r="HE33">
        <v>16.9994</v>
      </c>
      <c r="HF33">
        <v>22.8524</v>
      </c>
      <c r="HG33">
        <v>30</v>
      </c>
      <c r="HH33">
        <v>23.0071</v>
      </c>
      <c r="HI33">
        <v>22.9782</v>
      </c>
      <c r="HJ33">
        <v>22.5666</v>
      </c>
      <c r="HK33">
        <v>31.1039</v>
      </c>
      <c r="HL33">
        <v>57.8685</v>
      </c>
      <c r="HM33">
        <v>17</v>
      </c>
      <c r="HN33">
        <v>420</v>
      </c>
      <c r="HO33">
        <v>13.7451</v>
      </c>
      <c r="HP33">
        <v>99.7243</v>
      </c>
      <c r="HQ33">
        <v>101.611</v>
      </c>
    </row>
    <row r="34" spans="1:225">
      <c r="A34">
        <v>18</v>
      </c>
      <c r="B34">
        <v>1714151613.6</v>
      </c>
      <c r="C34">
        <v>556.5</v>
      </c>
      <c r="D34" t="s">
        <v>397</v>
      </c>
      <c r="E34" t="s">
        <v>398</v>
      </c>
      <c r="F34">
        <v>5</v>
      </c>
      <c r="G34" t="s">
        <v>392</v>
      </c>
      <c r="H34">
        <v>1714151605.666666</v>
      </c>
      <c r="I34">
        <f>(J34)/1000</f>
        <v>0</v>
      </c>
      <c r="J34">
        <f>IF(BE34, AM34, AG34)</f>
        <v>0</v>
      </c>
      <c r="K34">
        <f>IF(BE34, AH34, AF34)</f>
        <v>0</v>
      </c>
      <c r="L34">
        <f>BG34 - IF(AT34&gt;1, K34*BA34*100.0/(AV34*BU34), 0)</f>
        <v>0</v>
      </c>
      <c r="M34">
        <f>((S34-I34/2)*L34-K34)/(S34+I34/2)</f>
        <v>0</v>
      </c>
      <c r="N34">
        <f>M34*(BN34+BO34)/1000.0</f>
        <v>0</v>
      </c>
      <c r="O34">
        <f>(BG34 - IF(AT34&gt;1, K34*BA34*100.0/(AV34*BU34), 0))*(BN34+BO34)/1000.0</f>
        <v>0</v>
      </c>
      <c r="P34">
        <f>2.0/((1/R34-1/Q34)+SIGN(R34)*SQRT((1/R34-1/Q34)*(1/R34-1/Q34) + 4*BB34/((BB34+1)*(BB34+1))*(2*1/R34*1/Q34-1/Q34*1/Q34)))</f>
        <v>0</v>
      </c>
      <c r="Q34">
        <f>IF(LEFT(BC34,1)&lt;&gt;"0",IF(LEFT(BC34,1)="1",3.0,BD34),$D$5+$E$5*(BU34*BN34/($K$5*1000))+$F$5*(BU34*BN34/($K$5*1000))*MAX(MIN(BA34,$J$5),$I$5)*MAX(MIN(BA34,$J$5),$I$5)+$G$5*MAX(MIN(BA34,$J$5),$I$5)*(BU34*BN34/($K$5*1000))+$H$5*(BU34*BN34/($K$5*1000))*(BU34*BN34/($K$5*1000)))</f>
        <v>0</v>
      </c>
      <c r="R34">
        <f>I34*(1000-(1000*0.61365*exp(17.502*V34/(240.97+V34))/(BN34+BO34)+BI34)/2)/(1000*0.61365*exp(17.502*V34/(240.97+V34))/(BN34+BO34)-BI34)</f>
        <v>0</v>
      </c>
      <c r="S34">
        <f>1/((BB34+1)/(P34/1.6)+1/(Q34/1.37)) + BB34/((BB34+1)/(P34/1.6) + BB34/(Q34/1.37))</f>
        <v>0</v>
      </c>
      <c r="T34">
        <f>(AW34*AZ34)</f>
        <v>0</v>
      </c>
      <c r="U34">
        <f>(BP34+(T34+2*0.95*5.67E-8*(((BP34+$B$7)+273)^4-(BP34+273)^4)-44100*I34)/(1.84*29.3*Q34+8*0.95*5.67E-8*(BP34+273)^3))</f>
        <v>0</v>
      </c>
      <c r="V34">
        <f>($C$7*BQ34+$D$7*BR34+$E$7*U34)</f>
        <v>0</v>
      </c>
      <c r="W34">
        <f>0.61365*exp(17.502*V34/(240.97+V34))</f>
        <v>0</v>
      </c>
      <c r="X34">
        <f>(Y34/Z34*100)</f>
        <v>0</v>
      </c>
      <c r="Y34">
        <f>BI34*(BN34+BO34)/1000</f>
        <v>0</v>
      </c>
      <c r="Z34">
        <f>0.61365*exp(17.502*BP34/(240.97+BP34))</f>
        <v>0</v>
      </c>
      <c r="AA34">
        <f>(W34-BI34*(BN34+BO34)/1000)</f>
        <v>0</v>
      </c>
      <c r="AB34">
        <f>(-I34*44100)</f>
        <v>0</v>
      </c>
      <c r="AC34">
        <f>2*29.3*Q34*0.92*(BP34-V34)</f>
        <v>0</v>
      </c>
      <c r="AD34">
        <f>2*0.95*5.67E-8*(((BP34+$B$7)+273)^4-(V34+273)^4)</f>
        <v>0</v>
      </c>
      <c r="AE34">
        <f>T34+AD34+AB34+AC34</f>
        <v>0</v>
      </c>
      <c r="AF34">
        <f>BM34*AT34*(BH34-BG34*(1000-AT34*BJ34)/(1000-AT34*BI34))/(100*BA34)</f>
        <v>0</v>
      </c>
      <c r="AG34">
        <f>1000*BM34*AT34*(BI34-BJ34)/(100*BA34*(1000-AT34*BI34))</f>
        <v>0</v>
      </c>
      <c r="AH34">
        <f>(AI34 - AJ34 - BN34*1E3/(8.314*(BP34+273.15)) * AL34/BM34 * AK34) * BM34/(100*BA34) * (1000 - BJ34)/1000</f>
        <v>0</v>
      </c>
      <c r="AI34">
        <v>425.9062680267942</v>
      </c>
      <c r="AJ34">
        <v>425.4488181818181</v>
      </c>
      <c r="AK34">
        <v>0.0008108433236941754</v>
      </c>
      <c r="AL34">
        <v>67.16414499532817</v>
      </c>
      <c r="AM34">
        <f>(AO34 - AN34 + BN34*1E3/(8.314*(BP34+273.15)) * AQ34/BM34 * AP34) * BM34/(100*BA34) * 1000/(1000 - AO34)</f>
        <v>0</v>
      </c>
      <c r="AN34">
        <v>13.77190735762403</v>
      </c>
      <c r="AO34">
        <v>13.97182121212122</v>
      </c>
      <c r="AP34">
        <v>-0.0006753401169479903</v>
      </c>
      <c r="AQ34">
        <v>78.54840412589668</v>
      </c>
      <c r="AR34">
        <v>0</v>
      </c>
      <c r="AS34">
        <v>0</v>
      </c>
      <c r="AT34">
        <f>IF(AR34*$H$13&gt;=AV34,1.0,(AV34/(AV34-AR34*$H$13)))</f>
        <v>0</v>
      </c>
      <c r="AU34">
        <f>(AT34-1)*100</f>
        <v>0</v>
      </c>
      <c r="AV34">
        <f>MAX(0,($B$13+$C$13*BU34)/(1+$D$13*BU34)*BN34/(BP34+273)*$E$13)</f>
        <v>0</v>
      </c>
      <c r="AW34">
        <f>$B$11*BV34+$C$11*BW34+$F$11*CH34*(1-CK34)</f>
        <v>0</v>
      </c>
      <c r="AX34">
        <f>AW34*AY34</f>
        <v>0</v>
      </c>
      <c r="AY34">
        <f>($B$11*$D$9+$C$11*$D$9+$F$11*((CU34+CM34)/MAX(CU34+CM34+CV34, 0.1)*$I$9+CV34/MAX(CU34+CM34+CV34, 0.1)*$J$9))/($B$11+$C$11+$F$11)</f>
        <v>0</v>
      </c>
      <c r="AZ34">
        <f>($B$11*$K$9+$C$11*$K$9+$F$11*((CU34+CM34)/MAX(CU34+CM34+CV34, 0.1)*$P$9+CV34/MAX(CU34+CM34+CV34, 0.1)*$Q$9))/($B$11+$C$11+$F$11)</f>
        <v>0</v>
      </c>
      <c r="BA34">
        <v>6</v>
      </c>
      <c r="BB34">
        <v>0.5</v>
      </c>
      <c r="BC34" t="s">
        <v>355</v>
      </c>
      <c r="BD34">
        <v>2</v>
      </c>
      <c r="BE34" t="b">
        <v>1</v>
      </c>
      <c r="BF34">
        <v>1714151605.666666</v>
      </c>
      <c r="BG34">
        <v>419.475</v>
      </c>
      <c r="BH34">
        <v>419.9097333333333</v>
      </c>
      <c r="BI34">
        <v>14.00011666666666</v>
      </c>
      <c r="BJ34">
        <v>13.81086333333334</v>
      </c>
      <c r="BK34">
        <v>422.2117666666667</v>
      </c>
      <c r="BL34">
        <v>14.03392</v>
      </c>
      <c r="BM34">
        <v>599.9571</v>
      </c>
      <c r="BN34">
        <v>101.412</v>
      </c>
      <c r="BO34">
        <v>0.09984658333333334</v>
      </c>
      <c r="BP34">
        <v>20.02405333333333</v>
      </c>
      <c r="BQ34">
        <v>19.99335</v>
      </c>
      <c r="BR34">
        <v>999.9000000000002</v>
      </c>
      <c r="BS34">
        <v>0</v>
      </c>
      <c r="BT34">
        <v>0</v>
      </c>
      <c r="BU34">
        <v>10005.964</v>
      </c>
      <c r="BV34">
        <v>0</v>
      </c>
      <c r="BW34">
        <v>191.9112</v>
      </c>
      <c r="BX34">
        <v>-0.4347289666666667</v>
      </c>
      <c r="BY34">
        <v>425.4311</v>
      </c>
      <c r="BZ34">
        <v>425.7903</v>
      </c>
      <c r="CA34">
        <v>0.1892461999999999</v>
      </c>
      <c r="CB34">
        <v>419.9097333333333</v>
      </c>
      <c r="CC34">
        <v>13.81086333333334</v>
      </c>
      <c r="CD34">
        <v>1.419780666666667</v>
      </c>
      <c r="CE34">
        <v>1.400588333333333</v>
      </c>
      <c r="CF34">
        <v>12.13054666666667</v>
      </c>
      <c r="CG34">
        <v>11.92397333333333</v>
      </c>
      <c r="CH34">
        <v>400.0052666666667</v>
      </c>
      <c r="CI34">
        <v>0.8999977999999995</v>
      </c>
      <c r="CJ34">
        <v>0.1000021266666667</v>
      </c>
      <c r="CK34">
        <v>0</v>
      </c>
      <c r="CL34">
        <v>194.6653666666667</v>
      </c>
      <c r="CM34">
        <v>5.00098</v>
      </c>
      <c r="CN34">
        <v>1140.748666666667</v>
      </c>
      <c r="CO34">
        <v>3655.967666666666</v>
      </c>
      <c r="CP34">
        <v>36.0725</v>
      </c>
      <c r="CQ34">
        <v>38.94976666666665</v>
      </c>
      <c r="CR34">
        <v>37.8477</v>
      </c>
      <c r="CS34">
        <v>38.45193333333334</v>
      </c>
      <c r="CT34">
        <v>37.8101</v>
      </c>
      <c r="CU34">
        <v>355.5039999999999</v>
      </c>
      <c r="CV34">
        <v>39.502</v>
      </c>
      <c r="CW34">
        <v>0</v>
      </c>
      <c r="CX34">
        <v>1714151700.5</v>
      </c>
      <c r="CY34">
        <v>0</v>
      </c>
      <c r="CZ34">
        <v>1714150874.1</v>
      </c>
      <c r="DA34" t="s">
        <v>356</v>
      </c>
      <c r="DB34">
        <v>1714150866.1</v>
      </c>
      <c r="DC34">
        <v>1714150874.1</v>
      </c>
      <c r="DD34">
        <v>1</v>
      </c>
      <c r="DE34">
        <v>-0.506</v>
      </c>
      <c r="DF34">
        <v>-0.024</v>
      </c>
      <c r="DG34">
        <v>-2.74</v>
      </c>
      <c r="DH34">
        <v>-0.028</v>
      </c>
      <c r="DI34">
        <v>420</v>
      </c>
      <c r="DJ34">
        <v>17</v>
      </c>
      <c r="DK34">
        <v>0.54</v>
      </c>
      <c r="DL34">
        <v>0.17</v>
      </c>
      <c r="DM34">
        <v>-0.4361565150000001</v>
      </c>
      <c r="DN34">
        <v>-0.4764662499061901</v>
      </c>
      <c r="DO34">
        <v>0.2085813673293021</v>
      </c>
      <c r="DP34">
        <v>0</v>
      </c>
      <c r="DQ34">
        <v>0.1786134</v>
      </c>
      <c r="DR34">
        <v>0.1983923527204503</v>
      </c>
      <c r="DS34">
        <v>0.02617872624078567</v>
      </c>
      <c r="DT34">
        <v>0</v>
      </c>
      <c r="DU34">
        <v>0</v>
      </c>
      <c r="DV34">
        <v>2</v>
      </c>
      <c r="DW34" t="s">
        <v>357</v>
      </c>
      <c r="DX34">
        <v>3.22956</v>
      </c>
      <c r="DY34">
        <v>2.70457</v>
      </c>
      <c r="DZ34">
        <v>0.107005</v>
      </c>
      <c r="EA34">
        <v>0.106965</v>
      </c>
      <c r="EB34">
        <v>0.07934860000000001</v>
      </c>
      <c r="EC34">
        <v>0.0788059</v>
      </c>
      <c r="ED34">
        <v>29315.2</v>
      </c>
      <c r="EE34">
        <v>28708.3</v>
      </c>
      <c r="EF34">
        <v>31419.1</v>
      </c>
      <c r="EG34">
        <v>30453.5</v>
      </c>
      <c r="EH34">
        <v>38760</v>
      </c>
      <c r="EI34">
        <v>37091.5</v>
      </c>
      <c r="EJ34">
        <v>44044.4</v>
      </c>
      <c r="EK34">
        <v>42521.3</v>
      </c>
      <c r="EL34">
        <v>2.182</v>
      </c>
      <c r="EM34">
        <v>1.98472</v>
      </c>
      <c r="EN34">
        <v>0.0398643</v>
      </c>
      <c r="EO34">
        <v>0</v>
      </c>
      <c r="EP34">
        <v>19.328</v>
      </c>
      <c r="EQ34">
        <v>999.9</v>
      </c>
      <c r="ER34">
        <v>55.7</v>
      </c>
      <c r="ES34">
        <v>25.2</v>
      </c>
      <c r="ET34">
        <v>17.6739</v>
      </c>
      <c r="EU34">
        <v>61.6645</v>
      </c>
      <c r="EV34">
        <v>23.0729</v>
      </c>
      <c r="EW34">
        <v>1</v>
      </c>
      <c r="EX34">
        <v>-0.31872</v>
      </c>
      <c r="EY34">
        <v>1.60622</v>
      </c>
      <c r="EZ34">
        <v>20.2019</v>
      </c>
      <c r="FA34">
        <v>5.22807</v>
      </c>
      <c r="FB34">
        <v>11.9954</v>
      </c>
      <c r="FC34">
        <v>4.96755</v>
      </c>
      <c r="FD34">
        <v>3.297</v>
      </c>
      <c r="FE34">
        <v>9999</v>
      </c>
      <c r="FF34">
        <v>9999</v>
      </c>
      <c r="FG34">
        <v>9999</v>
      </c>
      <c r="FH34">
        <v>26.7</v>
      </c>
      <c r="FI34">
        <v>4.97108</v>
      </c>
      <c r="FJ34">
        <v>1.86768</v>
      </c>
      <c r="FK34">
        <v>1.85883</v>
      </c>
      <c r="FL34">
        <v>1.86493</v>
      </c>
      <c r="FM34">
        <v>1.86301</v>
      </c>
      <c r="FN34">
        <v>1.86432</v>
      </c>
      <c r="FO34">
        <v>1.85975</v>
      </c>
      <c r="FP34">
        <v>1.86386</v>
      </c>
      <c r="FQ34">
        <v>0</v>
      </c>
      <c r="FR34">
        <v>0</v>
      </c>
      <c r="FS34">
        <v>0</v>
      </c>
      <c r="FT34">
        <v>0</v>
      </c>
      <c r="FU34" t="s">
        <v>358</v>
      </c>
      <c r="FV34" t="s">
        <v>359</v>
      </c>
      <c r="FW34" t="s">
        <v>360</v>
      </c>
      <c r="FX34" t="s">
        <v>360</v>
      </c>
      <c r="FY34" t="s">
        <v>360</v>
      </c>
      <c r="FZ34" t="s">
        <v>360</v>
      </c>
      <c r="GA34">
        <v>0</v>
      </c>
      <c r="GB34">
        <v>100</v>
      </c>
      <c r="GC34">
        <v>100</v>
      </c>
      <c r="GD34">
        <v>-2.737</v>
      </c>
      <c r="GE34">
        <v>-0.0338</v>
      </c>
      <c r="GF34">
        <v>-0.8811904899427965</v>
      </c>
      <c r="GG34">
        <v>-0.004200780211792431</v>
      </c>
      <c r="GH34">
        <v>-6.086107273994438E-07</v>
      </c>
      <c r="GI34">
        <v>3.538391214060535E-10</v>
      </c>
      <c r="GJ34">
        <v>-0.05529564386864645</v>
      </c>
      <c r="GK34">
        <v>0.006682484536868237</v>
      </c>
      <c r="GL34">
        <v>-0.0007200357986506558</v>
      </c>
      <c r="GM34">
        <v>2.515042002614049E-05</v>
      </c>
      <c r="GN34">
        <v>15</v>
      </c>
      <c r="GO34">
        <v>1944</v>
      </c>
      <c r="GP34">
        <v>3</v>
      </c>
      <c r="GQ34">
        <v>20</v>
      </c>
      <c r="GR34">
        <v>12.5</v>
      </c>
      <c r="GS34">
        <v>12.3</v>
      </c>
      <c r="GT34">
        <v>1.12793</v>
      </c>
      <c r="GU34">
        <v>2.39868</v>
      </c>
      <c r="GV34">
        <v>1.44775</v>
      </c>
      <c r="GW34">
        <v>2.2998</v>
      </c>
      <c r="GX34">
        <v>1.55151</v>
      </c>
      <c r="GY34">
        <v>2.44507</v>
      </c>
      <c r="GZ34">
        <v>29.751</v>
      </c>
      <c r="HA34">
        <v>14.456</v>
      </c>
      <c r="HB34">
        <v>18</v>
      </c>
      <c r="HC34">
        <v>597.6130000000001</v>
      </c>
      <c r="HD34">
        <v>475.827</v>
      </c>
      <c r="HE34">
        <v>16.9992</v>
      </c>
      <c r="HF34">
        <v>22.8472</v>
      </c>
      <c r="HG34">
        <v>30.0001</v>
      </c>
      <c r="HH34">
        <v>23.0018</v>
      </c>
      <c r="HI34">
        <v>22.972</v>
      </c>
      <c r="HJ34">
        <v>22.5747</v>
      </c>
      <c r="HK34">
        <v>31.5284</v>
      </c>
      <c r="HL34">
        <v>57.8685</v>
      </c>
      <c r="HM34">
        <v>17</v>
      </c>
      <c r="HN34">
        <v>420</v>
      </c>
      <c r="HO34">
        <v>13.7191</v>
      </c>
      <c r="HP34">
        <v>99.72239999999999</v>
      </c>
      <c r="HQ34">
        <v>101.609</v>
      </c>
    </row>
    <row r="35" spans="1:225">
      <c r="A35">
        <v>19</v>
      </c>
      <c r="B35">
        <v>1714151623.6</v>
      </c>
      <c r="C35">
        <v>566.5</v>
      </c>
      <c r="D35" t="s">
        <v>399</v>
      </c>
      <c r="E35" t="s">
        <v>400</v>
      </c>
      <c r="F35">
        <v>5</v>
      </c>
      <c r="G35" t="s">
        <v>392</v>
      </c>
      <c r="H35">
        <v>1714151615.666666</v>
      </c>
      <c r="I35">
        <f>(J35)/1000</f>
        <v>0</v>
      </c>
      <c r="J35">
        <f>IF(BE35, AM35, AG35)</f>
        <v>0</v>
      </c>
      <c r="K35">
        <f>IF(BE35, AH35, AF35)</f>
        <v>0</v>
      </c>
      <c r="L35">
        <f>BG35 - IF(AT35&gt;1, K35*BA35*100.0/(AV35*BU35), 0)</f>
        <v>0</v>
      </c>
      <c r="M35">
        <f>((S35-I35/2)*L35-K35)/(S35+I35/2)</f>
        <v>0</v>
      </c>
      <c r="N35">
        <f>M35*(BN35+BO35)/1000.0</f>
        <v>0</v>
      </c>
      <c r="O35">
        <f>(BG35 - IF(AT35&gt;1, K35*BA35*100.0/(AV35*BU35), 0))*(BN35+BO35)/1000.0</f>
        <v>0</v>
      </c>
      <c r="P35">
        <f>2.0/((1/R35-1/Q35)+SIGN(R35)*SQRT((1/R35-1/Q35)*(1/R35-1/Q35) + 4*BB35/((BB35+1)*(BB35+1))*(2*1/R35*1/Q35-1/Q35*1/Q35)))</f>
        <v>0</v>
      </c>
      <c r="Q35">
        <f>IF(LEFT(BC35,1)&lt;&gt;"0",IF(LEFT(BC35,1)="1",3.0,BD35),$D$5+$E$5*(BU35*BN35/($K$5*1000))+$F$5*(BU35*BN35/($K$5*1000))*MAX(MIN(BA35,$J$5),$I$5)*MAX(MIN(BA35,$J$5),$I$5)+$G$5*MAX(MIN(BA35,$J$5),$I$5)*(BU35*BN35/($K$5*1000))+$H$5*(BU35*BN35/($K$5*1000))*(BU35*BN35/($K$5*1000)))</f>
        <v>0</v>
      </c>
      <c r="R35">
        <f>I35*(1000-(1000*0.61365*exp(17.502*V35/(240.97+V35))/(BN35+BO35)+BI35)/2)/(1000*0.61365*exp(17.502*V35/(240.97+V35))/(BN35+BO35)-BI35)</f>
        <v>0</v>
      </c>
      <c r="S35">
        <f>1/((BB35+1)/(P35/1.6)+1/(Q35/1.37)) + BB35/((BB35+1)/(P35/1.6) + BB35/(Q35/1.37))</f>
        <v>0</v>
      </c>
      <c r="T35">
        <f>(AW35*AZ35)</f>
        <v>0</v>
      </c>
      <c r="U35">
        <f>(BP35+(T35+2*0.95*5.67E-8*(((BP35+$B$7)+273)^4-(BP35+273)^4)-44100*I35)/(1.84*29.3*Q35+8*0.95*5.67E-8*(BP35+273)^3))</f>
        <v>0</v>
      </c>
      <c r="V35">
        <f>($C$7*BQ35+$D$7*BR35+$E$7*U35)</f>
        <v>0</v>
      </c>
      <c r="W35">
        <f>0.61365*exp(17.502*V35/(240.97+V35))</f>
        <v>0</v>
      </c>
      <c r="X35">
        <f>(Y35/Z35*100)</f>
        <v>0</v>
      </c>
      <c r="Y35">
        <f>BI35*(BN35+BO35)/1000</f>
        <v>0</v>
      </c>
      <c r="Z35">
        <f>0.61365*exp(17.502*BP35/(240.97+BP35))</f>
        <v>0</v>
      </c>
      <c r="AA35">
        <f>(W35-BI35*(BN35+BO35)/1000)</f>
        <v>0</v>
      </c>
      <c r="AB35">
        <f>(-I35*44100)</f>
        <v>0</v>
      </c>
      <c r="AC35">
        <f>2*29.3*Q35*0.92*(BP35-V35)</f>
        <v>0</v>
      </c>
      <c r="AD35">
        <f>2*0.95*5.67E-8*(((BP35+$B$7)+273)^4-(V35+273)^4)</f>
        <v>0</v>
      </c>
      <c r="AE35">
        <f>T35+AD35+AB35+AC35</f>
        <v>0</v>
      </c>
      <c r="AF35">
        <f>BM35*AT35*(BH35-BG35*(1000-AT35*BJ35)/(1000-AT35*BI35))/(100*BA35)</f>
        <v>0</v>
      </c>
      <c r="AG35">
        <f>1000*BM35*AT35*(BI35-BJ35)/(100*BA35*(1000-AT35*BI35))</f>
        <v>0</v>
      </c>
      <c r="AH35">
        <f>(AI35 - AJ35 - BN35*1E3/(8.314*(BP35+273.15)) * AL35/BM35 * AK35) * BM35/(100*BA35) * (1000 - BJ35)/1000</f>
        <v>0</v>
      </c>
      <c r="AI35">
        <v>425.8275042485454</v>
      </c>
      <c r="AJ35">
        <v>425.4343636363637</v>
      </c>
      <c r="AK35">
        <v>0.0001616702005713065</v>
      </c>
      <c r="AL35">
        <v>67.16414499532817</v>
      </c>
      <c r="AM35">
        <f>(AO35 - AN35 + BN35*1E3/(8.314*(BP35+273.15)) * AQ35/BM35 * AP35) * BM35/(100*BA35) * 1000/(1000 - AO35)</f>
        <v>0</v>
      </c>
      <c r="AN35">
        <v>13.75147661352846</v>
      </c>
      <c r="AO35">
        <v>13.93313999999999</v>
      </c>
      <c r="AP35">
        <v>-0.0009316112692058401</v>
      </c>
      <c r="AQ35">
        <v>78.54840412589668</v>
      </c>
      <c r="AR35">
        <v>0</v>
      </c>
      <c r="AS35">
        <v>0</v>
      </c>
      <c r="AT35">
        <f>IF(AR35*$H$13&gt;=AV35,1.0,(AV35/(AV35-AR35*$H$13)))</f>
        <v>0</v>
      </c>
      <c r="AU35">
        <f>(AT35-1)*100</f>
        <v>0</v>
      </c>
      <c r="AV35">
        <f>MAX(0,($B$13+$C$13*BU35)/(1+$D$13*BU35)*BN35/(BP35+273)*$E$13)</f>
        <v>0</v>
      </c>
      <c r="AW35">
        <f>$B$11*BV35+$C$11*BW35+$F$11*CH35*(1-CK35)</f>
        <v>0</v>
      </c>
      <c r="AX35">
        <f>AW35*AY35</f>
        <v>0</v>
      </c>
      <c r="AY35">
        <f>($B$11*$D$9+$C$11*$D$9+$F$11*((CU35+CM35)/MAX(CU35+CM35+CV35, 0.1)*$I$9+CV35/MAX(CU35+CM35+CV35, 0.1)*$J$9))/($B$11+$C$11+$F$11)</f>
        <v>0</v>
      </c>
      <c r="AZ35">
        <f>($B$11*$K$9+$C$11*$K$9+$F$11*((CU35+CM35)/MAX(CU35+CM35+CV35, 0.1)*$P$9+CV35/MAX(CU35+CM35+CV35, 0.1)*$Q$9))/($B$11+$C$11+$F$11)</f>
        <v>0</v>
      </c>
      <c r="BA35">
        <v>6</v>
      </c>
      <c r="BB35">
        <v>0.5</v>
      </c>
      <c r="BC35" t="s">
        <v>355</v>
      </c>
      <c r="BD35">
        <v>2</v>
      </c>
      <c r="BE35" t="b">
        <v>1</v>
      </c>
      <c r="BF35">
        <v>1714151615.666666</v>
      </c>
      <c r="BG35">
        <v>419.5028</v>
      </c>
      <c r="BH35">
        <v>419.9760333333333</v>
      </c>
      <c r="BI35">
        <v>13.96019333333333</v>
      </c>
      <c r="BJ35">
        <v>13.76433666666667</v>
      </c>
      <c r="BK35">
        <v>422.2397</v>
      </c>
      <c r="BL35">
        <v>13.99405333333333</v>
      </c>
      <c r="BM35">
        <v>599.9832999999999</v>
      </c>
      <c r="BN35">
        <v>101.4122666666667</v>
      </c>
      <c r="BO35">
        <v>0.09990821333333333</v>
      </c>
      <c r="BP35">
        <v>20.01796</v>
      </c>
      <c r="BQ35">
        <v>19.98722333333333</v>
      </c>
      <c r="BR35">
        <v>999.9000000000002</v>
      </c>
      <c r="BS35">
        <v>0</v>
      </c>
      <c r="BT35">
        <v>0</v>
      </c>
      <c r="BU35">
        <v>10013.024</v>
      </c>
      <c r="BV35">
        <v>0</v>
      </c>
      <c r="BW35">
        <v>195.6601333333334</v>
      </c>
      <c r="BX35">
        <v>-0.4732879666666667</v>
      </c>
      <c r="BY35">
        <v>425.4420333333334</v>
      </c>
      <c r="BZ35">
        <v>425.8375333333333</v>
      </c>
      <c r="CA35">
        <v>0.1958661333333333</v>
      </c>
      <c r="CB35">
        <v>419.9760333333333</v>
      </c>
      <c r="CC35">
        <v>13.76433666666667</v>
      </c>
      <c r="CD35">
        <v>1.415736</v>
      </c>
      <c r="CE35">
        <v>1.395872333333333</v>
      </c>
      <c r="CF35">
        <v>12.08722666666666</v>
      </c>
      <c r="CG35">
        <v>11.87285333333333</v>
      </c>
      <c r="CH35">
        <v>400.0118666666666</v>
      </c>
      <c r="CI35">
        <v>0.9000025999999995</v>
      </c>
      <c r="CJ35">
        <v>0.09999732000000003</v>
      </c>
      <c r="CK35">
        <v>0</v>
      </c>
      <c r="CL35">
        <v>194.3916</v>
      </c>
      <c r="CM35">
        <v>5.00098</v>
      </c>
      <c r="CN35">
        <v>1139.347333333333</v>
      </c>
      <c r="CO35">
        <v>3656.034666666666</v>
      </c>
      <c r="CP35">
        <v>36.1186</v>
      </c>
      <c r="CQ35">
        <v>39.07896666666667</v>
      </c>
      <c r="CR35">
        <v>37.90186666666666</v>
      </c>
      <c r="CS35">
        <v>38.71026666666667</v>
      </c>
      <c r="CT35">
        <v>37.87686666666666</v>
      </c>
      <c r="CU35">
        <v>355.5116666666667</v>
      </c>
      <c r="CV35">
        <v>39.501</v>
      </c>
      <c r="CW35">
        <v>0</v>
      </c>
      <c r="CX35">
        <v>1714151710.7</v>
      </c>
      <c r="CY35">
        <v>0</v>
      </c>
      <c r="CZ35">
        <v>1714150874.1</v>
      </c>
      <c r="DA35" t="s">
        <v>356</v>
      </c>
      <c r="DB35">
        <v>1714150866.1</v>
      </c>
      <c r="DC35">
        <v>1714150874.1</v>
      </c>
      <c r="DD35">
        <v>1</v>
      </c>
      <c r="DE35">
        <v>-0.506</v>
      </c>
      <c r="DF35">
        <v>-0.024</v>
      </c>
      <c r="DG35">
        <v>-2.74</v>
      </c>
      <c r="DH35">
        <v>-0.028</v>
      </c>
      <c r="DI35">
        <v>420</v>
      </c>
      <c r="DJ35">
        <v>17</v>
      </c>
      <c r="DK35">
        <v>0.54</v>
      </c>
      <c r="DL35">
        <v>0.17</v>
      </c>
      <c r="DM35">
        <v>-0.494965375</v>
      </c>
      <c r="DN35">
        <v>-0.0003675759849911725</v>
      </c>
      <c r="DO35">
        <v>0.129474584305316</v>
      </c>
      <c r="DP35">
        <v>1</v>
      </c>
      <c r="DQ35">
        <v>0.1913036</v>
      </c>
      <c r="DR35">
        <v>0.05573011632270087</v>
      </c>
      <c r="DS35">
        <v>0.01488800545036171</v>
      </c>
      <c r="DT35">
        <v>1</v>
      </c>
      <c r="DU35">
        <v>2</v>
      </c>
      <c r="DV35">
        <v>2</v>
      </c>
      <c r="DW35" t="s">
        <v>365</v>
      </c>
      <c r="DX35">
        <v>3.22963</v>
      </c>
      <c r="DY35">
        <v>2.70438</v>
      </c>
      <c r="DZ35">
        <v>0.107003</v>
      </c>
      <c r="EA35">
        <v>0.1069</v>
      </c>
      <c r="EB35">
        <v>0.0791925</v>
      </c>
      <c r="EC35">
        <v>0.0787885</v>
      </c>
      <c r="ED35">
        <v>29315.2</v>
      </c>
      <c r="EE35">
        <v>28709.8</v>
      </c>
      <c r="EF35">
        <v>31418.9</v>
      </c>
      <c r="EG35">
        <v>30452.9</v>
      </c>
      <c r="EH35">
        <v>38766.3</v>
      </c>
      <c r="EI35">
        <v>37093.2</v>
      </c>
      <c r="EJ35">
        <v>44044</v>
      </c>
      <c r="EK35">
        <v>42522.5</v>
      </c>
      <c r="EL35">
        <v>2.18265</v>
      </c>
      <c r="EM35">
        <v>1.98487</v>
      </c>
      <c r="EN35">
        <v>0.0390932</v>
      </c>
      <c r="EO35">
        <v>0</v>
      </c>
      <c r="EP35">
        <v>19.3377</v>
      </c>
      <c r="EQ35">
        <v>999.9</v>
      </c>
      <c r="ER35">
        <v>55.7</v>
      </c>
      <c r="ES35">
        <v>25.2</v>
      </c>
      <c r="ET35">
        <v>17.6725</v>
      </c>
      <c r="EU35">
        <v>61.5945</v>
      </c>
      <c r="EV35">
        <v>23.5337</v>
      </c>
      <c r="EW35">
        <v>1</v>
      </c>
      <c r="EX35">
        <v>-0.318666</v>
      </c>
      <c r="EY35">
        <v>1.60092</v>
      </c>
      <c r="EZ35">
        <v>20.2019</v>
      </c>
      <c r="FA35">
        <v>5.22852</v>
      </c>
      <c r="FB35">
        <v>11.9954</v>
      </c>
      <c r="FC35">
        <v>4.96755</v>
      </c>
      <c r="FD35">
        <v>3.297</v>
      </c>
      <c r="FE35">
        <v>9999</v>
      </c>
      <c r="FF35">
        <v>9999</v>
      </c>
      <c r="FG35">
        <v>9999</v>
      </c>
      <c r="FH35">
        <v>26.7</v>
      </c>
      <c r="FI35">
        <v>4.97107</v>
      </c>
      <c r="FJ35">
        <v>1.86768</v>
      </c>
      <c r="FK35">
        <v>1.85883</v>
      </c>
      <c r="FL35">
        <v>1.86493</v>
      </c>
      <c r="FM35">
        <v>1.86304</v>
      </c>
      <c r="FN35">
        <v>1.86432</v>
      </c>
      <c r="FO35">
        <v>1.85975</v>
      </c>
      <c r="FP35">
        <v>1.86385</v>
      </c>
      <c r="FQ35">
        <v>0</v>
      </c>
      <c r="FR35">
        <v>0</v>
      </c>
      <c r="FS35">
        <v>0</v>
      </c>
      <c r="FT35">
        <v>0</v>
      </c>
      <c r="FU35" t="s">
        <v>358</v>
      </c>
      <c r="FV35" t="s">
        <v>359</v>
      </c>
      <c r="FW35" t="s">
        <v>360</v>
      </c>
      <c r="FX35" t="s">
        <v>360</v>
      </c>
      <c r="FY35" t="s">
        <v>360</v>
      </c>
      <c r="FZ35" t="s">
        <v>360</v>
      </c>
      <c r="GA35">
        <v>0</v>
      </c>
      <c r="GB35">
        <v>100</v>
      </c>
      <c r="GC35">
        <v>100</v>
      </c>
      <c r="GD35">
        <v>-2.737</v>
      </c>
      <c r="GE35">
        <v>-0.0339</v>
      </c>
      <c r="GF35">
        <v>-0.8811904899427965</v>
      </c>
      <c r="GG35">
        <v>-0.004200780211792431</v>
      </c>
      <c r="GH35">
        <v>-6.086107273994438E-07</v>
      </c>
      <c r="GI35">
        <v>3.538391214060535E-10</v>
      </c>
      <c r="GJ35">
        <v>-0.05529564386864645</v>
      </c>
      <c r="GK35">
        <v>0.006682484536868237</v>
      </c>
      <c r="GL35">
        <v>-0.0007200357986506558</v>
      </c>
      <c r="GM35">
        <v>2.515042002614049E-05</v>
      </c>
      <c r="GN35">
        <v>15</v>
      </c>
      <c r="GO35">
        <v>1944</v>
      </c>
      <c r="GP35">
        <v>3</v>
      </c>
      <c r="GQ35">
        <v>20</v>
      </c>
      <c r="GR35">
        <v>12.6</v>
      </c>
      <c r="GS35">
        <v>12.5</v>
      </c>
      <c r="GT35">
        <v>1.12793</v>
      </c>
      <c r="GU35">
        <v>2.40845</v>
      </c>
      <c r="GV35">
        <v>1.44897</v>
      </c>
      <c r="GW35">
        <v>2.2998</v>
      </c>
      <c r="GX35">
        <v>1.55151</v>
      </c>
      <c r="GY35">
        <v>2.37183</v>
      </c>
      <c r="GZ35">
        <v>29.751</v>
      </c>
      <c r="HA35">
        <v>14.456</v>
      </c>
      <c r="HB35">
        <v>18</v>
      </c>
      <c r="HC35">
        <v>597.998</v>
      </c>
      <c r="HD35">
        <v>475.868</v>
      </c>
      <c r="HE35">
        <v>16.9994</v>
      </c>
      <c r="HF35">
        <v>22.8419</v>
      </c>
      <c r="HG35">
        <v>30.0001</v>
      </c>
      <c r="HH35">
        <v>22.9961</v>
      </c>
      <c r="HI35">
        <v>22.9663</v>
      </c>
      <c r="HJ35">
        <v>22.5736</v>
      </c>
      <c r="HK35">
        <v>31.5284</v>
      </c>
      <c r="HL35">
        <v>57.8685</v>
      </c>
      <c r="HM35">
        <v>17</v>
      </c>
      <c r="HN35">
        <v>420</v>
      </c>
      <c r="HO35">
        <v>13.7202</v>
      </c>
      <c r="HP35">
        <v>99.7216</v>
      </c>
      <c r="HQ35">
        <v>101.61</v>
      </c>
    </row>
    <row r="36" spans="1:225">
      <c r="A36">
        <v>20</v>
      </c>
      <c r="B36">
        <v>1714151633.6</v>
      </c>
      <c r="C36">
        <v>576.5</v>
      </c>
      <c r="D36" t="s">
        <v>401</v>
      </c>
      <c r="E36" t="s">
        <v>402</v>
      </c>
      <c r="F36">
        <v>5</v>
      </c>
      <c r="G36" t="s">
        <v>392</v>
      </c>
      <c r="H36">
        <v>1714151625.666666</v>
      </c>
      <c r="I36">
        <f>(J36)/1000</f>
        <v>0</v>
      </c>
      <c r="J36">
        <f>IF(BE36, AM36, AG36)</f>
        <v>0</v>
      </c>
      <c r="K36">
        <f>IF(BE36, AH36, AF36)</f>
        <v>0</v>
      </c>
      <c r="L36">
        <f>BG36 - IF(AT36&gt;1, K36*BA36*100.0/(AV36*BU36), 0)</f>
        <v>0</v>
      </c>
      <c r="M36">
        <f>((S36-I36/2)*L36-K36)/(S36+I36/2)</f>
        <v>0</v>
      </c>
      <c r="N36">
        <f>M36*(BN36+BO36)/1000.0</f>
        <v>0</v>
      </c>
      <c r="O36">
        <f>(BG36 - IF(AT36&gt;1, K36*BA36*100.0/(AV36*BU36), 0))*(BN36+BO36)/1000.0</f>
        <v>0</v>
      </c>
      <c r="P36">
        <f>2.0/((1/R36-1/Q36)+SIGN(R36)*SQRT((1/R36-1/Q36)*(1/R36-1/Q36) + 4*BB36/((BB36+1)*(BB36+1))*(2*1/R36*1/Q36-1/Q36*1/Q36)))</f>
        <v>0</v>
      </c>
      <c r="Q36">
        <f>IF(LEFT(BC36,1)&lt;&gt;"0",IF(LEFT(BC36,1)="1",3.0,BD36),$D$5+$E$5*(BU36*BN36/($K$5*1000))+$F$5*(BU36*BN36/($K$5*1000))*MAX(MIN(BA36,$J$5),$I$5)*MAX(MIN(BA36,$J$5),$I$5)+$G$5*MAX(MIN(BA36,$J$5),$I$5)*(BU36*BN36/($K$5*1000))+$H$5*(BU36*BN36/($K$5*1000))*(BU36*BN36/($K$5*1000)))</f>
        <v>0</v>
      </c>
      <c r="R36">
        <f>I36*(1000-(1000*0.61365*exp(17.502*V36/(240.97+V36))/(BN36+BO36)+BI36)/2)/(1000*0.61365*exp(17.502*V36/(240.97+V36))/(BN36+BO36)-BI36)</f>
        <v>0</v>
      </c>
      <c r="S36">
        <f>1/((BB36+1)/(P36/1.6)+1/(Q36/1.37)) + BB36/((BB36+1)/(P36/1.6) + BB36/(Q36/1.37))</f>
        <v>0</v>
      </c>
      <c r="T36">
        <f>(AW36*AZ36)</f>
        <v>0</v>
      </c>
      <c r="U36">
        <f>(BP36+(T36+2*0.95*5.67E-8*(((BP36+$B$7)+273)^4-(BP36+273)^4)-44100*I36)/(1.84*29.3*Q36+8*0.95*5.67E-8*(BP36+273)^3))</f>
        <v>0</v>
      </c>
      <c r="V36">
        <f>($C$7*BQ36+$D$7*BR36+$E$7*U36)</f>
        <v>0</v>
      </c>
      <c r="W36">
        <f>0.61365*exp(17.502*V36/(240.97+V36))</f>
        <v>0</v>
      </c>
      <c r="X36">
        <f>(Y36/Z36*100)</f>
        <v>0</v>
      </c>
      <c r="Y36">
        <f>BI36*(BN36+BO36)/1000</f>
        <v>0</v>
      </c>
      <c r="Z36">
        <f>0.61365*exp(17.502*BP36/(240.97+BP36))</f>
        <v>0</v>
      </c>
      <c r="AA36">
        <f>(W36-BI36*(BN36+BO36)/1000)</f>
        <v>0</v>
      </c>
      <c r="AB36">
        <f>(-I36*44100)</f>
        <v>0</v>
      </c>
      <c r="AC36">
        <f>2*29.3*Q36*0.92*(BP36-V36)</f>
        <v>0</v>
      </c>
      <c r="AD36">
        <f>2*0.95*5.67E-8*(((BP36+$B$7)+273)^4-(V36+273)^4)</f>
        <v>0</v>
      </c>
      <c r="AE36">
        <f>T36+AD36+AB36+AC36</f>
        <v>0</v>
      </c>
      <c r="AF36">
        <f>BM36*AT36*(BH36-BG36*(1000-AT36*BJ36)/(1000-AT36*BI36))/(100*BA36)</f>
        <v>0</v>
      </c>
      <c r="AG36">
        <f>1000*BM36*AT36*(BI36-BJ36)/(100*BA36*(1000-AT36*BI36))</f>
        <v>0</v>
      </c>
      <c r="AH36">
        <f>(AI36 - AJ36 - BN36*1E3/(8.314*(BP36+273.15)) * AL36/BM36 * AK36) * BM36/(100*BA36) * (1000 - BJ36)/1000</f>
        <v>0</v>
      </c>
      <c r="AI36">
        <v>425.8203015314355</v>
      </c>
      <c r="AJ36">
        <v>425.4306121212123</v>
      </c>
      <c r="AK36">
        <v>-0.0005488686092969078</v>
      </c>
      <c r="AL36">
        <v>67.16414499532817</v>
      </c>
      <c r="AM36">
        <f>(AO36 - AN36 + BN36*1E3/(8.314*(BP36+273.15)) * AQ36/BM36 * AP36) * BM36/(100*BA36) * 1000/(1000 - AO36)</f>
        <v>0</v>
      </c>
      <c r="AN36">
        <v>13.74924681755564</v>
      </c>
      <c r="AO36">
        <v>13.91855696969697</v>
      </c>
      <c r="AP36">
        <v>-0.0001010007072247695</v>
      </c>
      <c r="AQ36">
        <v>78.54840412589668</v>
      </c>
      <c r="AR36">
        <v>0</v>
      </c>
      <c r="AS36">
        <v>0</v>
      </c>
      <c r="AT36">
        <f>IF(AR36*$H$13&gt;=AV36,1.0,(AV36/(AV36-AR36*$H$13)))</f>
        <v>0</v>
      </c>
      <c r="AU36">
        <f>(AT36-1)*100</f>
        <v>0</v>
      </c>
      <c r="AV36">
        <f>MAX(0,($B$13+$C$13*BU36)/(1+$D$13*BU36)*BN36/(BP36+273)*$E$13)</f>
        <v>0</v>
      </c>
      <c r="AW36">
        <f>$B$11*BV36+$C$11*BW36+$F$11*CH36*(1-CK36)</f>
        <v>0</v>
      </c>
      <c r="AX36">
        <f>AW36*AY36</f>
        <v>0</v>
      </c>
      <c r="AY36">
        <f>($B$11*$D$9+$C$11*$D$9+$F$11*((CU36+CM36)/MAX(CU36+CM36+CV36, 0.1)*$I$9+CV36/MAX(CU36+CM36+CV36, 0.1)*$J$9))/($B$11+$C$11+$F$11)</f>
        <v>0</v>
      </c>
      <c r="AZ36">
        <f>($B$11*$K$9+$C$11*$K$9+$F$11*((CU36+CM36)/MAX(CU36+CM36+CV36, 0.1)*$P$9+CV36/MAX(CU36+CM36+CV36, 0.1)*$Q$9))/($B$11+$C$11+$F$11)</f>
        <v>0</v>
      </c>
      <c r="BA36">
        <v>6</v>
      </c>
      <c r="BB36">
        <v>0.5</v>
      </c>
      <c r="BC36" t="s">
        <v>355</v>
      </c>
      <c r="BD36">
        <v>2</v>
      </c>
      <c r="BE36" t="b">
        <v>1</v>
      </c>
      <c r="BF36">
        <v>1714151625.666666</v>
      </c>
      <c r="BG36">
        <v>419.5172333333334</v>
      </c>
      <c r="BH36">
        <v>419.9979666666667</v>
      </c>
      <c r="BI36">
        <v>13.92904666666667</v>
      </c>
      <c r="BJ36">
        <v>13.75028333333333</v>
      </c>
      <c r="BK36">
        <v>422.2541666666666</v>
      </c>
      <c r="BL36">
        <v>13.96295</v>
      </c>
      <c r="BM36">
        <v>599.9780333333332</v>
      </c>
      <c r="BN36">
        <v>101.4112</v>
      </c>
      <c r="BO36">
        <v>0.09991569666666668</v>
      </c>
      <c r="BP36">
        <v>20.01770666666667</v>
      </c>
      <c r="BQ36">
        <v>19.98552666666667</v>
      </c>
      <c r="BR36">
        <v>999.9000000000002</v>
      </c>
      <c r="BS36">
        <v>0</v>
      </c>
      <c r="BT36">
        <v>0</v>
      </c>
      <c r="BU36">
        <v>10004.95666666667</v>
      </c>
      <c r="BV36">
        <v>0</v>
      </c>
      <c r="BW36">
        <v>193.6920666666667</v>
      </c>
      <c r="BX36">
        <v>-0.4806508333333334</v>
      </c>
      <c r="BY36">
        <v>425.4434333333333</v>
      </c>
      <c r="BZ36">
        <v>425.8536666666668</v>
      </c>
      <c r="CA36">
        <v>0.1787711666666667</v>
      </c>
      <c r="CB36">
        <v>419.9979666666667</v>
      </c>
      <c r="CC36">
        <v>13.75028333333333</v>
      </c>
      <c r="CD36">
        <v>1.412562</v>
      </c>
      <c r="CE36">
        <v>1.394431666666667</v>
      </c>
      <c r="CF36">
        <v>12.05316</v>
      </c>
      <c r="CG36">
        <v>11.85722666666667</v>
      </c>
      <c r="CH36">
        <v>399.9958</v>
      </c>
      <c r="CI36">
        <v>0.9000001999999996</v>
      </c>
      <c r="CJ36">
        <v>0.09999972333333336</v>
      </c>
      <c r="CK36">
        <v>0</v>
      </c>
      <c r="CL36">
        <v>194.2157666666667</v>
      </c>
      <c r="CM36">
        <v>5.00098</v>
      </c>
      <c r="CN36">
        <v>1137.121666666666</v>
      </c>
      <c r="CO36">
        <v>3655.882</v>
      </c>
      <c r="CP36">
        <v>36.17256666666666</v>
      </c>
      <c r="CQ36">
        <v>39.19983333333333</v>
      </c>
      <c r="CR36">
        <v>37.9601</v>
      </c>
      <c r="CS36">
        <v>38.94139999999999</v>
      </c>
      <c r="CT36">
        <v>37.95183333333333</v>
      </c>
      <c r="CU36">
        <v>355.4956666666668</v>
      </c>
      <c r="CV36">
        <v>39.502</v>
      </c>
      <c r="CW36">
        <v>0</v>
      </c>
      <c r="CX36">
        <v>1714151720.3</v>
      </c>
      <c r="CY36">
        <v>0</v>
      </c>
      <c r="CZ36">
        <v>1714150874.1</v>
      </c>
      <c r="DA36" t="s">
        <v>356</v>
      </c>
      <c r="DB36">
        <v>1714150866.1</v>
      </c>
      <c r="DC36">
        <v>1714150874.1</v>
      </c>
      <c r="DD36">
        <v>1</v>
      </c>
      <c r="DE36">
        <v>-0.506</v>
      </c>
      <c r="DF36">
        <v>-0.024</v>
      </c>
      <c r="DG36">
        <v>-2.74</v>
      </c>
      <c r="DH36">
        <v>-0.028</v>
      </c>
      <c r="DI36">
        <v>420</v>
      </c>
      <c r="DJ36">
        <v>17</v>
      </c>
      <c r="DK36">
        <v>0.54</v>
      </c>
      <c r="DL36">
        <v>0.17</v>
      </c>
      <c r="DM36">
        <v>-0.4901495365853659</v>
      </c>
      <c r="DN36">
        <v>0.3266318466898949</v>
      </c>
      <c r="DO36">
        <v>0.08354017577922775</v>
      </c>
      <c r="DP36">
        <v>0</v>
      </c>
      <c r="DQ36">
        <v>0.1860157073170732</v>
      </c>
      <c r="DR36">
        <v>-0.1307547804878045</v>
      </c>
      <c r="DS36">
        <v>0.01347086517808133</v>
      </c>
      <c r="DT36">
        <v>0</v>
      </c>
      <c r="DU36">
        <v>0</v>
      </c>
      <c r="DV36">
        <v>2</v>
      </c>
      <c r="DW36" t="s">
        <v>357</v>
      </c>
      <c r="DX36">
        <v>3.22961</v>
      </c>
      <c r="DY36">
        <v>2.70457</v>
      </c>
      <c r="DZ36">
        <v>0.107002</v>
      </c>
      <c r="EA36">
        <v>0.106906</v>
      </c>
      <c r="EB36">
        <v>0.07913489999999999</v>
      </c>
      <c r="EC36">
        <v>0.07877430000000001</v>
      </c>
      <c r="ED36">
        <v>29315.1</v>
      </c>
      <c r="EE36">
        <v>28710</v>
      </c>
      <c r="EF36">
        <v>31418.7</v>
      </c>
      <c r="EG36">
        <v>30453.3</v>
      </c>
      <c r="EH36">
        <v>38768.3</v>
      </c>
      <c r="EI36">
        <v>37093.8</v>
      </c>
      <c r="EJ36">
        <v>44043.5</v>
      </c>
      <c r="EK36">
        <v>42522.5</v>
      </c>
      <c r="EL36">
        <v>2.1826</v>
      </c>
      <c r="EM36">
        <v>1.98485</v>
      </c>
      <c r="EN36">
        <v>0.0385456</v>
      </c>
      <c r="EO36">
        <v>0</v>
      </c>
      <c r="EP36">
        <v>19.3452</v>
      </c>
      <c r="EQ36">
        <v>999.9</v>
      </c>
      <c r="ER36">
        <v>55.7</v>
      </c>
      <c r="ES36">
        <v>25.2</v>
      </c>
      <c r="ET36">
        <v>17.6735</v>
      </c>
      <c r="EU36">
        <v>61.4945</v>
      </c>
      <c r="EV36">
        <v>22.9647</v>
      </c>
      <c r="EW36">
        <v>1</v>
      </c>
      <c r="EX36">
        <v>-0.31878</v>
      </c>
      <c r="EY36">
        <v>1.6015</v>
      </c>
      <c r="EZ36">
        <v>20.202</v>
      </c>
      <c r="FA36">
        <v>5.22822</v>
      </c>
      <c r="FB36">
        <v>11.9959</v>
      </c>
      <c r="FC36">
        <v>4.96765</v>
      </c>
      <c r="FD36">
        <v>3.297</v>
      </c>
      <c r="FE36">
        <v>9999</v>
      </c>
      <c r="FF36">
        <v>9999</v>
      </c>
      <c r="FG36">
        <v>9999</v>
      </c>
      <c r="FH36">
        <v>26.7</v>
      </c>
      <c r="FI36">
        <v>4.97107</v>
      </c>
      <c r="FJ36">
        <v>1.86768</v>
      </c>
      <c r="FK36">
        <v>1.85883</v>
      </c>
      <c r="FL36">
        <v>1.86493</v>
      </c>
      <c r="FM36">
        <v>1.86299</v>
      </c>
      <c r="FN36">
        <v>1.86433</v>
      </c>
      <c r="FO36">
        <v>1.85974</v>
      </c>
      <c r="FP36">
        <v>1.86386</v>
      </c>
      <c r="FQ36">
        <v>0</v>
      </c>
      <c r="FR36">
        <v>0</v>
      </c>
      <c r="FS36">
        <v>0</v>
      </c>
      <c r="FT36">
        <v>0</v>
      </c>
      <c r="FU36" t="s">
        <v>358</v>
      </c>
      <c r="FV36" t="s">
        <v>359</v>
      </c>
      <c r="FW36" t="s">
        <v>360</v>
      </c>
      <c r="FX36" t="s">
        <v>360</v>
      </c>
      <c r="FY36" t="s">
        <v>360</v>
      </c>
      <c r="FZ36" t="s">
        <v>360</v>
      </c>
      <c r="GA36">
        <v>0</v>
      </c>
      <c r="GB36">
        <v>100</v>
      </c>
      <c r="GC36">
        <v>100</v>
      </c>
      <c r="GD36">
        <v>-2.737</v>
      </c>
      <c r="GE36">
        <v>-0.0339</v>
      </c>
      <c r="GF36">
        <v>-0.8811904899427965</v>
      </c>
      <c r="GG36">
        <v>-0.004200780211792431</v>
      </c>
      <c r="GH36">
        <v>-6.086107273994438E-07</v>
      </c>
      <c r="GI36">
        <v>3.538391214060535E-10</v>
      </c>
      <c r="GJ36">
        <v>-0.05529564386864645</v>
      </c>
      <c r="GK36">
        <v>0.006682484536868237</v>
      </c>
      <c r="GL36">
        <v>-0.0007200357986506558</v>
      </c>
      <c r="GM36">
        <v>2.515042002614049E-05</v>
      </c>
      <c r="GN36">
        <v>15</v>
      </c>
      <c r="GO36">
        <v>1944</v>
      </c>
      <c r="GP36">
        <v>3</v>
      </c>
      <c r="GQ36">
        <v>20</v>
      </c>
      <c r="GR36">
        <v>12.8</v>
      </c>
      <c r="GS36">
        <v>12.7</v>
      </c>
      <c r="GT36">
        <v>1.12671</v>
      </c>
      <c r="GU36">
        <v>2.41211</v>
      </c>
      <c r="GV36">
        <v>1.44775</v>
      </c>
      <c r="GW36">
        <v>2.2998</v>
      </c>
      <c r="GX36">
        <v>1.55151</v>
      </c>
      <c r="GY36">
        <v>2.21558</v>
      </c>
      <c r="GZ36">
        <v>29.7297</v>
      </c>
      <c r="HA36">
        <v>14.4385</v>
      </c>
      <c r="HB36">
        <v>18</v>
      </c>
      <c r="HC36">
        <v>597.904</v>
      </c>
      <c r="HD36">
        <v>475.799</v>
      </c>
      <c r="HE36">
        <v>16.9999</v>
      </c>
      <c r="HF36">
        <v>22.8376</v>
      </c>
      <c r="HG36">
        <v>30</v>
      </c>
      <c r="HH36">
        <v>22.9907</v>
      </c>
      <c r="HI36">
        <v>22.9605</v>
      </c>
      <c r="HJ36">
        <v>22.5719</v>
      </c>
      <c r="HK36">
        <v>31.5284</v>
      </c>
      <c r="HL36">
        <v>57.4953</v>
      </c>
      <c r="HM36">
        <v>17</v>
      </c>
      <c r="HN36">
        <v>420</v>
      </c>
      <c r="HO36">
        <v>13.7261</v>
      </c>
      <c r="HP36">
        <v>99.72069999999999</v>
      </c>
      <c r="HQ36">
        <v>101.61</v>
      </c>
    </row>
    <row r="37" spans="1:225">
      <c r="A37">
        <v>21</v>
      </c>
      <c r="B37">
        <v>1714151643.6</v>
      </c>
      <c r="C37">
        <v>586.5</v>
      </c>
      <c r="D37" t="s">
        <v>403</v>
      </c>
      <c r="E37" t="s">
        <v>404</v>
      </c>
      <c r="F37">
        <v>5</v>
      </c>
      <c r="G37" t="s">
        <v>392</v>
      </c>
      <c r="H37">
        <v>1714151635.666666</v>
      </c>
      <c r="I37">
        <f>(J37)/1000</f>
        <v>0</v>
      </c>
      <c r="J37">
        <f>IF(BE37, AM37, AG37)</f>
        <v>0</v>
      </c>
      <c r="K37">
        <f>IF(BE37, AH37, AF37)</f>
        <v>0</v>
      </c>
      <c r="L37">
        <f>BG37 - IF(AT37&gt;1, K37*BA37*100.0/(AV37*BU37), 0)</f>
        <v>0</v>
      </c>
      <c r="M37">
        <f>((S37-I37/2)*L37-K37)/(S37+I37/2)</f>
        <v>0</v>
      </c>
      <c r="N37">
        <f>M37*(BN37+BO37)/1000.0</f>
        <v>0</v>
      </c>
      <c r="O37">
        <f>(BG37 - IF(AT37&gt;1, K37*BA37*100.0/(AV37*BU37), 0))*(BN37+BO37)/1000.0</f>
        <v>0</v>
      </c>
      <c r="P37">
        <f>2.0/((1/R37-1/Q37)+SIGN(R37)*SQRT((1/R37-1/Q37)*(1/R37-1/Q37) + 4*BB37/((BB37+1)*(BB37+1))*(2*1/R37*1/Q37-1/Q37*1/Q37)))</f>
        <v>0</v>
      </c>
      <c r="Q37">
        <f>IF(LEFT(BC37,1)&lt;&gt;"0",IF(LEFT(BC37,1)="1",3.0,BD37),$D$5+$E$5*(BU37*BN37/($K$5*1000))+$F$5*(BU37*BN37/($K$5*1000))*MAX(MIN(BA37,$J$5),$I$5)*MAX(MIN(BA37,$J$5),$I$5)+$G$5*MAX(MIN(BA37,$J$5),$I$5)*(BU37*BN37/($K$5*1000))+$H$5*(BU37*BN37/($K$5*1000))*(BU37*BN37/($K$5*1000)))</f>
        <v>0</v>
      </c>
      <c r="R37">
        <f>I37*(1000-(1000*0.61365*exp(17.502*V37/(240.97+V37))/(BN37+BO37)+BI37)/2)/(1000*0.61365*exp(17.502*V37/(240.97+V37))/(BN37+BO37)-BI37)</f>
        <v>0</v>
      </c>
      <c r="S37">
        <f>1/((BB37+1)/(P37/1.6)+1/(Q37/1.37)) + BB37/((BB37+1)/(P37/1.6) + BB37/(Q37/1.37))</f>
        <v>0</v>
      </c>
      <c r="T37">
        <f>(AW37*AZ37)</f>
        <v>0</v>
      </c>
      <c r="U37">
        <f>(BP37+(T37+2*0.95*5.67E-8*(((BP37+$B$7)+273)^4-(BP37+273)^4)-44100*I37)/(1.84*29.3*Q37+8*0.95*5.67E-8*(BP37+273)^3))</f>
        <v>0</v>
      </c>
      <c r="V37">
        <f>($C$7*BQ37+$D$7*BR37+$E$7*U37)</f>
        <v>0</v>
      </c>
      <c r="W37">
        <f>0.61365*exp(17.502*V37/(240.97+V37))</f>
        <v>0</v>
      </c>
      <c r="X37">
        <f>(Y37/Z37*100)</f>
        <v>0</v>
      </c>
      <c r="Y37">
        <f>BI37*(BN37+BO37)/1000</f>
        <v>0</v>
      </c>
      <c r="Z37">
        <f>0.61365*exp(17.502*BP37/(240.97+BP37))</f>
        <v>0</v>
      </c>
      <c r="AA37">
        <f>(W37-BI37*(BN37+BO37)/1000)</f>
        <v>0</v>
      </c>
      <c r="AB37">
        <f>(-I37*44100)</f>
        <v>0</v>
      </c>
      <c r="AC37">
        <f>2*29.3*Q37*0.92*(BP37-V37)</f>
        <v>0</v>
      </c>
      <c r="AD37">
        <f>2*0.95*5.67E-8*(((BP37+$B$7)+273)^4-(V37+273)^4)</f>
        <v>0</v>
      </c>
      <c r="AE37">
        <f>T37+AD37+AB37+AC37</f>
        <v>0</v>
      </c>
      <c r="AF37">
        <f>BM37*AT37*(BH37-BG37*(1000-AT37*BJ37)/(1000-AT37*BI37))/(100*BA37)</f>
        <v>0</v>
      </c>
      <c r="AG37">
        <f>1000*BM37*AT37*(BI37-BJ37)/(100*BA37*(1000-AT37*BI37))</f>
        <v>0</v>
      </c>
      <c r="AH37">
        <f>(AI37 - AJ37 - BN37*1E3/(8.314*(BP37+273.15)) * AL37/BM37 * AK37) * BM37/(100*BA37) * (1000 - BJ37)/1000</f>
        <v>0</v>
      </c>
      <c r="AI37">
        <v>425.849114759002</v>
      </c>
      <c r="AJ37">
        <v>425.3676545454545</v>
      </c>
      <c r="AK37">
        <v>-0.0005900399416613602</v>
      </c>
      <c r="AL37">
        <v>67.16414499532817</v>
      </c>
      <c r="AM37">
        <f>(AO37 - AN37 + BN37*1E3/(8.314*(BP37+273.15)) * AQ37/BM37 * AP37) * BM37/(100*BA37) * 1000/(1000 - AO37)</f>
        <v>0</v>
      </c>
      <c r="AN37">
        <v>13.72229492875038</v>
      </c>
      <c r="AO37">
        <v>13.90300303030303</v>
      </c>
      <c r="AP37">
        <v>-0.0001500324380801045</v>
      </c>
      <c r="AQ37">
        <v>78.54840412589668</v>
      </c>
      <c r="AR37">
        <v>0</v>
      </c>
      <c r="AS37">
        <v>0</v>
      </c>
      <c r="AT37">
        <f>IF(AR37*$H$13&gt;=AV37,1.0,(AV37/(AV37-AR37*$H$13)))</f>
        <v>0</v>
      </c>
      <c r="AU37">
        <f>(AT37-1)*100</f>
        <v>0</v>
      </c>
      <c r="AV37">
        <f>MAX(0,($B$13+$C$13*BU37)/(1+$D$13*BU37)*BN37/(BP37+273)*$E$13)</f>
        <v>0</v>
      </c>
      <c r="AW37">
        <f>$B$11*BV37+$C$11*BW37+$F$11*CH37*(1-CK37)</f>
        <v>0</v>
      </c>
      <c r="AX37">
        <f>AW37*AY37</f>
        <v>0</v>
      </c>
      <c r="AY37">
        <f>($B$11*$D$9+$C$11*$D$9+$F$11*((CU37+CM37)/MAX(CU37+CM37+CV37, 0.1)*$I$9+CV37/MAX(CU37+CM37+CV37, 0.1)*$J$9))/($B$11+$C$11+$F$11)</f>
        <v>0</v>
      </c>
      <c r="AZ37">
        <f>($B$11*$K$9+$C$11*$K$9+$F$11*((CU37+CM37)/MAX(CU37+CM37+CV37, 0.1)*$P$9+CV37/MAX(CU37+CM37+CV37, 0.1)*$Q$9))/($B$11+$C$11+$F$11)</f>
        <v>0</v>
      </c>
      <c r="BA37">
        <v>6</v>
      </c>
      <c r="BB37">
        <v>0.5</v>
      </c>
      <c r="BC37" t="s">
        <v>355</v>
      </c>
      <c r="BD37">
        <v>2</v>
      </c>
      <c r="BE37" t="b">
        <v>1</v>
      </c>
      <c r="BF37">
        <v>1714151635.666666</v>
      </c>
      <c r="BG37">
        <v>419.5001</v>
      </c>
      <c r="BH37">
        <v>419.9948666666667</v>
      </c>
      <c r="BI37">
        <v>13.91459</v>
      </c>
      <c r="BJ37">
        <v>13.73665666666666</v>
      </c>
      <c r="BK37">
        <v>422.2369333333335</v>
      </c>
      <c r="BL37">
        <v>13.94852333333333</v>
      </c>
      <c r="BM37">
        <v>600.0074</v>
      </c>
      <c r="BN37">
        <v>101.4108</v>
      </c>
      <c r="BO37">
        <v>0.0999935333333333</v>
      </c>
      <c r="BP37">
        <v>20.02054</v>
      </c>
      <c r="BQ37">
        <v>19.99082666666667</v>
      </c>
      <c r="BR37">
        <v>999.9000000000002</v>
      </c>
      <c r="BS37">
        <v>0</v>
      </c>
      <c r="BT37">
        <v>0</v>
      </c>
      <c r="BU37">
        <v>10001.89066666667</v>
      </c>
      <c r="BV37">
        <v>0</v>
      </c>
      <c r="BW37">
        <v>187.7006</v>
      </c>
      <c r="BX37">
        <v>-0.4946869666666666</v>
      </c>
      <c r="BY37">
        <v>425.4197666666667</v>
      </c>
      <c r="BZ37">
        <v>425.8445666666667</v>
      </c>
      <c r="CA37">
        <v>0.1779475333333333</v>
      </c>
      <c r="CB37">
        <v>419.9948666666667</v>
      </c>
      <c r="CC37">
        <v>13.73665666666666</v>
      </c>
      <c r="CD37">
        <v>1.41109</v>
      </c>
      <c r="CE37">
        <v>1.393045</v>
      </c>
      <c r="CF37">
        <v>12.03734333333333</v>
      </c>
      <c r="CG37">
        <v>11.84212666666667</v>
      </c>
      <c r="CH37">
        <v>399.9816666666667</v>
      </c>
      <c r="CI37">
        <v>0.9000049999999996</v>
      </c>
      <c r="CJ37">
        <v>0.09999491666666668</v>
      </c>
      <c r="CK37">
        <v>0</v>
      </c>
      <c r="CL37">
        <v>193.8606</v>
      </c>
      <c r="CM37">
        <v>5.00098</v>
      </c>
      <c r="CN37">
        <v>1134.793666666667</v>
      </c>
      <c r="CO37">
        <v>3655.756666666667</v>
      </c>
      <c r="CP37">
        <v>36.229</v>
      </c>
      <c r="CQ37">
        <v>39.3019</v>
      </c>
      <c r="CR37">
        <v>38.02273333333332</v>
      </c>
      <c r="CS37">
        <v>39.13936666666666</v>
      </c>
      <c r="CT37">
        <v>38.02686666666666</v>
      </c>
      <c r="CU37">
        <v>355.4840000000001</v>
      </c>
      <c r="CV37">
        <v>39.499</v>
      </c>
      <c r="CW37">
        <v>0</v>
      </c>
      <c r="CX37">
        <v>1714151730.5</v>
      </c>
      <c r="CY37">
        <v>0</v>
      </c>
      <c r="CZ37">
        <v>1714150874.1</v>
      </c>
      <c r="DA37" t="s">
        <v>356</v>
      </c>
      <c r="DB37">
        <v>1714150866.1</v>
      </c>
      <c r="DC37">
        <v>1714150874.1</v>
      </c>
      <c r="DD37">
        <v>1</v>
      </c>
      <c r="DE37">
        <v>-0.506</v>
      </c>
      <c r="DF37">
        <v>-0.024</v>
      </c>
      <c r="DG37">
        <v>-2.74</v>
      </c>
      <c r="DH37">
        <v>-0.028</v>
      </c>
      <c r="DI37">
        <v>420</v>
      </c>
      <c r="DJ37">
        <v>17</v>
      </c>
      <c r="DK37">
        <v>0.54</v>
      </c>
      <c r="DL37">
        <v>0.17</v>
      </c>
      <c r="DM37">
        <v>-0.4921160975609756</v>
      </c>
      <c r="DN37">
        <v>-0.1393736027874575</v>
      </c>
      <c r="DO37">
        <v>0.04056503499489213</v>
      </c>
      <c r="DP37">
        <v>0</v>
      </c>
      <c r="DQ37">
        <v>0.1779943414634146</v>
      </c>
      <c r="DR37">
        <v>0.02264753310104569</v>
      </c>
      <c r="DS37">
        <v>0.005851916961757506</v>
      </c>
      <c r="DT37">
        <v>1</v>
      </c>
      <c r="DU37">
        <v>1</v>
      </c>
      <c r="DV37">
        <v>2</v>
      </c>
      <c r="DW37" t="s">
        <v>368</v>
      </c>
      <c r="DX37">
        <v>3.22957</v>
      </c>
      <c r="DY37">
        <v>2.70442</v>
      </c>
      <c r="DZ37">
        <v>0.106997</v>
      </c>
      <c r="EA37">
        <v>0.106918</v>
      </c>
      <c r="EB37">
        <v>0.07906920000000001</v>
      </c>
      <c r="EC37">
        <v>0.078663</v>
      </c>
      <c r="ED37">
        <v>29315</v>
      </c>
      <c r="EE37">
        <v>28709</v>
      </c>
      <c r="EF37">
        <v>31418.5</v>
      </c>
      <c r="EG37">
        <v>30452.7</v>
      </c>
      <c r="EH37">
        <v>38770.9</v>
      </c>
      <c r="EI37">
        <v>37097.9</v>
      </c>
      <c r="EJ37">
        <v>44043.4</v>
      </c>
      <c r="EK37">
        <v>42522</v>
      </c>
      <c r="EL37">
        <v>2.18292</v>
      </c>
      <c r="EM37">
        <v>1.98487</v>
      </c>
      <c r="EN37">
        <v>0.0392459</v>
      </c>
      <c r="EO37">
        <v>0</v>
      </c>
      <c r="EP37">
        <v>19.3542</v>
      </c>
      <c r="EQ37">
        <v>999.9</v>
      </c>
      <c r="ER37">
        <v>55.7</v>
      </c>
      <c r="ES37">
        <v>25.2</v>
      </c>
      <c r="ET37">
        <v>17.6738</v>
      </c>
      <c r="EU37">
        <v>61.9045</v>
      </c>
      <c r="EV37">
        <v>23.1931</v>
      </c>
      <c r="EW37">
        <v>1</v>
      </c>
      <c r="EX37">
        <v>-0.318872</v>
      </c>
      <c r="EY37">
        <v>1.60184</v>
      </c>
      <c r="EZ37">
        <v>20.2019</v>
      </c>
      <c r="FA37">
        <v>5.22837</v>
      </c>
      <c r="FB37">
        <v>11.9968</v>
      </c>
      <c r="FC37">
        <v>4.9676</v>
      </c>
      <c r="FD37">
        <v>3.297</v>
      </c>
      <c r="FE37">
        <v>9999</v>
      </c>
      <c r="FF37">
        <v>9999</v>
      </c>
      <c r="FG37">
        <v>9999</v>
      </c>
      <c r="FH37">
        <v>26.7</v>
      </c>
      <c r="FI37">
        <v>4.97107</v>
      </c>
      <c r="FJ37">
        <v>1.86768</v>
      </c>
      <c r="FK37">
        <v>1.85883</v>
      </c>
      <c r="FL37">
        <v>1.86493</v>
      </c>
      <c r="FM37">
        <v>1.86301</v>
      </c>
      <c r="FN37">
        <v>1.86433</v>
      </c>
      <c r="FO37">
        <v>1.85974</v>
      </c>
      <c r="FP37">
        <v>1.86386</v>
      </c>
      <c r="FQ37">
        <v>0</v>
      </c>
      <c r="FR37">
        <v>0</v>
      </c>
      <c r="FS37">
        <v>0</v>
      </c>
      <c r="FT37">
        <v>0</v>
      </c>
      <c r="FU37" t="s">
        <v>358</v>
      </c>
      <c r="FV37" t="s">
        <v>359</v>
      </c>
      <c r="FW37" t="s">
        <v>360</v>
      </c>
      <c r="FX37" t="s">
        <v>360</v>
      </c>
      <c r="FY37" t="s">
        <v>360</v>
      </c>
      <c r="FZ37" t="s">
        <v>360</v>
      </c>
      <c r="GA37">
        <v>0</v>
      </c>
      <c r="GB37">
        <v>100</v>
      </c>
      <c r="GC37">
        <v>100</v>
      </c>
      <c r="GD37">
        <v>-2.736</v>
      </c>
      <c r="GE37">
        <v>-0.034</v>
      </c>
      <c r="GF37">
        <v>-0.8811904899427965</v>
      </c>
      <c r="GG37">
        <v>-0.004200780211792431</v>
      </c>
      <c r="GH37">
        <v>-6.086107273994438E-07</v>
      </c>
      <c r="GI37">
        <v>3.538391214060535E-10</v>
      </c>
      <c r="GJ37">
        <v>-0.05529564386864645</v>
      </c>
      <c r="GK37">
        <v>0.006682484536868237</v>
      </c>
      <c r="GL37">
        <v>-0.0007200357986506558</v>
      </c>
      <c r="GM37">
        <v>2.515042002614049E-05</v>
      </c>
      <c r="GN37">
        <v>15</v>
      </c>
      <c r="GO37">
        <v>1944</v>
      </c>
      <c r="GP37">
        <v>3</v>
      </c>
      <c r="GQ37">
        <v>20</v>
      </c>
      <c r="GR37">
        <v>13</v>
      </c>
      <c r="GS37">
        <v>12.8</v>
      </c>
      <c r="GT37">
        <v>1.12793</v>
      </c>
      <c r="GU37">
        <v>2.40479</v>
      </c>
      <c r="GV37">
        <v>1.44775</v>
      </c>
      <c r="GW37">
        <v>2.2998</v>
      </c>
      <c r="GX37">
        <v>1.55151</v>
      </c>
      <c r="GY37">
        <v>2.44873</v>
      </c>
      <c r="GZ37">
        <v>29.7297</v>
      </c>
      <c r="HA37">
        <v>14.456</v>
      </c>
      <c r="HB37">
        <v>18</v>
      </c>
      <c r="HC37">
        <v>598.076</v>
      </c>
      <c r="HD37">
        <v>475.767</v>
      </c>
      <c r="HE37">
        <v>16.9999</v>
      </c>
      <c r="HF37">
        <v>22.8337</v>
      </c>
      <c r="HG37">
        <v>29.9999</v>
      </c>
      <c r="HH37">
        <v>22.986</v>
      </c>
      <c r="HI37">
        <v>22.9553</v>
      </c>
      <c r="HJ37">
        <v>22.5725</v>
      </c>
      <c r="HK37">
        <v>31.5284</v>
      </c>
      <c r="HL37">
        <v>57.4953</v>
      </c>
      <c r="HM37">
        <v>17</v>
      </c>
      <c r="HN37">
        <v>420</v>
      </c>
      <c r="HO37">
        <v>13.726</v>
      </c>
      <c r="HP37">
        <v>99.7201</v>
      </c>
      <c r="HQ37">
        <v>101.609</v>
      </c>
    </row>
    <row r="38" spans="1:225">
      <c r="A38">
        <v>22</v>
      </c>
      <c r="B38">
        <v>1714151803.6</v>
      </c>
      <c r="C38">
        <v>746.5</v>
      </c>
      <c r="D38" t="s">
        <v>405</v>
      </c>
      <c r="E38" t="s">
        <v>406</v>
      </c>
      <c r="F38">
        <v>5</v>
      </c>
      <c r="G38" t="s">
        <v>407</v>
      </c>
      <c r="H38">
        <v>1714151795.599999</v>
      </c>
      <c r="I38">
        <f>(J38)/1000</f>
        <v>0</v>
      </c>
      <c r="J38">
        <f>IF(BE38, AM38, AG38)</f>
        <v>0</v>
      </c>
      <c r="K38">
        <f>IF(BE38, AH38, AF38)</f>
        <v>0</v>
      </c>
      <c r="L38">
        <f>BG38 - IF(AT38&gt;1, K38*BA38*100.0/(AV38*BU38), 0)</f>
        <v>0</v>
      </c>
      <c r="M38">
        <f>((S38-I38/2)*L38-K38)/(S38+I38/2)</f>
        <v>0</v>
      </c>
      <c r="N38">
        <f>M38*(BN38+BO38)/1000.0</f>
        <v>0</v>
      </c>
      <c r="O38">
        <f>(BG38 - IF(AT38&gt;1, K38*BA38*100.0/(AV38*BU38), 0))*(BN38+BO38)/1000.0</f>
        <v>0</v>
      </c>
      <c r="P38">
        <f>2.0/((1/R38-1/Q38)+SIGN(R38)*SQRT((1/R38-1/Q38)*(1/R38-1/Q38) + 4*BB38/((BB38+1)*(BB38+1))*(2*1/R38*1/Q38-1/Q38*1/Q38)))</f>
        <v>0</v>
      </c>
      <c r="Q38">
        <f>IF(LEFT(BC38,1)&lt;&gt;"0",IF(LEFT(BC38,1)="1",3.0,BD38),$D$5+$E$5*(BU38*BN38/($K$5*1000))+$F$5*(BU38*BN38/($K$5*1000))*MAX(MIN(BA38,$J$5),$I$5)*MAX(MIN(BA38,$J$5),$I$5)+$G$5*MAX(MIN(BA38,$J$5),$I$5)*(BU38*BN38/($K$5*1000))+$H$5*(BU38*BN38/($K$5*1000))*(BU38*BN38/($K$5*1000)))</f>
        <v>0</v>
      </c>
      <c r="R38">
        <f>I38*(1000-(1000*0.61365*exp(17.502*V38/(240.97+V38))/(BN38+BO38)+BI38)/2)/(1000*0.61365*exp(17.502*V38/(240.97+V38))/(BN38+BO38)-BI38)</f>
        <v>0</v>
      </c>
      <c r="S38">
        <f>1/((BB38+1)/(P38/1.6)+1/(Q38/1.37)) + BB38/((BB38+1)/(P38/1.6) + BB38/(Q38/1.37))</f>
        <v>0</v>
      </c>
      <c r="T38">
        <f>(AW38*AZ38)</f>
        <v>0</v>
      </c>
      <c r="U38">
        <f>(BP38+(T38+2*0.95*5.67E-8*(((BP38+$B$7)+273)^4-(BP38+273)^4)-44100*I38)/(1.84*29.3*Q38+8*0.95*5.67E-8*(BP38+273)^3))</f>
        <v>0</v>
      </c>
      <c r="V38">
        <f>($C$7*BQ38+$D$7*BR38+$E$7*U38)</f>
        <v>0</v>
      </c>
      <c r="W38">
        <f>0.61365*exp(17.502*V38/(240.97+V38))</f>
        <v>0</v>
      </c>
      <c r="X38">
        <f>(Y38/Z38*100)</f>
        <v>0</v>
      </c>
      <c r="Y38">
        <f>BI38*(BN38+BO38)/1000</f>
        <v>0</v>
      </c>
      <c r="Z38">
        <f>0.61365*exp(17.502*BP38/(240.97+BP38))</f>
        <v>0</v>
      </c>
      <c r="AA38">
        <f>(W38-BI38*(BN38+BO38)/1000)</f>
        <v>0</v>
      </c>
      <c r="AB38">
        <f>(-I38*44100)</f>
        <v>0</v>
      </c>
      <c r="AC38">
        <f>2*29.3*Q38*0.92*(BP38-V38)</f>
        <v>0</v>
      </c>
      <c r="AD38">
        <f>2*0.95*5.67E-8*(((BP38+$B$7)+273)^4-(V38+273)^4)</f>
        <v>0</v>
      </c>
      <c r="AE38">
        <f>T38+AD38+AB38+AC38</f>
        <v>0</v>
      </c>
      <c r="AF38">
        <f>BM38*AT38*(BH38-BG38*(1000-AT38*BJ38)/(1000-AT38*BI38))/(100*BA38)</f>
        <v>0</v>
      </c>
      <c r="AG38">
        <f>1000*BM38*AT38*(BI38-BJ38)/(100*BA38*(1000-AT38*BI38))</f>
        <v>0</v>
      </c>
      <c r="AH38">
        <f>(AI38 - AJ38 - BN38*1E3/(8.314*(BP38+273.15)) * AL38/BM38 * AK38) * BM38/(100*BA38) * (1000 - BJ38)/1000</f>
        <v>0</v>
      </c>
      <c r="AI38">
        <v>425.9823822436001</v>
      </c>
      <c r="AJ38">
        <v>425.0987515151513</v>
      </c>
      <c r="AK38">
        <v>0.004140640166424434</v>
      </c>
      <c r="AL38">
        <v>67.16270374150601</v>
      </c>
      <c r="AM38">
        <f>(AO38 - AN38 + BN38*1E3/(8.314*(BP38+273.15)) * AQ38/BM38 * AP38) * BM38/(100*BA38) * 1000/(1000 - AO38)</f>
        <v>0</v>
      </c>
      <c r="AN38">
        <v>13.94853382366179</v>
      </c>
      <c r="AO38">
        <v>13.9530509090909</v>
      </c>
      <c r="AP38">
        <v>0.009050393725395954</v>
      </c>
      <c r="AQ38">
        <v>78.54808774816951</v>
      </c>
      <c r="AR38">
        <v>0</v>
      </c>
      <c r="AS38">
        <v>0</v>
      </c>
      <c r="AT38">
        <f>IF(AR38*$H$13&gt;=AV38,1.0,(AV38/(AV38-AR38*$H$13)))</f>
        <v>0</v>
      </c>
      <c r="AU38">
        <f>(AT38-1)*100</f>
        <v>0</v>
      </c>
      <c r="AV38">
        <f>MAX(0,($B$13+$C$13*BU38)/(1+$D$13*BU38)*BN38/(BP38+273)*$E$13)</f>
        <v>0</v>
      </c>
      <c r="AW38">
        <f>$B$11*BV38+$C$11*BW38+$F$11*CH38*(1-CK38)</f>
        <v>0</v>
      </c>
      <c r="AX38">
        <f>AW38*AY38</f>
        <v>0</v>
      </c>
      <c r="AY38">
        <f>($B$11*$D$9+$C$11*$D$9+$F$11*((CU38+CM38)/MAX(CU38+CM38+CV38, 0.1)*$I$9+CV38/MAX(CU38+CM38+CV38, 0.1)*$J$9))/($B$11+$C$11+$F$11)</f>
        <v>0</v>
      </c>
      <c r="AZ38">
        <f>($B$11*$K$9+$C$11*$K$9+$F$11*((CU38+CM38)/MAX(CU38+CM38+CV38, 0.1)*$P$9+CV38/MAX(CU38+CM38+CV38, 0.1)*$Q$9))/($B$11+$C$11+$F$11)</f>
        <v>0</v>
      </c>
      <c r="BA38">
        <v>6</v>
      </c>
      <c r="BB38">
        <v>0.5</v>
      </c>
      <c r="BC38" t="s">
        <v>355</v>
      </c>
      <c r="BD38">
        <v>2</v>
      </c>
      <c r="BE38" t="b">
        <v>1</v>
      </c>
      <c r="BF38">
        <v>1714151795.599999</v>
      </c>
      <c r="BG38">
        <v>419.3409354838711</v>
      </c>
      <c r="BH38">
        <v>420.0006774193548</v>
      </c>
      <c r="BI38">
        <v>13.86665483870968</v>
      </c>
      <c r="BJ38">
        <v>13.94877419354838</v>
      </c>
      <c r="BK38">
        <v>422.076935483871</v>
      </c>
      <c r="BL38">
        <v>13.90062903225807</v>
      </c>
      <c r="BM38">
        <v>599.9944516129032</v>
      </c>
      <c r="BN38">
        <v>101.4054516129032</v>
      </c>
      <c r="BO38">
        <v>0.1000136709677419</v>
      </c>
      <c r="BP38">
        <v>19.95084838709677</v>
      </c>
      <c r="BQ38">
        <v>19.93950967741936</v>
      </c>
      <c r="BR38">
        <v>999.9000000000003</v>
      </c>
      <c r="BS38">
        <v>0</v>
      </c>
      <c r="BT38">
        <v>0</v>
      </c>
      <c r="BU38">
        <v>9996.723225806451</v>
      </c>
      <c r="BV38">
        <v>0</v>
      </c>
      <c r="BW38">
        <v>225.0784516129033</v>
      </c>
      <c r="BX38">
        <v>-0.6597643548387098</v>
      </c>
      <c r="BY38">
        <v>425.2375483870968</v>
      </c>
      <c r="BZ38">
        <v>425.9420645161291</v>
      </c>
      <c r="CA38">
        <v>-0.08212069983870969</v>
      </c>
      <c r="CB38">
        <v>420.0006774193548</v>
      </c>
      <c r="CC38">
        <v>13.94877419354838</v>
      </c>
      <c r="CD38">
        <v>1.406154193548387</v>
      </c>
      <c r="CE38">
        <v>1.414482580645161</v>
      </c>
      <c r="CF38">
        <v>11.98401935483871</v>
      </c>
      <c r="CG38">
        <v>12.07377419354839</v>
      </c>
      <c r="CH38">
        <v>399.9785806451612</v>
      </c>
      <c r="CI38">
        <v>0.900006677419355</v>
      </c>
      <c r="CJ38">
        <v>0.09999351612903223</v>
      </c>
      <c r="CK38">
        <v>0</v>
      </c>
      <c r="CL38">
        <v>150.2836129032258</v>
      </c>
      <c r="CM38">
        <v>5.00098</v>
      </c>
      <c r="CN38">
        <v>919.8381612903227</v>
      </c>
      <c r="CO38">
        <v>3655.729032258065</v>
      </c>
      <c r="CP38">
        <v>36.79199999999999</v>
      </c>
      <c r="CQ38">
        <v>40.03399999999998</v>
      </c>
      <c r="CR38">
        <v>38.625</v>
      </c>
      <c r="CS38">
        <v>39.90096774193548</v>
      </c>
      <c r="CT38">
        <v>38.53399999999998</v>
      </c>
      <c r="CU38">
        <v>355.4816129032257</v>
      </c>
      <c r="CV38">
        <v>39.49516129032259</v>
      </c>
      <c r="CW38">
        <v>0</v>
      </c>
      <c r="CX38">
        <v>1714151890.7</v>
      </c>
      <c r="CY38">
        <v>0</v>
      </c>
      <c r="CZ38">
        <v>1714150874.1</v>
      </c>
      <c r="DA38" t="s">
        <v>356</v>
      </c>
      <c r="DB38">
        <v>1714150866.1</v>
      </c>
      <c r="DC38">
        <v>1714150874.1</v>
      </c>
      <c r="DD38">
        <v>1</v>
      </c>
      <c r="DE38">
        <v>-0.506</v>
      </c>
      <c r="DF38">
        <v>-0.024</v>
      </c>
      <c r="DG38">
        <v>-2.74</v>
      </c>
      <c r="DH38">
        <v>-0.028</v>
      </c>
      <c r="DI38">
        <v>420</v>
      </c>
      <c r="DJ38">
        <v>17</v>
      </c>
      <c r="DK38">
        <v>0.54</v>
      </c>
      <c r="DL38">
        <v>0.17</v>
      </c>
      <c r="DM38">
        <v>-0.3776496525</v>
      </c>
      <c r="DN38">
        <v>-4.724038443151971</v>
      </c>
      <c r="DO38">
        <v>0.4894922972208128</v>
      </c>
      <c r="DP38">
        <v>0</v>
      </c>
      <c r="DQ38">
        <v>-0.128554087375</v>
      </c>
      <c r="DR38">
        <v>0.8540958266228896</v>
      </c>
      <c r="DS38">
        <v>0.08227319685889593</v>
      </c>
      <c r="DT38">
        <v>0</v>
      </c>
      <c r="DU38">
        <v>0</v>
      </c>
      <c r="DV38">
        <v>2</v>
      </c>
      <c r="DW38" t="s">
        <v>357</v>
      </c>
      <c r="DX38">
        <v>3.22987</v>
      </c>
      <c r="DY38">
        <v>2.70447</v>
      </c>
      <c r="DZ38">
        <v>0.106958</v>
      </c>
      <c r="EA38">
        <v>0.106947</v>
      </c>
      <c r="EB38">
        <v>0.0793069</v>
      </c>
      <c r="EC38">
        <v>0.07948719999999999</v>
      </c>
      <c r="ED38">
        <v>29320.4</v>
      </c>
      <c r="EE38">
        <v>28711.1</v>
      </c>
      <c r="EF38">
        <v>31422.5</v>
      </c>
      <c r="EG38">
        <v>30455.3</v>
      </c>
      <c r="EH38">
        <v>38766.5</v>
      </c>
      <c r="EI38">
        <v>37067.6</v>
      </c>
      <c r="EJ38">
        <v>44049.7</v>
      </c>
      <c r="EK38">
        <v>42525.7</v>
      </c>
      <c r="EL38">
        <v>2.18967</v>
      </c>
      <c r="EM38">
        <v>1.9878</v>
      </c>
      <c r="EN38">
        <v>0.0326671</v>
      </c>
      <c r="EO38">
        <v>0</v>
      </c>
      <c r="EP38">
        <v>19.3889</v>
      </c>
      <c r="EQ38">
        <v>999.9</v>
      </c>
      <c r="ER38">
        <v>55.3</v>
      </c>
      <c r="ES38">
        <v>25.2</v>
      </c>
      <c r="ET38">
        <v>17.5473</v>
      </c>
      <c r="EU38">
        <v>61.5345</v>
      </c>
      <c r="EV38">
        <v>23.3013</v>
      </c>
      <c r="EW38">
        <v>1</v>
      </c>
      <c r="EX38">
        <v>-0.32436</v>
      </c>
      <c r="EY38">
        <v>1.5534</v>
      </c>
      <c r="EZ38">
        <v>20.2021</v>
      </c>
      <c r="FA38">
        <v>5.22852</v>
      </c>
      <c r="FB38">
        <v>11.996</v>
      </c>
      <c r="FC38">
        <v>4.9679</v>
      </c>
      <c r="FD38">
        <v>3.297</v>
      </c>
      <c r="FE38">
        <v>9999</v>
      </c>
      <c r="FF38">
        <v>9999</v>
      </c>
      <c r="FG38">
        <v>9999</v>
      </c>
      <c r="FH38">
        <v>26.7</v>
      </c>
      <c r="FI38">
        <v>4.97107</v>
      </c>
      <c r="FJ38">
        <v>1.86768</v>
      </c>
      <c r="FK38">
        <v>1.85883</v>
      </c>
      <c r="FL38">
        <v>1.86494</v>
      </c>
      <c r="FM38">
        <v>1.86304</v>
      </c>
      <c r="FN38">
        <v>1.86433</v>
      </c>
      <c r="FO38">
        <v>1.85975</v>
      </c>
      <c r="FP38">
        <v>1.86386</v>
      </c>
      <c r="FQ38">
        <v>0</v>
      </c>
      <c r="FR38">
        <v>0</v>
      </c>
      <c r="FS38">
        <v>0</v>
      </c>
      <c r="FT38">
        <v>0</v>
      </c>
      <c r="FU38" t="s">
        <v>358</v>
      </c>
      <c r="FV38" t="s">
        <v>359</v>
      </c>
      <c r="FW38" t="s">
        <v>360</v>
      </c>
      <c r="FX38" t="s">
        <v>360</v>
      </c>
      <c r="FY38" t="s">
        <v>360</v>
      </c>
      <c r="FZ38" t="s">
        <v>360</v>
      </c>
      <c r="GA38">
        <v>0</v>
      </c>
      <c r="GB38">
        <v>100</v>
      </c>
      <c r="GC38">
        <v>100</v>
      </c>
      <c r="GD38">
        <v>-2.736</v>
      </c>
      <c r="GE38">
        <v>-0.0339</v>
      </c>
      <c r="GF38">
        <v>-0.8811904899427965</v>
      </c>
      <c r="GG38">
        <v>-0.004200780211792431</v>
      </c>
      <c r="GH38">
        <v>-6.086107273994438E-07</v>
      </c>
      <c r="GI38">
        <v>3.538391214060535E-10</v>
      </c>
      <c r="GJ38">
        <v>-0.05529564386864645</v>
      </c>
      <c r="GK38">
        <v>0.006682484536868237</v>
      </c>
      <c r="GL38">
        <v>-0.0007200357986506558</v>
      </c>
      <c r="GM38">
        <v>2.515042002614049E-05</v>
      </c>
      <c r="GN38">
        <v>15</v>
      </c>
      <c r="GO38">
        <v>1944</v>
      </c>
      <c r="GP38">
        <v>3</v>
      </c>
      <c r="GQ38">
        <v>20</v>
      </c>
      <c r="GR38">
        <v>15.6</v>
      </c>
      <c r="GS38">
        <v>15.5</v>
      </c>
      <c r="GT38">
        <v>1.12671</v>
      </c>
      <c r="GU38">
        <v>2.41089</v>
      </c>
      <c r="GV38">
        <v>1.44897</v>
      </c>
      <c r="GW38">
        <v>2.29858</v>
      </c>
      <c r="GX38">
        <v>1.55151</v>
      </c>
      <c r="GY38">
        <v>2.22046</v>
      </c>
      <c r="GZ38">
        <v>29.5591</v>
      </c>
      <c r="HA38">
        <v>14.3947</v>
      </c>
      <c r="HB38">
        <v>18</v>
      </c>
      <c r="HC38">
        <v>601.72</v>
      </c>
      <c r="HD38">
        <v>476.689</v>
      </c>
      <c r="HE38">
        <v>16.9998</v>
      </c>
      <c r="HF38">
        <v>22.7508</v>
      </c>
      <c r="HG38">
        <v>29.9999</v>
      </c>
      <c r="HH38">
        <v>22.8939</v>
      </c>
      <c r="HI38">
        <v>22.8571</v>
      </c>
      <c r="HJ38">
        <v>22.5748</v>
      </c>
      <c r="HK38">
        <v>30.416</v>
      </c>
      <c r="HL38">
        <v>57.1178</v>
      </c>
      <c r="HM38">
        <v>17</v>
      </c>
      <c r="HN38">
        <v>420</v>
      </c>
      <c r="HO38">
        <v>13.7505</v>
      </c>
      <c r="HP38">
        <v>99.7338</v>
      </c>
      <c r="HQ38">
        <v>101.617</v>
      </c>
    </row>
    <row r="39" spans="1:225">
      <c r="A39">
        <v>23</v>
      </c>
      <c r="B39">
        <v>1714151833.6</v>
      </c>
      <c r="C39">
        <v>776.5</v>
      </c>
      <c r="D39" t="s">
        <v>408</v>
      </c>
      <c r="E39" t="s">
        <v>409</v>
      </c>
      <c r="F39">
        <v>5</v>
      </c>
      <c r="G39" t="s">
        <v>407</v>
      </c>
      <c r="H39">
        <v>1714151825.599999</v>
      </c>
      <c r="I39">
        <f>(J39)/1000</f>
        <v>0</v>
      </c>
      <c r="J39">
        <f>IF(BE39, AM39, AG39)</f>
        <v>0</v>
      </c>
      <c r="K39">
        <f>IF(BE39, AH39, AF39)</f>
        <v>0</v>
      </c>
      <c r="L39">
        <f>BG39 - IF(AT39&gt;1, K39*BA39*100.0/(AV39*BU39), 0)</f>
        <v>0</v>
      </c>
      <c r="M39">
        <f>((S39-I39/2)*L39-K39)/(S39+I39/2)</f>
        <v>0</v>
      </c>
      <c r="N39">
        <f>M39*(BN39+BO39)/1000.0</f>
        <v>0</v>
      </c>
      <c r="O39">
        <f>(BG39 - IF(AT39&gt;1, K39*BA39*100.0/(AV39*BU39), 0))*(BN39+BO39)/1000.0</f>
        <v>0</v>
      </c>
      <c r="P39">
        <f>2.0/((1/R39-1/Q39)+SIGN(R39)*SQRT((1/R39-1/Q39)*(1/R39-1/Q39) + 4*BB39/((BB39+1)*(BB39+1))*(2*1/R39*1/Q39-1/Q39*1/Q39)))</f>
        <v>0</v>
      </c>
      <c r="Q39">
        <f>IF(LEFT(BC39,1)&lt;&gt;"0",IF(LEFT(BC39,1)="1",3.0,BD39),$D$5+$E$5*(BU39*BN39/($K$5*1000))+$F$5*(BU39*BN39/($K$5*1000))*MAX(MIN(BA39,$J$5),$I$5)*MAX(MIN(BA39,$J$5),$I$5)+$G$5*MAX(MIN(BA39,$J$5),$I$5)*(BU39*BN39/($K$5*1000))+$H$5*(BU39*BN39/($K$5*1000))*(BU39*BN39/($K$5*1000)))</f>
        <v>0</v>
      </c>
      <c r="R39">
        <f>I39*(1000-(1000*0.61365*exp(17.502*V39/(240.97+V39))/(BN39+BO39)+BI39)/2)/(1000*0.61365*exp(17.502*V39/(240.97+V39))/(BN39+BO39)-BI39)</f>
        <v>0</v>
      </c>
      <c r="S39">
        <f>1/((BB39+1)/(P39/1.6)+1/(Q39/1.37)) + BB39/((BB39+1)/(P39/1.6) + BB39/(Q39/1.37))</f>
        <v>0</v>
      </c>
      <c r="T39">
        <f>(AW39*AZ39)</f>
        <v>0</v>
      </c>
      <c r="U39">
        <f>(BP39+(T39+2*0.95*5.67E-8*(((BP39+$B$7)+273)^4-(BP39+273)^4)-44100*I39)/(1.84*29.3*Q39+8*0.95*5.67E-8*(BP39+273)^3))</f>
        <v>0</v>
      </c>
      <c r="V39">
        <f>($C$7*BQ39+$D$7*BR39+$E$7*U39)</f>
        <v>0</v>
      </c>
      <c r="W39">
        <f>0.61365*exp(17.502*V39/(240.97+V39))</f>
        <v>0</v>
      </c>
      <c r="X39">
        <f>(Y39/Z39*100)</f>
        <v>0</v>
      </c>
      <c r="Y39">
        <f>BI39*(BN39+BO39)/1000</f>
        <v>0</v>
      </c>
      <c r="Z39">
        <f>0.61365*exp(17.502*BP39/(240.97+BP39))</f>
        <v>0</v>
      </c>
      <c r="AA39">
        <f>(W39-BI39*(BN39+BO39)/1000)</f>
        <v>0</v>
      </c>
      <c r="AB39">
        <f>(-I39*44100)</f>
        <v>0</v>
      </c>
      <c r="AC39">
        <f>2*29.3*Q39*0.92*(BP39-V39)</f>
        <v>0</v>
      </c>
      <c r="AD39">
        <f>2*0.95*5.67E-8*(((BP39+$B$7)+273)^4-(V39+273)^4)</f>
        <v>0</v>
      </c>
      <c r="AE39">
        <f>T39+AD39+AB39+AC39</f>
        <v>0</v>
      </c>
      <c r="AF39">
        <f>BM39*AT39*(BH39-BG39*(1000-AT39*BJ39)/(1000-AT39*BI39))/(100*BA39)</f>
        <v>0</v>
      </c>
      <c r="AG39">
        <f>1000*BM39*AT39*(BI39-BJ39)/(100*BA39*(1000-AT39*BI39))</f>
        <v>0</v>
      </c>
      <c r="AH39">
        <f>(AI39 - AJ39 - BN39*1E3/(8.314*(BP39+273.15)) * AL39/BM39 * AK39) * BM39/(100*BA39) * (1000 - BJ39)/1000</f>
        <v>0</v>
      </c>
      <c r="AI39">
        <v>425.7918911275176</v>
      </c>
      <c r="AJ39">
        <v>424.8135272727272</v>
      </c>
      <c r="AK39">
        <v>-0.02485335031954711</v>
      </c>
      <c r="AL39">
        <v>67.16270374150601</v>
      </c>
      <c r="AM39">
        <f>(AO39 - AN39 + BN39*1E3/(8.314*(BP39+273.15)) * AQ39/BM39 * AP39) * BM39/(100*BA39) * 1000/(1000 - AO39)</f>
        <v>0</v>
      </c>
      <c r="AN39">
        <v>13.69764691692479</v>
      </c>
      <c r="AO39">
        <v>13.84792606060607</v>
      </c>
      <c r="AP39">
        <v>-0.0005517629759174046</v>
      </c>
      <c r="AQ39">
        <v>78.54808774816951</v>
      </c>
      <c r="AR39">
        <v>0</v>
      </c>
      <c r="AS39">
        <v>0</v>
      </c>
      <c r="AT39">
        <f>IF(AR39*$H$13&gt;=AV39,1.0,(AV39/(AV39-AR39*$H$13)))</f>
        <v>0</v>
      </c>
      <c r="AU39">
        <f>(AT39-1)*100</f>
        <v>0</v>
      </c>
      <c r="AV39">
        <f>MAX(0,($B$13+$C$13*BU39)/(1+$D$13*BU39)*BN39/(BP39+273)*$E$13)</f>
        <v>0</v>
      </c>
      <c r="AW39">
        <f>$B$11*BV39+$C$11*BW39+$F$11*CH39*(1-CK39)</f>
        <v>0</v>
      </c>
      <c r="AX39">
        <f>AW39*AY39</f>
        <v>0</v>
      </c>
      <c r="AY39">
        <f>($B$11*$D$9+$C$11*$D$9+$F$11*((CU39+CM39)/MAX(CU39+CM39+CV39, 0.1)*$I$9+CV39/MAX(CU39+CM39+CV39, 0.1)*$J$9))/($B$11+$C$11+$F$11)</f>
        <v>0</v>
      </c>
      <c r="AZ39">
        <f>($B$11*$K$9+$C$11*$K$9+$F$11*((CU39+CM39)/MAX(CU39+CM39+CV39, 0.1)*$P$9+CV39/MAX(CU39+CM39+CV39, 0.1)*$Q$9))/($B$11+$C$11+$F$11)</f>
        <v>0</v>
      </c>
      <c r="BA39">
        <v>6</v>
      </c>
      <c r="BB39">
        <v>0.5</v>
      </c>
      <c r="BC39" t="s">
        <v>355</v>
      </c>
      <c r="BD39">
        <v>2</v>
      </c>
      <c r="BE39" t="b">
        <v>1</v>
      </c>
      <c r="BF39">
        <v>1714151825.599999</v>
      </c>
      <c r="BG39">
        <v>418.9908064516129</v>
      </c>
      <c r="BH39">
        <v>419.9737741935484</v>
      </c>
      <c r="BI39">
        <v>13.87190967741936</v>
      </c>
      <c r="BJ39">
        <v>13.70408387096774</v>
      </c>
      <c r="BK39">
        <v>421.7255161290324</v>
      </c>
      <c r="BL39">
        <v>13.90588064516129</v>
      </c>
      <c r="BM39">
        <v>599.9706451612902</v>
      </c>
      <c r="BN39">
        <v>101.4033225806452</v>
      </c>
      <c r="BO39">
        <v>0.09991456129032258</v>
      </c>
      <c r="BP39">
        <v>19.96560322580645</v>
      </c>
      <c r="BQ39">
        <v>19.93746129032258</v>
      </c>
      <c r="BR39">
        <v>999.9000000000003</v>
      </c>
      <c r="BS39">
        <v>0</v>
      </c>
      <c r="BT39">
        <v>0</v>
      </c>
      <c r="BU39">
        <v>10004.31161290323</v>
      </c>
      <c r="BV39">
        <v>0</v>
      </c>
      <c r="BW39">
        <v>233.8135806451613</v>
      </c>
      <c r="BX39">
        <v>-0.9828462258064516</v>
      </c>
      <c r="BY39">
        <v>424.8849032258065</v>
      </c>
      <c r="BZ39">
        <v>425.8090967741936</v>
      </c>
      <c r="CA39">
        <v>0.1678309677419355</v>
      </c>
      <c r="CB39">
        <v>419.9737741935484</v>
      </c>
      <c r="CC39">
        <v>13.70408387096774</v>
      </c>
      <c r="CD39">
        <v>1.406657419354838</v>
      </c>
      <c r="CE39">
        <v>1.38963935483871</v>
      </c>
      <c r="CF39">
        <v>11.98958387096774</v>
      </c>
      <c r="CG39">
        <v>11.80503225806452</v>
      </c>
      <c r="CH39">
        <v>399.9965806451613</v>
      </c>
      <c r="CI39">
        <v>0.8999640967741934</v>
      </c>
      <c r="CJ39">
        <v>0.1000359322580645</v>
      </c>
      <c r="CK39">
        <v>0</v>
      </c>
      <c r="CL39">
        <v>147.5632903225807</v>
      </c>
      <c r="CM39">
        <v>5.00098</v>
      </c>
      <c r="CN39">
        <v>914.9837741935485</v>
      </c>
      <c r="CO39">
        <v>3655.845483870969</v>
      </c>
      <c r="CP39">
        <v>36.91699999999999</v>
      </c>
      <c r="CQ39">
        <v>40.125</v>
      </c>
      <c r="CR39">
        <v>38.68699999999998</v>
      </c>
      <c r="CS39">
        <v>40.26983870967742</v>
      </c>
      <c r="CT39">
        <v>38.67506451612902</v>
      </c>
      <c r="CU39">
        <v>355.4825806451611</v>
      </c>
      <c r="CV39">
        <v>39.51322580645162</v>
      </c>
      <c r="CW39">
        <v>0</v>
      </c>
      <c r="CX39">
        <v>1714151920.7</v>
      </c>
      <c r="CY39">
        <v>0</v>
      </c>
      <c r="CZ39">
        <v>1714150874.1</v>
      </c>
      <c r="DA39" t="s">
        <v>356</v>
      </c>
      <c r="DB39">
        <v>1714150866.1</v>
      </c>
      <c r="DC39">
        <v>1714150874.1</v>
      </c>
      <c r="DD39">
        <v>1</v>
      </c>
      <c r="DE39">
        <v>-0.506</v>
      </c>
      <c r="DF39">
        <v>-0.024</v>
      </c>
      <c r="DG39">
        <v>-2.74</v>
      </c>
      <c r="DH39">
        <v>-0.028</v>
      </c>
      <c r="DI39">
        <v>420</v>
      </c>
      <c r="DJ39">
        <v>17</v>
      </c>
      <c r="DK39">
        <v>0.54</v>
      </c>
      <c r="DL39">
        <v>0.17</v>
      </c>
      <c r="DM39">
        <v>-0.9938838249999999</v>
      </c>
      <c r="DN39">
        <v>-0.007212484052529528</v>
      </c>
      <c r="DO39">
        <v>0.04018236585548909</v>
      </c>
      <c r="DP39">
        <v>1</v>
      </c>
      <c r="DQ39">
        <v>0.170704475</v>
      </c>
      <c r="DR39">
        <v>-0.1073501200750474</v>
      </c>
      <c r="DS39">
        <v>0.01097857081087402</v>
      </c>
      <c r="DT39">
        <v>0</v>
      </c>
      <c r="DU39">
        <v>1</v>
      </c>
      <c r="DV39">
        <v>2</v>
      </c>
      <c r="DW39" t="s">
        <v>368</v>
      </c>
      <c r="DX39">
        <v>3.22958</v>
      </c>
      <c r="DY39">
        <v>2.70441</v>
      </c>
      <c r="DZ39">
        <v>0.106917</v>
      </c>
      <c r="EA39">
        <v>0.10693</v>
      </c>
      <c r="EB39">
        <v>0.0788539</v>
      </c>
      <c r="EC39">
        <v>0.0785681</v>
      </c>
      <c r="ED39">
        <v>29323.1</v>
      </c>
      <c r="EE39">
        <v>28712.8</v>
      </c>
      <c r="EF39">
        <v>31423.8</v>
      </c>
      <c r="EG39">
        <v>30456.4</v>
      </c>
      <c r="EH39">
        <v>38787.7</v>
      </c>
      <c r="EI39">
        <v>37106.3</v>
      </c>
      <c r="EJ39">
        <v>44052</v>
      </c>
      <c r="EK39">
        <v>42527.3</v>
      </c>
      <c r="EL39">
        <v>2.18972</v>
      </c>
      <c r="EM39">
        <v>1.98835</v>
      </c>
      <c r="EN39">
        <v>0.0327639</v>
      </c>
      <c r="EO39">
        <v>0</v>
      </c>
      <c r="EP39">
        <v>19.4095</v>
      </c>
      <c r="EQ39">
        <v>999.9</v>
      </c>
      <c r="ER39">
        <v>55.2</v>
      </c>
      <c r="ES39">
        <v>25.2</v>
      </c>
      <c r="ET39">
        <v>17.5159</v>
      </c>
      <c r="EU39">
        <v>61.4745</v>
      </c>
      <c r="EV39">
        <v>23.9183</v>
      </c>
      <c r="EW39">
        <v>1</v>
      </c>
      <c r="EX39">
        <v>-0.325269</v>
      </c>
      <c r="EY39">
        <v>1.54495</v>
      </c>
      <c r="EZ39">
        <v>20.2023</v>
      </c>
      <c r="FA39">
        <v>5.22852</v>
      </c>
      <c r="FB39">
        <v>11.9951</v>
      </c>
      <c r="FC39">
        <v>4.9679</v>
      </c>
      <c r="FD39">
        <v>3.297</v>
      </c>
      <c r="FE39">
        <v>9999</v>
      </c>
      <c r="FF39">
        <v>9999</v>
      </c>
      <c r="FG39">
        <v>9999</v>
      </c>
      <c r="FH39">
        <v>26.7</v>
      </c>
      <c r="FI39">
        <v>4.97107</v>
      </c>
      <c r="FJ39">
        <v>1.86768</v>
      </c>
      <c r="FK39">
        <v>1.85881</v>
      </c>
      <c r="FL39">
        <v>1.86493</v>
      </c>
      <c r="FM39">
        <v>1.86302</v>
      </c>
      <c r="FN39">
        <v>1.86432</v>
      </c>
      <c r="FO39">
        <v>1.85974</v>
      </c>
      <c r="FP39">
        <v>1.86386</v>
      </c>
      <c r="FQ39">
        <v>0</v>
      </c>
      <c r="FR39">
        <v>0</v>
      </c>
      <c r="FS39">
        <v>0</v>
      </c>
      <c r="FT39">
        <v>0</v>
      </c>
      <c r="FU39" t="s">
        <v>358</v>
      </c>
      <c r="FV39" t="s">
        <v>359</v>
      </c>
      <c r="FW39" t="s">
        <v>360</v>
      </c>
      <c r="FX39" t="s">
        <v>360</v>
      </c>
      <c r="FY39" t="s">
        <v>360</v>
      </c>
      <c r="FZ39" t="s">
        <v>360</v>
      </c>
      <c r="GA39">
        <v>0</v>
      </c>
      <c r="GB39">
        <v>100</v>
      </c>
      <c r="GC39">
        <v>100</v>
      </c>
      <c r="GD39">
        <v>-2.734</v>
      </c>
      <c r="GE39">
        <v>-0.0341</v>
      </c>
      <c r="GF39">
        <v>-0.8811904899427965</v>
      </c>
      <c r="GG39">
        <v>-0.004200780211792431</v>
      </c>
      <c r="GH39">
        <v>-6.086107273994438E-07</v>
      </c>
      <c r="GI39">
        <v>3.538391214060535E-10</v>
      </c>
      <c r="GJ39">
        <v>-0.05529564386864645</v>
      </c>
      <c r="GK39">
        <v>0.006682484536868237</v>
      </c>
      <c r="GL39">
        <v>-0.0007200357986506558</v>
      </c>
      <c r="GM39">
        <v>2.515042002614049E-05</v>
      </c>
      <c r="GN39">
        <v>15</v>
      </c>
      <c r="GO39">
        <v>1944</v>
      </c>
      <c r="GP39">
        <v>3</v>
      </c>
      <c r="GQ39">
        <v>20</v>
      </c>
      <c r="GR39">
        <v>16.1</v>
      </c>
      <c r="GS39">
        <v>16</v>
      </c>
      <c r="GT39">
        <v>1.12793</v>
      </c>
      <c r="GU39">
        <v>2.40723</v>
      </c>
      <c r="GV39">
        <v>1.44775</v>
      </c>
      <c r="GW39">
        <v>2.2998</v>
      </c>
      <c r="GX39">
        <v>1.55151</v>
      </c>
      <c r="GY39">
        <v>2.38403</v>
      </c>
      <c r="GZ39">
        <v>29.5378</v>
      </c>
      <c r="HA39">
        <v>14.4122</v>
      </c>
      <c r="HB39">
        <v>18</v>
      </c>
      <c r="HC39">
        <v>601.5700000000001</v>
      </c>
      <c r="HD39">
        <v>476.879</v>
      </c>
      <c r="HE39">
        <v>16.9998</v>
      </c>
      <c r="HF39">
        <v>22.7355</v>
      </c>
      <c r="HG39">
        <v>29.9999</v>
      </c>
      <c r="HH39">
        <v>22.8772</v>
      </c>
      <c r="HI39">
        <v>22.8405</v>
      </c>
      <c r="HJ39">
        <v>22.5755</v>
      </c>
      <c r="HK39">
        <v>31.0168</v>
      </c>
      <c r="HL39">
        <v>56.7457</v>
      </c>
      <c r="HM39">
        <v>17</v>
      </c>
      <c r="HN39">
        <v>420</v>
      </c>
      <c r="HO39">
        <v>13.6348</v>
      </c>
      <c r="HP39">
        <v>99.73860000000001</v>
      </c>
      <c r="HQ39">
        <v>101.621</v>
      </c>
    </row>
    <row r="40" spans="1:225">
      <c r="A40">
        <v>24</v>
      </c>
      <c r="B40">
        <v>1714151851.1</v>
      </c>
      <c r="C40">
        <v>794</v>
      </c>
      <c r="D40" t="s">
        <v>410</v>
      </c>
      <c r="E40" t="s">
        <v>411</v>
      </c>
      <c r="F40">
        <v>5</v>
      </c>
      <c r="G40" t="s">
        <v>407</v>
      </c>
      <c r="H40">
        <v>1714151845.099999</v>
      </c>
      <c r="I40">
        <f>(J40)/1000</f>
        <v>0</v>
      </c>
      <c r="J40">
        <f>IF(BE40, AM40, AG40)</f>
        <v>0</v>
      </c>
      <c r="K40">
        <f>IF(BE40, AH40, AF40)</f>
        <v>0</v>
      </c>
      <c r="L40">
        <f>BG40 - IF(AT40&gt;1, K40*BA40*100.0/(AV40*BU40), 0)</f>
        <v>0</v>
      </c>
      <c r="M40">
        <f>((S40-I40/2)*L40-K40)/(S40+I40/2)</f>
        <v>0</v>
      </c>
      <c r="N40">
        <f>M40*(BN40+BO40)/1000.0</f>
        <v>0</v>
      </c>
      <c r="O40">
        <f>(BG40 - IF(AT40&gt;1, K40*BA40*100.0/(AV40*BU40), 0))*(BN40+BO40)/1000.0</f>
        <v>0</v>
      </c>
      <c r="P40">
        <f>2.0/((1/R40-1/Q40)+SIGN(R40)*SQRT((1/R40-1/Q40)*(1/R40-1/Q40) + 4*BB40/((BB40+1)*(BB40+1))*(2*1/R40*1/Q40-1/Q40*1/Q40)))</f>
        <v>0</v>
      </c>
      <c r="Q40">
        <f>IF(LEFT(BC40,1)&lt;&gt;"0",IF(LEFT(BC40,1)="1",3.0,BD40),$D$5+$E$5*(BU40*BN40/($K$5*1000))+$F$5*(BU40*BN40/($K$5*1000))*MAX(MIN(BA40,$J$5),$I$5)*MAX(MIN(BA40,$J$5),$I$5)+$G$5*MAX(MIN(BA40,$J$5),$I$5)*(BU40*BN40/($K$5*1000))+$H$5*(BU40*BN40/($K$5*1000))*(BU40*BN40/($K$5*1000)))</f>
        <v>0</v>
      </c>
      <c r="R40">
        <f>I40*(1000-(1000*0.61365*exp(17.502*V40/(240.97+V40))/(BN40+BO40)+BI40)/2)/(1000*0.61365*exp(17.502*V40/(240.97+V40))/(BN40+BO40)-BI40)</f>
        <v>0</v>
      </c>
      <c r="S40">
        <f>1/((BB40+1)/(P40/1.6)+1/(Q40/1.37)) + BB40/((BB40+1)/(P40/1.6) + BB40/(Q40/1.37))</f>
        <v>0</v>
      </c>
      <c r="T40">
        <f>(AW40*AZ40)</f>
        <v>0</v>
      </c>
      <c r="U40">
        <f>(BP40+(T40+2*0.95*5.67E-8*(((BP40+$B$7)+273)^4-(BP40+273)^4)-44100*I40)/(1.84*29.3*Q40+8*0.95*5.67E-8*(BP40+273)^3))</f>
        <v>0</v>
      </c>
      <c r="V40">
        <f>($C$7*BQ40+$D$7*BR40+$E$7*U40)</f>
        <v>0</v>
      </c>
      <c r="W40">
        <f>0.61365*exp(17.502*V40/(240.97+V40))</f>
        <v>0</v>
      </c>
      <c r="X40">
        <f>(Y40/Z40*100)</f>
        <v>0</v>
      </c>
      <c r="Y40">
        <f>BI40*(BN40+BO40)/1000</f>
        <v>0</v>
      </c>
      <c r="Z40">
        <f>0.61365*exp(17.502*BP40/(240.97+BP40))</f>
        <v>0</v>
      </c>
      <c r="AA40">
        <f>(W40-BI40*(BN40+BO40)/1000)</f>
        <v>0</v>
      </c>
      <c r="AB40">
        <f>(-I40*44100)</f>
        <v>0</v>
      </c>
      <c r="AC40">
        <f>2*29.3*Q40*0.92*(BP40-V40)</f>
        <v>0</v>
      </c>
      <c r="AD40">
        <f>2*0.95*5.67E-8*(((BP40+$B$7)+273)^4-(V40+273)^4)</f>
        <v>0</v>
      </c>
      <c r="AE40">
        <f>T40+AD40+AB40+AC40</f>
        <v>0</v>
      </c>
      <c r="AF40">
        <f>BM40*AT40*(BH40-BG40*(1000-AT40*BJ40)/(1000-AT40*BI40))/(100*BA40)</f>
        <v>0</v>
      </c>
      <c r="AG40">
        <f>1000*BM40*AT40*(BI40-BJ40)/(100*BA40*(1000-AT40*BI40))</f>
        <v>0</v>
      </c>
      <c r="AH40">
        <f>(AI40 - AJ40 - BN40*1E3/(8.314*(BP40+273.15)) * AL40/BM40 * AK40) * BM40/(100*BA40) * (1000 - BJ40)/1000</f>
        <v>0</v>
      </c>
      <c r="AI40">
        <v>425.7942630209521</v>
      </c>
      <c r="AJ40">
        <v>424.8009636363633</v>
      </c>
      <c r="AK40">
        <v>-0.001283213151489317</v>
      </c>
      <c r="AL40">
        <v>67.16270374150601</v>
      </c>
      <c r="AM40">
        <f>(AO40 - AN40 + BN40*1E3/(8.314*(BP40+273.15)) * AQ40/BM40 * AP40) * BM40/(100*BA40) * 1000/(1000 - AO40)</f>
        <v>0</v>
      </c>
      <c r="AN40">
        <v>13.63806650042878</v>
      </c>
      <c r="AO40">
        <v>13.81665333333333</v>
      </c>
      <c r="AP40">
        <v>-0.0002166440009574765</v>
      </c>
      <c r="AQ40">
        <v>78.54808774816951</v>
      </c>
      <c r="AR40">
        <v>0</v>
      </c>
      <c r="AS40">
        <v>0</v>
      </c>
      <c r="AT40">
        <f>IF(AR40*$H$13&gt;=AV40,1.0,(AV40/(AV40-AR40*$H$13)))</f>
        <v>0</v>
      </c>
      <c r="AU40">
        <f>(AT40-1)*100</f>
        <v>0</v>
      </c>
      <c r="AV40">
        <f>MAX(0,($B$13+$C$13*BU40)/(1+$D$13*BU40)*BN40/(BP40+273)*$E$13)</f>
        <v>0</v>
      </c>
      <c r="AW40">
        <f>$B$11*BV40+$C$11*BW40+$F$11*CH40*(1-CK40)</f>
        <v>0</v>
      </c>
      <c r="AX40">
        <f>AW40*AY40</f>
        <v>0</v>
      </c>
      <c r="AY40">
        <f>($B$11*$D$9+$C$11*$D$9+$F$11*((CU40+CM40)/MAX(CU40+CM40+CV40, 0.1)*$I$9+CV40/MAX(CU40+CM40+CV40, 0.1)*$J$9))/($B$11+$C$11+$F$11)</f>
        <v>0</v>
      </c>
      <c r="AZ40">
        <f>($B$11*$K$9+$C$11*$K$9+$F$11*((CU40+CM40)/MAX(CU40+CM40+CV40, 0.1)*$P$9+CV40/MAX(CU40+CM40+CV40, 0.1)*$Q$9))/($B$11+$C$11+$F$11)</f>
        <v>0</v>
      </c>
      <c r="BA40">
        <v>6</v>
      </c>
      <c r="BB40">
        <v>0.5</v>
      </c>
      <c r="BC40" t="s">
        <v>355</v>
      </c>
      <c r="BD40">
        <v>2</v>
      </c>
      <c r="BE40" t="b">
        <v>1</v>
      </c>
      <c r="BF40">
        <v>1714151845.099999</v>
      </c>
      <c r="BG40">
        <v>418.9475652173912</v>
      </c>
      <c r="BH40">
        <v>420.0102173913043</v>
      </c>
      <c r="BI40">
        <v>13.83054782608696</v>
      </c>
      <c r="BJ40">
        <v>13.66839130434783</v>
      </c>
      <c r="BK40">
        <v>421.6819565217392</v>
      </c>
      <c r="BL40">
        <v>13.86456956521739</v>
      </c>
      <c r="BM40">
        <v>600.0026086956522</v>
      </c>
      <c r="BN40">
        <v>101.4023913043478</v>
      </c>
      <c r="BO40">
        <v>0.1000745217391304</v>
      </c>
      <c r="BP40">
        <v>19.9816</v>
      </c>
      <c r="BQ40">
        <v>19.95449130434783</v>
      </c>
      <c r="BR40">
        <v>999.9000000000003</v>
      </c>
      <c r="BS40">
        <v>0</v>
      </c>
      <c r="BT40">
        <v>0</v>
      </c>
      <c r="BU40">
        <v>9983.317826086957</v>
      </c>
      <c r="BV40">
        <v>0</v>
      </c>
      <c r="BW40">
        <v>238.7290869565217</v>
      </c>
      <c r="BX40">
        <v>-1.062605652173913</v>
      </c>
      <c r="BY40">
        <v>424.8231739130435</v>
      </c>
      <c r="BZ40">
        <v>425.8306956521739</v>
      </c>
      <c r="CA40">
        <v>0.16215</v>
      </c>
      <c r="CB40">
        <v>420.0102173913043</v>
      </c>
      <c r="CC40">
        <v>13.66839130434783</v>
      </c>
      <c r="CD40">
        <v>1.402452173913044</v>
      </c>
      <c r="CE40">
        <v>1.386009565217391</v>
      </c>
      <c r="CF40">
        <v>11.94416086956522</v>
      </c>
      <c r="CG40">
        <v>11.7654</v>
      </c>
      <c r="CH40">
        <v>399.981</v>
      </c>
      <c r="CI40">
        <v>0.8999818260869563</v>
      </c>
      <c r="CJ40">
        <v>0.100018247826087</v>
      </c>
      <c r="CK40">
        <v>0</v>
      </c>
      <c r="CL40">
        <v>146.7627826086957</v>
      </c>
      <c r="CM40">
        <v>5.000979999999999</v>
      </c>
      <c r="CN40">
        <v>935.2252173913046</v>
      </c>
      <c r="CO40">
        <v>3655.721739130435</v>
      </c>
      <c r="CP40">
        <v>37</v>
      </c>
      <c r="CQ40">
        <v>40.187</v>
      </c>
      <c r="CR40">
        <v>38.75</v>
      </c>
      <c r="CS40">
        <v>40.51873913043478</v>
      </c>
      <c r="CT40">
        <v>38.77156521739131</v>
      </c>
      <c r="CU40">
        <v>355.4743478260869</v>
      </c>
      <c r="CV40">
        <v>39.50565217391304</v>
      </c>
      <c r="CW40">
        <v>0</v>
      </c>
      <c r="CX40">
        <v>1714151938.1</v>
      </c>
      <c r="CY40">
        <v>0</v>
      </c>
      <c r="CZ40">
        <v>1714150874.1</v>
      </c>
      <c r="DA40" t="s">
        <v>356</v>
      </c>
      <c r="DB40">
        <v>1714150866.1</v>
      </c>
      <c r="DC40">
        <v>1714150874.1</v>
      </c>
      <c r="DD40">
        <v>1</v>
      </c>
      <c r="DE40">
        <v>-0.506</v>
      </c>
      <c r="DF40">
        <v>-0.024</v>
      </c>
      <c r="DG40">
        <v>-2.74</v>
      </c>
      <c r="DH40">
        <v>-0.028</v>
      </c>
      <c r="DI40">
        <v>420</v>
      </c>
      <c r="DJ40">
        <v>17</v>
      </c>
      <c r="DK40">
        <v>0.54</v>
      </c>
      <c r="DL40">
        <v>0.17</v>
      </c>
      <c r="DM40">
        <v>-1.040903268292683</v>
      </c>
      <c r="DN40">
        <v>-0.1690014773519173</v>
      </c>
      <c r="DO40">
        <v>0.03651730618455856</v>
      </c>
      <c r="DP40">
        <v>0</v>
      </c>
      <c r="DQ40">
        <v>0.155480512195122</v>
      </c>
      <c r="DR40">
        <v>0.07200167247386789</v>
      </c>
      <c r="DS40">
        <v>0.01388896067705844</v>
      </c>
      <c r="DT40">
        <v>1</v>
      </c>
      <c r="DU40">
        <v>1</v>
      </c>
      <c r="DV40">
        <v>2</v>
      </c>
      <c r="DW40" t="s">
        <v>368</v>
      </c>
      <c r="DX40">
        <v>3.22947</v>
      </c>
      <c r="DY40">
        <v>2.70406</v>
      </c>
      <c r="DZ40">
        <v>0.106917</v>
      </c>
      <c r="EA40">
        <v>0.106934</v>
      </c>
      <c r="EB40">
        <v>0.07871649999999999</v>
      </c>
      <c r="EC40">
        <v>0.07829120000000001</v>
      </c>
      <c r="ED40">
        <v>29324.3</v>
      </c>
      <c r="EE40">
        <v>28712.6</v>
      </c>
      <c r="EF40">
        <v>31425</v>
      </c>
      <c r="EG40">
        <v>30456.3</v>
      </c>
      <c r="EH40">
        <v>38795</v>
      </c>
      <c r="EI40">
        <v>37117.5</v>
      </c>
      <c r="EJ40">
        <v>44053.7</v>
      </c>
      <c r="EK40">
        <v>42527.2</v>
      </c>
      <c r="EL40">
        <v>2.1903</v>
      </c>
      <c r="EM40">
        <v>1.98848</v>
      </c>
      <c r="EN40">
        <v>0.0330061</v>
      </c>
      <c r="EO40">
        <v>0</v>
      </c>
      <c r="EP40">
        <v>19.4244</v>
      </c>
      <c r="EQ40">
        <v>999.9</v>
      </c>
      <c r="ER40">
        <v>55.2</v>
      </c>
      <c r="ES40">
        <v>25.2</v>
      </c>
      <c r="ET40">
        <v>17.5177</v>
      </c>
      <c r="EU40">
        <v>61.7445</v>
      </c>
      <c r="EV40">
        <v>23.758</v>
      </c>
      <c r="EW40">
        <v>1</v>
      </c>
      <c r="EX40">
        <v>-0.325752</v>
      </c>
      <c r="EY40">
        <v>1.54735</v>
      </c>
      <c r="EZ40">
        <v>20.2013</v>
      </c>
      <c r="FA40">
        <v>5.22463</v>
      </c>
      <c r="FB40">
        <v>11.9957</v>
      </c>
      <c r="FC40">
        <v>4.9665</v>
      </c>
      <c r="FD40">
        <v>3.29633</v>
      </c>
      <c r="FE40">
        <v>9999</v>
      </c>
      <c r="FF40">
        <v>9999</v>
      </c>
      <c r="FG40">
        <v>9999</v>
      </c>
      <c r="FH40">
        <v>26.8</v>
      </c>
      <c r="FI40">
        <v>4.97105</v>
      </c>
      <c r="FJ40">
        <v>1.86767</v>
      </c>
      <c r="FK40">
        <v>1.85883</v>
      </c>
      <c r="FL40">
        <v>1.86493</v>
      </c>
      <c r="FM40">
        <v>1.86301</v>
      </c>
      <c r="FN40">
        <v>1.86432</v>
      </c>
      <c r="FO40">
        <v>1.85974</v>
      </c>
      <c r="FP40">
        <v>1.86386</v>
      </c>
      <c r="FQ40">
        <v>0</v>
      </c>
      <c r="FR40">
        <v>0</v>
      </c>
      <c r="FS40">
        <v>0</v>
      </c>
      <c r="FT40">
        <v>0</v>
      </c>
      <c r="FU40" t="s">
        <v>358</v>
      </c>
      <c r="FV40" t="s">
        <v>359</v>
      </c>
      <c r="FW40" t="s">
        <v>360</v>
      </c>
      <c r="FX40" t="s">
        <v>360</v>
      </c>
      <c r="FY40" t="s">
        <v>360</v>
      </c>
      <c r="FZ40" t="s">
        <v>360</v>
      </c>
      <c r="GA40">
        <v>0</v>
      </c>
      <c r="GB40">
        <v>100</v>
      </c>
      <c r="GC40">
        <v>100</v>
      </c>
      <c r="GD40">
        <v>-2.734</v>
      </c>
      <c r="GE40">
        <v>-0.034</v>
      </c>
      <c r="GF40">
        <v>-0.8811904899427965</v>
      </c>
      <c r="GG40">
        <v>-0.004200780211792431</v>
      </c>
      <c r="GH40">
        <v>-6.086107273994438E-07</v>
      </c>
      <c r="GI40">
        <v>3.538391214060535E-10</v>
      </c>
      <c r="GJ40">
        <v>-0.05529564386864645</v>
      </c>
      <c r="GK40">
        <v>0.006682484536868237</v>
      </c>
      <c r="GL40">
        <v>-0.0007200357986506558</v>
      </c>
      <c r="GM40">
        <v>2.515042002614049E-05</v>
      </c>
      <c r="GN40">
        <v>15</v>
      </c>
      <c r="GO40">
        <v>1944</v>
      </c>
      <c r="GP40">
        <v>3</v>
      </c>
      <c r="GQ40">
        <v>20</v>
      </c>
      <c r="GR40">
        <v>16.4</v>
      </c>
      <c r="GS40">
        <v>16.3</v>
      </c>
      <c r="GT40">
        <v>1.12793</v>
      </c>
      <c r="GU40">
        <v>2.40845</v>
      </c>
      <c r="GV40">
        <v>1.44897</v>
      </c>
      <c r="GW40">
        <v>2.2998</v>
      </c>
      <c r="GX40">
        <v>1.55151</v>
      </c>
      <c r="GY40">
        <v>2.28882</v>
      </c>
      <c r="GZ40">
        <v>29.5165</v>
      </c>
      <c r="HA40">
        <v>14.4035</v>
      </c>
      <c r="HB40">
        <v>18</v>
      </c>
      <c r="HC40">
        <v>601.874</v>
      </c>
      <c r="HD40">
        <v>476.88</v>
      </c>
      <c r="HE40">
        <v>17.0001</v>
      </c>
      <c r="HF40">
        <v>22.7276</v>
      </c>
      <c r="HG40">
        <v>29.9999</v>
      </c>
      <c r="HH40">
        <v>22.8688</v>
      </c>
      <c r="HI40">
        <v>22.8322</v>
      </c>
      <c r="HJ40">
        <v>22.5735</v>
      </c>
      <c r="HK40">
        <v>31.2914</v>
      </c>
      <c r="HL40">
        <v>56.7457</v>
      </c>
      <c r="HM40">
        <v>17</v>
      </c>
      <c r="HN40">
        <v>420</v>
      </c>
      <c r="HO40">
        <v>13.65</v>
      </c>
      <c r="HP40">
        <v>99.7424</v>
      </c>
      <c r="HQ40">
        <v>101.621</v>
      </c>
    </row>
    <row r="41" spans="1:225">
      <c r="A41">
        <v>25</v>
      </c>
      <c r="B41">
        <v>1714151861.1</v>
      </c>
      <c r="C41">
        <v>804</v>
      </c>
      <c r="D41" t="s">
        <v>412</v>
      </c>
      <c r="E41" t="s">
        <v>413</v>
      </c>
      <c r="F41">
        <v>5</v>
      </c>
      <c r="G41" t="s">
        <v>407</v>
      </c>
      <c r="H41">
        <v>1714151853.166666</v>
      </c>
      <c r="I41">
        <f>(J41)/1000</f>
        <v>0</v>
      </c>
      <c r="J41">
        <f>IF(BE41, AM41, AG41)</f>
        <v>0</v>
      </c>
      <c r="K41">
        <f>IF(BE41, AH41, AF41)</f>
        <v>0</v>
      </c>
      <c r="L41">
        <f>BG41 - IF(AT41&gt;1, K41*BA41*100.0/(AV41*BU41), 0)</f>
        <v>0</v>
      </c>
      <c r="M41">
        <f>((S41-I41/2)*L41-K41)/(S41+I41/2)</f>
        <v>0</v>
      </c>
      <c r="N41">
        <f>M41*(BN41+BO41)/1000.0</f>
        <v>0</v>
      </c>
      <c r="O41">
        <f>(BG41 - IF(AT41&gt;1, K41*BA41*100.0/(AV41*BU41), 0))*(BN41+BO41)/1000.0</f>
        <v>0</v>
      </c>
      <c r="P41">
        <f>2.0/((1/R41-1/Q41)+SIGN(R41)*SQRT((1/R41-1/Q41)*(1/R41-1/Q41) + 4*BB41/((BB41+1)*(BB41+1))*(2*1/R41*1/Q41-1/Q41*1/Q41)))</f>
        <v>0</v>
      </c>
      <c r="Q41">
        <f>IF(LEFT(BC41,1)&lt;&gt;"0",IF(LEFT(BC41,1)="1",3.0,BD41),$D$5+$E$5*(BU41*BN41/($K$5*1000))+$F$5*(BU41*BN41/($K$5*1000))*MAX(MIN(BA41,$J$5),$I$5)*MAX(MIN(BA41,$J$5),$I$5)+$G$5*MAX(MIN(BA41,$J$5),$I$5)*(BU41*BN41/($K$5*1000))+$H$5*(BU41*BN41/($K$5*1000))*(BU41*BN41/($K$5*1000)))</f>
        <v>0</v>
      </c>
      <c r="R41">
        <f>I41*(1000-(1000*0.61365*exp(17.502*V41/(240.97+V41))/(BN41+BO41)+BI41)/2)/(1000*0.61365*exp(17.502*V41/(240.97+V41))/(BN41+BO41)-BI41)</f>
        <v>0</v>
      </c>
      <c r="S41">
        <f>1/((BB41+1)/(P41/1.6)+1/(Q41/1.37)) + BB41/((BB41+1)/(P41/1.6) + BB41/(Q41/1.37))</f>
        <v>0</v>
      </c>
      <c r="T41">
        <f>(AW41*AZ41)</f>
        <v>0</v>
      </c>
      <c r="U41">
        <f>(BP41+(T41+2*0.95*5.67E-8*(((BP41+$B$7)+273)^4-(BP41+273)^4)-44100*I41)/(1.84*29.3*Q41+8*0.95*5.67E-8*(BP41+273)^3))</f>
        <v>0</v>
      </c>
      <c r="V41">
        <f>($C$7*BQ41+$D$7*BR41+$E$7*U41)</f>
        <v>0</v>
      </c>
      <c r="W41">
        <f>0.61365*exp(17.502*V41/(240.97+V41))</f>
        <v>0</v>
      </c>
      <c r="X41">
        <f>(Y41/Z41*100)</f>
        <v>0</v>
      </c>
      <c r="Y41">
        <f>BI41*(BN41+BO41)/1000</f>
        <v>0</v>
      </c>
      <c r="Z41">
        <f>0.61365*exp(17.502*BP41/(240.97+BP41))</f>
        <v>0</v>
      </c>
      <c r="AA41">
        <f>(W41-BI41*(BN41+BO41)/1000)</f>
        <v>0</v>
      </c>
      <c r="AB41">
        <f>(-I41*44100)</f>
        <v>0</v>
      </c>
      <c r="AC41">
        <f>2*29.3*Q41*0.92*(BP41-V41)</f>
        <v>0</v>
      </c>
      <c r="AD41">
        <f>2*0.95*5.67E-8*(((BP41+$B$7)+273)^4-(V41+273)^4)</f>
        <v>0</v>
      </c>
      <c r="AE41">
        <f>T41+AD41+AB41+AC41</f>
        <v>0</v>
      </c>
      <c r="AF41">
        <f>BM41*AT41*(BH41-BG41*(1000-AT41*BJ41)/(1000-AT41*BI41))/(100*BA41)</f>
        <v>0</v>
      </c>
      <c r="AG41">
        <f>1000*BM41*AT41*(BI41-BJ41)/(100*BA41*(1000-AT41*BI41))</f>
        <v>0</v>
      </c>
      <c r="AH41">
        <f>(AI41 - AJ41 - BN41*1E3/(8.314*(BP41+273.15)) * AL41/BM41 * AK41) * BM41/(100*BA41) * (1000 - BJ41)/1000</f>
        <v>0</v>
      </c>
      <c r="AI41">
        <v>425.8029780085275</v>
      </c>
      <c r="AJ41">
        <v>424.7924909090908</v>
      </c>
      <c r="AK41">
        <v>-0.000833202346400903</v>
      </c>
      <c r="AL41">
        <v>67.16270374150601</v>
      </c>
      <c r="AM41">
        <f>(AO41 - AN41 + BN41*1E3/(8.314*(BP41+273.15)) * AQ41/BM41 * AP41) * BM41/(100*BA41) * 1000/(1000 - AO41)</f>
        <v>0</v>
      </c>
      <c r="AN41">
        <v>13.62829621295646</v>
      </c>
      <c r="AO41">
        <v>13.78628484848485</v>
      </c>
      <c r="AP41">
        <v>-0.0001488970834754455</v>
      </c>
      <c r="AQ41">
        <v>78.54808774816951</v>
      </c>
      <c r="AR41">
        <v>0</v>
      </c>
      <c r="AS41">
        <v>0</v>
      </c>
      <c r="AT41">
        <f>IF(AR41*$H$13&gt;=AV41,1.0,(AV41/(AV41-AR41*$H$13)))</f>
        <v>0</v>
      </c>
      <c r="AU41">
        <f>(AT41-1)*100</f>
        <v>0</v>
      </c>
      <c r="AV41">
        <f>MAX(0,($B$13+$C$13*BU41)/(1+$D$13*BU41)*BN41/(BP41+273)*$E$13)</f>
        <v>0</v>
      </c>
      <c r="AW41">
        <f>$B$11*BV41+$C$11*BW41+$F$11*CH41*(1-CK41)</f>
        <v>0</v>
      </c>
      <c r="AX41">
        <f>AW41*AY41</f>
        <v>0</v>
      </c>
      <c r="AY41">
        <f>($B$11*$D$9+$C$11*$D$9+$F$11*((CU41+CM41)/MAX(CU41+CM41+CV41, 0.1)*$I$9+CV41/MAX(CU41+CM41+CV41, 0.1)*$J$9))/($B$11+$C$11+$F$11)</f>
        <v>0</v>
      </c>
      <c r="AZ41">
        <f>($B$11*$K$9+$C$11*$K$9+$F$11*((CU41+CM41)/MAX(CU41+CM41+CV41, 0.1)*$P$9+CV41/MAX(CU41+CM41+CV41, 0.1)*$Q$9))/($B$11+$C$11+$F$11)</f>
        <v>0</v>
      </c>
      <c r="BA41">
        <v>6</v>
      </c>
      <c r="BB41">
        <v>0.5</v>
      </c>
      <c r="BC41" t="s">
        <v>355</v>
      </c>
      <c r="BD41">
        <v>2</v>
      </c>
      <c r="BE41" t="b">
        <v>1</v>
      </c>
      <c r="BF41">
        <v>1714151853.166666</v>
      </c>
      <c r="BG41">
        <v>418.9577</v>
      </c>
      <c r="BH41">
        <v>420.0124333333333</v>
      </c>
      <c r="BI41">
        <v>13.80828333333333</v>
      </c>
      <c r="BJ41">
        <v>13.63437333333334</v>
      </c>
      <c r="BK41">
        <v>421.6920000000001</v>
      </c>
      <c r="BL41">
        <v>13.84233</v>
      </c>
      <c r="BM41">
        <v>600.0130666666666</v>
      </c>
      <c r="BN41">
        <v>101.4004</v>
      </c>
      <c r="BO41">
        <v>0.09998420999999999</v>
      </c>
      <c r="BP41">
        <v>19.98866333333334</v>
      </c>
      <c r="BQ41">
        <v>19.95854333333333</v>
      </c>
      <c r="BR41">
        <v>999.9000000000002</v>
      </c>
      <c r="BS41">
        <v>0</v>
      </c>
      <c r="BT41">
        <v>0</v>
      </c>
      <c r="BU41">
        <v>10004.96566666667</v>
      </c>
      <c r="BV41">
        <v>0</v>
      </c>
      <c r="BW41">
        <v>244.1369666666667</v>
      </c>
      <c r="BX41">
        <v>-1.054920333333333</v>
      </c>
      <c r="BY41">
        <v>424.8237000000001</v>
      </c>
      <c r="BZ41">
        <v>425.8183333333333</v>
      </c>
      <c r="CA41">
        <v>0.1739042666666666</v>
      </c>
      <c r="CB41">
        <v>420.0124333333333</v>
      </c>
      <c r="CC41">
        <v>13.63437333333334</v>
      </c>
      <c r="CD41">
        <v>1.400167</v>
      </c>
      <c r="CE41">
        <v>1.382533333333333</v>
      </c>
      <c r="CF41">
        <v>11.91942</v>
      </c>
      <c r="CG41">
        <v>11.72739</v>
      </c>
      <c r="CH41">
        <v>399.9873666666668</v>
      </c>
      <c r="CI41">
        <v>0.8999843999999998</v>
      </c>
      <c r="CJ41">
        <v>0.10001566</v>
      </c>
      <c r="CK41">
        <v>0</v>
      </c>
      <c r="CL41">
        <v>146.5293</v>
      </c>
      <c r="CM41">
        <v>5.00098</v>
      </c>
      <c r="CN41">
        <v>955.5495</v>
      </c>
      <c r="CO41">
        <v>3655.783</v>
      </c>
      <c r="CP41">
        <v>37.01653333333333</v>
      </c>
      <c r="CQ41">
        <v>40.2164</v>
      </c>
      <c r="CR41">
        <v>38.76446666666666</v>
      </c>
      <c r="CS41">
        <v>40.61229999999999</v>
      </c>
      <c r="CT41">
        <v>38.82259999999999</v>
      </c>
      <c r="CU41">
        <v>355.482</v>
      </c>
      <c r="CV41">
        <v>39.507</v>
      </c>
      <c r="CW41">
        <v>0</v>
      </c>
      <c r="CX41">
        <v>1714151947.7</v>
      </c>
      <c r="CY41">
        <v>0</v>
      </c>
      <c r="CZ41">
        <v>1714150874.1</v>
      </c>
      <c r="DA41" t="s">
        <v>356</v>
      </c>
      <c r="DB41">
        <v>1714150866.1</v>
      </c>
      <c r="DC41">
        <v>1714150874.1</v>
      </c>
      <c r="DD41">
        <v>1</v>
      </c>
      <c r="DE41">
        <v>-0.506</v>
      </c>
      <c r="DF41">
        <v>-0.024</v>
      </c>
      <c r="DG41">
        <v>-2.74</v>
      </c>
      <c r="DH41">
        <v>-0.028</v>
      </c>
      <c r="DI41">
        <v>420</v>
      </c>
      <c r="DJ41">
        <v>17</v>
      </c>
      <c r="DK41">
        <v>0.54</v>
      </c>
      <c r="DL41">
        <v>0.17</v>
      </c>
      <c r="DM41">
        <v>-1.063370731707317</v>
      </c>
      <c r="DN41">
        <v>0.06430536585365854</v>
      </c>
      <c r="DO41">
        <v>0.02852777178258476</v>
      </c>
      <c r="DP41">
        <v>1</v>
      </c>
      <c r="DQ41">
        <v>0.167272243902439</v>
      </c>
      <c r="DR41">
        <v>0.05959952613240404</v>
      </c>
      <c r="DS41">
        <v>0.01533525106442031</v>
      </c>
      <c r="DT41">
        <v>1</v>
      </c>
      <c r="DU41">
        <v>2</v>
      </c>
      <c r="DV41">
        <v>2</v>
      </c>
      <c r="DW41" t="s">
        <v>365</v>
      </c>
      <c r="DX41">
        <v>3.2298</v>
      </c>
      <c r="DY41">
        <v>2.70456</v>
      </c>
      <c r="DZ41">
        <v>0.106915</v>
      </c>
      <c r="EA41">
        <v>0.10694</v>
      </c>
      <c r="EB41">
        <v>0.0785965</v>
      </c>
      <c r="EC41">
        <v>0.07828830000000001</v>
      </c>
      <c r="ED41">
        <v>29324.7</v>
      </c>
      <c r="EE41">
        <v>28712.9</v>
      </c>
      <c r="EF41">
        <v>31425.3</v>
      </c>
      <c r="EG41">
        <v>30456.8</v>
      </c>
      <c r="EH41">
        <v>38800.4</v>
      </c>
      <c r="EI41">
        <v>37118.2</v>
      </c>
      <c r="EJ41">
        <v>44054</v>
      </c>
      <c r="EK41">
        <v>42527.8</v>
      </c>
      <c r="EL41">
        <v>2.1905</v>
      </c>
      <c r="EM41">
        <v>1.98825</v>
      </c>
      <c r="EN41">
        <v>0.0314415</v>
      </c>
      <c r="EO41">
        <v>0</v>
      </c>
      <c r="EP41">
        <v>19.4337</v>
      </c>
      <c r="EQ41">
        <v>999.9</v>
      </c>
      <c r="ER41">
        <v>55.2</v>
      </c>
      <c r="ES41">
        <v>25.2</v>
      </c>
      <c r="ET41">
        <v>17.5177</v>
      </c>
      <c r="EU41">
        <v>61.1346</v>
      </c>
      <c r="EV41">
        <v>23.2212</v>
      </c>
      <c r="EW41">
        <v>1</v>
      </c>
      <c r="EX41">
        <v>-0.326113</v>
      </c>
      <c r="EY41">
        <v>1.54955</v>
      </c>
      <c r="EZ41">
        <v>20.2023</v>
      </c>
      <c r="FA41">
        <v>5.22852</v>
      </c>
      <c r="FB41">
        <v>11.9951</v>
      </c>
      <c r="FC41">
        <v>4.9679</v>
      </c>
      <c r="FD41">
        <v>3.297</v>
      </c>
      <c r="FE41">
        <v>9999</v>
      </c>
      <c r="FF41">
        <v>9999</v>
      </c>
      <c r="FG41">
        <v>9999</v>
      </c>
      <c r="FH41">
        <v>26.8</v>
      </c>
      <c r="FI41">
        <v>4.97106</v>
      </c>
      <c r="FJ41">
        <v>1.86768</v>
      </c>
      <c r="FK41">
        <v>1.85883</v>
      </c>
      <c r="FL41">
        <v>1.86493</v>
      </c>
      <c r="FM41">
        <v>1.86307</v>
      </c>
      <c r="FN41">
        <v>1.86432</v>
      </c>
      <c r="FO41">
        <v>1.85974</v>
      </c>
      <c r="FP41">
        <v>1.86386</v>
      </c>
      <c r="FQ41">
        <v>0</v>
      </c>
      <c r="FR41">
        <v>0</v>
      </c>
      <c r="FS41">
        <v>0</v>
      </c>
      <c r="FT41">
        <v>0</v>
      </c>
      <c r="FU41" t="s">
        <v>358</v>
      </c>
      <c r="FV41" t="s">
        <v>359</v>
      </c>
      <c r="FW41" t="s">
        <v>360</v>
      </c>
      <c r="FX41" t="s">
        <v>360</v>
      </c>
      <c r="FY41" t="s">
        <v>360</v>
      </c>
      <c r="FZ41" t="s">
        <v>360</v>
      </c>
      <c r="GA41">
        <v>0</v>
      </c>
      <c r="GB41">
        <v>100</v>
      </c>
      <c r="GC41">
        <v>100</v>
      </c>
      <c r="GD41">
        <v>-2.734</v>
      </c>
      <c r="GE41">
        <v>-0.0341</v>
      </c>
      <c r="GF41">
        <v>-0.8811904899427965</v>
      </c>
      <c r="GG41">
        <v>-0.004200780211792431</v>
      </c>
      <c r="GH41">
        <v>-6.086107273994438E-07</v>
      </c>
      <c r="GI41">
        <v>3.538391214060535E-10</v>
      </c>
      <c r="GJ41">
        <v>-0.05529564386864645</v>
      </c>
      <c r="GK41">
        <v>0.006682484536868237</v>
      </c>
      <c r="GL41">
        <v>-0.0007200357986506558</v>
      </c>
      <c r="GM41">
        <v>2.515042002614049E-05</v>
      </c>
      <c r="GN41">
        <v>15</v>
      </c>
      <c r="GO41">
        <v>1944</v>
      </c>
      <c r="GP41">
        <v>3</v>
      </c>
      <c r="GQ41">
        <v>20</v>
      </c>
      <c r="GR41">
        <v>16.6</v>
      </c>
      <c r="GS41">
        <v>16.4</v>
      </c>
      <c r="GT41">
        <v>1.12671</v>
      </c>
      <c r="GU41">
        <v>2.40723</v>
      </c>
      <c r="GV41">
        <v>1.44775</v>
      </c>
      <c r="GW41">
        <v>2.2998</v>
      </c>
      <c r="GX41">
        <v>1.55151</v>
      </c>
      <c r="GY41">
        <v>2.23633</v>
      </c>
      <c r="GZ41">
        <v>29.5165</v>
      </c>
      <c r="HA41">
        <v>14.4035</v>
      </c>
      <c r="HB41">
        <v>18</v>
      </c>
      <c r="HC41">
        <v>601.9589999999999</v>
      </c>
      <c r="HD41">
        <v>476.7</v>
      </c>
      <c r="HE41">
        <v>17.0001</v>
      </c>
      <c r="HF41">
        <v>22.7242</v>
      </c>
      <c r="HG41">
        <v>30</v>
      </c>
      <c r="HH41">
        <v>22.8641</v>
      </c>
      <c r="HI41">
        <v>22.8279</v>
      </c>
      <c r="HJ41">
        <v>22.5717</v>
      </c>
      <c r="HK41">
        <v>31.2914</v>
      </c>
      <c r="HL41">
        <v>56.7457</v>
      </c>
      <c r="HM41">
        <v>17</v>
      </c>
      <c r="HN41">
        <v>420</v>
      </c>
      <c r="HO41">
        <v>13.6944</v>
      </c>
      <c r="HP41">
        <v>99.7433</v>
      </c>
      <c r="HQ41">
        <v>101.623</v>
      </c>
    </row>
    <row r="42" spans="1:225">
      <c r="A42">
        <v>26</v>
      </c>
      <c r="B42">
        <v>1714151871.1</v>
      </c>
      <c r="C42">
        <v>814</v>
      </c>
      <c r="D42" t="s">
        <v>414</v>
      </c>
      <c r="E42" t="s">
        <v>415</v>
      </c>
      <c r="F42">
        <v>5</v>
      </c>
      <c r="G42" t="s">
        <v>407</v>
      </c>
      <c r="H42">
        <v>1714151863.166666</v>
      </c>
      <c r="I42">
        <f>(J42)/1000</f>
        <v>0</v>
      </c>
      <c r="J42">
        <f>IF(BE42, AM42, AG42)</f>
        <v>0</v>
      </c>
      <c r="K42">
        <f>IF(BE42, AH42, AF42)</f>
        <v>0</v>
      </c>
      <c r="L42">
        <f>BG42 - IF(AT42&gt;1, K42*BA42*100.0/(AV42*BU42), 0)</f>
        <v>0</v>
      </c>
      <c r="M42">
        <f>((S42-I42/2)*L42-K42)/(S42+I42/2)</f>
        <v>0</v>
      </c>
      <c r="N42">
        <f>M42*(BN42+BO42)/1000.0</f>
        <v>0</v>
      </c>
      <c r="O42">
        <f>(BG42 - IF(AT42&gt;1, K42*BA42*100.0/(AV42*BU42), 0))*(BN42+BO42)/1000.0</f>
        <v>0</v>
      </c>
      <c r="P42">
        <f>2.0/((1/R42-1/Q42)+SIGN(R42)*SQRT((1/R42-1/Q42)*(1/R42-1/Q42) + 4*BB42/((BB42+1)*(BB42+1))*(2*1/R42*1/Q42-1/Q42*1/Q42)))</f>
        <v>0</v>
      </c>
      <c r="Q42">
        <f>IF(LEFT(BC42,1)&lt;&gt;"0",IF(LEFT(BC42,1)="1",3.0,BD42),$D$5+$E$5*(BU42*BN42/($K$5*1000))+$F$5*(BU42*BN42/($K$5*1000))*MAX(MIN(BA42,$J$5),$I$5)*MAX(MIN(BA42,$J$5),$I$5)+$G$5*MAX(MIN(BA42,$J$5),$I$5)*(BU42*BN42/($K$5*1000))+$H$5*(BU42*BN42/($K$5*1000))*(BU42*BN42/($K$5*1000)))</f>
        <v>0</v>
      </c>
      <c r="R42">
        <f>I42*(1000-(1000*0.61365*exp(17.502*V42/(240.97+V42))/(BN42+BO42)+BI42)/2)/(1000*0.61365*exp(17.502*V42/(240.97+V42))/(BN42+BO42)-BI42)</f>
        <v>0</v>
      </c>
      <c r="S42">
        <f>1/((BB42+1)/(P42/1.6)+1/(Q42/1.37)) + BB42/((BB42+1)/(P42/1.6) + BB42/(Q42/1.37))</f>
        <v>0</v>
      </c>
      <c r="T42">
        <f>(AW42*AZ42)</f>
        <v>0</v>
      </c>
      <c r="U42">
        <f>(BP42+(T42+2*0.95*5.67E-8*(((BP42+$B$7)+273)^4-(BP42+273)^4)-44100*I42)/(1.84*29.3*Q42+8*0.95*5.67E-8*(BP42+273)^3))</f>
        <v>0</v>
      </c>
      <c r="V42">
        <f>($C$7*BQ42+$D$7*BR42+$E$7*U42)</f>
        <v>0</v>
      </c>
      <c r="W42">
        <f>0.61365*exp(17.502*V42/(240.97+V42))</f>
        <v>0</v>
      </c>
      <c r="X42">
        <f>(Y42/Z42*100)</f>
        <v>0</v>
      </c>
      <c r="Y42">
        <f>BI42*(BN42+BO42)/1000</f>
        <v>0</v>
      </c>
      <c r="Z42">
        <f>0.61365*exp(17.502*BP42/(240.97+BP42))</f>
        <v>0</v>
      </c>
      <c r="AA42">
        <f>(W42-BI42*(BN42+BO42)/1000)</f>
        <v>0</v>
      </c>
      <c r="AB42">
        <f>(-I42*44100)</f>
        <v>0</v>
      </c>
      <c r="AC42">
        <f>2*29.3*Q42*0.92*(BP42-V42)</f>
        <v>0</v>
      </c>
      <c r="AD42">
        <f>2*0.95*5.67E-8*(((BP42+$B$7)+273)^4-(V42+273)^4)</f>
        <v>0</v>
      </c>
      <c r="AE42">
        <f>T42+AD42+AB42+AC42</f>
        <v>0</v>
      </c>
      <c r="AF42">
        <f>BM42*AT42*(BH42-BG42*(1000-AT42*BJ42)/(1000-AT42*BI42))/(100*BA42)</f>
        <v>0</v>
      </c>
      <c r="AG42">
        <f>1000*BM42*AT42*(BI42-BJ42)/(100*BA42*(1000-AT42*BI42))</f>
        <v>0</v>
      </c>
      <c r="AH42">
        <f>(AI42 - AJ42 - BN42*1E3/(8.314*(BP42+273.15)) * AL42/BM42 * AK42) * BM42/(100*BA42) * (1000 - BJ42)/1000</f>
        <v>0</v>
      </c>
      <c r="AI42">
        <v>425.8256559602834</v>
      </c>
      <c r="AJ42">
        <v>424.7993333333332</v>
      </c>
      <c r="AK42">
        <v>0.0003012399148498017</v>
      </c>
      <c r="AL42">
        <v>67.16270374150601</v>
      </c>
      <c r="AM42">
        <f>(AO42 - AN42 + BN42*1E3/(8.314*(BP42+273.15)) * AQ42/BM42 * AP42) * BM42/(100*BA42) * 1000/(1000 - AO42)</f>
        <v>0</v>
      </c>
      <c r="AN42">
        <v>13.63315419975149</v>
      </c>
      <c r="AO42">
        <v>13.77502424242424</v>
      </c>
      <c r="AP42">
        <v>-5.915592142286502E-05</v>
      </c>
      <c r="AQ42">
        <v>78.54808774816951</v>
      </c>
      <c r="AR42">
        <v>0</v>
      </c>
      <c r="AS42">
        <v>0</v>
      </c>
      <c r="AT42">
        <f>IF(AR42*$H$13&gt;=AV42,1.0,(AV42/(AV42-AR42*$H$13)))</f>
        <v>0</v>
      </c>
      <c r="AU42">
        <f>(AT42-1)*100</f>
        <v>0</v>
      </c>
      <c r="AV42">
        <f>MAX(0,($B$13+$C$13*BU42)/(1+$D$13*BU42)*BN42/(BP42+273)*$E$13)</f>
        <v>0</v>
      </c>
      <c r="AW42">
        <f>$B$11*BV42+$C$11*BW42+$F$11*CH42*(1-CK42)</f>
        <v>0</v>
      </c>
      <c r="AX42">
        <f>AW42*AY42</f>
        <v>0</v>
      </c>
      <c r="AY42">
        <f>($B$11*$D$9+$C$11*$D$9+$F$11*((CU42+CM42)/MAX(CU42+CM42+CV42, 0.1)*$I$9+CV42/MAX(CU42+CM42+CV42, 0.1)*$J$9))/($B$11+$C$11+$F$11)</f>
        <v>0</v>
      </c>
      <c r="AZ42">
        <f>($B$11*$K$9+$C$11*$K$9+$F$11*((CU42+CM42)/MAX(CU42+CM42+CV42, 0.1)*$P$9+CV42/MAX(CU42+CM42+CV42, 0.1)*$Q$9))/($B$11+$C$11+$F$11)</f>
        <v>0</v>
      </c>
      <c r="BA42">
        <v>6</v>
      </c>
      <c r="BB42">
        <v>0.5</v>
      </c>
      <c r="BC42" t="s">
        <v>355</v>
      </c>
      <c r="BD42">
        <v>2</v>
      </c>
      <c r="BE42" t="b">
        <v>1</v>
      </c>
      <c r="BF42">
        <v>1714151863.166666</v>
      </c>
      <c r="BG42">
        <v>418.9522333333333</v>
      </c>
      <c r="BH42">
        <v>419.9876666666666</v>
      </c>
      <c r="BI42">
        <v>13.78419333333333</v>
      </c>
      <c r="BJ42">
        <v>13.63074</v>
      </c>
      <c r="BK42">
        <v>421.6865666666666</v>
      </c>
      <c r="BL42">
        <v>13.81826666666667</v>
      </c>
      <c r="BM42">
        <v>600.0120000000001</v>
      </c>
      <c r="BN42">
        <v>101.4007333333333</v>
      </c>
      <c r="BO42">
        <v>0.100011</v>
      </c>
      <c r="BP42">
        <v>19.991</v>
      </c>
      <c r="BQ42">
        <v>19.95806666666666</v>
      </c>
      <c r="BR42">
        <v>999.9000000000002</v>
      </c>
      <c r="BS42">
        <v>0</v>
      </c>
      <c r="BT42">
        <v>0</v>
      </c>
      <c r="BU42">
        <v>10004.295</v>
      </c>
      <c r="BV42">
        <v>0</v>
      </c>
      <c r="BW42">
        <v>270.2368333333333</v>
      </c>
      <c r="BX42">
        <v>-1.035422966666667</v>
      </c>
      <c r="BY42">
        <v>424.808</v>
      </c>
      <c r="BZ42">
        <v>425.7916000000001</v>
      </c>
      <c r="CA42">
        <v>0.1534502333333334</v>
      </c>
      <c r="CB42">
        <v>419.9876666666666</v>
      </c>
      <c r="CC42">
        <v>13.63074</v>
      </c>
      <c r="CD42">
        <v>1.397727</v>
      </c>
      <c r="CE42">
        <v>1.382167</v>
      </c>
      <c r="CF42">
        <v>11.89298666666667</v>
      </c>
      <c r="CG42">
        <v>11.72339</v>
      </c>
      <c r="CH42">
        <v>400.0014666666667</v>
      </c>
      <c r="CI42">
        <v>0.8999934666666666</v>
      </c>
      <c r="CJ42">
        <v>0.10000659</v>
      </c>
      <c r="CK42">
        <v>0</v>
      </c>
      <c r="CL42">
        <v>146.2289333333333</v>
      </c>
      <c r="CM42">
        <v>5.00098</v>
      </c>
      <c r="CN42">
        <v>958.4741</v>
      </c>
      <c r="CO42">
        <v>3655.925666666667</v>
      </c>
      <c r="CP42">
        <v>37.05579999999999</v>
      </c>
      <c r="CQ42">
        <v>40.2458</v>
      </c>
      <c r="CR42">
        <v>38.78719999999998</v>
      </c>
      <c r="CS42">
        <v>40.60806666666665</v>
      </c>
      <c r="CT42">
        <v>38.8687</v>
      </c>
      <c r="CU42">
        <v>355.498</v>
      </c>
      <c r="CV42">
        <v>39.50566666666666</v>
      </c>
      <c r="CW42">
        <v>0</v>
      </c>
      <c r="CX42">
        <v>1714151957.9</v>
      </c>
      <c r="CY42">
        <v>0</v>
      </c>
      <c r="CZ42">
        <v>1714150874.1</v>
      </c>
      <c r="DA42" t="s">
        <v>356</v>
      </c>
      <c r="DB42">
        <v>1714150866.1</v>
      </c>
      <c r="DC42">
        <v>1714150874.1</v>
      </c>
      <c r="DD42">
        <v>1</v>
      </c>
      <c r="DE42">
        <v>-0.506</v>
      </c>
      <c r="DF42">
        <v>-0.024</v>
      </c>
      <c r="DG42">
        <v>-2.74</v>
      </c>
      <c r="DH42">
        <v>-0.028</v>
      </c>
      <c r="DI42">
        <v>420</v>
      </c>
      <c r="DJ42">
        <v>17</v>
      </c>
      <c r="DK42">
        <v>0.54</v>
      </c>
      <c r="DL42">
        <v>0.17</v>
      </c>
      <c r="DM42">
        <v>-1.045871926829268</v>
      </c>
      <c r="DN42">
        <v>0.1499241951219507</v>
      </c>
      <c r="DO42">
        <v>0.04687634183855837</v>
      </c>
      <c r="DP42">
        <v>0</v>
      </c>
      <c r="DQ42">
        <v>0.1628921463414634</v>
      </c>
      <c r="DR42">
        <v>-0.1446356236933791</v>
      </c>
      <c r="DS42">
        <v>0.01442023272800421</v>
      </c>
      <c r="DT42">
        <v>0</v>
      </c>
      <c r="DU42">
        <v>0</v>
      </c>
      <c r="DV42">
        <v>2</v>
      </c>
      <c r="DW42" t="s">
        <v>357</v>
      </c>
      <c r="DX42">
        <v>3.22964</v>
      </c>
      <c r="DY42">
        <v>2.70439</v>
      </c>
      <c r="DZ42">
        <v>0.106922</v>
      </c>
      <c r="EA42">
        <v>0.106939</v>
      </c>
      <c r="EB42">
        <v>0.078552</v>
      </c>
      <c r="EC42">
        <v>0.0783853</v>
      </c>
      <c r="ED42">
        <v>29324.3</v>
      </c>
      <c r="EE42">
        <v>28713.1</v>
      </c>
      <c r="EF42">
        <v>31425.2</v>
      </c>
      <c r="EG42">
        <v>30456.9</v>
      </c>
      <c r="EH42">
        <v>38802.1</v>
      </c>
      <c r="EI42">
        <v>37114.3</v>
      </c>
      <c r="EJ42">
        <v>44053.7</v>
      </c>
      <c r="EK42">
        <v>42528</v>
      </c>
      <c r="EL42">
        <v>2.1904</v>
      </c>
      <c r="EM42">
        <v>1.98862</v>
      </c>
      <c r="EN42">
        <v>0.0311807</v>
      </c>
      <c r="EO42">
        <v>0</v>
      </c>
      <c r="EP42">
        <v>19.4401</v>
      </c>
      <c r="EQ42">
        <v>999.9</v>
      </c>
      <c r="ER42">
        <v>55.2</v>
      </c>
      <c r="ES42">
        <v>25.2</v>
      </c>
      <c r="ET42">
        <v>17.5169</v>
      </c>
      <c r="EU42">
        <v>61.4546</v>
      </c>
      <c r="EV42">
        <v>23.7861</v>
      </c>
      <c r="EW42">
        <v>1</v>
      </c>
      <c r="EX42">
        <v>-0.326199</v>
      </c>
      <c r="EY42">
        <v>1.54736</v>
      </c>
      <c r="EZ42">
        <v>20.2024</v>
      </c>
      <c r="FA42">
        <v>5.22852</v>
      </c>
      <c r="FB42">
        <v>11.9968</v>
      </c>
      <c r="FC42">
        <v>4.9676</v>
      </c>
      <c r="FD42">
        <v>3.297</v>
      </c>
      <c r="FE42">
        <v>9999</v>
      </c>
      <c r="FF42">
        <v>9999</v>
      </c>
      <c r="FG42">
        <v>9999</v>
      </c>
      <c r="FH42">
        <v>26.8</v>
      </c>
      <c r="FI42">
        <v>4.97105</v>
      </c>
      <c r="FJ42">
        <v>1.86768</v>
      </c>
      <c r="FK42">
        <v>1.85883</v>
      </c>
      <c r="FL42">
        <v>1.86493</v>
      </c>
      <c r="FM42">
        <v>1.86304</v>
      </c>
      <c r="FN42">
        <v>1.86432</v>
      </c>
      <c r="FO42">
        <v>1.85974</v>
      </c>
      <c r="FP42">
        <v>1.86384</v>
      </c>
      <c r="FQ42">
        <v>0</v>
      </c>
      <c r="FR42">
        <v>0</v>
      </c>
      <c r="FS42">
        <v>0</v>
      </c>
      <c r="FT42">
        <v>0</v>
      </c>
      <c r="FU42" t="s">
        <v>358</v>
      </c>
      <c r="FV42" t="s">
        <v>359</v>
      </c>
      <c r="FW42" t="s">
        <v>360</v>
      </c>
      <c r="FX42" t="s">
        <v>360</v>
      </c>
      <c r="FY42" t="s">
        <v>360</v>
      </c>
      <c r="FZ42" t="s">
        <v>360</v>
      </c>
      <c r="GA42">
        <v>0</v>
      </c>
      <c r="GB42">
        <v>100</v>
      </c>
      <c r="GC42">
        <v>100</v>
      </c>
      <c r="GD42">
        <v>-2.735</v>
      </c>
      <c r="GE42">
        <v>-0.0341</v>
      </c>
      <c r="GF42">
        <v>-0.8811904899427965</v>
      </c>
      <c r="GG42">
        <v>-0.004200780211792431</v>
      </c>
      <c r="GH42">
        <v>-6.086107273994438E-07</v>
      </c>
      <c r="GI42">
        <v>3.538391214060535E-10</v>
      </c>
      <c r="GJ42">
        <v>-0.05529564386864645</v>
      </c>
      <c r="GK42">
        <v>0.006682484536868237</v>
      </c>
      <c r="GL42">
        <v>-0.0007200357986506558</v>
      </c>
      <c r="GM42">
        <v>2.515042002614049E-05</v>
      </c>
      <c r="GN42">
        <v>15</v>
      </c>
      <c r="GO42">
        <v>1944</v>
      </c>
      <c r="GP42">
        <v>3</v>
      </c>
      <c r="GQ42">
        <v>20</v>
      </c>
      <c r="GR42">
        <v>16.8</v>
      </c>
      <c r="GS42">
        <v>16.6</v>
      </c>
      <c r="GT42">
        <v>1.12793</v>
      </c>
      <c r="GU42">
        <v>2.40845</v>
      </c>
      <c r="GV42">
        <v>1.44775</v>
      </c>
      <c r="GW42">
        <v>2.2998</v>
      </c>
      <c r="GX42">
        <v>1.55151</v>
      </c>
      <c r="GY42">
        <v>2.40601</v>
      </c>
      <c r="GZ42">
        <v>29.4952</v>
      </c>
      <c r="HA42">
        <v>14.421</v>
      </c>
      <c r="HB42">
        <v>18</v>
      </c>
      <c r="HC42">
        <v>601.842</v>
      </c>
      <c r="HD42">
        <v>476.895</v>
      </c>
      <c r="HE42">
        <v>16.9996</v>
      </c>
      <c r="HF42">
        <v>22.7204</v>
      </c>
      <c r="HG42">
        <v>29.9999</v>
      </c>
      <c r="HH42">
        <v>22.8598</v>
      </c>
      <c r="HI42">
        <v>22.8236</v>
      </c>
      <c r="HJ42">
        <v>22.5728</v>
      </c>
      <c r="HK42">
        <v>31.0168</v>
      </c>
      <c r="HL42">
        <v>56.7457</v>
      </c>
      <c r="HM42">
        <v>17</v>
      </c>
      <c r="HN42">
        <v>420</v>
      </c>
      <c r="HO42">
        <v>13.7384</v>
      </c>
      <c r="HP42">
        <v>99.7427</v>
      </c>
      <c r="HQ42">
        <v>101.623</v>
      </c>
    </row>
    <row r="43" spans="1:225">
      <c r="A43">
        <v>27</v>
      </c>
      <c r="B43">
        <v>1714151881.1</v>
      </c>
      <c r="C43">
        <v>824</v>
      </c>
      <c r="D43" t="s">
        <v>416</v>
      </c>
      <c r="E43" t="s">
        <v>417</v>
      </c>
      <c r="F43">
        <v>5</v>
      </c>
      <c r="G43" t="s">
        <v>407</v>
      </c>
      <c r="H43">
        <v>1714151873.166666</v>
      </c>
      <c r="I43">
        <f>(J43)/1000</f>
        <v>0</v>
      </c>
      <c r="J43">
        <f>IF(BE43, AM43, AG43)</f>
        <v>0</v>
      </c>
      <c r="K43">
        <f>IF(BE43, AH43, AF43)</f>
        <v>0</v>
      </c>
      <c r="L43">
        <f>BG43 - IF(AT43&gt;1, K43*BA43*100.0/(AV43*BU43), 0)</f>
        <v>0</v>
      </c>
      <c r="M43">
        <f>((S43-I43/2)*L43-K43)/(S43+I43/2)</f>
        <v>0</v>
      </c>
      <c r="N43">
        <f>M43*(BN43+BO43)/1000.0</f>
        <v>0</v>
      </c>
      <c r="O43">
        <f>(BG43 - IF(AT43&gt;1, K43*BA43*100.0/(AV43*BU43), 0))*(BN43+BO43)/1000.0</f>
        <v>0</v>
      </c>
      <c r="P43">
        <f>2.0/((1/R43-1/Q43)+SIGN(R43)*SQRT((1/R43-1/Q43)*(1/R43-1/Q43) + 4*BB43/((BB43+1)*(BB43+1))*(2*1/R43*1/Q43-1/Q43*1/Q43)))</f>
        <v>0</v>
      </c>
      <c r="Q43">
        <f>IF(LEFT(BC43,1)&lt;&gt;"0",IF(LEFT(BC43,1)="1",3.0,BD43),$D$5+$E$5*(BU43*BN43/($K$5*1000))+$F$5*(BU43*BN43/($K$5*1000))*MAX(MIN(BA43,$J$5),$I$5)*MAX(MIN(BA43,$J$5),$I$5)+$G$5*MAX(MIN(BA43,$J$5),$I$5)*(BU43*BN43/($K$5*1000))+$H$5*(BU43*BN43/($K$5*1000))*(BU43*BN43/($K$5*1000)))</f>
        <v>0</v>
      </c>
      <c r="R43">
        <f>I43*(1000-(1000*0.61365*exp(17.502*V43/(240.97+V43))/(BN43+BO43)+BI43)/2)/(1000*0.61365*exp(17.502*V43/(240.97+V43))/(BN43+BO43)-BI43)</f>
        <v>0</v>
      </c>
      <c r="S43">
        <f>1/((BB43+1)/(P43/1.6)+1/(Q43/1.37)) + BB43/((BB43+1)/(P43/1.6) + BB43/(Q43/1.37))</f>
        <v>0</v>
      </c>
      <c r="T43">
        <f>(AW43*AZ43)</f>
        <v>0</v>
      </c>
      <c r="U43">
        <f>(BP43+(T43+2*0.95*5.67E-8*(((BP43+$B$7)+273)^4-(BP43+273)^4)-44100*I43)/(1.84*29.3*Q43+8*0.95*5.67E-8*(BP43+273)^3))</f>
        <v>0</v>
      </c>
      <c r="V43">
        <f>($C$7*BQ43+$D$7*BR43+$E$7*U43)</f>
        <v>0</v>
      </c>
      <c r="W43">
        <f>0.61365*exp(17.502*V43/(240.97+V43))</f>
        <v>0</v>
      </c>
      <c r="X43">
        <f>(Y43/Z43*100)</f>
        <v>0</v>
      </c>
      <c r="Y43">
        <f>BI43*(BN43+BO43)/1000</f>
        <v>0</v>
      </c>
      <c r="Z43">
        <f>0.61365*exp(17.502*BP43/(240.97+BP43))</f>
        <v>0</v>
      </c>
      <c r="AA43">
        <f>(W43-BI43*(BN43+BO43)/1000)</f>
        <v>0</v>
      </c>
      <c r="AB43">
        <f>(-I43*44100)</f>
        <v>0</v>
      </c>
      <c r="AC43">
        <f>2*29.3*Q43*0.92*(BP43-V43)</f>
        <v>0</v>
      </c>
      <c r="AD43">
        <f>2*0.95*5.67E-8*(((BP43+$B$7)+273)^4-(V43+273)^4)</f>
        <v>0</v>
      </c>
      <c r="AE43">
        <f>T43+AD43+AB43+AC43</f>
        <v>0</v>
      </c>
      <c r="AF43">
        <f>BM43*AT43*(BH43-BG43*(1000-AT43*BJ43)/(1000-AT43*BI43))/(100*BA43)</f>
        <v>0</v>
      </c>
      <c r="AG43">
        <f>1000*BM43*AT43*(BI43-BJ43)/(100*BA43*(1000-AT43*BI43))</f>
        <v>0</v>
      </c>
      <c r="AH43">
        <f>(AI43 - AJ43 - BN43*1E3/(8.314*(BP43+273.15)) * AL43/BM43 * AK43) * BM43/(100*BA43) * (1000 - BJ43)/1000</f>
        <v>0</v>
      </c>
      <c r="AI43">
        <v>425.8204511341009</v>
      </c>
      <c r="AJ43">
        <v>424.8107454545454</v>
      </c>
      <c r="AK43">
        <v>0.00299967082438991</v>
      </c>
      <c r="AL43">
        <v>67.16270374150601</v>
      </c>
      <c r="AM43">
        <f>(AO43 - AN43 + BN43*1E3/(8.314*(BP43+273.15)) * AQ43/BM43 * AP43) * BM43/(100*BA43) * 1000/(1000 - AO43)</f>
        <v>0</v>
      </c>
      <c r="AN43">
        <v>13.70516196008762</v>
      </c>
      <c r="AO43">
        <v>13.79796909090909</v>
      </c>
      <c r="AP43">
        <v>0.0001268376339010816</v>
      </c>
      <c r="AQ43">
        <v>78.54808774816951</v>
      </c>
      <c r="AR43">
        <v>0</v>
      </c>
      <c r="AS43">
        <v>0</v>
      </c>
      <c r="AT43">
        <f>IF(AR43*$H$13&gt;=AV43,1.0,(AV43/(AV43-AR43*$H$13)))</f>
        <v>0</v>
      </c>
      <c r="AU43">
        <f>(AT43-1)*100</f>
        <v>0</v>
      </c>
      <c r="AV43">
        <f>MAX(0,($B$13+$C$13*BU43)/(1+$D$13*BU43)*BN43/(BP43+273)*$E$13)</f>
        <v>0</v>
      </c>
      <c r="AW43">
        <f>$B$11*BV43+$C$11*BW43+$F$11*CH43*(1-CK43)</f>
        <v>0</v>
      </c>
      <c r="AX43">
        <f>AW43*AY43</f>
        <v>0</v>
      </c>
      <c r="AY43">
        <f>($B$11*$D$9+$C$11*$D$9+$F$11*((CU43+CM43)/MAX(CU43+CM43+CV43, 0.1)*$I$9+CV43/MAX(CU43+CM43+CV43, 0.1)*$J$9))/($B$11+$C$11+$F$11)</f>
        <v>0</v>
      </c>
      <c r="AZ43">
        <f>($B$11*$K$9+$C$11*$K$9+$F$11*((CU43+CM43)/MAX(CU43+CM43+CV43, 0.1)*$P$9+CV43/MAX(CU43+CM43+CV43, 0.1)*$Q$9))/($B$11+$C$11+$F$11)</f>
        <v>0</v>
      </c>
      <c r="BA43">
        <v>6</v>
      </c>
      <c r="BB43">
        <v>0.5</v>
      </c>
      <c r="BC43" t="s">
        <v>355</v>
      </c>
      <c r="BD43">
        <v>2</v>
      </c>
      <c r="BE43" t="b">
        <v>1</v>
      </c>
      <c r="BF43">
        <v>1714151873.166666</v>
      </c>
      <c r="BG43">
        <v>418.9387333333334</v>
      </c>
      <c r="BH43">
        <v>419.9818999999999</v>
      </c>
      <c r="BI43">
        <v>13.78125333333333</v>
      </c>
      <c r="BJ43">
        <v>13.66423333333333</v>
      </c>
      <c r="BK43">
        <v>421.673</v>
      </c>
      <c r="BL43">
        <v>13.81534</v>
      </c>
      <c r="BM43">
        <v>599.9930999999999</v>
      </c>
      <c r="BN43">
        <v>101.4023666666667</v>
      </c>
      <c r="BO43">
        <v>0.09996082666666668</v>
      </c>
      <c r="BP43">
        <v>19.9814</v>
      </c>
      <c r="BQ43">
        <v>19.96241333333333</v>
      </c>
      <c r="BR43">
        <v>999.9000000000002</v>
      </c>
      <c r="BS43">
        <v>0</v>
      </c>
      <c r="BT43">
        <v>0</v>
      </c>
      <c r="BU43">
        <v>9990.818333333333</v>
      </c>
      <c r="BV43">
        <v>0</v>
      </c>
      <c r="BW43">
        <v>289.3427333333333</v>
      </c>
      <c r="BX43">
        <v>-1.043094233333334</v>
      </c>
      <c r="BY43">
        <v>424.7930333333333</v>
      </c>
      <c r="BZ43">
        <v>425.8002333333333</v>
      </c>
      <c r="CA43">
        <v>0.11702622</v>
      </c>
      <c r="CB43">
        <v>419.9818999999999</v>
      </c>
      <c r="CC43">
        <v>13.66423333333333</v>
      </c>
      <c r="CD43">
        <v>1.397451666666667</v>
      </c>
      <c r="CE43">
        <v>1.385583333333333</v>
      </c>
      <c r="CF43">
        <v>11.89000666666667</v>
      </c>
      <c r="CG43">
        <v>11.76075</v>
      </c>
      <c r="CH43">
        <v>400.0218666666667</v>
      </c>
      <c r="CI43">
        <v>0.899987533333333</v>
      </c>
      <c r="CJ43">
        <v>0.1000124866666667</v>
      </c>
      <c r="CK43">
        <v>0</v>
      </c>
      <c r="CL43">
        <v>145.9411666666666</v>
      </c>
      <c r="CM43">
        <v>5.00098</v>
      </c>
      <c r="CN43">
        <v>946.9010333333334</v>
      </c>
      <c r="CO43">
        <v>3656.107666666668</v>
      </c>
      <c r="CP43">
        <v>37.06199999999999</v>
      </c>
      <c r="CQ43">
        <v>40.25826666666666</v>
      </c>
      <c r="CR43">
        <v>38.80786666666665</v>
      </c>
      <c r="CS43">
        <v>40.58719999999999</v>
      </c>
      <c r="CT43">
        <v>38.89979999999999</v>
      </c>
      <c r="CU43">
        <v>355.5140000000001</v>
      </c>
      <c r="CV43">
        <v>39.50966666666667</v>
      </c>
      <c r="CW43">
        <v>0</v>
      </c>
      <c r="CX43">
        <v>1714151968.1</v>
      </c>
      <c r="CY43">
        <v>0</v>
      </c>
      <c r="CZ43">
        <v>1714150874.1</v>
      </c>
      <c r="DA43" t="s">
        <v>356</v>
      </c>
      <c r="DB43">
        <v>1714150866.1</v>
      </c>
      <c r="DC43">
        <v>1714150874.1</v>
      </c>
      <c r="DD43">
        <v>1</v>
      </c>
      <c r="DE43">
        <v>-0.506</v>
      </c>
      <c r="DF43">
        <v>-0.024</v>
      </c>
      <c r="DG43">
        <v>-2.74</v>
      </c>
      <c r="DH43">
        <v>-0.028</v>
      </c>
      <c r="DI43">
        <v>420</v>
      </c>
      <c r="DJ43">
        <v>17</v>
      </c>
      <c r="DK43">
        <v>0.54</v>
      </c>
      <c r="DL43">
        <v>0.17</v>
      </c>
      <c r="DM43">
        <v>-1.040516804878049</v>
      </c>
      <c r="DN43">
        <v>-0.01666967247386943</v>
      </c>
      <c r="DO43">
        <v>0.04681640652707413</v>
      </c>
      <c r="DP43">
        <v>1</v>
      </c>
      <c r="DQ43">
        <v>0.1302701902439024</v>
      </c>
      <c r="DR43">
        <v>-0.2415766097560975</v>
      </c>
      <c r="DS43">
        <v>0.02473342363192953</v>
      </c>
      <c r="DT43">
        <v>0</v>
      </c>
      <c r="DU43">
        <v>1</v>
      </c>
      <c r="DV43">
        <v>2</v>
      </c>
      <c r="DW43" t="s">
        <v>368</v>
      </c>
      <c r="DX43">
        <v>3.22932</v>
      </c>
      <c r="DY43">
        <v>2.7038</v>
      </c>
      <c r="DZ43">
        <v>0.10692</v>
      </c>
      <c r="EA43">
        <v>0.10693</v>
      </c>
      <c r="EB43">
        <v>0.07865750000000001</v>
      </c>
      <c r="EC43">
        <v>0.0786794</v>
      </c>
      <c r="ED43">
        <v>29325.1</v>
      </c>
      <c r="EE43">
        <v>28713.2</v>
      </c>
      <c r="EF43">
        <v>31425.9</v>
      </c>
      <c r="EG43">
        <v>30456.7</v>
      </c>
      <c r="EH43">
        <v>38798.5</v>
      </c>
      <c r="EI43">
        <v>37102.1</v>
      </c>
      <c r="EJ43">
        <v>44054.8</v>
      </c>
      <c r="EK43">
        <v>42527.7</v>
      </c>
      <c r="EL43">
        <v>2.18985</v>
      </c>
      <c r="EM43">
        <v>1.9895</v>
      </c>
      <c r="EN43">
        <v>0.0318512</v>
      </c>
      <c r="EO43">
        <v>0</v>
      </c>
      <c r="EP43">
        <v>19.4358</v>
      </c>
      <c r="EQ43">
        <v>999.9</v>
      </c>
      <c r="ER43">
        <v>55.2</v>
      </c>
      <c r="ES43">
        <v>25.2</v>
      </c>
      <c r="ET43">
        <v>17.5169</v>
      </c>
      <c r="EU43">
        <v>61.4446</v>
      </c>
      <c r="EV43">
        <v>23.5938</v>
      </c>
      <c r="EW43">
        <v>1</v>
      </c>
      <c r="EX43">
        <v>-0.326758</v>
      </c>
      <c r="EY43">
        <v>1.54103</v>
      </c>
      <c r="EZ43">
        <v>20.2015</v>
      </c>
      <c r="FA43">
        <v>5.22433</v>
      </c>
      <c r="FB43">
        <v>11.9959</v>
      </c>
      <c r="FC43">
        <v>4.9654</v>
      </c>
      <c r="FD43">
        <v>3.29633</v>
      </c>
      <c r="FE43">
        <v>9999</v>
      </c>
      <c r="FF43">
        <v>9999</v>
      </c>
      <c r="FG43">
        <v>9999</v>
      </c>
      <c r="FH43">
        <v>26.8</v>
      </c>
      <c r="FI43">
        <v>4.97106</v>
      </c>
      <c r="FJ43">
        <v>1.86767</v>
      </c>
      <c r="FK43">
        <v>1.85883</v>
      </c>
      <c r="FL43">
        <v>1.86494</v>
      </c>
      <c r="FM43">
        <v>1.86305</v>
      </c>
      <c r="FN43">
        <v>1.86432</v>
      </c>
      <c r="FO43">
        <v>1.85974</v>
      </c>
      <c r="FP43">
        <v>1.86385</v>
      </c>
      <c r="FQ43">
        <v>0</v>
      </c>
      <c r="FR43">
        <v>0</v>
      </c>
      <c r="FS43">
        <v>0</v>
      </c>
      <c r="FT43">
        <v>0</v>
      </c>
      <c r="FU43" t="s">
        <v>358</v>
      </c>
      <c r="FV43" t="s">
        <v>359</v>
      </c>
      <c r="FW43" t="s">
        <v>360</v>
      </c>
      <c r="FX43" t="s">
        <v>360</v>
      </c>
      <c r="FY43" t="s">
        <v>360</v>
      </c>
      <c r="FZ43" t="s">
        <v>360</v>
      </c>
      <c r="GA43">
        <v>0</v>
      </c>
      <c r="GB43">
        <v>100</v>
      </c>
      <c r="GC43">
        <v>100</v>
      </c>
      <c r="GD43">
        <v>-2.734</v>
      </c>
      <c r="GE43">
        <v>-0.0341</v>
      </c>
      <c r="GF43">
        <v>-0.8811904899427965</v>
      </c>
      <c r="GG43">
        <v>-0.004200780211792431</v>
      </c>
      <c r="GH43">
        <v>-6.086107273994438E-07</v>
      </c>
      <c r="GI43">
        <v>3.538391214060535E-10</v>
      </c>
      <c r="GJ43">
        <v>-0.05529564386864645</v>
      </c>
      <c r="GK43">
        <v>0.006682484536868237</v>
      </c>
      <c r="GL43">
        <v>-0.0007200357986506558</v>
      </c>
      <c r="GM43">
        <v>2.515042002614049E-05</v>
      </c>
      <c r="GN43">
        <v>15</v>
      </c>
      <c r="GO43">
        <v>1944</v>
      </c>
      <c r="GP43">
        <v>3</v>
      </c>
      <c r="GQ43">
        <v>20</v>
      </c>
      <c r="GR43">
        <v>16.9</v>
      </c>
      <c r="GS43">
        <v>16.8</v>
      </c>
      <c r="GT43">
        <v>1.12793</v>
      </c>
      <c r="GU43">
        <v>2.41455</v>
      </c>
      <c r="GV43">
        <v>1.44897</v>
      </c>
      <c r="GW43">
        <v>2.2998</v>
      </c>
      <c r="GX43">
        <v>1.55151</v>
      </c>
      <c r="GY43">
        <v>2.26196</v>
      </c>
      <c r="GZ43">
        <v>29.4952</v>
      </c>
      <c r="HA43">
        <v>14.4035</v>
      </c>
      <c r="HB43">
        <v>18</v>
      </c>
      <c r="HC43">
        <v>601.413</v>
      </c>
      <c r="HD43">
        <v>477.403</v>
      </c>
      <c r="HE43">
        <v>16.9993</v>
      </c>
      <c r="HF43">
        <v>22.7166</v>
      </c>
      <c r="HG43">
        <v>30</v>
      </c>
      <c r="HH43">
        <v>22.8555</v>
      </c>
      <c r="HI43">
        <v>22.8193</v>
      </c>
      <c r="HJ43">
        <v>22.5752</v>
      </c>
      <c r="HK43">
        <v>30.7393</v>
      </c>
      <c r="HL43">
        <v>56.3749</v>
      </c>
      <c r="HM43">
        <v>17</v>
      </c>
      <c r="HN43">
        <v>420</v>
      </c>
      <c r="HO43">
        <v>13.7518</v>
      </c>
      <c r="HP43">
        <v>99.74509999999999</v>
      </c>
      <c r="HQ43">
        <v>101.622</v>
      </c>
    </row>
    <row r="44" spans="1:225">
      <c r="A44">
        <v>28</v>
      </c>
      <c r="B44">
        <v>1714151891.1</v>
      </c>
      <c r="C44">
        <v>834</v>
      </c>
      <c r="D44" t="s">
        <v>418</v>
      </c>
      <c r="E44" t="s">
        <v>419</v>
      </c>
      <c r="F44">
        <v>5</v>
      </c>
      <c r="G44" t="s">
        <v>407</v>
      </c>
      <c r="H44">
        <v>1714151883.166666</v>
      </c>
      <c r="I44">
        <f>(J44)/1000</f>
        <v>0</v>
      </c>
      <c r="J44">
        <f>IF(BE44, AM44, AG44)</f>
        <v>0</v>
      </c>
      <c r="K44">
        <f>IF(BE44, AH44, AF44)</f>
        <v>0</v>
      </c>
      <c r="L44">
        <f>BG44 - IF(AT44&gt;1, K44*BA44*100.0/(AV44*BU44), 0)</f>
        <v>0</v>
      </c>
      <c r="M44">
        <f>((S44-I44/2)*L44-K44)/(S44+I44/2)</f>
        <v>0</v>
      </c>
      <c r="N44">
        <f>M44*(BN44+BO44)/1000.0</f>
        <v>0</v>
      </c>
      <c r="O44">
        <f>(BG44 - IF(AT44&gt;1, K44*BA44*100.0/(AV44*BU44), 0))*(BN44+BO44)/1000.0</f>
        <v>0</v>
      </c>
      <c r="P44">
        <f>2.0/((1/R44-1/Q44)+SIGN(R44)*SQRT((1/R44-1/Q44)*(1/R44-1/Q44) + 4*BB44/((BB44+1)*(BB44+1))*(2*1/R44*1/Q44-1/Q44*1/Q44)))</f>
        <v>0</v>
      </c>
      <c r="Q44">
        <f>IF(LEFT(BC44,1)&lt;&gt;"0",IF(LEFT(BC44,1)="1",3.0,BD44),$D$5+$E$5*(BU44*BN44/($K$5*1000))+$F$5*(BU44*BN44/($K$5*1000))*MAX(MIN(BA44,$J$5),$I$5)*MAX(MIN(BA44,$J$5),$I$5)+$G$5*MAX(MIN(BA44,$J$5),$I$5)*(BU44*BN44/($K$5*1000))+$H$5*(BU44*BN44/($K$5*1000))*(BU44*BN44/($K$5*1000)))</f>
        <v>0</v>
      </c>
      <c r="R44">
        <f>I44*(1000-(1000*0.61365*exp(17.502*V44/(240.97+V44))/(BN44+BO44)+BI44)/2)/(1000*0.61365*exp(17.502*V44/(240.97+V44))/(BN44+BO44)-BI44)</f>
        <v>0</v>
      </c>
      <c r="S44">
        <f>1/((BB44+1)/(P44/1.6)+1/(Q44/1.37)) + BB44/((BB44+1)/(P44/1.6) + BB44/(Q44/1.37))</f>
        <v>0</v>
      </c>
      <c r="T44">
        <f>(AW44*AZ44)</f>
        <v>0</v>
      </c>
      <c r="U44">
        <f>(BP44+(T44+2*0.95*5.67E-8*(((BP44+$B$7)+273)^4-(BP44+273)^4)-44100*I44)/(1.84*29.3*Q44+8*0.95*5.67E-8*(BP44+273)^3))</f>
        <v>0</v>
      </c>
      <c r="V44">
        <f>($C$7*BQ44+$D$7*BR44+$E$7*U44)</f>
        <v>0</v>
      </c>
      <c r="W44">
        <f>0.61365*exp(17.502*V44/(240.97+V44))</f>
        <v>0</v>
      </c>
      <c r="X44">
        <f>(Y44/Z44*100)</f>
        <v>0</v>
      </c>
      <c r="Y44">
        <f>BI44*(BN44+BO44)/1000</f>
        <v>0</v>
      </c>
      <c r="Z44">
        <f>0.61365*exp(17.502*BP44/(240.97+BP44))</f>
        <v>0</v>
      </c>
      <c r="AA44">
        <f>(W44-BI44*(BN44+BO44)/1000)</f>
        <v>0</v>
      </c>
      <c r="AB44">
        <f>(-I44*44100)</f>
        <v>0</v>
      </c>
      <c r="AC44">
        <f>2*29.3*Q44*0.92*(BP44-V44)</f>
        <v>0</v>
      </c>
      <c r="AD44">
        <f>2*0.95*5.67E-8*(((BP44+$B$7)+273)^4-(V44+273)^4)</f>
        <v>0</v>
      </c>
      <c r="AE44">
        <f>T44+AD44+AB44+AC44</f>
        <v>0</v>
      </c>
      <c r="AF44">
        <f>BM44*AT44*(BH44-BG44*(1000-AT44*BJ44)/(1000-AT44*BI44))/(100*BA44)</f>
        <v>0</v>
      </c>
      <c r="AG44">
        <f>1000*BM44*AT44*(BI44-BJ44)/(100*BA44*(1000-AT44*BI44))</f>
        <v>0</v>
      </c>
      <c r="AH44">
        <f>(AI44 - AJ44 - BN44*1E3/(8.314*(BP44+273.15)) * AL44/BM44 * AK44) * BM44/(100*BA44) * (1000 - BJ44)/1000</f>
        <v>0</v>
      </c>
      <c r="AI44">
        <v>425.848987101714</v>
      </c>
      <c r="AJ44">
        <v>424.8152424242425</v>
      </c>
      <c r="AK44">
        <v>-0.0004454561175836078</v>
      </c>
      <c r="AL44">
        <v>67.16270374150601</v>
      </c>
      <c r="AM44">
        <f>(AO44 - AN44 + BN44*1E3/(8.314*(BP44+273.15)) * AQ44/BM44 * AP44) * BM44/(100*BA44) * 1000/(1000 - AO44)</f>
        <v>0</v>
      </c>
      <c r="AN44">
        <v>13.6905722848012</v>
      </c>
      <c r="AO44">
        <v>13.81854181818182</v>
      </c>
      <c r="AP44">
        <v>1.559037975344333E-05</v>
      </c>
      <c r="AQ44">
        <v>78.54808774816951</v>
      </c>
      <c r="AR44">
        <v>0</v>
      </c>
      <c r="AS44">
        <v>0</v>
      </c>
      <c r="AT44">
        <f>IF(AR44*$H$13&gt;=AV44,1.0,(AV44/(AV44-AR44*$H$13)))</f>
        <v>0</v>
      </c>
      <c r="AU44">
        <f>(AT44-1)*100</f>
        <v>0</v>
      </c>
      <c r="AV44">
        <f>MAX(0,($B$13+$C$13*BU44)/(1+$D$13*BU44)*BN44/(BP44+273)*$E$13)</f>
        <v>0</v>
      </c>
      <c r="AW44">
        <f>$B$11*BV44+$C$11*BW44+$F$11*CH44*(1-CK44)</f>
        <v>0</v>
      </c>
      <c r="AX44">
        <f>AW44*AY44</f>
        <v>0</v>
      </c>
      <c r="AY44">
        <f>($B$11*$D$9+$C$11*$D$9+$F$11*((CU44+CM44)/MAX(CU44+CM44+CV44, 0.1)*$I$9+CV44/MAX(CU44+CM44+CV44, 0.1)*$J$9))/($B$11+$C$11+$F$11)</f>
        <v>0</v>
      </c>
      <c r="AZ44">
        <f>($B$11*$K$9+$C$11*$K$9+$F$11*((CU44+CM44)/MAX(CU44+CM44+CV44, 0.1)*$P$9+CV44/MAX(CU44+CM44+CV44, 0.1)*$Q$9))/($B$11+$C$11+$F$11)</f>
        <v>0</v>
      </c>
      <c r="BA44">
        <v>6</v>
      </c>
      <c r="BB44">
        <v>0.5</v>
      </c>
      <c r="BC44" t="s">
        <v>355</v>
      </c>
      <c r="BD44">
        <v>2</v>
      </c>
      <c r="BE44" t="b">
        <v>1</v>
      </c>
      <c r="BF44">
        <v>1714151883.166666</v>
      </c>
      <c r="BG44">
        <v>418.9340333333333</v>
      </c>
      <c r="BH44">
        <v>419.9948</v>
      </c>
      <c r="BI44">
        <v>13.80465666666666</v>
      </c>
      <c r="BJ44">
        <v>13.70020666666667</v>
      </c>
      <c r="BK44">
        <v>421.6681333333333</v>
      </c>
      <c r="BL44">
        <v>13.83871</v>
      </c>
      <c r="BM44">
        <v>599.9286</v>
      </c>
      <c r="BN44">
        <v>101.4029</v>
      </c>
      <c r="BO44">
        <v>0.09983043333333332</v>
      </c>
      <c r="BP44">
        <v>19.97553666666667</v>
      </c>
      <c r="BQ44">
        <v>19.95833333333333</v>
      </c>
      <c r="BR44">
        <v>999.9000000000002</v>
      </c>
      <c r="BS44">
        <v>0</v>
      </c>
      <c r="BT44">
        <v>0</v>
      </c>
      <c r="BU44">
        <v>10001.187</v>
      </c>
      <c r="BV44">
        <v>0</v>
      </c>
      <c r="BW44">
        <v>216.2474</v>
      </c>
      <c r="BX44">
        <v>-1.060799333333333</v>
      </c>
      <c r="BY44">
        <v>424.7981666666666</v>
      </c>
      <c r="BZ44">
        <v>425.8287999999999</v>
      </c>
      <c r="CA44">
        <v>0.1044469566666666</v>
      </c>
      <c r="CB44">
        <v>419.9948</v>
      </c>
      <c r="CC44">
        <v>13.70020666666667</v>
      </c>
      <c r="CD44">
        <v>1.399831666666667</v>
      </c>
      <c r="CE44">
        <v>1.389238666666667</v>
      </c>
      <c r="CF44">
        <v>11.91580333333333</v>
      </c>
      <c r="CG44">
        <v>11.80067666666667</v>
      </c>
      <c r="CH44">
        <v>400.0031000000001</v>
      </c>
      <c r="CI44">
        <v>0.8999827999999999</v>
      </c>
      <c r="CJ44">
        <v>0.1000172466666667</v>
      </c>
      <c r="CK44">
        <v>0</v>
      </c>
      <c r="CL44">
        <v>145.6999666666667</v>
      </c>
      <c r="CM44">
        <v>5.00098</v>
      </c>
      <c r="CN44">
        <v>928.2630666666666</v>
      </c>
      <c r="CO44">
        <v>3655.927666666667</v>
      </c>
      <c r="CP44">
        <v>37.09349999999999</v>
      </c>
      <c r="CQ44">
        <v>40.29753333333331</v>
      </c>
      <c r="CR44">
        <v>38.8372</v>
      </c>
      <c r="CS44">
        <v>40.6622</v>
      </c>
      <c r="CT44">
        <v>38.93499999999999</v>
      </c>
      <c r="CU44">
        <v>355.4953333333334</v>
      </c>
      <c r="CV44">
        <v>39.509</v>
      </c>
      <c r="CW44">
        <v>0</v>
      </c>
      <c r="CX44">
        <v>1714151977.7</v>
      </c>
      <c r="CY44">
        <v>0</v>
      </c>
      <c r="CZ44">
        <v>1714150874.1</v>
      </c>
      <c r="DA44" t="s">
        <v>356</v>
      </c>
      <c r="DB44">
        <v>1714150866.1</v>
      </c>
      <c r="DC44">
        <v>1714150874.1</v>
      </c>
      <c r="DD44">
        <v>1</v>
      </c>
      <c r="DE44">
        <v>-0.506</v>
      </c>
      <c r="DF44">
        <v>-0.024</v>
      </c>
      <c r="DG44">
        <v>-2.74</v>
      </c>
      <c r="DH44">
        <v>-0.028</v>
      </c>
      <c r="DI44">
        <v>420</v>
      </c>
      <c r="DJ44">
        <v>17</v>
      </c>
      <c r="DK44">
        <v>0.54</v>
      </c>
      <c r="DL44">
        <v>0.17</v>
      </c>
      <c r="DM44">
        <v>-1.05479725</v>
      </c>
      <c r="DN44">
        <v>-0.1037087054409028</v>
      </c>
      <c r="DO44">
        <v>0.02845905690527183</v>
      </c>
      <c r="DP44">
        <v>0</v>
      </c>
      <c r="DQ44">
        <v>0.1072528375</v>
      </c>
      <c r="DR44">
        <v>0.016564076172608</v>
      </c>
      <c r="DS44">
        <v>0.01791292444174998</v>
      </c>
      <c r="DT44">
        <v>1</v>
      </c>
      <c r="DU44">
        <v>1</v>
      </c>
      <c r="DV44">
        <v>2</v>
      </c>
      <c r="DW44" t="s">
        <v>368</v>
      </c>
      <c r="DX44">
        <v>3.22969</v>
      </c>
      <c r="DY44">
        <v>2.70432</v>
      </c>
      <c r="DZ44">
        <v>0.106924</v>
      </c>
      <c r="EA44">
        <v>0.106936</v>
      </c>
      <c r="EB44">
        <v>0.0787368</v>
      </c>
      <c r="EC44">
        <v>0.0785445</v>
      </c>
      <c r="ED44">
        <v>29324.2</v>
      </c>
      <c r="EE44">
        <v>28713.3</v>
      </c>
      <c r="EF44">
        <v>31425.1</v>
      </c>
      <c r="EG44">
        <v>30457</v>
      </c>
      <c r="EH44">
        <v>38794.2</v>
      </c>
      <c r="EI44">
        <v>37107.9</v>
      </c>
      <c r="EJ44">
        <v>44053.7</v>
      </c>
      <c r="EK44">
        <v>42528</v>
      </c>
      <c r="EL44">
        <v>2.1901</v>
      </c>
      <c r="EM44">
        <v>1.98873</v>
      </c>
      <c r="EN44">
        <v>0.0312179</v>
      </c>
      <c r="EO44">
        <v>0</v>
      </c>
      <c r="EP44">
        <v>19.4266</v>
      </c>
      <c r="EQ44">
        <v>999.9</v>
      </c>
      <c r="ER44">
        <v>55.2</v>
      </c>
      <c r="ES44">
        <v>25.2</v>
      </c>
      <c r="ET44">
        <v>17.5178</v>
      </c>
      <c r="EU44">
        <v>61.3446</v>
      </c>
      <c r="EV44">
        <v>23.4936</v>
      </c>
      <c r="EW44">
        <v>1</v>
      </c>
      <c r="EX44">
        <v>-0.326822</v>
      </c>
      <c r="EY44">
        <v>1.53907</v>
      </c>
      <c r="EZ44">
        <v>20.2021</v>
      </c>
      <c r="FA44">
        <v>5.22717</v>
      </c>
      <c r="FB44">
        <v>11.9971</v>
      </c>
      <c r="FC44">
        <v>4.965</v>
      </c>
      <c r="FD44">
        <v>3.297</v>
      </c>
      <c r="FE44">
        <v>9999</v>
      </c>
      <c r="FF44">
        <v>9999</v>
      </c>
      <c r="FG44">
        <v>9999</v>
      </c>
      <c r="FH44">
        <v>26.8</v>
      </c>
      <c r="FI44">
        <v>4.97107</v>
      </c>
      <c r="FJ44">
        <v>1.86768</v>
      </c>
      <c r="FK44">
        <v>1.85882</v>
      </c>
      <c r="FL44">
        <v>1.86493</v>
      </c>
      <c r="FM44">
        <v>1.86303</v>
      </c>
      <c r="FN44">
        <v>1.86432</v>
      </c>
      <c r="FO44">
        <v>1.85974</v>
      </c>
      <c r="FP44">
        <v>1.86385</v>
      </c>
      <c r="FQ44">
        <v>0</v>
      </c>
      <c r="FR44">
        <v>0</v>
      </c>
      <c r="FS44">
        <v>0</v>
      </c>
      <c r="FT44">
        <v>0</v>
      </c>
      <c r="FU44" t="s">
        <v>358</v>
      </c>
      <c r="FV44" t="s">
        <v>359</v>
      </c>
      <c r="FW44" t="s">
        <v>360</v>
      </c>
      <c r="FX44" t="s">
        <v>360</v>
      </c>
      <c r="FY44" t="s">
        <v>360</v>
      </c>
      <c r="FZ44" t="s">
        <v>360</v>
      </c>
      <c r="GA44">
        <v>0</v>
      </c>
      <c r="GB44">
        <v>100</v>
      </c>
      <c r="GC44">
        <v>100</v>
      </c>
      <c r="GD44">
        <v>-2.734</v>
      </c>
      <c r="GE44">
        <v>-0.034</v>
      </c>
      <c r="GF44">
        <v>-0.8811904899427965</v>
      </c>
      <c r="GG44">
        <v>-0.004200780211792431</v>
      </c>
      <c r="GH44">
        <v>-6.086107273994438E-07</v>
      </c>
      <c r="GI44">
        <v>3.538391214060535E-10</v>
      </c>
      <c r="GJ44">
        <v>-0.05529564386864645</v>
      </c>
      <c r="GK44">
        <v>0.006682484536868237</v>
      </c>
      <c r="GL44">
        <v>-0.0007200357986506558</v>
      </c>
      <c r="GM44">
        <v>2.515042002614049E-05</v>
      </c>
      <c r="GN44">
        <v>15</v>
      </c>
      <c r="GO44">
        <v>1944</v>
      </c>
      <c r="GP44">
        <v>3</v>
      </c>
      <c r="GQ44">
        <v>20</v>
      </c>
      <c r="GR44">
        <v>17.1</v>
      </c>
      <c r="GS44">
        <v>16.9</v>
      </c>
      <c r="GT44">
        <v>1.12793</v>
      </c>
      <c r="GU44">
        <v>2.39746</v>
      </c>
      <c r="GV44">
        <v>1.44775</v>
      </c>
      <c r="GW44">
        <v>2.2998</v>
      </c>
      <c r="GX44">
        <v>1.55151</v>
      </c>
      <c r="GY44">
        <v>2.4292</v>
      </c>
      <c r="GZ44">
        <v>29.4739</v>
      </c>
      <c r="HA44">
        <v>14.4122</v>
      </c>
      <c r="HB44">
        <v>18</v>
      </c>
      <c r="HC44">
        <v>601.538</v>
      </c>
      <c r="HD44">
        <v>476.874</v>
      </c>
      <c r="HE44">
        <v>16.9998</v>
      </c>
      <c r="HF44">
        <v>22.7123</v>
      </c>
      <c r="HG44">
        <v>29.9999</v>
      </c>
      <c r="HH44">
        <v>22.8512</v>
      </c>
      <c r="HI44">
        <v>22.8146</v>
      </c>
      <c r="HJ44">
        <v>22.5762</v>
      </c>
      <c r="HK44">
        <v>30.7393</v>
      </c>
      <c r="HL44">
        <v>56.3749</v>
      </c>
      <c r="HM44">
        <v>17</v>
      </c>
      <c r="HN44">
        <v>420</v>
      </c>
      <c r="HO44">
        <v>13.7527</v>
      </c>
      <c r="HP44">
        <v>99.7426</v>
      </c>
      <c r="HQ44">
        <v>101.623</v>
      </c>
    </row>
    <row r="45" spans="1:225">
      <c r="A45">
        <v>29</v>
      </c>
      <c r="B45">
        <v>1714151901.1</v>
      </c>
      <c r="C45">
        <v>844</v>
      </c>
      <c r="D45" t="s">
        <v>420</v>
      </c>
      <c r="E45" t="s">
        <v>421</v>
      </c>
      <c r="F45">
        <v>5</v>
      </c>
      <c r="G45" t="s">
        <v>407</v>
      </c>
      <c r="H45">
        <v>1714151893.166666</v>
      </c>
      <c r="I45">
        <f>(J45)/1000</f>
        <v>0</v>
      </c>
      <c r="J45">
        <f>IF(BE45, AM45, AG45)</f>
        <v>0</v>
      </c>
      <c r="K45">
        <f>IF(BE45, AH45, AF45)</f>
        <v>0</v>
      </c>
      <c r="L45">
        <f>BG45 - IF(AT45&gt;1, K45*BA45*100.0/(AV45*BU45), 0)</f>
        <v>0</v>
      </c>
      <c r="M45">
        <f>((S45-I45/2)*L45-K45)/(S45+I45/2)</f>
        <v>0</v>
      </c>
      <c r="N45">
        <f>M45*(BN45+BO45)/1000.0</f>
        <v>0</v>
      </c>
      <c r="O45">
        <f>(BG45 - IF(AT45&gt;1, K45*BA45*100.0/(AV45*BU45), 0))*(BN45+BO45)/1000.0</f>
        <v>0</v>
      </c>
      <c r="P45">
        <f>2.0/((1/R45-1/Q45)+SIGN(R45)*SQRT((1/R45-1/Q45)*(1/R45-1/Q45) + 4*BB45/((BB45+1)*(BB45+1))*(2*1/R45*1/Q45-1/Q45*1/Q45)))</f>
        <v>0</v>
      </c>
      <c r="Q45">
        <f>IF(LEFT(BC45,1)&lt;&gt;"0",IF(LEFT(BC45,1)="1",3.0,BD45),$D$5+$E$5*(BU45*BN45/($K$5*1000))+$F$5*(BU45*BN45/($K$5*1000))*MAX(MIN(BA45,$J$5),$I$5)*MAX(MIN(BA45,$J$5),$I$5)+$G$5*MAX(MIN(BA45,$J$5),$I$5)*(BU45*BN45/($K$5*1000))+$H$5*(BU45*BN45/($K$5*1000))*(BU45*BN45/($K$5*1000)))</f>
        <v>0</v>
      </c>
      <c r="R45">
        <f>I45*(1000-(1000*0.61365*exp(17.502*V45/(240.97+V45))/(BN45+BO45)+BI45)/2)/(1000*0.61365*exp(17.502*V45/(240.97+V45))/(BN45+BO45)-BI45)</f>
        <v>0</v>
      </c>
      <c r="S45">
        <f>1/((BB45+1)/(P45/1.6)+1/(Q45/1.37)) + BB45/((BB45+1)/(P45/1.6) + BB45/(Q45/1.37))</f>
        <v>0</v>
      </c>
      <c r="T45">
        <f>(AW45*AZ45)</f>
        <v>0</v>
      </c>
      <c r="U45">
        <f>(BP45+(T45+2*0.95*5.67E-8*(((BP45+$B$7)+273)^4-(BP45+273)^4)-44100*I45)/(1.84*29.3*Q45+8*0.95*5.67E-8*(BP45+273)^3))</f>
        <v>0</v>
      </c>
      <c r="V45">
        <f>($C$7*BQ45+$D$7*BR45+$E$7*U45)</f>
        <v>0</v>
      </c>
      <c r="W45">
        <f>0.61365*exp(17.502*V45/(240.97+V45))</f>
        <v>0</v>
      </c>
      <c r="X45">
        <f>(Y45/Z45*100)</f>
        <v>0</v>
      </c>
      <c r="Y45">
        <f>BI45*(BN45+BO45)/1000</f>
        <v>0</v>
      </c>
      <c r="Z45">
        <f>0.61365*exp(17.502*BP45/(240.97+BP45))</f>
        <v>0</v>
      </c>
      <c r="AA45">
        <f>(W45-BI45*(BN45+BO45)/1000)</f>
        <v>0</v>
      </c>
      <c r="AB45">
        <f>(-I45*44100)</f>
        <v>0</v>
      </c>
      <c r="AC45">
        <f>2*29.3*Q45*0.92*(BP45-V45)</f>
        <v>0</v>
      </c>
      <c r="AD45">
        <f>2*0.95*5.67E-8*(((BP45+$B$7)+273)^4-(V45+273)^4)</f>
        <v>0</v>
      </c>
      <c r="AE45">
        <f>T45+AD45+AB45+AC45</f>
        <v>0</v>
      </c>
      <c r="AF45">
        <f>BM45*AT45*(BH45-BG45*(1000-AT45*BJ45)/(1000-AT45*BI45))/(100*BA45)</f>
        <v>0</v>
      </c>
      <c r="AG45">
        <f>1000*BM45*AT45*(BI45-BJ45)/(100*BA45*(1000-AT45*BI45))</f>
        <v>0</v>
      </c>
      <c r="AH45">
        <f>(AI45 - AJ45 - BN45*1E3/(8.314*(BP45+273.15)) * AL45/BM45 * AK45) * BM45/(100*BA45) * (1000 - BJ45)/1000</f>
        <v>0</v>
      </c>
      <c r="AI45">
        <v>425.7989001553213</v>
      </c>
      <c r="AJ45">
        <v>424.7942787878785</v>
      </c>
      <c r="AK45">
        <v>-0.0008827380737588941</v>
      </c>
      <c r="AL45">
        <v>67.16270374150601</v>
      </c>
      <c r="AM45">
        <f>(AO45 - AN45 + BN45*1E3/(8.314*(BP45+273.15)) * AQ45/BM45 * AP45) * BM45/(100*BA45) * 1000/(1000 - AO45)</f>
        <v>0</v>
      </c>
      <c r="AN45">
        <v>13.68380139902679</v>
      </c>
      <c r="AO45">
        <v>13.81636363636363</v>
      </c>
      <c r="AP45">
        <v>-2.44254941494424E-05</v>
      </c>
      <c r="AQ45">
        <v>78.54808774816951</v>
      </c>
      <c r="AR45">
        <v>0</v>
      </c>
      <c r="AS45">
        <v>0</v>
      </c>
      <c r="AT45">
        <f>IF(AR45*$H$13&gt;=AV45,1.0,(AV45/(AV45-AR45*$H$13)))</f>
        <v>0</v>
      </c>
      <c r="AU45">
        <f>(AT45-1)*100</f>
        <v>0</v>
      </c>
      <c r="AV45">
        <f>MAX(0,($B$13+$C$13*BU45)/(1+$D$13*BU45)*BN45/(BP45+273)*$E$13)</f>
        <v>0</v>
      </c>
      <c r="AW45">
        <f>$B$11*BV45+$C$11*BW45+$F$11*CH45*(1-CK45)</f>
        <v>0</v>
      </c>
      <c r="AX45">
        <f>AW45*AY45</f>
        <v>0</v>
      </c>
      <c r="AY45">
        <f>($B$11*$D$9+$C$11*$D$9+$F$11*((CU45+CM45)/MAX(CU45+CM45+CV45, 0.1)*$I$9+CV45/MAX(CU45+CM45+CV45, 0.1)*$J$9))/($B$11+$C$11+$F$11)</f>
        <v>0</v>
      </c>
      <c r="AZ45">
        <f>($B$11*$K$9+$C$11*$K$9+$F$11*((CU45+CM45)/MAX(CU45+CM45+CV45, 0.1)*$P$9+CV45/MAX(CU45+CM45+CV45, 0.1)*$Q$9))/($B$11+$C$11+$F$11)</f>
        <v>0</v>
      </c>
      <c r="BA45">
        <v>6</v>
      </c>
      <c r="BB45">
        <v>0.5</v>
      </c>
      <c r="BC45" t="s">
        <v>355</v>
      </c>
      <c r="BD45">
        <v>2</v>
      </c>
      <c r="BE45" t="b">
        <v>1</v>
      </c>
      <c r="BF45">
        <v>1714151893.166666</v>
      </c>
      <c r="BG45">
        <v>418.9442333333333</v>
      </c>
      <c r="BH45">
        <v>420.0080333333334</v>
      </c>
      <c r="BI45">
        <v>13.81795</v>
      </c>
      <c r="BJ45">
        <v>13.68793</v>
      </c>
      <c r="BK45">
        <v>421.6783666666666</v>
      </c>
      <c r="BL45">
        <v>13.85198666666667</v>
      </c>
      <c r="BM45">
        <v>599.9928333333335</v>
      </c>
      <c r="BN45">
        <v>101.4029666666666</v>
      </c>
      <c r="BO45">
        <v>0.09999498</v>
      </c>
      <c r="BP45">
        <v>19.97608333333334</v>
      </c>
      <c r="BQ45">
        <v>19.94987</v>
      </c>
      <c r="BR45">
        <v>999.9000000000002</v>
      </c>
      <c r="BS45">
        <v>0</v>
      </c>
      <c r="BT45">
        <v>0</v>
      </c>
      <c r="BU45">
        <v>10004.23233333333</v>
      </c>
      <c r="BV45">
        <v>0</v>
      </c>
      <c r="BW45">
        <v>264.6081</v>
      </c>
      <c r="BX45">
        <v>-1.063822633333334</v>
      </c>
      <c r="BY45">
        <v>424.8141333333333</v>
      </c>
      <c r="BZ45">
        <v>425.8368666666666</v>
      </c>
      <c r="CA45">
        <v>0.1300044333333333</v>
      </c>
      <c r="CB45">
        <v>420.0080333333334</v>
      </c>
      <c r="CC45">
        <v>13.68793</v>
      </c>
      <c r="CD45">
        <v>1.40118</v>
      </c>
      <c r="CE45">
        <v>1.387996666666667</v>
      </c>
      <c r="CF45">
        <v>11.93042333333334</v>
      </c>
      <c r="CG45">
        <v>11.78714</v>
      </c>
      <c r="CH45">
        <v>399.9945333333332</v>
      </c>
      <c r="CI45">
        <v>0.8999849333333331</v>
      </c>
      <c r="CJ45">
        <v>0.1000151033333334</v>
      </c>
      <c r="CK45">
        <v>0</v>
      </c>
      <c r="CL45">
        <v>145.5257666666667</v>
      </c>
      <c r="CM45">
        <v>5.00098</v>
      </c>
      <c r="CN45">
        <v>914.4443333333334</v>
      </c>
      <c r="CO45">
        <v>3655.851666666667</v>
      </c>
      <c r="CP45">
        <v>37.12913333333333</v>
      </c>
      <c r="CQ45">
        <v>40.31619999999999</v>
      </c>
      <c r="CR45">
        <v>38.87913333333333</v>
      </c>
      <c r="CS45">
        <v>40.79976666666666</v>
      </c>
      <c r="CT45">
        <v>38.97479999999999</v>
      </c>
      <c r="CU45">
        <v>355.4883333333335</v>
      </c>
      <c r="CV45">
        <v>39.50766666666667</v>
      </c>
      <c r="CW45">
        <v>0</v>
      </c>
      <c r="CX45">
        <v>1714151987.9</v>
      </c>
      <c r="CY45">
        <v>0</v>
      </c>
      <c r="CZ45">
        <v>1714150874.1</v>
      </c>
      <c r="DA45" t="s">
        <v>356</v>
      </c>
      <c r="DB45">
        <v>1714150866.1</v>
      </c>
      <c r="DC45">
        <v>1714150874.1</v>
      </c>
      <c r="DD45">
        <v>1</v>
      </c>
      <c r="DE45">
        <v>-0.506</v>
      </c>
      <c r="DF45">
        <v>-0.024</v>
      </c>
      <c r="DG45">
        <v>-2.74</v>
      </c>
      <c r="DH45">
        <v>-0.028</v>
      </c>
      <c r="DI45">
        <v>420</v>
      </c>
      <c r="DJ45">
        <v>17</v>
      </c>
      <c r="DK45">
        <v>0.54</v>
      </c>
      <c r="DL45">
        <v>0.17</v>
      </c>
      <c r="DM45">
        <v>-1.061648268292683</v>
      </c>
      <c r="DN45">
        <v>-0.036319777003484</v>
      </c>
      <c r="DO45">
        <v>0.03488728492188381</v>
      </c>
      <c r="DP45">
        <v>1</v>
      </c>
      <c r="DQ45">
        <v>0.1182873341463415</v>
      </c>
      <c r="DR45">
        <v>0.1748756404181185</v>
      </c>
      <c r="DS45">
        <v>0.01965610433428499</v>
      </c>
      <c r="DT45">
        <v>0</v>
      </c>
      <c r="DU45">
        <v>1</v>
      </c>
      <c r="DV45">
        <v>2</v>
      </c>
      <c r="DW45" t="s">
        <v>368</v>
      </c>
      <c r="DX45">
        <v>3.22965</v>
      </c>
      <c r="DY45">
        <v>2.70434</v>
      </c>
      <c r="DZ45">
        <v>0.106921</v>
      </c>
      <c r="EA45">
        <v>0.106936</v>
      </c>
      <c r="EB45">
        <v>0.07872510000000001</v>
      </c>
      <c r="EC45">
        <v>0.0785575</v>
      </c>
      <c r="ED45">
        <v>29325.6</v>
      </c>
      <c r="EE45">
        <v>28713</v>
      </c>
      <c r="EF45">
        <v>31426.4</v>
      </c>
      <c r="EG45">
        <v>30456.7</v>
      </c>
      <c r="EH45">
        <v>38796.5</v>
      </c>
      <c r="EI45">
        <v>37107</v>
      </c>
      <c r="EJ45">
        <v>44055.7</v>
      </c>
      <c r="EK45">
        <v>42527.6</v>
      </c>
      <c r="EL45">
        <v>2.19037</v>
      </c>
      <c r="EM45">
        <v>1.98883</v>
      </c>
      <c r="EN45">
        <v>0.0321865</v>
      </c>
      <c r="EO45">
        <v>0</v>
      </c>
      <c r="EP45">
        <v>19.4194</v>
      </c>
      <c r="EQ45">
        <v>999.9</v>
      </c>
      <c r="ER45">
        <v>55.1</v>
      </c>
      <c r="ES45">
        <v>25.2</v>
      </c>
      <c r="ET45">
        <v>17.4872</v>
      </c>
      <c r="EU45">
        <v>61.3046</v>
      </c>
      <c r="EV45">
        <v>23.9463</v>
      </c>
      <c r="EW45">
        <v>1</v>
      </c>
      <c r="EX45">
        <v>-0.327317</v>
      </c>
      <c r="EY45">
        <v>1.53642</v>
      </c>
      <c r="EZ45">
        <v>20.202</v>
      </c>
      <c r="FA45">
        <v>5.22717</v>
      </c>
      <c r="FB45">
        <v>11.9954</v>
      </c>
      <c r="FC45">
        <v>4.96495</v>
      </c>
      <c r="FD45">
        <v>3.297</v>
      </c>
      <c r="FE45">
        <v>9999</v>
      </c>
      <c r="FF45">
        <v>9999</v>
      </c>
      <c r="FG45">
        <v>9999</v>
      </c>
      <c r="FH45">
        <v>26.8</v>
      </c>
      <c r="FI45">
        <v>4.97108</v>
      </c>
      <c r="FJ45">
        <v>1.86768</v>
      </c>
      <c r="FK45">
        <v>1.85882</v>
      </c>
      <c r="FL45">
        <v>1.86493</v>
      </c>
      <c r="FM45">
        <v>1.86303</v>
      </c>
      <c r="FN45">
        <v>1.86432</v>
      </c>
      <c r="FO45">
        <v>1.85974</v>
      </c>
      <c r="FP45">
        <v>1.86385</v>
      </c>
      <c r="FQ45">
        <v>0</v>
      </c>
      <c r="FR45">
        <v>0</v>
      </c>
      <c r="FS45">
        <v>0</v>
      </c>
      <c r="FT45">
        <v>0</v>
      </c>
      <c r="FU45" t="s">
        <v>358</v>
      </c>
      <c r="FV45" t="s">
        <v>359</v>
      </c>
      <c r="FW45" t="s">
        <v>360</v>
      </c>
      <c r="FX45" t="s">
        <v>360</v>
      </c>
      <c r="FY45" t="s">
        <v>360</v>
      </c>
      <c r="FZ45" t="s">
        <v>360</v>
      </c>
      <c r="GA45">
        <v>0</v>
      </c>
      <c r="GB45">
        <v>100</v>
      </c>
      <c r="GC45">
        <v>100</v>
      </c>
      <c r="GD45">
        <v>-2.734</v>
      </c>
      <c r="GE45">
        <v>-0.034</v>
      </c>
      <c r="GF45">
        <v>-0.8811904899427965</v>
      </c>
      <c r="GG45">
        <v>-0.004200780211792431</v>
      </c>
      <c r="GH45">
        <v>-6.086107273994438E-07</v>
      </c>
      <c r="GI45">
        <v>3.538391214060535E-10</v>
      </c>
      <c r="GJ45">
        <v>-0.05529564386864645</v>
      </c>
      <c r="GK45">
        <v>0.006682484536868237</v>
      </c>
      <c r="GL45">
        <v>-0.0007200357986506558</v>
      </c>
      <c r="GM45">
        <v>2.515042002614049E-05</v>
      </c>
      <c r="GN45">
        <v>15</v>
      </c>
      <c r="GO45">
        <v>1944</v>
      </c>
      <c r="GP45">
        <v>3</v>
      </c>
      <c r="GQ45">
        <v>20</v>
      </c>
      <c r="GR45">
        <v>17.2</v>
      </c>
      <c r="GS45">
        <v>17.1</v>
      </c>
      <c r="GT45">
        <v>1.12793</v>
      </c>
      <c r="GU45">
        <v>2.41333</v>
      </c>
      <c r="GV45">
        <v>1.44775</v>
      </c>
      <c r="GW45">
        <v>2.29858</v>
      </c>
      <c r="GX45">
        <v>1.55151</v>
      </c>
      <c r="GY45">
        <v>2.34253</v>
      </c>
      <c r="GZ45">
        <v>29.4739</v>
      </c>
      <c r="HA45">
        <v>14.4122</v>
      </c>
      <c r="HB45">
        <v>18</v>
      </c>
      <c r="HC45">
        <v>601.675</v>
      </c>
      <c r="HD45">
        <v>476.893</v>
      </c>
      <c r="HE45">
        <v>16.9997</v>
      </c>
      <c r="HF45">
        <v>22.708</v>
      </c>
      <c r="HG45">
        <v>30</v>
      </c>
      <c r="HH45">
        <v>22.8464</v>
      </c>
      <c r="HI45">
        <v>22.8098</v>
      </c>
      <c r="HJ45">
        <v>22.576</v>
      </c>
      <c r="HK45">
        <v>30.4376</v>
      </c>
      <c r="HL45">
        <v>56.3749</v>
      </c>
      <c r="HM45">
        <v>17</v>
      </c>
      <c r="HN45">
        <v>420</v>
      </c>
      <c r="HO45">
        <v>13.7616</v>
      </c>
      <c r="HP45">
        <v>99.747</v>
      </c>
      <c r="HQ45">
        <v>101.622</v>
      </c>
    </row>
    <row r="46" spans="1:225">
      <c r="A46">
        <v>30</v>
      </c>
      <c r="B46">
        <v>1714152093.6</v>
      </c>
      <c r="C46">
        <v>1036.5</v>
      </c>
      <c r="D46" t="s">
        <v>422</v>
      </c>
      <c r="E46" t="s">
        <v>423</v>
      </c>
      <c r="F46">
        <v>5</v>
      </c>
      <c r="G46" t="s">
        <v>424</v>
      </c>
      <c r="H46">
        <v>1714152085.849999</v>
      </c>
      <c r="I46">
        <f>(J46)/1000</f>
        <v>0</v>
      </c>
      <c r="J46">
        <f>IF(BE46, AM46, AG46)</f>
        <v>0</v>
      </c>
      <c r="K46">
        <f>IF(BE46, AH46, AF46)</f>
        <v>0</v>
      </c>
      <c r="L46">
        <f>BG46 - IF(AT46&gt;1, K46*BA46*100.0/(AV46*BU46), 0)</f>
        <v>0</v>
      </c>
      <c r="M46">
        <f>((S46-I46/2)*L46-K46)/(S46+I46/2)</f>
        <v>0</v>
      </c>
      <c r="N46">
        <f>M46*(BN46+BO46)/1000.0</f>
        <v>0</v>
      </c>
      <c r="O46">
        <f>(BG46 - IF(AT46&gt;1, K46*BA46*100.0/(AV46*BU46), 0))*(BN46+BO46)/1000.0</f>
        <v>0</v>
      </c>
      <c r="P46">
        <f>2.0/((1/R46-1/Q46)+SIGN(R46)*SQRT((1/R46-1/Q46)*(1/R46-1/Q46) + 4*BB46/((BB46+1)*(BB46+1))*(2*1/R46*1/Q46-1/Q46*1/Q46)))</f>
        <v>0</v>
      </c>
      <c r="Q46">
        <f>IF(LEFT(BC46,1)&lt;&gt;"0",IF(LEFT(BC46,1)="1",3.0,BD46),$D$5+$E$5*(BU46*BN46/($K$5*1000))+$F$5*(BU46*BN46/($K$5*1000))*MAX(MIN(BA46,$J$5),$I$5)*MAX(MIN(BA46,$J$5),$I$5)+$G$5*MAX(MIN(BA46,$J$5),$I$5)*(BU46*BN46/($K$5*1000))+$H$5*(BU46*BN46/($K$5*1000))*(BU46*BN46/($K$5*1000)))</f>
        <v>0</v>
      </c>
      <c r="R46">
        <f>I46*(1000-(1000*0.61365*exp(17.502*V46/(240.97+V46))/(BN46+BO46)+BI46)/2)/(1000*0.61365*exp(17.502*V46/(240.97+V46))/(BN46+BO46)-BI46)</f>
        <v>0</v>
      </c>
      <c r="S46">
        <f>1/((BB46+1)/(P46/1.6)+1/(Q46/1.37)) + BB46/((BB46+1)/(P46/1.6) + BB46/(Q46/1.37))</f>
        <v>0</v>
      </c>
      <c r="T46">
        <f>(AW46*AZ46)</f>
        <v>0</v>
      </c>
      <c r="U46">
        <f>(BP46+(T46+2*0.95*5.67E-8*(((BP46+$B$7)+273)^4-(BP46+273)^4)-44100*I46)/(1.84*29.3*Q46+8*0.95*5.67E-8*(BP46+273)^3))</f>
        <v>0</v>
      </c>
      <c r="V46">
        <f>($C$7*BQ46+$D$7*BR46+$E$7*U46)</f>
        <v>0</v>
      </c>
      <c r="W46">
        <f>0.61365*exp(17.502*V46/(240.97+V46))</f>
        <v>0</v>
      </c>
      <c r="X46">
        <f>(Y46/Z46*100)</f>
        <v>0</v>
      </c>
      <c r="Y46">
        <f>BI46*(BN46+BO46)/1000</f>
        <v>0</v>
      </c>
      <c r="Z46">
        <f>0.61365*exp(17.502*BP46/(240.97+BP46))</f>
        <v>0</v>
      </c>
      <c r="AA46">
        <f>(W46-BI46*(BN46+BO46)/1000)</f>
        <v>0</v>
      </c>
      <c r="AB46">
        <f>(-I46*44100)</f>
        <v>0</v>
      </c>
      <c r="AC46">
        <f>2*29.3*Q46*0.92*(BP46-V46)</f>
        <v>0</v>
      </c>
      <c r="AD46">
        <f>2*0.95*5.67E-8*(((BP46+$B$7)+273)^4-(V46+273)^4)</f>
        <v>0</v>
      </c>
      <c r="AE46">
        <f>T46+AD46+AB46+AC46</f>
        <v>0</v>
      </c>
      <c r="AF46">
        <f>BM46*AT46*(BH46-BG46*(1000-AT46*BJ46)/(1000-AT46*BI46))/(100*BA46)</f>
        <v>0</v>
      </c>
      <c r="AG46">
        <f>1000*BM46*AT46*(BI46-BJ46)/(100*BA46*(1000-AT46*BI46))</f>
        <v>0</v>
      </c>
      <c r="AH46">
        <f>(AI46 - AJ46 - BN46*1E3/(8.314*(BP46+273.15)) * AL46/BM46 * AK46) * BM46/(100*BA46) * (1000 - BJ46)/1000</f>
        <v>0</v>
      </c>
      <c r="AI46">
        <v>425.9196813700736</v>
      </c>
      <c r="AJ46">
        <v>425.3926181818179</v>
      </c>
      <c r="AK46">
        <v>0.0006531445937395766</v>
      </c>
      <c r="AL46">
        <v>67.16302595805425</v>
      </c>
      <c r="AM46">
        <f>(AO46 - AN46 + BN46*1E3/(8.314*(BP46+273.15)) * AQ46/BM46 * AP46) * BM46/(100*BA46) * 1000/(1000 - AO46)</f>
        <v>0</v>
      </c>
      <c r="AN46">
        <v>13.77288903181621</v>
      </c>
      <c r="AO46">
        <v>13.80328848484848</v>
      </c>
      <c r="AP46">
        <v>0.0002590985115391703</v>
      </c>
      <c r="AQ46">
        <v>78.5480216909468</v>
      </c>
      <c r="AR46">
        <v>20</v>
      </c>
      <c r="AS46">
        <v>3</v>
      </c>
      <c r="AT46">
        <f>IF(AR46*$H$13&gt;=AV46,1.0,(AV46/(AV46-AR46*$H$13)))</f>
        <v>0</v>
      </c>
      <c r="AU46">
        <f>(AT46-1)*100</f>
        <v>0</v>
      </c>
      <c r="AV46">
        <f>MAX(0,($B$13+$C$13*BU46)/(1+$D$13*BU46)*BN46/(BP46+273)*$E$13)</f>
        <v>0</v>
      </c>
      <c r="AW46">
        <f>$B$11*BV46+$C$11*BW46+$F$11*CH46*(1-CK46)</f>
        <v>0</v>
      </c>
      <c r="AX46">
        <f>AW46*AY46</f>
        <v>0</v>
      </c>
      <c r="AY46">
        <f>($B$11*$D$9+$C$11*$D$9+$F$11*((CU46+CM46)/MAX(CU46+CM46+CV46, 0.1)*$I$9+CV46/MAX(CU46+CM46+CV46, 0.1)*$J$9))/($B$11+$C$11+$F$11)</f>
        <v>0</v>
      </c>
      <c r="AZ46">
        <f>($B$11*$K$9+$C$11*$K$9+$F$11*((CU46+CM46)/MAX(CU46+CM46+CV46, 0.1)*$P$9+CV46/MAX(CU46+CM46+CV46, 0.1)*$Q$9))/($B$11+$C$11+$F$11)</f>
        <v>0</v>
      </c>
      <c r="BA46">
        <v>6</v>
      </c>
      <c r="BB46">
        <v>0.5</v>
      </c>
      <c r="BC46" t="s">
        <v>355</v>
      </c>
      <c r="BD46">
        <v>2</v>
      </c>
      <c r="BE46" t="b">
        <v>1</v>
      </c>
      <c r="BF46">
        <v>1714152085.849999</v>
      </c>
      <c r="BG46">
        <v>419.5809666666666</v>
      </c>
      <c r="BH46">
        <v>420.0122333333333</v>
      </c>
      <c r="BI46">
        <v>13.78697666666667</v>
      </c>
      <c r="BJ46">
        <v>13.77437</v>
      </c>
      <c r="BK46">
        <v>422.3180333333333</v>
      </c>
      <c r="BL46">
        <v>13.82106333333333</v>
      </c>
      <c r="BM46">
        <v>600.0412666666667</v>
      </c>
      <c r="BN46">
        <v>101.4081333333334</v>
      </c>
      <c r="BO46">
        <v>0.09998218333333334</v>
      </c>
      <c r="BP46">
        <v>19.93645999999999</v>
      </c>
      <c r="BQ46">
        <v>19.86648666666667</v>
      </c>
      <c r="BR46">
        <v>999.9000000000002</v>
      </c>
      <c r="BS46">
        <v>0</v>
      </c>
      <c r="BT46">
        <v>0</v>
      </c>
      <c r="BU46">
        <v>10007.95366666667</v>
      </c>
      <c r="BV46">
        <v>0</v>
      </c>
      <c r="BW46">
        <v>394.8179</v>
      </c>
      <c r="BX46">
        <v>-0.431372</v>
      </c>
      <c r="BY46">
        <v>425.4465333333334</v>
      </c>
      <c r="BZ46">
        <v>425.8785</v>
      </c>
      <c r="CA46">
        <v>0.01259790673333333</v>
      </c>
      <c r="CB46">
        <v>420.0122333333333</v>
      </c>
      <c r="CC46">
        <v>13.77437</v>
      </c>
      <c r="CD46">
        <v>1.398109</v>
      </c>
      <c r="CE46">
        <v>1.396832333333333</v>
      </c>
      <c r="CF46">
        <v>11.89714666666667</v>
      </c>
      <c r="CG46">
        <v>11.88329666666667</v>
      </c>
      <c r="CH46">
        <v>399.9956666666668</v>
      </c>
      <c r="CI46">
        <v>0.9000232000000001</v>
      </c>
      <c r="CJ46">
        <v>0.09997717666666663</v>
      </c>
      <c r="CK46">
        <v>0</v>
      </c>
      <c r="CL46">
        <v>199.7207666666667</v>
      </c>
      <c r="CM46">
        <v>5.00098</v>
      </c>
      <c r="CN46">
        <v>1148.687</v>
      </c>
      <c r="CO46">
        <v>3655.907666666667</v>
      </c>
      <c r="CP46">
        <v>37.75</v>
      </c>
      <c r="CQ46">
        <v>40.97689999999999</v>
      </c>
      <c r="CR46">
        <v>39.44329999999999</v>
      </c>
      <c r="CS46">
        <v>41.9895</v>
      </c>
      <c r="CT46">
        <v>39.5851</v>
      </c>
      <c r="CU46">
        <v>355.5046666666667</v>
      </c>
      <c r="CV46">
        <v>39.49333333333333</v>
      </c>
      <c r="CW46">
        <v>0</v>
      </c>
      <c r="CX46">
        <v>1714152180.5</v>
      </c>
      <c r="CY46">
        <v>0</v>
      </c>
      <c r="CZ46">
        <v>1714150874.1</v>
      </c>
      <c r="DA46" t="s">
        <v>356</v>
      </c>
      <c r="DB46">
        <v>1714150866.1</v>
      </c>
      <c r="DC46">
        <v>1714150874.1</v>
      </c>
      <c r="DD46">
        <v>1</v>
      </c>
      <c r="DE46">
        <v>-0.506</v>
      </c>
      <c r="DF46">
        <v>-0.024</v>
      </c>
      <c r="DG46">
        <v>-2.74</v>
      </c>
      <c r="DH46">
        <v>-0.028</v>
      </c>
      <c r="DI46">
        <v>420</v>
      </c>
      <c r="DJ46">
        <v>17</v>
      </c>
      <c r="DK46">
        <v>0.54</v>
      </c>
      <c r="DL46">
        <v>0.17</v>
      </c>
      <c r="DM46">
        <v>-0.3401176025</v>
      </c>
      <c r="DN46">
        <v>-1.742392904690432</v>
      </c>
      <c r="DO46">
        <v>0.182205012158702</v>
      </c>
      <c r="DP46">
        <v>0</v>
      </c>
      <c r="DQ46">
        <v>0.004364247549999999</v>
      </c>
      <c r="DR46">
        <v>0.1823021300037524</v>
      </c>
      <c r="DS46">
        <v>0.01770500034142219</v>
      </c>
      <c r="DT46">
        <v>0</v>
      </c>
      <c r="DU46">
        <v>0</v>
      </c>
      <c r="DV46">
        <v>2</v>
      </c>
      <c r="DW46" t="s">
        <v>357</v>
      </c>
      <c r="DX46">
        <v>3.22961</v>
      </c>
      <c r="DY46">
        <v>2.70423</v>
      </c>
      <c r="DZ46">
        <v>0.107078</v>
      </c>
      <c r="EA46">
        <v>0.106987</v>
      </c>
      <c r="EB46">
        <v>0.0787098</v>
      </c>
      <c r="EC46">
        <v>0.0789373</v>
      </c>
      <c r="ED46">
        <v>29330.2</v>
      </c>
      <c r="EE46">
        <v>28722.6</v>
      </c>
      <c r="EF46">
        <v>31436.2</v>
      </c>
      <c r="EG46">
        <v>30467.7</v>
      </c>
      <c r="EH46">
        <v>38810</v>
      </c>
      <c r="EI46">
        <v>37105.3</v>
      </c>
      <c r="EJ46">
        <v>44070.3</v>
      </c>
      <c r="EK46">
        <v>42543.4</v>
      </c>
      <c r="EL46">
        <v>2.13818</v>
      </c>
      <c r="EM46">
        <v>1.99095</v>
      </c>
      <c r="EN46">
        <v>0.0447482</v>
      </c>
      <c r="EO46">
        <v>0</v>
      </c>
      <c r="EP46">
        <v>19.1283</v>
      </c>
      <c r="EQ46">
        <v>999.9</v>
      </c>
      <c r="ER46">
        <v>54.9</v>
      </c>
      <c r="ES46">
        <v>25.1</v>
      </c>
      <c r="ET46">
        <v>17.3163</v>
      </c>
      <c r="EU46">
        <v>61.4545</v>
      </c>
      <c r="EV46">
        <v>23.1971</v>
      </c>
      <c r="EW46">
        <v>1</v>
      </c>
      <c r="EX46">
        <v>-0.339754</v>
      </c>
      <c r="EY46">
        <v>1.46953</v>
      </c>
      <c r="EZ46">
        <v>20.2029</v>
      </c>
      <c r="FA46">
        <v>5.22897</v>
      </c>
      <c r="FB46">
        <v>11.9947</v>
      </c>
      <c r="FC46">
        <v>4.96795</v>
      </c>
      <c r="FD46">
        <v>3.297</v>
      </c>
      <c r="FE46">
        <v>9999</v>
      </c>
      <c r="FF46">
        <v>9999</v>
      </c>
      <c r="FG46">
        <v>9999</v>
      </c>
      <c r="FH46">
        <v>26.8</v>
      </c>
      <c r="FI46">
        <v>4.97108</v>
      </c>
      <c r="FJ46">
        <v>1.86768</v>
      </c>
      <c r="FK46">
        <v>1.85882</v>
      </c>
      <c r="FL46">
        <v>1.86493</v>
      </c>
      <c r="FM46">
        <v>1.86302</v>
      </c>
      <c r="FN46">
        <v>1.86432</v>
      </c>
      <c r="FO46">
        <v>1.85974</v>
      </c>
      <c r="FP46">
        <v>1.86383</v>
      </c>
      <c r="FQ46">
        <v>0</v>
      </c>
      <c r="FR46">
        <v>0</v>
      </c>
      <c r="FS46">
        <v>0</v>
      </c>
      <c r="FT46">
        <v>0</v>
      </c>
      <c r="FU46" t="s">
        <v>358</v>
      </c>
      <c r="FV46" t="s">
        <v>359</v>
      </c>
      <c r="FW46" t="s">
        <v>360</v>
      </c>
      <c r="FX46" t="s">
        <v>360</v>
      </c>
      <c r="FY46" t="s">
        <v>360</v>
      </c>
      <c r="FZ46" t="s">
        <v>360</v>
      </c>
      <c r="GA46">
        <v>0</v>
      </c>
      <c r="GB46">
        <v>100</v>
      </c>
      <c r="GC46">
        <v>100</v>
      </c>
      <c r="GD46">
        <v>-2.737</v>
      </c>
      <c r="GE46">
        <v>-0.034</v>
      </c>
      <c r="GF46">
        <v>-0.8811904899427965</v>
      </c>
      <c r="GG46">
        <v>-0.004200780211792431</v>
      </c>
      <c r="GH46">
        <v>-6.086107273994438E-07</v>
      </c>
      <c r="GI46">
        <v>3.538391214060535E-10</v>
      </c>
      <c r="GJ46">
        <v>-0.05529564386864645</v>
      </c>
      <c r="GK46">
        <v>0.006682484536868237</v>
      </c>
      <c r="GL46">
        <v>-0.0007200357986506558</v>
      </c>
      <c r="GM46">
        <v>2.515042002614049E-05</v>
      </c>
      <c r="GN46">
        <v>15</v>
      </c>
      <c r="GO46">
        <v>1944</v>
      </c>
      <c r="GP46">
        <v>3</v>
      </c>
      <c r="GQ46">
        <v>20</v>
      </c>
      <c r="GR46">
        <v>20.5</v>
      </c>
      <c r="GS46">
        <v>20.3</v>
      </c>
      <c r="GT46">
        <v>1.12671</v>
      </c>
      <c r="GU46">
        <v>2.41455</v>
      </c>
      <c r="GV46">
        <v>1.44897</v>
      </c>
      <c r="GW46">
        <v>2.29858</v>
      </c>
      <c r="GX46">
        <v>1.55151</v>
      </c>
      <c r="GY46">
        <v>2.21191</v>
      </c>
      <c r="GZ46">
        <v>29.3039</v>
      </c>
      <c r="HA46">
        <v>14.3509</v>
      </c>
      <c r="HB46">
        <v>18</v>
      </c>
      <c r="HC46">
        <v>565.037</v>
      </c>
      <c r="HD46">
        <v>477.021</v>
      </c>
      <c r="HE46">
        <v>17</v>
      </c>
      <c r="HF46">
        <v>22.574</v>
      </c>
      <c r="HG46">
        <v>29.9998</v>
      </c>
      <c r="HH46">
        <v>22.7157</v>
      </c>
      <c r="HI46">
        <v>22.6804</v>
      </c>
      <c r="HJ46">
        <v>22.5772</v>
      </c>
      <c r="HK46">
        <v>29.814</v>
      </c>
      <c r="HL46">
        <v>56.0018</v>
      </c>
      <c r="HM46">
        <v>17</v>
      </c>
      <c r="HN46">
        <v>420</v>
      </c>
      <c r="HO46">
        <v>13.7766</v>
      </c>
      <c r="HP46">
        <v>99.7791</v>
      </c>
      <c r="HQ46">
        <v>101.659</v>
      </c>
    </row>
    <row r="47" spans="1:225">
      <c r="A47">
        <v>31</v>
      </c>
      <c r="B47">
        <v>1714152110.6</v>
      </c>
      <c r="C47">
        <v>1053.5</v>
      </c>
      <c r="D47" t="s">
        <v>425</v>
      </c>
      <c r="E47" t="s">
        <v>426</v>
      </c>
      <c r="F47">
        <v>5</v>
      </c>
      <c r="G47" t="s">
        <v>424</v>
      </c>
      <c r="H47">
        <v>1714152104.35</v>
      </c>
      <c r="I47">
        <f>(J47)/1000</f>
        <v>0</v>
      </c>
      <c r="J47">
        <f>IF(BE47, AM47, AG47)</f>
        <v>0</v>
      </c>
      <c r="K47">
        <f>IF(BE47, AH47, AF47)</f>
        <v>0</v>
      </c>
      <c r="L47">
        <f>BG47 - IF(AT47&gt;1, K47*BA47*100.0/(AV47*BU47), 0)</f>
        <v>0</v>
      </c>
      <c r="M47">
        <f>((S47-I47/2)*L47-K47)/(S47+I47/2)</f>
        <v>0</v>
      </c>
      <c r="N47">
        <f>M47*(BN47+BO47)/1000.0</f>
        <v>0</v>
      </c>
      <c r="O47">
        <f>(BG47 - IF(AT47&gt;1, K47*BA47*100.0/(AV47*BU47), 0))*(BN47+BO47)/1000.0</f>
        <v>0</v>
      </c>
      <c r="P47">
        <f>2.0/((1/R47-1/Q47)+SIGN(R47)*SQRT((1/R47-1/Q47)*(1/R47-1/Q47) + 4*BB47/((BB47+1)*(BB47+1))*(2*1/R47*1/Q47-1/Q47*1/Q47)))</f>
        <v>0</v>
      </c>
      <c r="Q47">
        <f>IF(LEFT(BC47,1)&lt;&gt;"0",IF(LEFT(BC47,1)="1",3.0,BD47),$D$5+$E$5*(BU47*BN47/($K$5*1000))+$F$5*(BU47*BN47/($K$5*1000))*MAX(MIN(BA47,$J$5),$I$5)*MAX(MIN(BA47,$J$5),$I$5)+$G$5*MAX(MIN(BA47,$J$5),$I$5)*(BU47*BN47/($K$5*1000))+$H$5*(BU47*BN47/($K$5*1000))*(BU47*BN47/($K$5*1000)))</f>
        <v>0</v>
      </c>
      <c r="R47">
        <f>I47*(1000-(1000*0.61365*exp(17.502*V47/(240.97+V47))/(BN47+BO47)+BI47)/2)/(1000*0.61365*exp(17.502*V47/(240.97+V47))/(BN47+BO47)-BI47)</f>
        <v>0</v>
      </c>
      <c r="S47">
        <f>1/((BB47+1)/(P47/1.6)+1/(Q47/1.37)) + BB47/((BB47+1)/(P47/1.6) + BB47/(Q47/1.37))</f>
        <v>0</v>
      </c>
      <c r="T47">
        <f>(AW47*AZ47)</f>
        <v>0</v>
      </c>
      <c r="U47">
        <f>(BP47+(T47+2*0.95*5.67E-8*(((BP47+$B$7)+273)^4-(BP47+273)^4)-44100*I47)/(1.84*29.3*Q47+8*0.95*5.67E-8*(BP47+273)^3))</f>
        <v>0</v>
      </c>
      <c r="V47">
        <f>($C$7*BQ47+$D$7*BR47+$E$7*U47)</f>
        <v>0</v>
      </c>
      <c r="W47">
        <f>0.61365*exp(17.502*V47/(240.97+V47))</f>
        <v>0</v>
      </c>
      <c r="X47">
        <f>(Y47/Z47*100)</f>
        <v>0</v>
      </c>
      <c r="Y47">
        <f>BI47*(BN47+BO47)/1000</f>
        <v>0</v>
      </c>
      <c r="Z47">
        <f>0.61365*exp(17.502*BP47/(240.97+BP47))</f>
        <v>0</v>
      </c>
      <c r="AA47">
        <f>(W47-BI47*(BN47+BO47)/1000)</f>
        <v>0</v>
      </c>
      <c r="AB47">
        <f>(-I47*44100)</f>
        <v>0</v>
      </c>
      <c r="AC47">
        <f>2*29.3*Q47*0.92*(BP47-V47)</f>
        <v>0</v>
      </c>
      <c r="AD47">
        <f>2*0.95*5.67E-8*(((BP47+$B$7)+273)^4-(V47+273)^4)</f>
        <v>0</v>
      </c>
      <c r="AE47">
        <f>T47+AD47+AB47+AC47</f>
        <v>0</v>
      </c>
      <c r="AF47">
        <f>BM47*AT47*(BH47-BG47*(1000-AT47*BJ47)/(1000-AT47*BI47))/(100*BA47)</f>
        <v>0</v>
      </c>
      <c r="AG47">
        <f>1000*BM47*AT47*(BI47-BJ47)/(100*BA47*(1000-AT47*BI47))</f>
        <v>0</v>
      </c>
      <c r="AH47">
        <f>(AI47 - AJ47 - BN47*1E3/(8.314*(BP47+273.15)) * AL47/BM47 * AK47) * BM47/(100*BA47) * (1000 - BJ47)/1000</f>
        <v>0</v>
      </c>
      <c r="AI47">
        <v>425.8904386851075</v>
      </c>
      <c r="AJ47">
        <v>425.3465333333333</v>
      </c>
      <c r="AK47">
        <v>-0.0002400802301533595</v>
      </c>
      <c r="AL47">
        <v>67.16302595805425</v>
      </c>
      <c r="AM47">
        <f>(AO47 - AN47 + BN47*1E3/(8.314*(BP47+273.15)) * AQ47/BM47 * AP47) * BM47/(100*BA47) * 1000/(1000 - AO47)</f>
        <v>0</v>
      </c>
      <c r="AN47">
        <v>13.77353701338318</v>
      </c>
      <c r="AO47">
        <v>13.82133151515152</v>
      </c>
      <c r="AP47">
        <v>5.175834301543577E-05</v>
      </c>
      <c r="AQ47">
        <v>78.5480216909468</v>
      </c>
      <c r="AR47">
        <v>20</v>
      </c>
      <c r="AS47">
        <v>3</v>
      </c>
      <c r="AT47">
        <f>IF(AR47*$H$13&gt;=AV47,1.0,(AV47/(AV47-AR47*$H$13)))</f>
        <v>0</v>
      </c>
      <c r="AU47">
        <f>(AT47-1)*100</f>
        <v>0</v>
      </c>
      <c r="AV47">
        <f>MAX(0,($B$13+$C$13*BU47)/(1+$D$13*BU47)*BN47/(BP47+273)*$E$13)</f>
        <v>0</v>
      </c>
      <c r="AW47">
        <f>$B$11*BV47+$C$11*BW47+$F$11*CH47*(1-CK47)</f>
        <v>0</v>
      </c>
      <c r="AX47">
        <f>AW47*AY47</f>
        <v>0</v>
      </c>
      <c r="AY47">
        <f>($B$11*$D$9+$C$11*$D$9+$F$11*((CU47+CM47)/MAX(CU47+CM47+CV47, 0.1)*$I$9+CV47/MAX(CU47+CM47+CV47, 0.1)*$J$9))/($B$11+$C$11+$F$11)</f>
        <v>0</v>
      </c>
      <c r="AZ47">
        <f>($B$11*$K$9+$C$11*$K$9+$F$11*((CU47+CM47)/MAX(CU47+CM47+CV47, 0.1)*$P$9+CV47/MAX(CU47+CM47+CV47, 0.1)*$Q$9))/($B$11+$C$11+$F$11)</f>
        <v>0</v>
      </c>
      <c r="BA47">
        <v>6</v>
      </c>
      <c r="BB47">
        <v>0.5</v>
      </c>
      <c r="BC47" t="s">
        <v>355</v>
      </c>
      <c r="BD47">
        <v>2</v>
      </c>
      <c r="BE47" t="b">
        <v>1</v>
      </c>
      <c r="BF47">
        <v>1714152104.35</v>
      </c>
      <c r="BG47">
        <v>419.4663333333333</v>
      </c>
      <c r="BH47">
        <v>419.996875</v>
      </c>
      <c r="BI47">
        <v>13.81642083333333</v>
      </c>
      <c r="BJ47">
        <v>13.77307916666667</v>
      </c>
      <c r="BK47">
        <v>422.2030416666666</v>
      </c>
      <c r="BL47">
        <v>13.85048333333333</v>
      </c>
      <c r="BM47">
        <v>599.9986666666667</v>
      </c>
      <c r="BN47">
        <v>101.4078333333333</v>
      </c>
      <c r="BO47">
        <v>0.1000602291666667</v>
      </c>
      <c r="BP47">
        <v>19.95597083333333</v>
      </c>
      <c r="BQ47">
        <v>19.87601666666667</v>
      </c>
      <c r="BR47">
        <v>999.9</v>
      </c>
      <c r="BS47">
        <v>0</v>
      </c>
      <c r="BT47">
        <v>0</v>
      </c>
      <c r="BU47">
        <v>9985.289166666667</v>
      </c>
      <c r="BV47">
        <v>0</v>
      </c>
      <c r="BW47">
        <v>346.4890833333333</v>
      </c>
      <c r="BX47">
        <v>-0.5305455416666667</v>
      </c>
      <c r="BY47">
        <v>425.3430416666667</v>
      </c>
      <c r="BZ47">
        <v>425.8622500000001</v>
      </c>
      <c r="CA47">
        <v>0.04335470416666667</v>
      </c>
      <c r="CB47">
        <v>419.996875</v>
      </c>
      <c r="CC47">
        <v>13.77307916666667</v>
      </c>
      <c r="CD47">
        <v>1.40109625</v>
      </c>
      <c r="CE47">
        <v>1.3967</v>
      </c>
      <c r="CF47">
        <v>11.92949583333333</v>
      </c>
      <c r="CG47">
        <v>11.88184166666667</v>
      </c>
      <c r="CH47">
        <v>400.034625</v>
      </c>
      <c r="CI47">
        <v>0.8999891249999999</v>
      </c>
      <c r="CJ47">
        <v>0.100010975</v>
      </c>
      <c r="CK47">
        <v>0</v>
      </c>
      <c r="CL47">
        <v>198.3336666666667</v>
      </c>
      <c r="CM47">
        <v>5.00098</v>
      </c>
      <c r="CN47">
        <v>1177.699166666667</v>
      </c>
      <c r="CO47">
        <v>3656.227083333334</v>
      </c>
      <c r="CP47">
        <v>37.65858333333333</v>
      </c>
      <c r="CQ47">
        <v>40.43725</v>
      </c>
      <c r="CR47">
        <v>39.34341666666666</v>
      </c>
      <c r="CS47">
        <v>41.37475</v>
      </c>
      <c r="CT47">
        <v>39.29924999999999</v>
      </c>
      <c r="CU47">
        <v>355.5266666666666</v>
      </c>
      <c r="CV47">
        <v>39.50666666666667</v>
      </c>
      <c r="CW47">
        <v>0</v>
      </c>
      <c r="CX47">
        <v>1714152197.3</v>
      </c>
      <c r="CY47">
        <v>0</v>
      </c>
      <c r="CZ47">
        <v>1714150874.1</v>
      </c>
      <c r="DA47" t="s">
        <v>356</v>
      </c>
      <c r="DB47">
        <v>1714150866.1</v>
      </c>
      <c r="DC47">
        <v>1714150874.1</v>
      </c>
      <c r="DD47">
        <v>1</v>
      </c>
      <c r="DE47">
        <v>-0.506</v>
      </c>
      <c r="DF47">
        <v>-0.024</v>
      </c>
      <c r="DG47">
        <v>-2.74</v>
      </c>
      <c r="DH47">
        <v>-0.028</v>
      </c>
      <c r="DI47">
        <v>420</v>
      </c>
      <c r="DJ47">
        <v>17</v>
      </c>
      <c r="DK47">
        <v>0.54</v>
      </c>
      <c r="DL47">
        <v>0.17</v>
      </c>
      <c r="DM47">
        <v>-0.5176793170731707</v>
      </c>
      <c r="DN47">
        <v>-0.07196634146341503</v>
      </c>
      <c r="DO47">
        <v>0.03067215296859242</v>
      </c>
      <c r="DP47">
        <v>1</v>
      </c>
      <c r="DQ47">
        <v>0.03783090487804878</v>
      </c>
      <c r="DR47">
        <v>0.07021027526132405</v>
      </c>
      <c r="DS47">
        <v>0.007063617846744985</v>
      </c>
      <c r="DT47">
        <v>1</v>
      </c>
      <c r="DU47">
        <v>2</v>
      </c>
      <c r="DV47">
        <v>2</v>
      </c>
      <c r="DW47" t="s">
        <v>365</v>
      </c>
      <c r="DX47">
        <v>3.22975</v>
      </c>
      <c r="DY47">
        <v>2.70452</v>
      </c>
      <c r="DZ47">
        <v>0.107072</v>
      </c>
      <c r="EA47">
        <v>0.106991</v>
      </c>
      <c r="EB47">
        <v>0.0787848</v>
      </c>
      <c r="EC47">
        <v>0.0789434</v>
      </c>
      <c r="ED47">
        <v>29330.6</v>
      </c>
      <c r="EE47">
        <v>28724.3</v>
      </c>
      <c r="EF47">
        <v>31436.3</v>
      </c>
      <c r="EG47">
        <v>30469.6</v>
      </c>
      <c r="EH47">
        <v>38806.9</v>
      </c>
      <c r="EI47">
        <v>37107.4</v>
      </c>
      <c r="EJ47">
        <v>44070.3</v>
      </c>
      <c r="EK47">
        <v>42546.2</v>
      </c>
      <c r="EL47">
        <v>2.1394</v>
      </c>
      <c r="EM47">
        <v>1.99135</v>
      </c>
      <c r="EN47">
        <v>0.044357</v>
      </c>
      <c r="EO47">
        <v>0</v>
      </c>
      <c r="EP47">
        <v>19.1413</v>
      </c>
      <c r="EQ47">
        <v>999.9</v>
      </c>
      <c r="ER47">
        <v>54.9</v>
      </c>
      <c r="ES47">
        <v>25.1</v>
      </c>
      <c r="ET47">
        <v>17.3171</v>
      </c>
      <c r="EU47">
        <v>61.4945</v>
      </c>
      <c r="EV47">
        <v>23.6859</v>
      </c>
      <c r="EW47">
        <v>1</v>
      </c>
      <c r="EX47">
        <v>-0.341006</v>
      </c>
      <c r="EY47">
        <v>1.47849</v>
      </c>
      <c r="EZ47">
        <v>20.2007</v>
      </c>
      <c r="FA47">
        <v>5.22882</v>
      </c>
      <c r="FB47">
        <v>11.9938</v>
      </c>
      <c r="FC47">
        <v>4.9678</v>
      </c>
      <c r="FD47">
        <v>3.297</v>
      </c>
      <c r="FE47">
        <v>9999</v>
      </c>
      <c r="FF47">
        <v>9999</v>
      </c>
      <c r="FG47">
        <v>9999</v>
      </c>
      <c r="FH47">
        <v>26.8</v>
      </c>
      <c r="FI47">
        <v>4.97106</v>
      </c>
      <c r="FJ47">
        <v>1.86768</v>
      </c>
      <c r="FK47">
        <v>1.85882</v>
      </c>
      <c r="FL47">
        <v>1.86493</v>
      </c>
      <c r="FM47">
        <v>1.86304</v>
      </c>
      <c r="FN47">
        <v>1.86432</v>
      </c>
      <c r="FO47">
        <v>1.85974</v>
      </c>
      <c r="FP47">
        <v>1.86383</v>
      </c>
      <c r="FQ47">
        <v>0</v>
      </c>
      <c r="FR47">
        <v>0</v>
      </c>
      <c r="FS47">
        <v>0</v>
      </c>
      <c r="FT47">
        <v>0</v>
      </c>
      <c r="FU47" t="s">
        <v>358</v>
      </c>
      <c r="FV47" t="s">
        <v>359</v>
      </c>
      <c r="FW47" t="s">
        <v>360</v>
      </c>
      <c r="FX47" t="s">
        <v>360</v>
      </c>
      <c r="FY47" t="s">
        <v>360</v>
      </c>
      <c r="FZ47" t="s">
        <v>360</v>
      </c>
      <c r="GA47">
        <v>0</v>
      </c>
      <c r="GB47">
        <v>100</v>
      </c>
      <c r="GC47">
        <v>100</v>
      </c>
      <c r="GD47">
        <v>-2.737</v>
      </c>
      <c r="GE47">
        <v>-0.0341</v>
      </c>
      <c r="GF47">
        <v>-0.8811904899427965</v>
      </c>
      <c r="GG47">
        <v>-0.004200780211792431</v>
      </c>
      <c r="GH47">
        <v>-6.086107273994438E-07</v>
      </c>
      <c r="GI47">
        <v>3.538391214060535E-10</v>
      </c>
      <c r="GJ47">
        <v>-0.05529564386864645</v>
      </c>
      <c r="GK47">
        <v>0.006682484536868237</v>
      </c>
      <c r="GL47">
        <v>-0.0007200357986506558</v>
      </c>
      <c r="GM47">
        <v>2.515042002614049E-05</v>
      </c>
      <c r="GN47">
        <v>15</v>
      </c>
      <c r="GO47">
        <v>1944</v>
      </c>
      <c r="GP47">
        <v>3</v>
      </c>
      <c r="GQ47">
        <v>20</v>
      </c>
      <c r="GR47">
        <v>20.7</v>
      </c>
      <c r="GS47">
        <v>20.6</v>
      </c>
      <c r="GT47">
        <v>1.12793</v>
      </c>
      <c r="GU47">
        <v>2.41089</v>
      </c>
      <c r="GV47">
        <v>1.44775</v>
      </c>
      <c r="GW47">
        <v>2.2998</v>
      </c>
      <c r="GX47">
        <v>1.55151</v>
      </c>
      <c r="GY47">
        <v>2.34619</v>
      </c>
      <c r="GZ47">
        <v>29.3251</v>
      </c>
      <c r="HA47">
        <v>14.3684</v>
      </c>
      <c r="HB47">
        <v>18</v>
      </c>
      <c r="HC47">
        <v>565.72</v>
      </c>
      <c r="HD47">
        <v>477.168</v>
      </c>
      <c r="HE47">
        <v>17.0006</v>
      </c>
      <c r="HF47">
        <v>22.5601</v>
      </c>
      <c r="HG47">
        <v>29.9998</v>
      </c>
      <c r="HH47">
        <v>22.7039</v>
      </c>
      <c r="HI47">
        <v>22.6692</v>
      </c>
      <c r="HJ47">
        <v>22.578</v>
      </c>
      <c r="HK47">
        <v>29.814</v>
      </c>
      <c r="HL47">
        <v>56.0018</v>
      </c>
      <c r="HM47">
        <v>17</v>
      </c>
      <c r="HN47">
        <v>420</v>
      </c>
      <c r="HO47">
        <v>13.7867</v>
      </c>
      <c r="HP47">
        <v>99.77930000000001</v>
      </c>
      <c r="HQ47">
        <v>101.666</v>
      </c>
    </row>
    <row r="48" spans="1:225">
      <c r="A48">
        <v>32</v>
      </c>
      <c r="B48">
        <v>1714152120.6</v>
      </c>
      <c r="C48">
        <v>1063.5</v>
      </c>
      <c r="D48" t="s">
        <v>427</v>
      </c>
      <c r="E48" t="s">
        <v>428</v>
      </c>
      <c r="F48">
        <v>5</v>
      </c>
      <c r="G48" t="s">
        <v>424</v>
      </c>
      <c r="H48">
        <v>1714152112.927586</v>
      </c>
      <c r="I48">
        <f>(J48)/1000</f>
        <v>0</v>
      </c>
      <c r="J48">
        <f>IF(BE48, AM48, AG48)</f>
        <v>0</v>
      </c>
      <c r="K48">
        <f>IF(BE48, AH48, AF48)</f>
        <v>0</v>
      </c>
      <c r="L48">
        <f>BG48 - IF(AT48&gt;1, K48*BA48*100.0/(AV48*BU48), 0)</f>
        <v>0</v>
      </c>
      <c r="M48">
        <f>((S48-I48/2)*L48-K48)/(S48+I48/2)</f>
        <v>0</v>
      </c>
      <c r="N48">
        <f>M48*(BN48+BO48)/1000.0</f>
        <v>0</v>
      </c>
      <c r="O48">
        <f>(BG48 - IF(AT48&gt;1, K48*BA48*100.0/(AV48*BU48), 0))*(BN48+BO48)/1000.0</f>
        <v>0</v>
      </c>
      <c r="P48">
        <f>2.0/((1/R48-1/Q48)+SIGN(R48)*SQRT((1/R48-1/Q48)*(1/R48-1/Q48) + 4*BB48/((BB48+1)*(BB48+1))*(2*1/R48*1/Q48-1/Q48*1/Q48)))</f>
        <v>0</v>
      </c>
      <c r="Q48">
        <f>IF(LEFT(BC48,1)&lt;&gt;"0",IF(LEFT(BC48,1)="1",3.0,BD48),$D$5+$E$5*(BU48*BN48/($K$5*1000))+$F$5*(BU48*BN48/($K$5*1000))*MAX(MIN(BA48,$J$5),$I$5)*MAX(MIN(BA48,$J$5),$I$5)+$G$5*MAX(MIN(BA48,$J$5),$I$5)*(BU48*BN48/($K$5*1000))+$H$5*(BU48*BN48/($K$5*1000))*(BU48*BN48/($K$5*1000)))</f>
        <v>0</v>
      </c>
      <c r="R48">
        <f>I48*(1000-(1000*0.61365*exp(17.502*V48/(240.97+V48))/(BN48+BO48)+BI48)/2)/(1000*0.61365*exp(17.502*V48/(240.97+V48))/(BN48+BO48)-BI48)</f>
        <v>0</v>
      </c>
      <c r="S48">
        <f>1/((BB48+1)/(P48/1.6)+1/(Q48/1.37)) + BB48/((BB48+1)/(P48/1.6) + BB48/(Q48/1.37))</f>
        <v>0</v>
      </c>
      <c r="T48">
        <f>(AW48*AZ48)</f>
        <v>0</v>
      </c>
      <c r="U48">
        <f>(BP48+(T48+2*0.95*5.67E-8*(((BP48+$B$7)+273)^4-(BP48+273)^4)-44100*I48)/(1.84*29.3*Q48+8*0.95*5.67E-8*(BP48+273)^3))</f>
        <v>0</v>
      </c>
      <c r="V48">
        <f>($C$7*BQ48+$D$7*BR48+$E$7*U48)</f>
        <v>0</v>
      </c>
      <c r="W48">
        <f>0.61365*exp(17.502*V48/(240.97+V48))</f>
        <v>0</v>
      </c>
      <c r="X48">
        <f>(Y48/Z48*100)</f>
        <v>0</v>
      </c>
      <c r="Y48">
        <f>BI48*(BN48+BO48)/1000</f>
        <v>0</v>
      </c>
      <c r="Z48">
        <f>0.61365*exp(17.502*BP48/(240.97+BP48))</f>
        <v>0</v>
      </c>
      <c r="AA48">
        <f>(W48-BI48*(BN48+BO48)/1000)</f>
        <v>0</v>
      </c>
      <c r="AB48">
        <f>(-I48*44100)</f>
        <v>0</v>
      </c>
      <c r="AC48">
        <f>2*29.3*Q48*0.92*(BP48-V48)</f>
        <v>0</v>
      </c>
      <c r="AD48">
        <f>2*0.95*5.67E-8*(((BP48+$B$7)+273)^4-(V48+273)^4)</f>
        <v>0</v>
      </c>
      <c r="AE48">
        <f>T48+AD48+AB48+AC48</f>
        <v>0</v>
      </c>
      <c r="AF48">
        <f>BM48*AT48*(BH48-BG48*(1000-AT48*BJ48)/(1000-AT48*BI48))/(100*BA48)</f>
        <v>0</v>
      </c>
      <c r="AG48">
        <f>1000*BM48*AT48*(BI48-BJ48)/(100*BA48*(1000-AT48*BI48))</f>
        <v>0</v>
      </c>
      <c r="AH48">
        <f>(AI48 - AJ48 - BN48*1E3/(8.314*(BP48+273.15)) * AL48/BM48 * AK48) * BM48/(100*BA48) * (1000 - BJ48)/1000</f>
        <v>0</v>
      </c>
      <c r="AI48">
        <v>425.8912458203899</v>
      </c>
      <c r="AJ48">
        <v>425.3410666666663</v>
      </c>
      <c r="AK48">
        <v>0.0006221691518893811</v>
      </c>
      <c r="AL48">
        <v>67.16302595805425</v>
      </c>
      <c r="AM48">
        <f>(AO48 - AN48 + BN48*1E3/(8.314*(BP48+273.15)) * AQ48/BM48 * AP48) * BM48/(100*BA48) * 1000/(1000 - AO48)</f>
        <v>0</v>
      </c>
      <c r="AN48">
        <v>13.7768505365846</v>
      </c>
      <c r="AO48">
        <v>13.8314103030303</v>
      </c>
      <c r="AP48">
        <v>3.757825136905055E-05</v>
      </c>
      <c r="AQ48">
        <v>78.5480216909468</v>
      </c>
      <c r="AR48">
        <v>20</v>
      </c>
      <c r="AS48">
        <v>3</v>
      </c>
      <c r="AT48">
        <f>IF(AR48*$H$13&gt;=AV48,1.0,(AV48/(AV48-AR48*$H$13)))</f>
        <v>0</v>
      </c>
      <c r="AU48">
        <f>(AT48-1)*100</f>
        <v>0</v>
      </c>
      <c r="AV48">
        <f>MAX(0,($B$13+$C$13*BU48)/(1+$D$13*BU48)*BN48/(BP48+273)*$E$13)</f>
        <v>0</v>
      </c>
      <c r="AW48">
        <f>$B$11*BV48+$C$11*BW48+$F$11*CH48*(1-CK48)</f>
        <v>0</v>
      </c>
      <c r="AX48">
        <f>AW48*AY48</f>
        <v>0</v>
      </c>
      <c r="AY48">
        <f>($B$11*$D$9+$C$11*$D$9+$F$11*((CU48+CM48)/MAX(CU48+CM48+CV48, 0.1)*$I$9+CV48/MAX(CU48+CM48+CV48, 0.1)*$J$9))/($B$11+$C$11+$F$11)</f>
        <v>0</v>
      </c>
      <c r="AZ48">
        <f>($B$11*$K$9+$C$11*$K$9+$F$11*((CU48+CM48)/MAX(CU48+CM48+CV48, 0.1)*$P$9+CV48/MAX(CU48+CM48+CV48, 0.1)*$Q$9))/($B$11+$C$11+$F$11)</f>
        <v>0</v>
      </c>
      <c r="BA48">
        <v>6</v>
      </c>
      <c r="BB48">
        <v>0.5</v>
      </c>
      <c r="BC48" t="s">
        <v>355</v>
      </c>
      <c r="BD48">
        <v>2</v>
      </c>
      <c r="BE48" t="b">
        <v>1</v>
      </c>
      <c r="BF48">
        <v>1714152112.927586</v>
      </c>
      <c r="BG48">
        <v>419.4528620689654</v>
      </c>
      <c r="BH48">
        <v>419.9958965517241</v>
      </c>
      <c r="BI48">
        <v>13.82499310344828</v>
      </c>
      <c r="BJ48">
        <v>13.77431379310345</v>
      </c>
      <c r="BK48">
        <v>422.1893793103449</v>
      </c>
      <c r="BL48">
        <v>13.85903103448276</v>
      </c>
      <c r="BM48">
        <v>600.010275862069</v>
      </c>
      <c r="BN48">
        <v>101.407275862069</v>
      </c>
      <c r="BO48">
        <v>0.1000129724137931</v>
      </c>
      <c r="BP48">
        <v>19.96899310344828</v>
      </c>
      <c r="BQ48">
        <v>19.88851724137931</v>
      </c>
      <c r="BR48">
        <v>999.9000000000002</v>
      </c>
      <c r="BS48">
        <v>0</v>
      </c>
      <c r="BT48">
        <v>0</v>
      </c>
      <c r="BU48">
        <v>9987.593448275862</v>
      </c>
      <c r="BV48">
        <v>0</v>
      </c>
      <c r="BW48">
        <v>325.2631724137931</v>
      </c>
      <c r="BX48">
        <v>-0.5429824482758621</v>
      </c>
      <c r="BY48">
        <v>425.3329310344827</v>
      </c>
      <c r="BZ48">
        <v>425.8616551724139</v>
      </c>
      <c r="CA48">
        <v>0.0506786448275862</v>
      </c>
      <c r="CB48">
        <v>419.9958965517241</v>
      </c>
      <c r="CC48">
        <v>13.77431379310345</v>
      </c>
      <c r="CD48">
        <v>1.401955517241379</v>
      </c>
      <c r="CE48">
        <v>1.396816551724138</v>
      </c>
      <c r="CF48">
        <v>11.93879655172414</v>
      </c>
      <c r="CG48">
        <v>11.8831</v>
      </c>
      <c r="CH48">
        <v>400.0185517241379</v>
      </c>
      <c r="CI48">
        <v>0.899989344827586</v>
      </c>
      <c r="CJ48">
        <v>0.1000105965517241</v>
      </c>
      <c r="CK48">
        <v>0</v>
      </c>
      <c r="CL48">
        <v>197.9605862068966</v>
      </c>
      <c r="CM48">
        <v>5.00098</v>
      </c>
      <c r="CN48">
        <v>1185.422413793103</v>
      </c>
      <c r="CO48">
        <v>3656.079310344827</v>
      </c>
      <c r="CP48">
        <v>37.44796551724138</v>
      </c>
      <c r="CQ48">
        <v>39.99327586206896</v>
      </c>
      <c r="CR48">
        <v>39.14406896551723</v>
      </c>
      <c r="CS48">
        <v>40.73248275862068</v>
      </c>
      <c r="CT48">
        <v>38.93072413793102</v>
      </c>
      <c r="CU48">
        <v>355.5113793103447</v>
      </c>
      <c r="CV48">
        <v>39.50551724137931</v>
      </c>
      <c r="CW48">
        <v>0</v>
      </c>
      <c r="CX48">
        <v>1714152207.5</v>
      </c>
      <c r="CY48">
        <v>0</v>
      </c>
      <c r="CZ48">
        <v>1714150874.1</v>
      </c>
      <c r="DA48" t="s">
        <v>356</v>
      </c>
      <c r="DB48">
        <v>1714150866.1</v>
      </c>
      <c r="DC48">
        <v>1714150874.1</v>
      </c>
      <c r="DD48">
        <v>1</v>
      </c>
      <c r="DE48">
        <v>-0.506</v>
      </c>
      <c r="DF48">
        <v>-0.024</v>
      </c>
      <c r="DG48">
        <v>-2.74</v>
      </c>
      <c r="DH48">
        <v>-0.028</v>
      </c>
      <c r="DI48">
        <v>420</v>
      </c>
      <c r="DJ48">
        <v>17</v>
      </c>
      <c r="DK48">
        <v>0.54</v>
      </c>
      <c r="DL48">
        <v>0.17</v>
      </c>
      <c r="DM48">
        <v>-0.54014815</v>
      </c>
      <c r="DN48">
        <v>-0.1556391219512185</v>
      </c>
      <c r="DO48">
        <v>0.03419643948903892</v>
      </c>
      <c r="DP48">
        <v>0</v>
      </c>
      <c r="DQ48">
        <v>0.04849648250000001</v>
      </c>
      <c r="DR48">
        <v>0.052957890056285</v>
      </c>
      <c r="DS48">
        <v>0.005305859358760252</v>
      </c>
      <c r="DT48">
        <v>1</v>
      </c>
      <c r="DU48">
        <v>1</v>
      </c>
      <c r="DV48">
        <v>2</v>
      </c>
      <c r="DW48" t="s">
        <v>368</v>
      </c>
      <c r="DX48">
        <v>3.22975</v>
      </c>
      <c r="DY48">
        <v>2.70422</v>
      </c>
      <c r="DZ48">
        <v>0.107067</v>
      </c>
      <c r="EA48">
        <v>0.106998</v>
      </c>
      <c r="EB48">
        <v>0.0788233</v>
      </c>
      <c r="EC48">
        <v>0.078905</v>
      </c>
      <c r="ED48">
        <v>29331.5</v>
      </c>
      <c r="EE48">
        <v>28724.3</v>
      </c>
      <c r="EF48">
        <v>31437.1</v>
      </c>
      <c r="EG48">
        <v>30469.8</v>
      </c>
      <c r="EH48">
        <v>38806.7</v>
      </c>
      <c r="EI48">
        <v>37109.1</v>
      </c>
      <c r="EJ48">
        <v>44072</v>
      </c>
      <c r="EK48">
        <v>42546.2</v>
      </c>
      <c r="EL48">
        <v>2.13928</v>
      </c>
      <c r="EM48">
        <v>1.99128</v>
      </c>
      <c r="EN48">
        <v>0.0447556</v>
      </c>
      <c r="EO48">
        <v>0</v>
      </c>
      <c r="EP48">
        <v>19.1634</v>
      </c>
      <c r="EQ48">
        <v>999.9</v>
      </c>
      <c r="ER48">
        <v>54.9</v>
      </c>
      <c r="ES48">
        <v>25.1</v>
      </c>
      <c r="ET48">
        <v>17.3163</v>
      </c>
      <c r="EU48">
        <v>61.6945</v>
      </c>
      <c r="EV48">
        <v>23.133</v>
      </c>
      <c r="EW48">
        <v>1</v>
      </c>
      <c r="EX48">
        <v>-0.341476</v>
      </c>
      <c r="EY48">
        <v>1.48929</v>
      </c>
      <c r="EZ48">
        <v>20.2006</v>
      </c>
      <c r="FA48">
        <v>5.22867</v>
      </c>
      <c r="FB48">
        <v>11.9947</v>
      </c>
      <c r="FC48">
        <v>4.9678</v>
      </c>
      <c r="FD48">
        <v>3.297</v>
      </c>
      <c r="FE48">
        <v>9999</v>
      </c>
      <c r="FF48">
        <v>9999</v>
      </c>
      <c r="FG48">
        <v>9999</v>
      </c>
      <c r="FH48">
        <v>26.8</v>
      </c>
      <c r="FI48">
        <v>4.97106</v>
      </c>
      <c r="FJ48">
        <v>1.86768</v>
      </c>
      <c r="FK48">
        <v>1.85878</v>
      </c>
      <c r="FL48">
        <v>1.86493</v>
      </c>
      <c r="FM48">
        <v>1.86301</v>
      </c>
      <c r="FN48">
        <v>1.86432</v>
      </c>
      <c r="FO48">
        <v>1.85974</v>
      </c>
      <c r="FP48">
        <v>1.86378</v>
      </c>
      <c r="FQ48">
        <v>0</v>
      </c>
      <c r="FR48">
        <v>0</v>
      </c>
      <c r="FS48">
        <v>0</v>
      </c>
      <c r="FT48">
        <v>0</v>
      </c>
      <c r="FU48" t="s">
        <v>358</v>
      </c>
      <c r="FV48" t="s">
        <v>359</v>
      </c>
      <c r="FW48" t="s">
        <v>360</v>
      </c>
      <c r="FX48" t="s">
        <v>360</v>
      </c>
      <c r="FY48" t="s">
        <v>360</v>
      </c>
      <c r="FZ48" t="s">
        <v>360</v>
      </c>
      <c r="GA48">
        <v>0</v>
      </c>
      <c r="GB48">
        <v>100</v>
      </c>
      <c r="GC48">
        <v>100</v>
      </c>
      <c r="GD48">
        <v>-2.737</v>
      </c>
      <c r="GE48">
        <v>-0.034</v>
      </c>
      <c r="GF48">
        <v>-0.8811904899427965</v>
      </c>
      <c r="GG48">
        <v>-0.004200780211792431</v>
      </c>
      <c r="GH48">
        <v>-6.086107273994438E-07</v>
      </c>
      <c r="GI48">
        <v>3.538391214060535E-10</v>
      </c>
      <c r="GJ48">
        <v>-0.05529564386864645</v>
      </c>
      <c r="GK48">
        <v>0.006682484536868237</v>
      </c>
      <c r="GL48">
        <v>-0.0007200357986506558</v>
      </c>
      <c r="GM48">
        <v>2.515042002614049E-05</v>
      </c>
      <c r="GN48">
        <v>15</v>
      </c>
      <c r="GO48">
        <v>1944</v>
      </c>
      <c r="GP48">
        <v>3</v>
      </c>
      <c r="GQ48">
        <v>20</v>
      </c>
      <c r="GR48">
        <v>20.9</v>
      </c>
      <c r="GS48">
        <v>20.8</v>
      </c>
      <c r="GT48">
        <v>1.12671</v>
      </c>
      <c r="GU48">
        <v>2.41089</v>
      </c>
      <c r="GV48">
        <v>1.44897</v>
      </c>
      <c r="GW48">
        <v>2.2998</v>
      </c>
      <c r="GX48">
        <v>1.55151</v>
      </c>
      <c r="GY48">
        <v>2.23022</v>
      </c>
      <c r="GZ48">
        <v>29.3039</v>
      </c>
      <c r="HA48">
        <v>14.3509</v>
      </c>
      <c r="HB48">
        <v>18</v>
      </c>
      <c r="HC48">
        <v>565.567</v>
      </c>
      <c r="HD48">
        <v>477.069</v>
      </c>
      <c r="HE48">
        <v>17.0009</v>
      </c>
      <c r="HF48">
        <v>22.5526</v>
      </c>
      <c r="HG48">
        <v>29.9999</v>
      </c>
      <c r="HH48">
        <v>22.6972</v>
      </c>
      <c r="HI48">
        <v>22.6636</v>
      </c>
      <c r="HJ48">
        <v>22.5776</v>
      </c>
      <c r="HK48">
        <v>29.814</v>
      </c>
      <c r="HL48">
        <v>55.6305</v>
      </c>
      <c r="HM48">
        <v>17</v>
      </c>
      <c r="HN48">
        <v>420</v>
      </c>
      <c r="HO48">
        <v>13.7867</v>
      </c>
      <c r="HP48">
        <v>99.7825</v>
      </c>
      <c r="HQ48">
        <v>101.666</v>
      </c>
    </row>
    <row r="49" spans="1:225">
      <c r="A49">
        <v>33</v>
      </c>
      <c r="B49">
        <v>1714152130.6</v>
      </c>
      <c r="C49">
        <v>1073.5</v>
      </c>
      <c r="D49" t="s">
        <v>429</v>
      </c>
      <c r="E49" t="s">
        <v>430</v>
      </c>
      <c r="F49">
        <v>5</v>
      </c>
      <c r="G49" t="s">
        <v>424</v>
      </c>
      <c r="H49">
        <v>1714152122.666666</v>
      </c>
      <c r="I49">
        <f>(J49)/1000</f>
        <v>0</v>
      </c>
      <c r="J49">
        <f>IF(BE49, AM49, AG49)</f>
        <v>0</v>
      </c>
      <c r="K49">
        <f>IF(BE49, AH49, AF49)</f>
        <v>0</v>
      </c>
      <c r="L49">
        <f>BG49 - IF(AT49&gt;1, K49*BA49*100.0/(AV49*BU49), 0)</f>
        <v>0</v>
      </c>
      <c r="M49">
        <f>((S49-I49/2)*L49-K49)/(S49+I49/2)</f>
        <v>0</v>
      </c>
      <c r="N49">
        <f>M49*(BN49+BO49)/1000.0</f>
        <v>0</v>
      </c>
      <c r="O49">
        <f>(BG49 - IF(AT49&gt;1, K49*BA49*100.0/(AV49*BU49), 0))*(BN49+BO49)/1000.0</f>
        <v>0</v>
      </c>
      <c r="P49">
        <f>2.0/((1/R49-1/Q49)+SIGN(R49)*SQRT((1/R49-1/Q49)*(1/R49-1/Q49) + 4*BB49/((BB49+1)*(BB49+1))*(2*1/R49*1/Q49-1/Q49*1/Q49)))</f>
        <v>0</v>
      </c>
      <c r="Q49">
        <f>IF(LEFT(BC49,1)&lt;&gt;"0",IF(LEFT(BC49,1)="1",3.0,BD49),$D$5+$E$5*(BU49*BN49/($K$5*1000))+$F$5*(BU49*BN49/($K$5*1000))*MAX(MIN(BA49,$J$5),$I$5)*MAX(MIN(BA49,$J$5),$I$5)+$G$5*MAX(MIN(BA49,$J$5),$I$5)*(BU49*BN49/($K$5*1000))+$H$5*(BU49*BN49/($K$5*1000))*(BU49*BN49/($K$5*1000)))</f>
        <v>0</v>
      </c>
      <c r="R49">
        <f>I49*(1000-(1000*0.61365*exp(17.502*V49/(240.97+V49))/(BN49+BO49)+BI49)/2)/(1000*0.61365*exp(17.502*V49/(240.97+V49))/(BN49+BO49)-BI49)</f>
        <v>0</v>
      </c>
      <c r="S49">
        <f>1/((BB49+1)/(P49/1.6)+1/(Q49/1.37)) + BB49/((BB49+1)/(P49/1.6) + BB49/(Q49/1.37))</f>
        <v>0</v>
      </c>
      <c r="T49">
        <f>(AW49*AZ49)</f>
        <v>0</v>
      </c>
      <c r="U49">
        <f>(BP49+(T49+2*0.95*5.67E-8*(((BP49+$B$7)+273)^4-(BP49+273)^4)-44100*I49)/(1.84*29.3*Q49+8*0.95*5.67E-8*(BP49+273)^3))</f>
        <v>0</v>
      </c>
      <c r="V49">
        <f>($C$7*BQ49+$D$7*BR49+$E$7*U49)</f>
        <v>0</v>
      </c>
      <c r="W49">
        <f>0.61365*exp(17.502*V49/(240.97+V49))</f>
        <v>0</v>
      </c>
      <c r="X49">
        <f>(Y49/Z49*100)</f>
        <v>0</v>
      </c>
      <c r="Y49">
        <f>BI49*(BN49+BO49)/1000</f>
        <v>0</v>
      </c>
      <c r="Z49">
        <f>0.61365*exp(17.502*BP49/(240.97+BP49))</f>
        <v>0</v>
      </c>
      <c r="AA49">
        <f>(W49-BI49*(BN49+BO49)/1000)</f>
        <v>0</v>
      </c>
      <c r="AB49">
        <f>(-I49*44100)</f>
        <v>0</v>
      </c>
      <c r="AC49">
        <f>2*29.3*Q49*0.92*(BP49-V49)</f>
        <v>0</v>
      </c>
      <c r="AD49">
        <f>2*0.95*5.67E-8*(((BP49+$B$7)+273)^4-(V49+273)^4)</f>
        <v>0</v>
      </c>
      <c r="AE49">
        <f>T49+AD49+AB49+AC49</f>
        <v>0</v>
      </c>
      <c r="AF49">
        <f>BM49*AT49*(BH49-BG49*(1000-AT49*BJ49)/(1000-AT49*BI49))/(100*BA49)</f>
        <v>0</v>
      </c>
      <c r="AG49">
        <f>1000*BM49*AT49*(BI49-BJ49)/(100*BA49*(1000-AT49*BI49))</f>
        <v>0</v>
      </c>
      <c r="AH49">
        <f>(AI49 - AJ49 - BN49*1E3/(8.314*(BP49+273.15)) * AL49/BM49 * AK49) * BM49/(100*BA49) * (1000 - BJ49)/1000</f>
        <v>0</v>
      </c>
      <c r="AI49">
        <v>425.8918740035711</v>
      </c>
      <c r="AJ49">
        <v>425.3236909090909</v>
      </c>
      <c r="AK49">
        <v>-0.000295103469202101</v>
      </c>
      <c r="AL49">
        <v>67.16302595805425</v>
      </c>
      <c r="AM49">
        <f>(AO49 - AN49 + BN49*1E3/(8.314*(BP49+273.15)) * AQ49/BM49 * AP49) * BM49/(100*BA49) * 1000/(1000 - AO49)</f>
        <v>0</v>
      </c>
      <c r="AN49">
        <v>13.75494423870271</v>
      </c>
      <c r="AO49">
        <v>13.82461151515151</v>
      </c>
      <c r="AP49">
        <v>-2.367408097278853E-05</v>
      </c>
      <c r="AQ49">
        <v>78.5480216909468</v>
      </c>
      <c r="AR49">
        <v>20</v>
      </c>
      <c r="AS49">
        <v>3</v>
      </c>
      <c r="AT49">
        <f>IF(AR49*$H$13&gt;=AV49,1.0,(AV49/(AV49-AR49*$H$13)))</f>
        <v>0</v>
      </c>
      <c r="AU49">
        <f>(AT49-1)*100</f>
        <v>0</v>
      </c>
      <c r="AV49">
        <f>MAX(0,($B$13+$C$13*BU49)/(1+$D$13*BU49)*BN49/(BP49+273)*$E$13)</f>
        <v>0</v>
      </c>
      <c r="AW49">
        <f>$B$11*BV49+$C$11*BW49+$F$11*CH49*(1-CK49)</f>
        <v>0</v>
      </c>
      <c r="AX49">
        <f>AW49*AY49</f>
        <v>0</v>
      </c>
      <c r="AY49">
        <f>($B$11*$D$9+$C$11*$D$9+$F$11*((CU49+CM49)/MAX(CU49+CM49+CV49, 0.1)*$I$9+CV49/MAX(CU49+CM49+CV49, 0.1)*$J$9))/($B$11+$C$11+$F$11)</f>
        <v>0</v>
      </c>
      <c r="AZ49">
        <f>($B$11*$K$9+$C$11*$K$9+$F$11*((CU49+CM49)/MAX(CU49+CM49+CV49, 0.1)*$P$9+CV49/MAX(CU49+CM49+CV49, 0.1)*$Q$9))/($B$11+$C$11+$F$11)</f>
        <v>0</v>
      </c>
      <c r="BA49">
        <v>6</v>
      </c>
      <c r="BB49">
        <v>0.5</v>
      </c>
      <c r="BC49" t="s">
        <v>355</v>
      </c>
      <c r="BD49">
        <v>2</v>
      </c>
      <c r="BE49" t="b">
        <v>1</v>
      </c>
      <c r="BF49">
        <v>1714152122.666666</v>
      </c>
      <c r="BG49">
        <v>419.4464999999999</v>
      </c>
      <c r="BH49">
        <v>420.0221666666666</v>
      </c>
      <c r="BI49">
        <v>13.82891666666667</v>
      </c>
      <c r="BJ49">
        <v>13.76263666666667</v>
      </c>
      <c r="BK49">
        <v>422.1830666666667</v>
      </c>
      <c r="BL49">
        <v>13.86293</v>
      </c>
      <c r="BM49">
        <v>599.9489</v>
      </c>
      <c r="BN49">
        <v>101.4064666666666</v>
      </c>
      <c r="BO49">
        <v>0.09988951666666665</v>
      </c>
      <c r="BP49">
        <v>19.98193666666667</v>
      </c>
      <c r="BQ49">
        <v>19.90584333333333</v>
      </c>
      <c r="BR49">
        <v>999.9000000000002</v>
      </c>
      <c r="BS49">
        <v>0</v>
      </c>
      <c r="BT49">
        <v>0</v>
      </c>
      <c r="BU49">
        <v>9999.342666666667</v>
      </c>
      <c r="BV49">
        <v>0</v>
      </c>
      <c r="BW49">
        <v>362.3096666666666</v>
      </c>
      <c r="BX49">
        <v>-0.5755959999999999</v>
      </c>
      <c r="BY49">
        <v>425.3283000000001</v>
      </c>
      <c r="BZ49">
        <v>425.8833333333333</v>
      </c>
      <c r="CA49">
        <v>0.06626818666666666</v>
      </c>
      <c r="CB49">
        <v>420.0221666666666</v>
      </c>
      <c r="CC49">
        <v>13.76263666666667</v>
      </c>
      <c r="CD49">
        <v>1.402340333333333</v>
      </c>
      <c r="CE49">
        <v>1.395621</v>
      </c>
      <c r="CF49">
        <v>11.94297333333333</v>
      </c>
      <c r="CG49">
        <v>11.87012</v>
      </c>
      <c r="CH49">
        <v>400.0066666666668</v>
      </c>
      <c r="CI49">
        <v>0.9000004333333329</v>
      </c>
      <c r="CJ49">
        <v>0.09999947666666668</v>
      </c>
      <c r="CK49">
        <v>0</v>
      </c>
      <c r="CL49">
        <v>197.5655</v>
      </c>
      <c r="CM49">
        <v>5.00098</v>
      </c>
      <c r="CN49">
        <v>1190.474666666666</v>
      </c>
      <c r="CO49">
        <v>3655.982</v>
      </c>
      <c r="CP49">
        <v>37.20386666666666</v>
      </c>
      <c r="CQ49">
        <v>39.57469999999999</v>
      </c>
      <c r="CR49">
        <v>38.88719999999999</v>
      </c>
      <c r="CS49">
        <v>40.07476666666665</v>
      </c>
      <c r="CT49">
        <v>38.57263333333333</v>
      </c>
      <c r="CU49">
        <v>355.505</v>
      </c>
      <c r="CV49">
        <v>39.50033333333333</v>
      </c>
      <c r="CW49">
        <v>0</v>
      </c>
      <c r="CX49">
        <v>1714152217.7</v>
      </c>
      <c r="CY49">
        <v>0</v>
      </c>
      <c r="CZ49">
        <v>1714150874.1</v>
      </c>
      <c r="DA49" t="s">
        <v>356</v>
      </c>
      <c r="DB49">
        <v>1714150866.1</v>
      </c>
      <c r="DC49">
        <v>1714150874.1</v>
      </c>
      <c r="DD49">
        <v>1</v>
      </c>
      <c r="DE49">
        <v>-0.506</v>
      </c>
      <c r="DF49">
        <v>-0.024</v>
      </c>
      <c r="DG49">
        <v>-2.74</v>
      </c>
      <c r="DH49">
        <v>-0.028</v>
      </c>
      <c r="DI49">
        <v>420</v>
      </c>
      <c r="DJ49">
        <v>17</v>
      </c>
      <c r="DK49">
        <v>0.54</v>
      </c>
      <c r="DL49">
        <v>0.17</v>
      </c>
      <c r="DM49">
        <v>-0.560596425</v>
      </c>
      <c r="DN49">
        <v>-0.1285042739211992</v>
      </c>
      <c r="DO49">
        <v>0.04167584782154259</v>
      </c>
      <c r="DP49">
        <v>0</v>
      </c>
      <c r="DQ49">
        <v>0.061499045</v>
      </c>
      <c r="DR49">
        <v>0.101806349718574</v>
      </c>
      <c r="DS49">
        <v>0.01073477751723225</v>
      </c>
      <c r="DT49">
        <v>0</v>
      </c>
      <c r="DU49">
        <v>0</v>
      </c>
      <c r="DV49">
        <v>2</v>
      </c>
      <c r="DW49" t="s">
        <v>357</v>
      </c>
      <c r="DX49">
        <v>3.22947</v>
      </c>
      <c r="DY49">
        <v>2.70399</v>
      </c>
      <c r="DZ49">
        <v>0.107065</v>
      </c>
      <c r="EA49">
        <v>0.10699</v>
      </c>
      <c r="EB49">
        <v>0.07879360000000001</v>
      </c>
      <c r="EC49">
        <v>0.0788638</v>
      </c>
      <c r="ED49">
        <v>29331.9</v>
      </c>
      <c r="EE49">
        <v>28724.5</v>
      </c>
      <c r="EF49">
        <v>31437.3</v>
      </c>
      <c r="EG49">
        <v>30469.7</v>
      </c>
      <c r="EH49">
        <v>38808.3</v>
      </c>
      <c r="EI49">
        <v>37110.6</v>
      </c>
      <c r="EJ49">
        <v>44072.4</v>
      </c>
      <c r="EK49">
        <v>42546.1</v>
      </c>
      <c r="EL49">
        <v>2.13878</v>
      </c>
      <c r="EM49">
        <v>1.99185</v>
      </c>
      <c r="EN49">
        <v>0.0439249</v>
      </c>
      <c r="EO49">
        <v>0</v>
      </c>
      <c r="EP49">
        <v>19.1901</v>
      </c>
      <c r="EQ49">
        <v>999.9</v>
      </c>
      <c r="ER49">
        <v>54.9</v>
      </c>
      <c r="ES49">
        <v>25.1</v>
      </c>
      <c r="ET49">
        <v>17.3176</v>
      </c>
      <c r="EU49">
        <v>61.5945</v>
      </c>
      <c r="EV49">
        <v>23.6498</v>
      </c>
      <c r="EW49">
        <v>1</v>
      </c>
      <c r="EX49">
        <v>-0.342091</v>
      </c>
      <c r="EY49">
        <v>1.49602</v>
      </c>
      <c r="EZ49">
        <v>20.2002</v>
      </c>
      <c r="FA49">
        <v>5.22508</v>
      </c>
      <c r="FB49">
        <v>11.9944</v>
      </c>
      <c r="FC49">
        <v>4.96685</v>
      </c>
      <c r="FD49">
        <v>3.29633</v>
      </c>
      <c r="FE49">
        <v>9999</v>
      </c>
      <c r="FF49">
        <v>9999</v>
      </c>
      <c r="FG49">
        <v>9999</v>
      </c>
      <c r="FH49">
        <v>26.8</v>
      </c>
      <c r="FI49">
        <v>4.97106</v>
      </c>
      <c r="FJ49">
        <v>1.86768</v>
      </c>
      <c r="FK49">
        <v>1.85881</v>
      </c>
      <c r="FL49">
        <v>1.86493</v>
      </c>
      <c r="FM49">
        <v>1.86302</v>
      </c>
      <c r="FN49">
        <v>1.86432</v>
      </c>
      <c r="FO49">
        <v>1.85974</v>
      </c>
      <c r="FP49">
        <v>1.86379</v>
      </c>
      <c r="FQ49">
        <v>0</v>
      </c>
      <c r="FR49">
        <v>0</v>
      </c>
      <c r="FS49">
        <v>0</v>
      </c>
      <c r="FT49">
        <v>0</v>
      </c>
      <c r="FU49" t="s">
        <v>358</v>
      </c>
      <c r="FV49" t="s">
        <v>359</v>
      </c>
      <c r="FW49" t="s">
        <v>360</v>
      </c>
      <c r="FX49" t="s">
        <v>360</v>
      </c>
      <c r="FY49" t="s">
        <v>360</v>
      </c>
      <c r="FZ49" t="s">
        <v>360</v>
      </c>
      <c r="GA49">
        <v>0</v>
      </c>
      <c r="GB49">
        <v>100</v>
      </c>
      <c r="GC49">
        <v>100</v>
      </c>
      <c r="GD49">
        <v>-2.737</v>
      </c>
      <c r="GE49">
        <v>-0.034</v>
      </c>
      <c r="GF49">
        <v>-0.8811904899427965</v>
      </c>
      <c r="GG49">
        <v>-0.004200780211792431</v>
      </c>
      <c r="GH49">
        <v>-6.086107273994438E-07</v>
      </c>
      <c r="GI49">
        <v>3.538391214060535E-10</v>
      </c>
      <c r="GJ49">
        <v>-0.05529564386864645</v>
      </c>
      <c r="GK49">
        <v>0.006682484536868237</v>
      </c>
      <c r="GL49">
        <v>-0.0007200357986506558</v>
      </c>
      <c r="GM49">
        <v>2.515042002614049E-05</v>
      </c>
      <c r="GN49">
        <v>15</v>
      </c>
      <c r="GO49">
        <v>1944</v>
      </c>
      <c r="GP49">
        <v>3</v>
      </c>
      <c r="GQ49">
        <v>20</v>
      </c>
      <c r="GR49">
        <v>21.1</v>
      </c>
      <c r="GS49">
        <v>20.9</v>
      </c>
      <c r="GT49">
        <v>1.12793</v>
      </c>
      <c r="GU49">
        <v>2.40845</v>
      </c>
      <c r="GV49">
        <v>1.44775</v>
      </c>
      <c r="GW49">
        <v>2.30103</v>
      </c>
      <c r="GX49">
        <v>1.55151</v>
      </c>
      <c r="GY49">
        <v>2.43652</v>
      </c>
      <c r="GZ49">
        <v>29.3039</v>
      </c>
      <c r="HA49">
        <v>14.3684</v>
      </c>
      <c r="HB49">
        <v>18</v>
      </c>
      <c r="HC49">
        <v>565.17</v>
      </c>
      <c r="HD49">
        <v>477.369</v>
      </c>
      <c r="HE49">
        <v>17.0006</v>
      </c>
      <c r="HF49">
        <v>22.546</v>
      </c>
      <c r="HG49">
        <v>29.9999</v>
      </c>
      <c r="HH49">
        <v>22.6906</v>
      </c>
      <c r="HI49">
        <v>22.6573</v>
      </c>
      <c r="HJ49">
        <v>22.5773</v>
      </c>
      <c r="HK49">
        <v>29.814</v>
      </c>
      <c r="HL49">
        <v>55.6305</v>
      </c>
      <c r="HM49">
        <v>17</v>
      </c>
      <c r="HN49">
        <v>420</v>
      </c>
      <c r="HO49">
        <v>13.7867</v>
      </c>
      <c r="HP49">
        <v>99.7834</v>
      </c>
      <c r="HQ49">
        <v>101.666</v>
      </c>
    </row>
    <row r="50" spans="1:225">
      <c r="A50">
        <v>34</v>
      </c>
      <c r="B50">
        <v>1714152140.6</v>
      </c>
      <c r="C50">
        <v>1083.5</v>
      </c>
      <c r="D50" t="s">
        <v>431</v>
      </c>
      <c r="E50" t="s">
        <v>432</v>
      </c>
      <c r="F50">
        <v>5</v>
      </c>
      <c r="G50" t="s">
        <v>424</v>
      </c>
      <c r="H50">
        <v>1714152132.666666</v>
      </c>
      <c r="I50">
        <f>(J50)/1000</f>
        <v>0</v>
      </c>
      <c r="J50">
        <f>IF(BE50, AM50, AG50)</f>
        <v>0</v>
      </c>
      <c r="K50">
        <f>IF(BE50, AH50, AF50)</f>
        <v>0</v>
      </c>
      <c r="L50">
        <f>BG50 - IF(AT50&gt;1, K50*BA50*100.0/(AV50*BU50), 0)</f>
        <v>0</v>
      </c>
      <c r="M50">
        <f>((S50-I50/2)*L50-K50)/(S50+I50/2)</f>
        <v>0</v>
      </c>
      <c r="N50">
        <f>M50*(BN50+BO50)/1000.0</f>
        <v>0</v>
      </c>
      <c r="O50">
        <f>(BG50 - IF(AT50&gt;1, K50*BA50*100.0/(AV50*BU50), 0))*(BN50+BO50)/1000.0</f>
        <v>0</v>
      </c>
      <c r="P50">
        <f>2.0/((1/R50-1/Q50)+SIGN(R50)*SQRT((1/R50-1/Q50)*(1/R50-1/Q50) + 4*BB50/((BB50+1)*(BB50+1))*(2*1/R50*1/Q50-1/Q50*1/Q50)))</f>
        <v>0</v>
      </c>
      <c r="Q50">
        <f>IF(LEFT(BC50,1)&lt;&gt;"0",IF(LEFT(BC50,1)="1",3.0,BD50),$D$5+$E$5*(BU50*BN50/($K$5*1000))+$F$5*(BU50*BN50/($K$5*1000))*MAX(MIN(BA50,$J$5),$I$5)*MAX(MIN(BA50,$J$5),$I$5)+$G$5*MAX(MIN(BA50,$J$5),$I$5)*(BU50*BN50/($K$5*1000))+$H$5*(BU50*BN50/($K$5*1000))*(BU50*BN50/($K$5*1000)))</f>
        <v>0</v>
      </c>
      <c r="R50">
        <f>I50*(1000-(1000*0.61365*exp(17.502*V50/(240.97+V50))/(BN50+BO50)+BI50)/2)/(1000*0.61365*exp(17.502*V50/(240.97+V50))/(BN50+BO50)-BI50)</f>
        <v>0</v>
      </c>
      <c r="S50">
        <f>1/((BB50+1)/(P50/1.6)+1/(Q50/1.37)) + BB50/((BB50+1)/(P50/1.6) + BB50/(Q50/1.37))</f>
        <v>0</v>
      </c>
      <c r="T50">
        <f>(AW50*AZ50)</f>
        <v>0</v>
      </c>
      <c r="U50">
        <f>(BP50+(T50+2*0.95*5.67E-8*(((BP50+$B$7)+273)^4-(BP50+273)^4)-44100*I50)/(1.84*29.3*Q50+8*0.95*5.67E-8*(BP50+273)^3))</f>
        <v>0</v>
      </c>
      <c r="V50">
        <f>($C$7*BQ50+$D$7*BR50+$E$7*U50)</f>
        <v>0</v>
      </c>
      <c r="W50">
        <f>0.61365*exp(17.502*V50/(240.97+V50))</f>
        <v>0</v>
      </c>
      <c r="X50">
        <f>(Y50/Z50*100)</f>
        <v>0</v>
      </c>
      <c r="Y50">
        <f>BI50*(BN50+BO50)/1000</f>
        <v>0</v>
      </c>
      <c r="Z50">
        <f>0.61365*exp(17.502*BP50/(240.97+BP50))</f>
        <v>0</v>
      </c>
      <c r="AA50">
        <f>(W50-BI50*(BN50+BO50)/1000)</f>
        <v>0</v>
      </c>
      <c r="AB50">
        <f>(-I50*44100)</f>
        <v>0</v>
      </c>
      <c r="AC50">
        <f>2*29.3*Q50*0.92*(BP50-V50)</f>
        <v>0</v>
      </c>
      <c r="AD50">
        <f>2*0.95*5.67E-8*(((BP50+$B$7)+273)^4-(V50+273)^4)</f>
        <v>0</v>
      </c>
      <c r="AE50">
        <f>T50+AD50+AB50+AC50</f>
        <v>0</v>
      </c>
      <c r="AF50">
        <f>BM50*AT50*(BH50-BG50*(1000-AT50*BJ50)/(1000-AT50*BI50))/(100*BA50)</f>
        <v>0</v>
      </c>
      <c r="AG50">
        <f>1000*BM50*AT50*(BI50-BJ50)/(100*BA50*(1000-AT50*BI50))</f>
        <v>0</v>
      </c>
      <c r="AH50">
        <f>(AI50 - AJ50 - BN50*1E3/(8.314*(BP50+273.15)) * AL50/BM50 * AK50) * BM50/(100*BA50) * (1000 - BJ50)/1000</f>
        <v>0</v>
      </c>
      <c r="AI50">
        <v>425.8952857374401</v>
      </c>
      <c r="AJ50">
        <v>425.3663515151516</v>
      </c>
      <c r="AK50">
        <v>0.0005334093916029509</v>
      </c>
      <c r="AL50">
        <v>67.16302595805425</v>
      </c>
      <c r="AM50">
        <f>(AO50 - AN50 + BN50*1E3/(8.314*(BP50+273.15)) * AQ50/BM50 * AP50) * BM50/(100*BA50) * 1000/(1000 - AO50)</f>
        <v>0</v>
      </c>
      <c r="AN50">
        <v>13.75862558546545</v>
      </c>
      <c r="AO50">
        <v>13.82071636363636</v>
      </c>
      <c r="AP50">
        <v>-1.806046086730689E-05</v>
      </c>
      <c r="AQ50">
        <v>78.5480216909468</v>
      </c>
      <c r="AR50">
        <v>19</v>
      </c>
      <c r="AS50">
        <v>3</v>
      </c>
      <c r="AT50">
        <f>IF(AR50*$H$13&gt;=AV50,1.0,(AV50/(AV50-AR50*$H$13)))</f>
        <v>0</v>
      </c>
      <c r="AU50">
        <f>(AT50-1)*100</f>
        <v>0</v>
      </c>
      <c r="AV50">
        <f>MAX(0,($B$13+$C$13*BU50)/(1+$D$13*BU50)*BN50/(BP50+273)*$E$13)</f>
        <v>0</v>
      </c>
      <c r="AW50">
        <f>$B$11*BV50+$C$11*BW50+$F$11*CH50*(1-CK50)</f>
        <v>0</v>
      </c>
      <c r="AX50">
        <f>AW50*AY50</f>
        <v>0</v>
      </c>
      <c r="AY50">
        <f>($B$11*$D$9+$C$11*$D$9+$F$11*((CU50+CM50)/MAX(CU50+CM50+CV50, 0.1)*$I$9+CV50/MAX(CU50+CM50+CV50, 0.1)*$J$9))/($B$11+$C$11+$F$11)</f>
        <v>0</v>
      </c>
      <c r="AZ50">
        <f>($B$11*$K$9+$C$11*$K$9+$F$11*((CU50+CM50)/MAX(CU50+CM50+CV50, 0.1)*$P$9+CV50/MAX(CU50+CM50+CV50, 0.1)*$Q$9))/($B$11+$C$11+$F$11)</f>
        <v>0</v>
      </c>
      <c r="BA50">
        <v>6</v>
      </c>
      <c r="BB50">
        <v>0.5</v>
      </c>
      <c r="BC50" t="s">
        <v>355</v>
      </c>
      <c r="BD50">
        <v>2</v>
      </c>
      <c r="BE50" t="b">
        <v>1</v>
      </c>
      <c r="BF50">
        <v>1714152132.666666</v>
      </c>
      <c r="BG50">
        <v>419.4484333333332</v>
      </c>
      <c r="BH50">
        <v>420.0081333333334</v>
      </c>
      <c r="BI50">
        <v>13.82379</v>
      </c>
      <c r="BJ50">
        <v>13.75651333333333</v>
      </c>
      <c r="BK50">
        <v>422.1849666666666</v>
      </c>
      <c r="BL50">
        <v>13.85781666666667</v>
      </c>
      <c r="BM50">
        <v>599.9973999999999</v>
      </c>
      <c r="BN50">
        <v>101.4052</v>
      </c>
      <c r="BO50">
        <v>0.1000241466666667</v>
      </c>
      <c r="BP50">
        <v>19.98622</v>
      </c>
      <c r="BQ50">
        <v>19.91518666666667</v>
      </c>
      <c r="BR50">
        <v>999.9000000000002</v>
      </c>
      <c r="BS50">
        <v>0</v>
      </c>
      <c r="BT50">
        <v>0</v>
      </c>
      <c r="BU50">
        <v>10006.98466666667</v>
      </c>
      <c r="BV50">
        <v>0</v>
      </c>
      <c r="BW50">
        <v>390.8920666666667</v>
      </c>
      <c r="BX50">
        <v>-0.5596536333333334</v>
      </c>
      <c r="BY50">
        <v>425.3280333333333</v>
      </c>
      <c r="BZ50">
        <v>425.8666000000001</v>
      </c>
      <c r="CA50">
        <v>0.06727854</v>
      </c>
      <c r="CB50">
        <v>420.0081333333334</v>
      </c>
      <c r="CC50">
        <v>13.75651333333333</v>
      </c>
      <c r="CD50">
        <v>1.401803666666666</v>
      </c>
      <c r="CE50">
        <v>1.394981333333333</v>
      </c>
      <c r="CF50">
        <v>11.93716666666667</v>
      </c>
      <c r="CG50">
        <v>11.86319</v>
      </c>
      <c r="CH50">
        <v>400.0286333333333</v>
      </c>
      <c r="CI50">
        <v>0.8999977999999996</v>
      </c>
      <c r="CJ50">
        <v>0.1000021266666667</v>
      </c>
      <c r="CK50">
        <v>0</v>
      </c>
      <c r="CL50">
        <v>197.4296666666667</v>
      </c>
      <c r="CM50">
        <v>5.00098</v>
      </c>
      <c r="CN50">
        <v>1187.195666666666</v>
      </c>
      <c r="CO50">
        <v>3656.181666666666</v>
      </c>
      <c r="CP50">
        <v>36.93726666666667</v>
      </c>
      <c r="CQ50">
        <v>39.21223333333332</v>
      </c>
      <c r="CR50">
        <v>38.62466666666666</v>
      </c>
      <c r="CS50">
        <v>39.44346666666665</v>
      </c>
      <c r="CT50">
        <v>38.25599999999999</v>
      </c>
      <c r="CU50">
        <v>355.524</v>
      </c>
      <c r="CV50">
        <v>39.50233333333333</v>
      </c>
      <c r="CW50">
        <v>0</v>
      </c>
      <c r="CX50">
        <v>1714152227.3</v>
      </c>
      <c r="CY50">
        <v>0</v>
      </c>
      <c r="CZ50">
        <v>1714150874.1</v>
      </c>
      <c r="DA50" t="s">
        <v>356</v>
      </c>
      <c r="DB50">
        <v>1714150866.1</v>
      </c>
      <c r="DC50">
        <v>1714150874.1</v>
      </c>
      <c r="DD50">
        <v>1</v>
      </c>
      <c r="DE50">
        <v>-0.506</v>
      </c>
      <c r="DF50">
        <v>-0.024</v>
      </c>
      <c r="DG50">
        <v>-2.74</v>
      </c>
      <c r="DH50">
        <v>-0.028</v>
      </c>
      <c r="DI50">
        <v>420</v>
      </c>
      <c r="DJ50">
        <v>17</v>
      </c>
      <c r="DK50">
        <v>0.54</v>
      </c>
      <c r="DL50">
        <v>0.17</v>
      </c>
      <c r="DM50">
        <v>-0.5725714390243902</v>
      </c>
      <c r="DN50">
        <v>0.1148673658536583</v>
      </c>
      <c r="DO50">
        <v>0.03120670506520626</v>
      </c>
      <c r="DP50">
        <v>0</v>
      </c>
      <c r="DQ50">
        <v>0.0686143268292683</v>
      </c>
      <c r="DR50">
        <v>-0.03027521393728214</v>
      </c>
      <c r="DS50">
        <v>0.004546475901609327</v>
      </c>
      <c r="DT50">
        <v>1</v>
      </c>
      <c r="DU50">
        <v>1</v>
      </c>
      <c r="DV50">
        <v>2</v>
      </c>
      <c r="DW50" t="s">
        <v>368</v>
      </c>
      <c r="DX50">
        <v>3.22975</v>
      </c>
      <c r="DY50">
        <v>2.70412</v>
      </c>
      <c r="DZ50">
        <v>0.107073</v>
      </c>
      <c r="EA50">
        <v>0.106986</v>
      </c>
      <c r="EB50">
        <v>0.07878159999999999</v>
      </c>
      <c r="EC50">
        <v>0.07889119999999999</v>
      </c>
      <c r="ED50">
        <v>29332.1</v>
      </c>
      <c r="EE50">
        <v>28725</v>
      </c>
      <c r="EF50">
        <v>31437.8</v>
      </c>
      <c r="EG50">
        <v>30470.1</v>
      </c>
      <c r="EH50">
        <v>38809.1</v>
      </c>
      <c r="EI50">
        <v>37110</v>
      </c>
      <c r="EJ50">
        <v>44072.7</v>
      </c>
      <c r="EK50">
        <v>42546.7</v>
      </c>
      <c r="EL50">
        <v>2.14013</v>
      </c>
      <c r="EM50">
        <v>1.9913</v>
      </c>
      <c r="EN50">
        <v>0.0425428</v>
      </c>
      <c r="EO50">
        <v>0</v>
      </c>
      <c r="EP50">
        <v>19.2124</v>
      </c>
      <c r="EQ50">
        <v>999.9</v>
      </c>
      <c r="ER50">
        <v>54.9</v>
      </c>
      <c r="ES50">
        <v>25.1</v>
      </c>
      <c r="ET50">
        <v>17.3184</v>
      </c>
      <c r="EU50">
        <v>61.5545</v>
      </c>
      <c r="EV50">
        <v>23.2973</v>
      </c>
      <c r="EW50">
        <v>1</v>
      </c>
      <c r="EX50">
        <v>-0.342673</v>
      </c>
      <c r="EY50">
        <v>1.48897</v>
      </c>
      <c r="EZ50">
        <v>20.2007</v>
      </c>
      <c r="FA50">
        <v>5.22852</v>
      </c>
      <c r="FB50">
        <v>11.9948</v>
      </c>
      <c r="FC50">
        <v>4.968</v>
      </c>
      <c r="FD50">
        <v>3.297</v>
      </c>
      <c r="FE50">
        <v>9999</v>
      </c>
      <c r="FF50">
        <v>9999</v>
      </c>
      <c r="FG50">
        <v>9999</v>
      </c>
      <c r="FH50">
        <v>26.8</v>
      </c>
      <c r="FI50">
        <v>4.97105</v>
      </c>
      <c r="FJ50">
        <v>1.86768</v>
      </c>
      <c r="FK50">
        <v>1.85882</v>
      </c>
      <c r="FL50">
        <v>1.86493</v>
      </c>
      <c r="FM50">
        <v>1.86304</v>
      </c>
      <c r="FN50">
        <v>1.86432</v>
      </c>
      <c r="FO50">
        <v>1.85974</v>
      </c>
      <c r="FP50">
        <v>1.86382</v>
      </c>
      <c r="FQ50">
        <v>0</v>
      </c>
      <c r="FR50">
        <v>0</v>
      </c>
      <c r="FS50">
        <v>0</v>
      </c>
      <c r="FT50">
        <v>0</v>
      </c>
      <c r="FU50" t="s">
        <v>358</v>
      </c>
      <c r="FV50" t="s">
        <v>359</v>
      </c>
      <c r="FW50" t="s">
        <v>360</v>
      </c>
      <c r="FX50" t="s">
        <v>360</v>
      </c>
      <c r="FY50" t="s">
        <v>360</v>
      </c>
      <c r="FZ50" t="s">
        <v>360</v>
      </c>
      <c r="GA50">
        <v>0</v>
      </c>
      <c r="GB50">
        <v>100</v>
      </c>
      <c r="GC50">
        <v>100</v>
      </c>
      <c r="GD50">
        <v>-2.737</v>
      </c>
      <c r="GE50">
        <v>-0.034</v>
      </c>
      <c r="GF50">
        <v>-0.8811904899427965</v>
      </c>
      <c r="GG50">
        <v>-0.004200780211792431</v>
      </c>
      <c r="GH50">
        <v>-6.086107273994438E-07</v>
      </c>
      <c r="GI50">
        <v>3.538391214060535E-10</v>
      </c>
      <c r="GJ50">
        <v>-0.05529564386864645</v>
      </c>
      <c r="GK50">
        <v>0.006682484536868237</v>
      </c>
      <c r="GL50">
        <v>-0.0007200357986506558</v>
      </c>
      <c r="GM50">
        <v>2.515042002614049E-05</v>
      </c>
      <c r="GN50">
        <v>15</v>
      </c>
      <c r="GO50">
        <v>1944</v>
      </c>
      <c r="GP50">
        <v>3</v>
      </c>
      <c r="GQ50">
        <v>20</v>
      </c>
      <c r="GR50">
        <v>21.2</v>
      </c>
      <c r="GS50">
        <v>21.1</v>
      </c>
      <c r="GT50">
        <v>1.12793</v>
      </c>
      <c r="GU50">
        <v>2.41699</v>
      </c>
      <c r="GV50">
        <v>1.44897</v>
      </c>
      <c r="GW50">
        <v>2.2998</v>
      </c>
      <c r="GX50">
        <v>1.55151</v>
      </c>
      <c r="GY50">
        <v>2.24976</v>
      </c>
      <c r="GZ50">
        <v>29.3039</v>
      </c>
      <c r="HA50">
        <v>14.3509</v>
      </c>
      <c r="HB50">
        <v>18</v>
      </c>
      <c r="HC50">
        <v>565.992</v>
      </c>
      <c r="HD50">
        <v>476.969</v>
      </c>
      <c r="HE50">
        <v>16.9993</v>
      </c>
      <c r="HF50">
        <v>22.5393</v>
      </c>
      <c r="HG50">
        <v>29.9998</v>
      </c>
      <c r="HH50">
        <v>22.6844</v>
      </c>
      <c r="HI50">
        <v>22.6512</v>
      </c>
      <c r="HJ50">
        <v>22.5777</v>
      </c>
      <c r="HK50">
        <v>29.814</v>
      </c>
      <c r="HL50">
        <v>55.6305</v>
      </c>
      <c r="HM50">
        <v>17</v>
      </c>
      <c r="HN50">
        <v>420</v>
      </c>
      <c r="HO50">
        <v>13.7867</v>
      </c>
      <c r="HP50">
        <v>99.78449999999999</v>
      </c>
      <c r="HQ50">
        <v>101.667</v>
      </c>
    </row>
    <row r="51" spans="1:225">
      <c r="A51">
        <v>35</v>
      </c>
      <c r="B51">
        <v>1714152150.6</v>
      </c>
      <c r="C51">
        <v>1093.5</v>
      </c>
      <c r="D51" t="s">
        <v>433</v>
      </c>
      <c r="E51" t="s">
        <v>434</v>
      </c>
      <c r="F51">
        <v>5</v>
      </c>
      <c r="G51" t="s">
        <v>424</v>
      </c>
      <c r="H51">
        <v>1714152142.666666</v>
      </c>
      <c r="I51">
        <f>(J51)/1000</f>
        <v>0</v>
      </c>
      <c r="J51">
        <f>IF(BE51, AM51, AG51)</f>
        <v>0</v>
      </c>
      <c r="K51">
        <f>IF(BE51, AH51, AF51)</f>
        <v>0</v>
      </c>
      <c r="L51">
        <f>BG51 - IF(AT51&gt;1, K51*BA51*100.0/(AV51*BU51), 0)</f>
        <v>0</v>
      </c>
      <c r="M51">
        <f>((S51-I51/2)*L51-K51)/(S51+I51/2)</f>
        <v>0</v>
      </c>
      <c r="N51">
        <f>M51*(BN51+BO51)/1000.0</f>
        <v>0</v>
      </c>
      <c r="O51">
        <f>(BG51 - IF(AT51&gt;1, K51*BA51*100.0/(AV51*BU51), 0))*(BN51+BO51)/1000.0</f>
        <v>0</v>
      </c>
      <c r="P51">
        <f>2.0/((1/R51-1/Q51)+SIGN(R51)*SQRT((1/R51-1/Q51)*(1/R51-1/Q51) + 4*BB51/((BB51+1)*(BB51+1))*(2*1/R51*1/Q51-1/Q51*1/Q51)))</f>
        <v>0</v>
      </c>
      <c r="Q51">
        <f>IF(LEFT(BC51,1)&lt;&gt;"0",IF(LEFT(BC51,1)="1",3.0,BD51),$D$5+$E$5*(BU51*BN51/($K$5*1000))+$F$5*(BU51*BN51/($K$5*1000))*MAX(MIN(BA51,$J$5),$I$5)*MAX(MIN(BA51,$J$5),$I$5)+$G$5*MAX(MIN(BA51,$J$5),$I$5)*(BU51*BN51/($K$5*1000))+$H$5*(BU51*BN51/($K$5*1000))*(BU51*BN51/($K$5*1000)))</f>
        <v>0</v>
      </c>
      <c r="R51">
        <f>I51*(1000-(1000*0.61365*exp(17.502*V51/(240.97+V51))/(BN51+BO51)+BI51)/2)/(1000*0.61365*exp(17.502*V51/(240.97+V51))/(BN51+BO51)-BI51)</f>
        <v>0</v>
      </c>
      <c r="S51">
        <f>1/((BB51+1)/(P51/1.6)+1/(Q51/1.37)) + BB51/((BB51+1)/(P51/1.6) + BB51/(Q51/1.37))</f>
        <v>0</v>
      </c>
      <c r="T51">
        <f>(AW51*AZ51)</f>
        <v>0</v>
      </c>
      <c r="U51">
        <f>(BP51+(T51+2*0.95*5.67E-8*(((BP51+$B$7)+273)^4-(BP51+273)^4)-44100*I51)/(1.84*29.3*Q51+8*0.95*5.67E-8*(BP51+273)^3))</f>
        <v>0</v>
      </c>
      <c r="V51">
        <f>($C$7*BQ51+$D$7*BR51+$E$7*U51)</f>
        <v>0</v>
      </c>
      <c r="W51">
        <f>0.61365*exp(17.502*V51/(240.97+V51))</f>
        <v>0</v>
      </c>
      <c r="X51">
        <f>(Y51/Z51*100)</f>
        <v>0</v>
      </c>
      <c r="Y51">
        <f>BI51*(BN51+BO51)/1000</f>
        <v>0</v>
      </c>
      <c r="Z51">
        <f>0.61365*exp(17.502*BP51/(240.97+BP51))</f>
        <v>0</v>
      </c>
      <c r="AA51">
        <f>(W51-BI51*(BN51+BO51)/1000)</f>
        <v>0</v>
      </c>
      <c r="AB51">
        <f>(-I51*44100)</f>
        <v>0</v>
      </c>
      <c r="AC51">
        <f>2*29.3*Q51*0.92*(BP51-V51)</f>
        <v>0</v>
      </c>
      <c r="AD51">
        <f>2*0.95*5.67E-8*(((BP51+$B$7)+273)^4-(V51+273)^4)</f>
        <v>0</v>
      </c>
      <c r="AE51">
        <f>T51+AD51+AB51+AC51</f>
        <v>0</v>
      </c>
      <c r="AF51">
        <f>BM51*AT51*(BH51-BG51*(1000-AT51*BJ51)/(1000-AT51*BI51))/(100*BA51)</f>
        <v>0</v>
      </c>
      <c r="AG51">
        <f>1000*BM51*AT51*(BI51-BJ51)/(100*BA51*(1000-AT51*BI51))</f>
        <v>0</v>
      </c>
      <c r="AH51">
        <f>(AI51 - AJ51 - BN51*1E3/(8.314*(BP51+273.15)) * AL51/BM51 * AK51) * BM51/(100*BA51) * (1000 - BJ51)/1000</f>
        <v>0</v>
      </c>
      <c r="AI51">
        <v>425.8379343583996</v>
      </c>
      <c r="AJ51">
        <v>425.3040727272726</v>
      </c>
      <c r="AK51">
        <v>0.000102850871152852</v>
      </c>
      <c r="AL51">
        <v>67.16302595805425</v>
      </c>
      <c r="AM51">
        <f>(AO51 - AN51 + BN51*1E3/(8.314*(BP51+273.15)) * AQ51/BM51 * AP51) * BM51/(100*BA51) * 1000/(1000 - AO51)</f>
        <v>0</v>
      </c>
      <c r="AN51">
        <v>13.76507759777075</v>
      </c>
      <c r="AO51">
        <v>13.82617939393939</v>
      </c>
      <c r="AP51">
        <v>1.896572749405828E-06</v>
      </c>
      <c r="AQ51">
        <v>78.5480216909468</v>
      </c>
      <c r="AR51">
        <v>19</v>
      </c>
      <c r="AS51">
        <v>3</v>
      </c>
      <c r="AT51">
        <f>IF(AR51*$H$13&gt;=AV51,1.0,(AV51/(AV51-AR51*$H$13)))</f>
        <v>0</v>
      </c>
      <c r="AU51">
        <f>(AT51-1)*100</f>
        <v>0</v>
      </c>
      <c r="AV51">
        <f>MAX(0,($B$13+$C$13*BU51)/(1+$D$13*BU51)*BN51/(BP51+273)*$E$13)</f>
        <v>0</v>
      </c>
      <c r="AW51">
        <f>$B$11*BV51+$C$11*BW51+$F$11*CH51*(1-CK51)</f>
        <v>0</v>
      </c>
      <c r="AX51">
        <f>AW51*AY51</f>
        <v>0</v>
      </c>
      <c r="AY51">
        <f>($B$11*$D$9+$C$11*$D$9+$F$11*((CU51+CM51)/MAX(CU51+CM51+CV51, 0.1)*$I$9+CV51/MAX(CU51+CM51+CV51, 0.1)*$J$9))/($B$11+$C$11+$F$11)</f>
        <v>0</v>
      </c>
      <c r="AZ51">
        <f>($B$11*$K$9+$C$11*$K$9+$F$11*((CU51+CM51)/MAX(CU51+CM51+CV51, 0.1)*$P$9+CV51/MAX(CU51+CM51+CV51, 0.1)*$Q$9))/($B$11+$C$11+$F$11)</f>
        <v>0</v>
      </c>
      <c r="BA51">
        <v>6</v>
      </c>
      <c r="BB51">
        <v>0.5</v>
      </c>
      <c r="BC51" t="s">
        <v>355</v>
      </c>
      <c r="BD51">
        <v>2</v>
      </c>
      <c r="BE51" t="b">
        <v>1</v>
      </c>
      <c r="BF51">
        <v>1714152142.666666</v>
      </c>
      <c r="BG51">
        <v>419.4402333333334</v>
      </c>
      <c r="BH51">
        <v>419.9871666666667</v>
      </c>
      <c r="BI51">
        <v>13.82329333333333</v>
      </c>
      <c r="BJ51">
        <v>13.76211</v>
      </c>
      <c r="BK51">
        <v>422.1766666666666</v>
      </c>
      <c r="BL51">
        <v>13.85731666666666</v>
      </c>
      <c r="BM51">
        <v>600.0383333333334</v>
      </c>
      <c r="BN51">
        <v>101.4035</v>
      </c>
      <c r="BO51">
        <v>0.1000472933333333</v>
      </c>
      <c r="BP51">
        <v>19.98816</v>
      </c>
      <c r="BQ51">
        <v>19.91917</v>
      </c>
      <c r="BR51">
        <v>999.9000000000002</v>
      </c>
      <c r="BS51">
        <v>0</v>
      </c>
      <c r="BT51">
        <v>0</v>
      </c>
      <c r="BU51">
        <v>10000.01933333333</v>
      </c>
      <c r="BV51">
        <v>0</v>
      </c>
      <c r="BW51">
        <v>451.7559666666667</v>
      </c>
      <c r="BX51">
        <v>-0.5469879</v>
      </c>
      <c r="BY51">
        <v>425.3194333333333</v>
      </c>
      <c r="BZ51">
        <v>425.8477</v>
      </c>
      <c r="CA51">
        <v>0.06117750666666667</v>
      </c>
      <c r="CB51">
        <v>419.9871666666667</v>
      </c>
      <c r="CC51">
        <v>13.76211</v>
      </c>
      <c r="CD51">
        <v>1.401729666666667</v>
      </c>
      <c r="CE51">
        <v>1.395525333333333</v>
      </c>
      <c r="CF51">
        <v>11.93634666666667</v>
      </c>
      <c r="CG51">
        <v>11.86910333333333</v>
      </c>
      <c r="CH51">
        <v>400.0033666666667</v>
      </c>
      <c r="CI51">
        <v>0.8999761999999997</v>
      </c>
      <c r="CJ51">
        <v>0.1000237566666667</v>
      </c>
      <c r="CK51">
        <v>0</v>
      </c>
      <c r="CL51">
        <v>197.2841</v>
      </c>
      <c r="CM51">
        <v>5.00098</v>
      </c>
      <c r="CN51">
        <v>1180.479666666667</v>
      </c>
      <c r="CO51">
        <v>3655.923666666667</v>
      </c>
      <c r="CP51">
        <v>36.66226666666667</v>
      </c>
      <c r="CQ51">
        <v>38.88099999999999</v>
      </c>
      <c r="CR51">
        <v>38.36639999999999</v>
      </c>
      <c r="CS51">
        <v>38.89973333333332</v>
      </c>
      <c r="CT51">
        <v>37.9456</v>
      </c>
      <c r="CU51">
        <v>355.4926666666667</v>
      </c>
      <c r="CV51">
        <v>39.51066666666666</v>
      </c>
      <c r="CW51">
        <v>0</v>
      </c>
      <c r="CX51">
        <v>1714152237.5</v>
      </c>
      <c r="CY51">
        <v>0</v>
      </c>
      <c r="CZ51">
        <v>1714150874.1</v>
      </c>
      <c r="DA51" t="s">
        <v>356</v>
      </c>
      <c r="DB51">
        <v>1714150866.1</v>
      </c>
      <c r="DC51">
        <v>1714150874.1</v>
      </c>
      <c r="DD51">
        <v>1</v>
      </c>
      <c r="DE51">
        <v>-0.506</v>
      </c>
      <c r="DF51">
        <v>-0.024</v>
      </c>
      <c r="DG51">
        <v>-2.74</v>
      </c>
      <c r="DH51">
        <v>-0.028</v>
      </c>
      <c r="DI51">
        <v>420</v>
      </c>
      <c r="DJ51">
        <v>17</v>
      </c>
      <c r="DK51">
        <v>0.54</v>
      </c>
      <c r="DL51">
        <v>0.17</v>
      </c>
      <c r="DM51">
        <v>-0.5531824146341463</v>
      </c>
      <c r="DN51">
        <v>0.1268981602787439</v>
      </c>
      <c r="DO51">
        <v>0.02524747222408864</v>
      </c>
      <c r="DP51">
        <v>0</v>
      </c>
      <c r="DQ51">
        <v>0.06294145853658537</v>
      </c>
      <c r="DR51">
        <v>-0.03143990174216012</v>
      </c>
      <c r="DS51">
        <v>0.003432569092049775</v>
      </c>
      <c r="DT51">
        <v>1</v>
      </c>
      <c r="DU51">
        <v>1</v>
      </c>
      <c r="DV51">
        <v>2</v>
      </c>
      <c r="DW51" t="s">
        <v>368</v>
      </c>
      <c r="DX51">
        <v>3.2296</v>
      </c>
      <c r="DY51">
        <v>2.70424</v>
      </c>
      <c r="DZ51">
        <v>0.107064</v>
      </c>
      <c r="EA51">
        <v>0.106981</v>
      </c>
      <c r="EB51">
        <v>0.0788039</v>
      </c>
      <c r="EC51">
        <v>0.0789122</v>
      </c>
      <c r="ED51">
        <v>29332.4</v>
      </c>
      <c r="EE51">
        <v>28725.2</v>
      </c>
      <c r="EF51">
        <v>31437.7</v>
      </c>
      <c r="EG51">
        <v>30470</v>
      </c>
      <c r="EH51">
        <v>38808</v>
      </c>
      <c r="EI51">
        <v>37109.2</v>
      </c>
      <c r="EJ51">
        <v>44072.6</v>
      </c>
      <c r="EK51">
        <v>42546.8</v>
      </c>
      <c r="EL51">
        <v>2.13985</v>
      </c>
      <c r="EM51">
        <v>1.9921</v>
      </c>
      <c r="EN51">
        <v>0.0422709</v>
      </c>
      <c r="EO51">
        <v>0</v>
      </c>
      <c r="EP51">
        <v>19.229</v>
      </c>
      <c r="EQ51">
        <v>999.9</v>
      </c>
      <c r="ER51">
        <v>54.9</v>
      </c>
      <c r="ES51">
        <v>25.1</v>
      </c>
      <c r="ET51">
        <v>17.3173</v>
      </c>
      <c r="EU51">
        <v>61.3045</v>
      </c>
      <c r="EV51">
        <v>23.1691</v>
      </c>
      <c r="EW51">
        <v>1</v>
      </c>
      <c r="EX51">
        <v>-0.342736</v>
      </c>
      <c r="EY51">
        <v>1.48811</v>
      </c>
      <c r="EZ51">
        <v>20.2007</v>
      </c>
      <c r="FA51">
        <v>5.22882</v>
      </c>
      <c r="FB51">
        <v>11.9954</v>
      </c>
      <c r="FC51">
        <v>4.96785</v>
      </c>
      <c r="FD51">
        <v>3.297</v>
      </c>
      <c r="FE51">
        <v>9999</v>
      </c>
      <c r="FF51">
        <v>9999</v>
      </c>
      <c r="FG51">
        <v>9999</v>
      </c>
      <c r="FH51">
        <v>26.8</v>
      </c>
      <c r="FI51">
        <v>4.97105</v>
      </c>
      <c r="FJ51">
        <v>1.86768</v>
      </c>
      <c r="FK51">
        <v>1.85882</v>
      </c>
      <c r="FL51">
        <v>1.86493</v>
      </c>
      <c r="FM51">
        <v>1.86304</v>
      </c>
      <c r="FN51">
        <v>1.86432</v>
      </c>
      <c r="FO51">
        <v>1.85974</v>
      </c>
      <c r="FP51">
        <v>1.8638</v>
      </c>
      <c r="FQ51">
        <v>0</v>
      </c>
      <c r="FR51">
        <v>0</v>
      </c>
      <c r="FS51">
        <v>0</v>
      </c>
      <c r="FT51">
        <v>0</v>
      </c>
      <c r="FU51" t="s">
        <v>358</v>
      </c>
      <c r="FV51" t="s">
        <v>359</v>
      </c>
      <c r="FW51" t="s">
        <v>360</v>
      </c>
      <c r="FX51" t="s">
        <v>360</v>
      </c>
      <c r="FY51" t="s">
        <v>360</v>
      </c>
      <c r="FZ51" t="s">
        <v>360</v>
      </c>
      <c r="GA51">
        <v>0</v>
      </c>
      <c r="GB51">
        <v>100</v>
      </c>
      <c r="GC51">
        <v>100</v>
      </c>
      <c r="GD51">
        <v>-2.736</v>
      </c>
      <c r="GE51">
        <v>-0.034</v>
      </c>
      <c r="GF51">
        <v>-0.8811904899427965</v>
      </c>
      <c r="GG51">
        <v>-0.004200780211792431</v>
      </c>
      <c r="GH51">
        <v>-6.086107273994438E-07</v>
      </c>
      <c r="GI51">
        <v>3.538391214060535E-10</v>
      </c>
      <c r="GJ51">
        <v>-0.05529564386864645</v>
      </c>
      <c r="GK51">
        <v>0.006682484536868237</v>
      </c>
      <c r="GL51">
        <v>-0.0007200357986506558</v>
      </c>
      <c r="GM51">
        <v>2.515042002614049E-05</v>
      </c>
      <c r="GN51">
        <v>15</v>
      </c>
      <c r="GO51">
        <v>1944</v>
      </c>
      <c r="GP51">
        <v>3</v>
      </c>
      <c r="GQ51">
        <v>20</v>
      </c>
      <c r="GR51">
        <v>21.4</v>
      </c>
      <c r="GS51">
        <v>21.3</v>
      </c>
      <c r="GT51">
        <v>1.12793</v>
      </c>
      <c r="GU51">
        <v>2.40112</v>
      </c>
      <c r="GV51">
        <v>1.44775</v>
      </c>
      <c r="GW51">
        <v>2.2998</v>
      </c>
      <c r="GX51">
        <v>1.55151</v>
      </c>
      <c r="GY51">
        <v>2.44019</v>
      </c>
      <c r="GZ51">
        <v>29.3251</v>
      </c>
      <c r="HA51">
        <v>14.3597</v>
      </c>
      <c r="HB51">
        <v>18</v>
      </c>
      <c r="HC51">
        <v>565.747</v>
      </c>
      <c r="HD51">
        <v>477.409</v>
      </c>
      <c r="HE51">
        <v>17</v>
      </c>
      <c r="HF51">
        <v>22.5322</v>
      </c>
      <c r="HG51">
        <v>29.9999</v>
      </c>
      <c r="HH51">
        <v>22.6782</v>
      </c>
      <c r="HI51">
        <v>22.6447</v>
      </c>
      <c r="HJ51">
        <v>22.5803</v>
      </c>
      <c r="HK51">
        <v>29.814</v>
      </c>
      <c r="HL51">
        <v>55.6305</v>
      </c>
      <c r="HM51">
        <v>17</v>
      </c>
      <c r="HN51">
        <v>420</v>
      </c>
      <c r="HO51">
        <v>13.7867</v>
      </c>
      <c r="HP51">
        <v>99.7842</v>
      </c>
      <c r="HQ51">
        <v>101.667</v>
      </c>
    </row>
    <row r="52" spans="1:225">
      <c r="A52">
        <v>36</v>
      </c>
      <c r="B52">
        <v>1714152160.6</v>
      </c>
      <c r="C52">
        <v>1103.5</v>
      </c>
      <c r="D52" t="s">
        <v>435</v>
      </c>
      <c r="E52" t="s">
        <v>436</v>
      </c>
      <c r="F52">
        <v>5</v>
      </c>
      <c r="G52" t="s">
        <v>424</v>
      </c>
      <c r="H52">
        <v>1714152152.666666</v>
      </c>
      <c r="I52">
        <f>(J52)/1000</f>
        <v>0</v>
      </c>
      <c r="J52">
        <f>IF(BE52, AM52, AG52)</f>
        <v>0</v>
      </c>
      <c r="K52">
        <f>IF(BE52, AH52, AF52)</f>
        <v>0</v>
      </c>
      <c r="L52">
        <f>BG52 - IF(AT52&gt;1, K52*BA52*100.0/(AV52*BU52), 0)</f>
        <v>0</v>
      </c>
      <c r="M52">
        <f>((S52-I52/2)*L52-K52)/(S52+I52/2)</f>
        <v>0</v>
      </c>
      <c r="N52">
        <f>M52*(BN52+BO52)/1000.0</f>
        <v>0</v>
      </c>
      <c r="O52">
        <f>(BG52 - IF(AT52&gt;1, K52*BA52*100.0/(AV52*BU52), 0))*(BN52+BO52)/1000.0</f>
        <v>0</v>
      </c>
      <c r="P52">
        <f>2.0/((1/R52-1/Q52)+SIGN(R52)*SQRT((1/R52-1/Q52)*(1/R52-1/Q52) + 4*BB52/((BB52+1)*(BB52+1))*(2*1/R52*1/Q52-1/Q52*1/Q52)))</f>
        <v>0</v>
      </c>
      <c r="Q52">
        <f>IF(LEFT(BC52,1)&lt;&gt;"0",IF(LEFT(BC52,1)="1",3.0,BD52),$D$5+$E$5*(BU52*BN52/($K$5*1000))+$F$5*(BU52*BN52/($K$5*1000))*MAX(MIN(BA52,$J$5),$I$5)*MAX(MIN(BA52,$J$5),$I$5)+$G$5*MAX(MIN(BA52,$J$5),$I$5)*(BU52*BN52/($K$5*1000))+$H$5*(BU52*BN52/($K$5*1000))*(BU52*BN52/($K$5*1000)))</f>
        <v>0</v>
      </c>
      <c r="R52">
        <f>I52*(1000-(1000*0.61365*exp(17.502*V52/(240.97+V52))/(BN52+BO52)+BI52)/2)/(1000*0.61365*exp(17.502*V52/(240.97+V52))/(BN52+BO52)-BI52)</f>
        <v>0</v>
      </c>
      <c r="S52">
        <f>1/((BB52+1)/(P52/1.6)+1/(Q52/1.37)) + BB52/((BB52+1)/(P52/1.6) + BB52/(Q52/1.37))</f>
        <v>0</v>
      </c>
      <c r="T52">
        <f>(AW52*AZ52)</f>
        <v>0</v>
      </c>
      <c r="U52">
        <f>(BP52+(T52+2*0.95*5.67E-8*(((BP52+$B$7)+273)^4-(BP52+273)^4)-44100*I52)/(1.84*29.3*Q52+8*0.95*5.67E-8*(BP52+273)^3))</f>
        <v>0</v>
      </c>
      <c r="V52">
        <f>($C$7*BQ52+$D$7*BR52+$E$7*U52)</f>
        <v>0</v>
      </c>
      <c r="W52">
        <f>0.61365*exp(17.502*V52/(240.97+V52))</f>
        <v>0</v>
      </c>
      <c r="X52">
        <f>(Y52/Z52*100)</f>
        <v>0</v>
      </c>
      <c r="Y52">
        <f>BI52*(BN52+BO52)/1000</f>
        <v>0</v>
      </c>
      <c r="Z52">
        <f>0.61365*exp(17.502*BP52/(240.97+BP52))</f>
        <v>0</v>
      </c>
      <c r="AA52">
        <f>(W52-BI52*(BN52+BO52)/1000)</f>
        <v>0</v>
      </c>
      <c r="AB52">
        <f>(-I52*44100)</f>
        <v>0</v>
      </c>
      <c r="AC52">
        <f>2*29.3*Q52*0.92*(BP52-V52)</f>
        <v>0</v>
      </c>
      <c r="AD52">
        <f>2*0.95*5.67E-8*(((BP52+$B$7)+273)^4-(V52+273)^4)</f>
        <v>0</v>
      </c>
      <c r="AE52">
        <f>T52+AD52+AB52+AC52</f>
        <v>0</v>
      </c>
      <c r="AF52">
        <f>BM52*AT52*(BH52-BG52*(1000-AT52*BJ52)/(1000-AT52*BI52))/(100*BA52)</f>
        <v>0</v>
      </c>
      <c r="AG52">
        <f>1000*BM52*AT52*(BI52-BJ52)/(100*BA52*(1000-AT52*BI52))</f>
        <v>0</v>
      </c>
      <c r="AH52">
        <f>(AI52 - AJ52 - BN52*1E3/(8.314*(BP52+273.15)) * AL52/BM52 * AK52) * BM52/(100*BA52) * (1000 - BJ52)/1000</f>
        <v>0</v>
      </c>
      <c r="AI52">
        <v>425.8487483935166</v>
      </c>
      <c r="AJ52">
        <v>425.3248666666665</v>
      </c>
      <c r="AK52">
        <v>-1.098351436537763E-05</v>
      </c>
      <c r="AL52">
        <v>67.16302595805425</v>
      </c>
      <c r="AM52">
        <f>(AO52 - AN52 + BN52*1E3/(8.314*(BP52+273.15)) * AQ52/BM52 * AP52) * BM52/(100*BA52) * 1000/(1000 - AO52)</f>
        <v>0</v>
      </c>
      <c r="AN52">
        <v>13.77029572502111</v>
      </c>
      <c r="AO52">
        <v>13.83391757575757</v>
      </c>
      <c r="AP52">
        <v>1.562360430669391E-05</v>
      </c>
      <c r="AQ52">
        <v>78.5480216909468</v>
      </c>
      <c r="AR52">
        <v>19</v>
      </c>
      <c r="AS52">
        <v>3</v>
      </c>
      <c r="AT52">
        <f>IF(AR52*$H$13&gt;=AV52,1.0,(AV52/(AV52-AR52*$H$13)))</f>
        <v>0</v>
      </c>
      <c r="AU52">
        <f>(AT52-1)*100</f>
        <v>0</v>
      </c>
      <c r="AV52">
        <f>MAX(0,($B$13+$C$13*BU52)/(1+$D$13*BU52)*BN52/(BP52+273)*$E$13)</f>
        <v>0</v>
      </c>
      <c r="AW52">
        <f>$B$11*BV52+$C$11*BW52+$F$11*CH52*(1-CK52)</f>
        <v>0</v>
      </c>
      <c r="AX52">
        <f>AW52*AY52</f>
        <v>0</v>
      </c>
      <c r="AY52">
        <f>($B$11*$D$9+$C$11*$D$9+$F$11*((CU52+CM52)/MAX(CU52+CM52+CV52, 0.1)*$I$9+CV52/MAX(CU52+CM52+CV52, 0.1)*$J$9))/($B$11+$C$11+$F$11)</f>
        <v>0</v>
      </c>
      <c r="AZ52">
        <f>($B$11*$K$9+$C$11*$K$9+$F$11*((CU52+CM52)/MAX(CU52+CM52+CV52, 0.1)*$P$9+CV52/MAX(CU52+CM52+CV52, 0.1)*$Q$9))/($B$11+$C$11+$F$11)</f>
        <v>0</v>
      </c>
      <c r="BA52">
        <v>6</v>
      </c>
      <c r="BB52">
        <v>0.5</v>
      </c>
      <c r="BC52" t="s">
        <v>355</v>
      </c>
      <c r="BD52">
        <v>2</v>
      </c>
      <c r="BE52" t="b">
        <v>1</v>
      </c>
      <c r="BF52">
        <v>1714152152.666666</v>
      </c>
      <c r="BG52">
        <v>419.4352333333334</v>
      </c>
      <c r="BH52">
        <v>419.9830333333333</v>
      </c>
      <c r="BI52">
        <v>13.82879666666667</v>
      </c>
      <c r="BJ52">
        <v>13.76768666666667</v>
      </c>
      <c r="BK52">
        <v>422.1717333333333</v>
      </c>
      <c r="BL52">
        <v>13.86282</v>
      </c>
      <c r="BM52">
        <v>600.0225333333333</v>
      </c>
      <c r="BN52">
        <v>101.4024</v>
      </c>
      <c r="BO52">
        <v>0.1000117633333333</v>
      </c>
      <c r="BP52">
        <v>19.99592333333333</v>
      </c>
      <c r="BQ52">
        <v>19.92477</v>
      </c>
      <c r="BR52">
        <v>999.9000000000002</v>
      </c>
      <c r="BS52">
        <v>0</v>
      </c>
      <c r="BT52">
        <v>0</v>
      </c>
      <c r="BU52">
        <v>10002.14166666667</v>
      </c>
      <c r="BV52">
        <v>0</v>
      </c>
      <c r="BW52">
        <v>500.4888333333334</v>
      </c>
      <c r="BX52">
        <v>-0.5477914666666667</v>
      </c>
      <c r="BY52">
        <v>425.3168666666667</v>
      </c>
      <c r="BZ52">
        <v>425.8459000000001</v>
      </c>
      <c r="CA52">
        <v>0.06110741</v>
      </c>
      <c r="CB52">
        <v>419.9830333333333</v>
      </c>
      <c r="CC52">
        <v>13.76768666666667</v>
      </c>
      <c r="CD52">
        <v>1.402273333333333</v>
      </c>
      <c r="CE52">
        <v>1.396077</v>
      </c>
      <c r="CF52">
        <v>11.94223666666667</v>
      </c>
      <c r="CG52">
        <v>11.87508666666667</v>
      </c>
      <c r="CH52">
        <v>400.0229333333334</v>
      </c>
      <c r="CI52">
        <v>0.8999737999999996</v>
      </c>
      <c r="CJ52">
        <v>0.10002616</v>
      </c>
      <c r="CK52">
        <v>0</v>
      </c>
      <c r="CL52">
        <v>197.1219666666667</v>
      </c>
      <c r="CM52">
        <v>5.00098</v>
      </c>
      <c r="CN52">
        <v>1153.696333333333</v>
      </c>
      <c r="CO52">
        <v>3656.102</v>
      </c>
      <c r="CP52">
        <v>36.40806666666666</v>
      </c>
      <c r="CQ52">
        <v>38.57473333333333</v>
      </c>
      <c r="CR52">
        <v>38.10806666666666</v>
      </c>
      <c r="CS52">
        <v>38.40599999999999</v>
      </c>
      <c r="CT52">
        <v>37.65603333333333</v>
      </c>
      <c r="CU52">
        <v>355.5086666666666</v>
      </c>
      <c r="CV52">
        <v>39.515</v>
      </c>
      <c r="CW52">
        <v>0</v>
      </c>
      <c r="CX52">
        <v>1714152247.7</v>
      </c>
      <c r="CY52">
        <v>0</v>
      </c>
      <c r="CZ52">
        <v>1714150874.1</v>
      </c>
      <c r="DA52" t="s">
        <v>356</v>
      </c>
      <c r="DB52">
        <v>1714150866.1</v>
      </c>
      <c r="DC52">
        <v>1714150874.1</v>
      </c>
      <c r="DD52">
        <v>1</v>
      </c>
      <c r="DE52">
        <v>-0.506</v>
      </c>
      <c r="DF52">
        <v>-0.024</v>
      </c>
      <c r="DG52">
        <v>-2.74</v>
      </c>
      <c r="DH52">
        <v>-0.028</v>
      </c>
      <c r="DI52">
        <v>420</v>
      </c>
      <c r="DJ52">
        <v>17</v>
      </c>
      <c r="DK52">
        <v>0.54</v>
      </c>
      <c r="DL52">
        <v>0.17</v>
      </c>
      <c r="DM52">
        <v>-0.5420287500000001</v>
      </c>
      <c r="DN52">
        <v>-0.07370303189493323</v>
      </c>
      <c r="DO52">
        <v>0.01926314917238353</v>
      </c>
      <c r="DP52">
        <v>1</v>
      </c>
      <c r="DQ52">
        <v>0.06072611999999999</v>
      </c>
      <c r="DR52">
        <v>0.00776997298311442</v>
      </c>
      <c r="DS52">
        <v>0.0009076179237983349</v>
      </c>
      <c r="DT52">
        <v>1</v>
      </c>
      <c r="DU52">
        <v>2</v>
      </c>
      <c r="DV52">
        <v>2</v>
      </c>
      <c r="DW52" t="s">
        <v>365</v>
      </c>
      <c r="DX52">
        <v>3.22973</v>
      </c>
      <c r="DY52">
        <v>2.70422</v>
      </c>
      <c r="DZ52">
        <v>0.107068</v>
      </c>
      <c r="EA52">
        <v>0.106996</v>
      </c>
      <c r="EB52">
        <v>0.0788396</v>
      </c>
      <c r="EC52">
        <v>0.0789366</v>
      </c>
      <c r="ED52">
        <v>29332.7</v>
      </c>
      <c r="EE52">
        <v>28725</v>
      </c>
      <c r="EF52">
        <v>31438.2</v>
      </c>
      <c r="EG52">
        <v>30470.3</v>
      </c>
      <c r="EH52">
        <v>38807.5</v>
      </c>
      <c r="EI52">
        <v>37108.7</v>
      </c>
      <c r="EJ52">
        <v>44073.6</v>
      </c>
      <c r="EK52">
        <v>42547.3</v>
      </c>
      <c r="EL52">
        <v>2.14057</v>
      </c>
      <c r="EM52">
        <v>1.99185</v>
      </c>
      <c r="EN52">
        <v>0.0417456</v>
      </c>
      <c r="EO52">
        <v>0</v>
      </c>
      <c r="EP52">
        <v>19.2473</v>
      </c>
      <c r="EQ52">
        <v>999.9</v>
      </c>
      <c r="ER52">
        <v>54.9</v>
      </c>
      <c r="ES52">
        <v>25.1</v>
      </c>
      <c r="ET52">
        <v>17.3174</v>
      </c>
      <c r="EU52">
        <v>61.4445</v>
      </c>
      <c r="EV52">
        <v>23.7099</v>
      </c>
      <c r="EW52">
        <v>1</v>
      </c>
      <c r="EX52">
        <v>-0.343295</v>
      </c>
      <c r="EY52">
        <v>1.49379</v>
      </c>
      <c r="EZ52">
        <v>20.2008</v>
      </c>
      <c r="FA52">
        <v>5.22912</v>
      </c>
      <c r="FB52">
        <v>11.9957</v>
      </c>
      <c r="FC52">
        <v>4.968</v>
      </c>
      <c r="FD52">
        <v>3.297</v>
      </c>
      <c r="FE52">
        <v>9999</v>
      </c>
      <c r="FF52">
        <v>9999</v>
      </c>
      <c r="FG52">
        <v>9999</v>
      </c>
      <c r="FH52">
        <v>26.8</v>
      </c>
      <c r="FI52">
        <v>4.97106</v>
      </c>
      <c r="FJ52">
        <v>1.86768</v>
      </c>
      <c r="FK52">
        <v>1.85882</v>
      </c>
      <c r="FL52">
        <v>1.86493</v>
      </c>
      <c r="FM52">
        <v>1.86305</v>
      </c>
      <c r="FN52">
        <v>1.86432</v>
      </c>
      <c r="FO52">
        <v>1.85974</v>
      </c>
      <c r="FP52">
        <v>1.86381</v>
      </c>
      <c r="FQ52">
        <v>0</v>
      </c>
      <c r="FR52">
        <v>0</v>
      </c>
      <c r="FS52">
        <v>0</v>
      </c>
      <c r="FT52">
        <v>0</v>
      </c>
      <c r="FU52" t="s">
        <v>358</v>
      </c>
      <c r="FV52" t="s">
        <v>359</v>
      </c>
      <c r="FW52" t="s">
        <v>360</v>
      </c>
      <c r="FX52" t="s">
        <v>360</v>
      </c>
      <c r="FY52" t="s">
        <v>360</v>
      </c>
      <c r="FZ52" t="s">
        <v>360</v>
      </c>
      <c r="GA52">
        <v>0</v>
      </c>
      <c r="GB52">
        <v>100</v>
      </c>
      <c r="GC52">
        <v>100</v>
      </c>
      <c r="GD52">
        <v>-2.736</v>
      </c>
      <c r="GE52">
        <v>-0.034</v>
      </c>
      <c r="GF52">
        <v>-0.8811904899427965</v>
      </c>
      <c r="GG52">
        <v>-0.004200780211792431</v>
      </c>
      <c r="GH52">
        <v>-6.086107273994438E-07</v>
      </c>
      <c r="GI52">
        <v>3.538391214060535E-10</v>
      </c>
      <c r="GJ52">
        <v>-0.05529564386864645</v>
      </c>
      <c r="GK52">
        <v>0.006682484536868237</v>
      </c>
      <c r="GL52">
        <v>-0.0007200357986506558</v>
      </c>
      <c r="GM52">
        <v>2.515042002614049E-05</v>
      </c>
      <c r="GN52">
        <v>15</v>
      </c>
      <c r="GO52">
        <v>1944</v>
      </c>
      <c r="GP52">
        <v>3</v>
      </c>
      <c r="GQ52">
        <v>20</v>
      </c>
      <c r="GR52">
        <v>21.6</v>
      </c>
      <c r="GS52">
        <v>21.4</v>
      </c>
      <c r="GT52">
        <v>1.12793</v>
      </c>
      <c r="GU52">
        <v>2.40723</v>
      </c>
      <c r="GV52">
        <v>1.44897</v>
      </c>
      <c r="GW52">
        <v>2.2998</v>
      </c>
      <c r="GX52">
        <v>1.55151</v>
      </c>
      <c r="GY52">
        <v>2.39624</v>
      </c>
      <c r="GZ52">
        <v>29.3039</v>
      </c>
      <c r="HA52">
        <v>14.3597</v>
      </c>
      <c r="HB52">
        <v>18</v>
      </c>
      <c r="HC52">
        <v>566.1559999999999</v>
      </c>
      <c r="HD52">
        <v>477.2</v>
      </c>
      <c r="HE52">
        <v>17.0005</v>
      </c>
      <c r="HF52">
        <v>22.5265</v>
      </c>
      <c r="HG52">
        <v>29.9999</v>
      </c>
      <c r="HH52">
        <v>22.6717</v>
      </c>
      <c r="HI52">
        <v>22.6391</v>
      </c>
      <c r="HJ52">
        <v>22.5768</v>
      </c>
      <c r="HK52">
        <v>29.814</v>
      </c>
      <c r="HL52">
        <v>55.6305</v>
      </c>
      <c r="HM52">
        <v>17</v>
      </c>
      <c r="HN52">
        <v>420</v>
      </c>
      <c r="HO52">
        <v>13.7867</v>
      </c>
      <c r="HP52">
        <v>99.78619999999999</v>
      </c>
      <c r="HQ52">
        <v>101.668</v>
      </c>
    </row>
    <row r="53" spans="1:225">
      <c r="A53">
        <v>37</v>
      </c>
      <c r="B53">
        <v>1714152174.1</v>
      </c>
      <c r="C53">
        <v>1117</v>
      </c>
      <c r="D53" t="s">
        <v>437</v>
      </c>
      <c r="E53" t="s">
        <v>438</v>
      </c>
      <c r="F53">
        <v>5</v>
      </c>
      <c r="G53" t="s">
        <v>424</v>
      </c>
      <c r="H53">
        <v>1714152166.548275</v>
      </c>
      <c r="I53">
        <f>(J53)/1000</f>
        <v>0</v>
      </c>
      <c r="J53">
        <f>IF(BE53, AM53, AG53)</f>
        <v>0</v>
      </c>
      <c r="K53">
        <f>IF(BE53, AH53, AF53)</f>
        <v>0</v>
      </c>
      <c r="L53">
        <f>BG53 - IF(AT53&gt;1, K53*BA53*100.0/(AV53*BU53), 0)</f>
        <v>0</v>
      </c>
      <c r="M53">
        <f>((S53-I53/2)*L53-K53)/(S53+I53/2)</f>
        <v>0</v>
      </c>
      <c r="N53">
        <f>M53*(BN53+BO53)/1000.0</f>
        <v>0</v>
      </c>
      <c r="O53">
        <f>(BG53 - IF(AT53&gt;1, K53*BA53*100.0/(AV53*BU53), 0))*(BN53+BO53)/1000.0</f>
        <v>0</v>
      </c>
      <c r="P53">
        <f>2.0/((1/R53-1/Q53)+SIGN(R53)*SQRT((1/R53-1/Q53)*(1/R53-1/Q53) + 4*BB53/((BB53+1)*(BB53+1))*(2*1/R53*1/Q53-1/Q53*1/Q53)))</f>
        <v>0</v>
      </c>
      <c r="Q53">
        <f>IF(LEFT(BC53,1)&lt;&gt;"0",IF(LEFT(BC53,1)="1",3.0,BD53),$D$5+$E$5*(BU53*BN53/($K$5*1000))+$F$5*(BU53*BN53/($K$5*1000))*MAX(MIN(BA53,$J$5),$I$5)*MAX(MIN(BA53,$J$5),$I$5)+$G$5*MAX(MIN(BA53,$J$5),$I$5)*(BU53*BN53/($K$5*1000))+$H$5*(BU53*BN53/($K$5*1000))*(BU53*BN53/($K$5*1000)))</f>
        <v>0</v>
      </c>
      <c r="R53">
        <f>I53*(1000-(1000*0.61365*exp(17.502*V53/(240.97+V53))/(BN53+BO53)+BI53)/2)/(1000*0.61365*exp(17.502*V53/(240.97+V53))/(BN53+BO53)-BI53)</f>
        <v>0</v>
      </c>
      <c r="S53">
        <f>1/((BB53+1)/(P53/1.6)+1/(Q53/1.37)) + BB53/((BB53+1)/(P53/1.6) + BB53/(Q53/1.37))</f>
        <v>0</v>
      </c>
      <c r="T53">
        <f>(AW53*AZ53)</f>
        <v>0</v>
      </c>
      <c r="U53">
        <f>(BP53+(T53+2*0.95*5.67E-8*(((BP53+$B$7)+273)^4-(BP53+273)^4)-44100*I53)/(1.84*29.3*Q53+8*0.95*5.67E-8*(BP53+273)^3))</f>
        <v>0</v>
      </c>
      <c r="V53">
        <f>($C$7*BQ53+$D$7*BR53+$E$7*U53)</f>
        <v>0</v>
      </c>
      <c r="W53">
        <f>0.61365*exp(17.502*V53/(240.97+V53))</f>
        <v>0</v>
      </c>
      <c r="X53">
        <f>(Y53/Z53*100)</f>
        <v>0</v>
      </c>
      <c r="Y53">
        <f>BI53*(BN53+BO53)/1000</f>
        <v>0</v>
      </c>
      <c r="Z53">
        <f>0.61365*exp(17.502*BP53/(240.97+BP53))</f>
        <v>0</v>
      </c>
      <c r="AA53">
        <f>(W53-BI53*(BN53+BO53)/1000)</f>
        <v>0</v>
      </c>
      <c r="AB53">
        <f>(-I53*44100)</f>
        <v>0</v>
      </c>
      <c r="AC53">
        <f>2*29.3*Q53*0.92*(BP53-V53)</f>
        <v>0</v>
      </c>
      <c r="AD53">
        <f>2*0.95*5.67E-8*(((BP53+$B$7)+273)^4-(V53+273)^4)</f>
        <v>0</v>
      </c>
      <c r="AE53">
        <f>T53+AD53+AB53+AC53</f>
        <v>0</v>
      </c>
      <c r="AF53">
        <f>BM53*AT53*(BH53-BG53*(1000-AT53*BJ53)/(1000-AT53*BI53))/(100*BA53)</f>
        <v>0</v>
      </c>
      <c r="AG53">
        <f>1000*BM53*AT53*(BI53-BJ53)/(100*BA53*(1000-AT53*BI53))</f>
        <v>0</v>
      </c>
      <c r="AH53">
        <f>(AI53 - AJ53 - BN53*1E3/(8.314*(BP53+273.15)) * AL53/BM53 * AK53) * BM53/(100*BA53) * (1000 - BJ53)/1000</f>
        <v>0</v>
      </c>
      <c r="AI53">
        <v>425.8926660890079</v>
      </c>
      <c r="AJ53">
        <v>425.3724303030303</v>
      </c>
      <c r="AK53">
        <v>0.0005175073552134798</v>
      </c>
      <c r="AL53">
        <v>67.16302595805425</v>
      </c>
      <c r="AM53">
        <f>(AO53 - AN53 + BN53*1E3/(8.314*(BP53+273.15)) * AQ53/BM53 * AP53) * BM53/(100*BA53) * 1000/(1000 - AO53)</f>
        <v>0</v>
      </c>
      <c r="AN53">
        <v>13.77772434144877</v>
      </c>
      <c r="AO53">
        <v>13.84340606060605</v>
      </c>
      <c r="AP53">
        <v>2.080607600521905E-05</v>
      </c>
      <c r="AQ53">
        <v>78.5480216909468</v>
      </c>
      <c r="AR53">
        <v>19</v>
      </c>
      <c r="AS53">
        <v>3</v>
      </c>
      <c r="AT53">
        <f>IF(AR53*$H$13&gt;=AV53,1.0,(AV53/(AV53-AR53*$H$13)))</f>
        <v>0</v>
      </c>
      <c r="AU53">
        <f>(AT53-1)*100</f>
        <v>0</v>
      </c>
      <c r="AV53">
        <f>MAX(0,($B$13+$C$13*BU53)/(1+$D$13*BU53)*BN53/(BP53+273)*$E$13)</f>
        <v>0</v>
      </c>
      <c r="AW53">
        <f>$B$11*BV53+$C$11*BW53+$F$11*CH53*(1-CK53)</f>
        <v>0</v>
      </c>
      <c r="AX53">
        <f>AW53*AY53</f>
        <v>0</v>
      </c>
      <c r="AY53">
        <f>($B$11*$D$9+$C$11*$D$9+$F$11*((CU53+CM53)/MAX(CU53+CM53+CV53, 0.1)*$I$9+CV53/MAX(CU53+CM53+CV53, 0.1)*$J$9))/($B$11+$C$11+$F$11)</f>
        <v>0</v>
      </c>
      <c r="AZ53">
        <f>($B$11*$K$9+$C$11*$K$9+$F$11*((CU53+CM53)/MAX(CU53+CM53+CV53, 0.1)*$P$9+CV53/MAX(CU53+CM53+CV53, 0.1)*$Q$9))/($B$11+$C$11+$F$11)</f>
        <v>0</v>
      </c>
      <c r="BA53">
        <v>6</v>
      </c>
      <c r="BB53">
        <v>0.5</v>
      </c>
      <c r="BC53" t="s">
        <v>355</v>
      </c>
      <c r="BD53">
        <v>2</v>
      </c>
      <c r="BE53" t="b">
        <v>1</v>
      </c>
      <c r="BF53">
        <v>1714152166.548275</v>
      </c>
      <c r="BG53">
        <v>419.4586551724138</v>
      </c>
      <c r="BH53">
        <v>420.0114482758621</v>
      </c>
      <c r="BI53">
        <v>13.83825517241379</v>
      </c>
      <c r="BJ53">
        <v>13.775</v>
      </c>
      <c r="BK53">
        <v>422.1951379310345</v>
      </c>
      <c r="BL53">
        <v>13.8722724137931</v>
      </c>
      <c r="BM53">
        <v>599.9808275862068</v>
      </c>
      <c r="BN53">
        <v>101.4024137931034</v>
      </c>
      <c r="BO53">
        <v>0.09998066551724137</v>
      </c>
      <c r="BP53">
        <v>20.00750689655172</v>
      </c>
      <c r="BQ53">
        <v>19.94312068965517</v>
      </c>
      <c r="BR53">
        <v>999.9000000000002</v>
      </c>
      <c r="BS53">
        <v>0</v>
      </c>
      <c r="BT53">
        <v>0</v>
      </c>
      <c r="BU53">
        <v>10001.26310344828</v>
      </c>
      <c r="BV53">
        <v>0</v>
      </c>
      <c r="BW53">
        <v>546.9253793103447</v>
      </c>
      <c r="BX53">
        <v>-0.5528869310344827</v>
      </c>
      <c r="BY53">
        <v>425.3446896551724</v>
      </c>
      <c r="BZ53">
        <v>425.8779310344828</v>
      </c>
      <c r="CA53">
        <v>0.06325556206896553</v>
      </c>
      <c r="CB53">
        <v>420.0114482758621</v>
      </c>
      <c r="CC53">
        <v>13.775</v>
      </c>
      <c r="CD53">
        <v>1.403232413793104</v>
      </c>
      <c r="CE53">
        <v>1.396817931034483</v>
      </c>
      <c r="CF53">
        <v>11.9526</v>
      </c>
      <c r="CG53">
        <v>11.88312413793103</v>
      </c>
      <c r="CH53">
        <v>399.9885172413793</v>
      </c>
      <c r="CI53">
        <v>0.8999960689655172</v>
      </c>
      <c r="CJ53">
        <v>0.1000039586206897</v>
      </c>
      <c r="CK53">
        <v>0</v>
      </c>
      <c r="CL53">
        <v>197.0820689655172</v>
      </c>
      <c r="CM53">
        <v>5.00098</v>
      </c>
      <c r="CN53">
        <v>1138.471724137931</v>
      </c>
      <c r="CO53">
        <v>3655.81</v>
      </c>
      <c r="CP53">
        <v>36.07944827586207</v>
      </c>
      <c r="CQ53">
        <v>38.19589655172413</v>
      </c>
      <c r="CR53">
        <v>37.77768965517241</v>
      </c>
      <c r="CS53">
        <v>37.8166551724138</v>
      </c>
      <c r="CT53">
        <v>37.30575862068965</v>
      </c>
      <c r="CU53">
        <v>355.4879310344827</v>
      </c>
      <c r="CV53">
        <v>39.4996551724138</v>
      </c>
      <c r="CW53">
        <v>0</v>
      </c>
      <c r="CX53">
        <v>1714152260.9</v>
      </c>
      <c r="CY53">
        <v>0</v>
      </c>
      <c r="CZ53">
        <v>1714150874.1</v>
      </c>
      <c r="DA53" t="s">
        <v>356</v>
      </c>
      <c r="DB53">
        <v>1714150866.1</v>
      </c>
      <c r="DC53">
        <v>1714150874.1</v>
      </c>
      <c r="DD53">
        <v>1</v>
      </c>
      <c r="DE53">
        <v>-0.506</v>
      </c>
      <c r="DF53">
        <v>-0.024</v>
      </c>
      <c r="DG53">
        <v>-2.74</v>
      </c>
      <c r="DH53">
        <v>-0.028</v>
      </c>
      <c r="DI53">
        <v>420</v>
      </c>
      <c r="DJ53">
        <v>17</v>
      </c>
      <c r="DK53">
        <v>0.54</v>
      </c>
      <c r="DL53">
        <v>0.17</v>
      </c>
      <c r="DM53">
        <v>-0.5516550487804879</v>
      </c>
      <c r="DN53">
        <v>-0.02321583972125464</v>
      </c>
      <c r="DO53">
        <v>0.0306105151620391</v>
      </c>
      <c r="DP53">
        <v>1</v>
      </c>
      <c r="DQ53">
        <v>0.06272680243902438</v>
      </c>
      <c r="DR53">
        <v>0.009501915679442493</v>
      </c>
      <c r="DS53">
        <v>0.001086080592277056</v>
      </c>
      <c r="DT53">
        <v>1</v>
      </c>
      <c r="DU53">
        <v>2</v>
      </c>
      <c r="DV53">
        <v>2</v>
      </c>
      <c r="DW53" t="s">
        <v>365</v>
      </c>
      <c r="DX53">
        <v>3.22974</v>
      </c>
      <c r="DY53">
        <v>2.70439</v>
      </c>
      <c r="DZ53">
        <v>0.107077</v>
      </c>
      <c r="EA53">
        <v>0.106998</v>
      </c>
      <c r="EB53">
        <v>0.0788789</v>
      </c>
      <c r="EC53">
        <v>0.0789719</v>
      </c>
      <c r="ED53">
        <v>29333.6</v>
      </c>
      <c r="EE53">
        <v>28725.5</v>
      </c>
      <c r="EF53">
        <v>31439.5</v>
      </c>
      <c r="EG53">
        <v>30470.8</v>
      </c>
      <c r="EH53">
        <v>38807.3</v>
      </c>
      <c r="EI53">
        <v>37107.9</v>
      </c>
      <c r="EJ53">
        <v>44075.3</v>
      </c>
      <c r="EK53">
        <v>42548</v>
      </c>
      <c r="EL53">
        <v>2.14095</v>
      </c>
      <c r="EM53">
        <v>1.99207</v>
      </c>
      <c r="EN53">
        <v>0.0405833</v>
      </c>
      <c r="EO53">
        <v>0</v>
      </c>
      <c r="EP53">
        <v>19.2782</v>
      </c>
      <c r="EQ53">
        <v>999.9</v>
      </c>
      <c r="ER53">
        <v>54.9</v>
      </c>
      <c r="ES53">
        <v>25.1</v>
      </c>
      <c r="ET53">
        <v>17.318</v>
      </c>
      <c r="EU53">
        <v>61.0945</v>
      </c>
      <c r="EV53">
        <v>23.101</v>
      </c>
      <c r="EW53">
        <v>1</v>
      </c>
      <c r="EX53">
        <v>-0.343877</v>
      </c>
      <c r="EY53">
        <v>1.50528</v>
      </c>
      <c r="EZ53">
        <v>20.2009</v>
      </c>
      <c r="FA53">
        <v>5.22867</v>
      </c>
      <c r="FB53">
        <v>11.996</v>
      </c>
      <c r="FC53">
        <v>4.9676</v>
      </c>
      <c r="FD53">
        <v>3.297</v>
      </c>
      <c r="FE53">
        <v>9999</v>
      </c>
      <c r="FF53">
        <v>9999</v>
      </c>
      <c r="FG53">
        <v>9999</v>
      </c>
      <c r="FH53">
        <v>26.8</v>
      </c>
      <c r="FI53">
        <v>4.97106</v>
      </c>
      <c r="FJ53">
        <v>1.86768</v>
      </c>
      <c r="FK53">
        <v>1.85881</v>
      </c>
      <c r="FL53">
        <v>1.86493</v>
      </c>
      <c r="FM53">
        <v>1.86305</v>
      </c>
      <c r="FN53">
        <v>1.86432</v>
      </c>
      <c r="FO53">
        <v>1.85974</v>
      </c>
      <c r="FP53">
        <v>1.86383</v>
      </c>
      <c r="FQ53">
        <v>0</v>
      </c>
      <c r="FR53">
        <v>0</v>
      </c>
      <c r="FS53">
        <v>0</v>
      </c>
      <c r="FT53">
        <v>0</v>
      </c>
      <c r="FU53" t="s">
        <v>358</v>
      </c>
      <c r="FV53" t="s">
        <v>359</v>
      </c>
      <c r="FW53" t="s">
        <v>360</v>
      </c>
      <c r="FX53" t="s">
        <v>360</v>
      </c>
      <c r="FY53" t="s">
        <v>360</v>
      </c>
      <c r="FZ53" t="s">
        <v>360</v>
      </c>
      <c r="GA53">
        <v>0</v>
      </c>
      <c r="GB53">
        <v>100</v>
      </c>
      <c r="GC53">
        <v>100</v>
      </c>
      <c r="GD53">
        <v>-2.736</v>
      </c>
      <c r="GE53">
        <v>-0.0341</v>
      </c>
      <c r="GF53">
        <v>-0.8811904899427965</v>
      </c>
      <c r="GG53">
        <v>-0.004200780211792431</v>
      </c>
      <c r="GH53">
        <v>-6.086107273994438E-07</v>
      </c>
      <c r="GI53">
        <v>3.538391214060535E-10</v>
      </c>
      <c r="GJ53">
        <v>-0.05529564386864645</v>
      </c>
      <c r="GK53">
        <v>0.006682484536868237</v>
      </c>
      <c r="GL53">
        <v>-0.0007200357986506558</v>
      </c>
      <c r="GM53">
        <v>2.515042002614049E-05</v>
      </c>
      <c r="GN53">
        <v>15</v>
      </c>
      <c r="GO53">
        <v>1944</v>
      </c>
      <c r="GP53">
        <v>3</v>
      </c>
      <c r="GQ53">
        <v>20</v>
      </c>
      <c r="GR53">
        <v>21.8</v>
      </c>
      <c r="GS53">
        <v>21.7</v>
      </c>
      <c r="GT53">
        <v>1.12793</v>
      </c>
      <c r="GU53">
        <v>2.40479</v>
      </c>
      <c r="GV53">
        <v>1.44897</v>
      </c>
      <c r="GW53">
        <v>2.2998</v>
      </c>
      <c r="GX53">
        <v>1.55151</v>
      </c>
      <c r="GY53">
        <v>2.28882</v>
      </c>
      <c r="GZ53">
        <v>29.3039</v>
      </c>
      <c r="HA53">
        <v>14.3422</v>
      </c>
      <c r="HB53">
        <v>18</v>
      </c>
      <c r="HC53">
        <v>566.325</v>
      </c>
      <c r="HD53">
        <v>477.275</v>
      </c>
      <c r="HE53">
        <v>17.001</v>
      </c>
      <c r="HF53">
        <v>22.5196</v>
      </c>
      <c r="HG53">
        <v>29.9999</v>
      </c>
      <c r="HH53">
        <v>22.6643</v>
      </c>
      <c r="HI53">
        <v>22.6321</v>
      </c>
      <c r="HJ53">
        <v>22.5774</v>
      </c>
      <c r="HK53">
        <v>29.814</v>
      </c>
      <c r="HL53">
        <v>55.6305</v>
      </c>
      <c r="HM53">
        <v>17</v>
      </c>
      <c r="HN53">
        <v>420</v>
      </c>
      <c r="HO53">
        <v>13.7867</v>
      </c>
      <c r="HP53">
        <v>99.7901</v>
      </c>
      <c r="HQ53">
        <v>101.67</v>
      </c>
    </row>
    <row r="54" spans="1:225">
      <c r="A54">
        <v>38</v>
      </c>
      <c r="B54">
        <v>1714152325.1</v>
      </c>
      <c r="C54">
        <v>1268</v>
      </c>
      <c r="D54" t="s">
        <v>439</v>
      </c>
      <c r="E54" t="s">
        <v>440</v>
      </c>
      <c r="F54">
        <v>5</v>
      </c>
      <c r="G54" t="s">
        <v>441</v>
      </c>
      <c r="H54">
        <v>1714152317.099999</v>
      </c>
      <c r="I54">
        <f>(J54)/1000</f>
        <v>0</v>
      </c>
      <c r="J54">
        <f>IF(BE54, AM54, AG54)</f>
        <v>0</v>
      </c>
      <c r="K54">
        <f>IF(BE54, AH54, AF54)</f>
        <v>0</v>
      </c>
      <c r="L54">
        <f>BG54 - IF(AT54&gt;1, K54*BA54*100.0/(AV54*BU54), 0)</f>
        <v>0</v>
      </c>
      <c r="M54">
        <f>((S54-I54/2)*L54-K54)/(S54+I54/2)</f>
        <v>0</v>
      </c>
      <c r="N54">
        <f>M54*(BN54+BO54)/1000.0</f>
        <v>0</v>
      </c>
      <c r="O54">
        <f>(BG54 - IF(AT54&gt;1, K54*BA54*100.0/(AV54*BU54), 0))*(BN54+BO54)/1000.0</f>
        <v>0</v>
      </c>
      <c r="P54">
        <f>2.0/((1/R54-1/Q54)+SIGN(R54)*SQRT((1/R54-1/Q54)*(1/R54-1/Q54) + 4*BB54/((BB54+1)*(BB54+1))*(2*1/R54*1/Q54-1/Q54*1/Q54)))</f>
        <v>0</v>
      </c>
      <c r="Q54">
        <f>IF(LEFT(BC54,1)&lt;&gt;"0",IF(LEFT(BC54,1)="1",3.0,BD54),$D$5+$E$5*(BU54*BN54/($K$5*1000))+$F$5*(BU54*BN54/($K$5*1000))*MAX(MIN(BA54,$J$5),$I$5)*MAX(MIN(BA54,$J$5),$I$5)+$G$5*MAX(MIN(BA54,$J$5),$I$5)*(BU54*BN54/($K$5*1000))+$H$5*(BU54*BN54/($K$5*1000))*(BU54*BN54/($K$5*1000)))</f>
        <v>0</v>
      </c>
      <c r="R54">
        <f>I54*(1000-(1000*0.61365*exp(17.502*V54/(240.97+V54))/(BN54+BO54)+BI54)/2)/(1000*0.61365*exp(17.502*V54/(240.97+V54))/(BN54+BO54)-BI54)</f>
        <v>0</v>
      </c>
      <c r="S54">
        <f>1/((BB54+1)/(P54/1.6)+1/(Q54/1.37)) + BB54/((BB54+1)/(P54/1.6) + BB54/(Q54/1.37))</f>
        <v>0</v>
      </c>
      <c r="T54">
        <f>(AW54*AZ54)</f>
        <v>0</v>
      </c>
      <c r="U54">
        <f>(BP54+(T54+2*0.95*5.67E-8*(((BP54+$B$7)+273)^4-(BP54+273)^4)-44100*I54)/(1.84*29.3*Q54+8*0.95*5.67E-8*(BP54+273)^3))</f>
        <v>0</v>
      </c>
      <c r="V54">
        <f>($C$7*BQ54+$D$7*BR54+$E$7*U54)</f>
        <v>0</v>
      </c>
      <c r="W54">
        <f>0.61365*exp(17.502*V54/(240.97+V54))</f>
        <v>0</v>
      </c>
      <c r="X54">
        <f>(Y54/Z54*100)</f>
        <v>0</v>
      </c>
      <c r="Y54">
        <f>BI54*(BN54+BO54)/1000</f>
        <v>0</v>
      </c>
      <c r="Z54">
        <f>0.61365*exp(17.502*BP54/(240.97+BP54))</f>
        <v>0</v>
      </c>
      <c r="AA54">
        <f>(W54-BI54*(BN54+BO54)/1000)</f>
        <v>0</v>
      </c>
      <c r="AB54">
        <f>(-I54*44100)</f>
        <v>0</v>
      </c>
      <c r="AC54">
        <f>2*29.3*Q54*0.92*(BP54-V54)</f>
        <v>0</v>
      </c>
      <c r="AD54">
        <f>2*0.95*5.67E-8*(((BP54+$B$7)+273)^4-(V54+273)^4)</f>
        <v>0</v>
      </c>
      <c r="AE54">
        <f>T54+AD54+AB54+AC54</f>
        <v>0</v>
      </c>
      <c r="AF54">
        <f>BM54*AT54*(BH54-BG54*(1000-AT54*BJ54)/(1000-AT54*BI54))/(100*BA54)</f>
        <v>0</v>
      </c>
      <c r="AG54">
        <f>1000*BM54*AT54*(BI54-BJ54)/(100*BA54*(1000-AT54*BI54))</f>
        <v>0</v>
      </c>
      <c r="AH54">
        <f>(AI54 - AJ54 - BN54*1E3/(8.314*(BP54+273.15)) * AL54/BM54 * AK54) * BM54/(100*BA54) * (1000 - BJ54)/1000</f>
        <v>0</v>
      </c>
      <c r="AI54">
        <v>425.9417726223565</v>
      </c>
      <c r="AJ54">
        <v>424.1870848484847</v>
      </c>
      <c r="AK54">
        <v>-0.007158775454045204</v>
      </c>
      <c r="AL54">
        <v>67.16411744235521</v>
      </c>
      <c r="AM54">
        <f>(AO54 - AN54 + BN54*1E3/(8.314*(BP54+273.15)) * AQ54/BM54 * AP54) * BM54/(100*BA54) * 1000/(1000 - AO54)</f>
        <v>0</v>
      </c>
      <c r="AN54">
        <v>13.94144248741506</v>
      </c>
      <c r="AO54">
        <v>14.00886484848485</v>
      </c>
      <c r="AP54">
        <v>0.01020897834880903</v>
      </c>
      <c r="AQ54">
        <v>78.54815927009587</v>
      </c>
      <c r="AR54">
        <v>0</v>
      </c>
      <c r="AS54">
        <v>0</v>
      </c>
      <c r="AT54">
        <f>IF(AR54*$H$13&gt;=AV54,1.0,(AV54/(AV54-AR54*$H$13)))</f>
        <v>0</v>
      </c>
      <c r="AU54">
        <f>(AT54-1)*100</f>
        <v>0</v>
      </c>
      <c r="AV54">
        <f>MAX(0,($B$13+$C$13*BU54)/(1+$D$13*BU54)*BN54/(BP54+273)*$E$13)</f>
        <v>0</v>
      </c>
      <c r="AW54">
        <f>$B$11*BV54+$C$11*BW54+$F$11*CH54*(1-CK54)</f>
        <v>0</v>
      </c>
      <c r="AX54">
        <f>AW54*AY54</f>
        <v>0</v>
      </c>
      <c r="AY54">
        <f>($B$11*$D$9+$C$11*$D$9+$F$11*((CU54+CM54)/MAX(CU54+CM54+CV54, 0.1)*$I$9+CV54/MAX(CU54+CM54+CV54, 0.1)*$J$9))/($B$11+$C$11+$F$11)</f>
        <v>0</v>
      </c>
      <c r="AZ54">
        <f>($B$11*$K$9+$C$11*$K$9+$F$11*((CU54+CM54)/MAX(CU54+CM54+CV54, 0.1)*$P$9+CV54/MAX(CU54+CM54+CV54, 0.1)*$Q$9))/($B$11+$C$11+$F$11)</f>
        <v>0</v>
      </c>
      <c r="BA54">
        <v>6</v>
      </c>
      <c r="BB54">
        <v>0.5</v>
      </c>
      <c r="BC54" t="s">
        <v>355</v>
      </c>
      <c r="BD54">
        <v>2</v>
      </c>
      <c r="BE54" t="b">
        <v>1</v>
      </c>
      <c r="BF54">
        <v>1714152317.099999</v>
      </c>
      <c r="BG54">
        <v>418.5048064516128</v>
      </c>
      <c r="BH54">
        <v>419.9929032258065</v>
      </c>
      <c r="BI54">
        <v>13.91057419354838</v>
      </c>
      <c r="BJ54">
        <v>13.93515161290322</v>
      </c>
      <c r="BK54">
        <v>421.2370322580645</v>
      </c>
      <c r="BL54">
        <v>13.94449677419355</v>
      </c>
      <c r="BM54">
        <v>600.0259032258064</v>
      </c>
      <c r="BN54">
        <v>101.4035161290323</v>
      </c>
      <c r="BO54">
        <v>0.1000583322580645</v>
      </c>
      <c r="BP54">
        <v>20.13126129032258</v>
      </c>
      <c r="BQ54">
        <v>20.03384516129032</v>
      </c>
      <c r="BR54">
        <v>999.9000000000003</v>
      </c>
      <c r="BS54">
        <v>0</v>
      </c>
      <c r="BT54">
        <v>0</v>
      </c>
      <c r="BU54">
        <v>10006.72096774193</v>
      </c>
      <c r="BV54">
        <v>0</v>
      </c>
      <c r="BW54">
        <v>1369.06064516129</v>
      </c>
      <c r="BX54">
        <v>-1.488166451612903</v>
      </c>
      <c r="BY54">
        <v>424.4085483870968</v>
      </c>
      <c r="BZ54">
        <v>425.9284838709677</v>
      </c>
      <c r="CA54">
        <v>-0.02458642990322581</v>
      </c>
      <c r="CB54">
        <v>419.9929032258065</v>
      </c>
      <c r="CC54">
        <v>13.93515161290322</v>
      </c>
      <c r="CD54">
        <v>1.41058</v>
      </c>
      <c r="CE54">
        <v>1.413073870967742</v>
      </c>
      <c r="CF54">
        <v>12.03168064516129</v>
      </c>
      <c r="CG54">
        <v>12.05866129032258</v>
      </c>
      <c r="CH54">
        <v>399.9839032258065</v>
      </c>
      <c r="CI54">
        <v>0.8999805806451611</v>
      </c>
      <c r="CJ54">
        <v>0.1000195483870968</v>
      </c>
      <c r="CK54">
        <v>0</v>
      </c>
      <c r="CL54">
        <v>178.6403548387096</v>
      </c>
      <c r="CM54">
        <v>5.00098</v>
      </c>
      <c r="CN54">
        <v>1190.170322580645</v>
      </c>
      <c r="CO54">
        <v>3655.748387096774</v>
      </c>
      <c r="CP54">
        <v>36.64699999999999</v>
      </c>
      <c r="CQ54">
        <v>40.58241935483869</v>
      </c>
      <c r="CR54">
        <v>38.54599999999999</v>
      </c>
      <c r="CS54">
        <v>40.16516129032258</v>
      </c>
      <c r="CT54">
        <v>38.4978064516129</v>
      </c>
      <c r="CU54">
        <v>355.4770967741935</v>
      </c>
      <c r="CV54">
        <v>39.50806451612903</v>
      </c>
      <c r="CW54">
        <v>0</v>
      </c>
      <c r="CX54">
        <v>1714152412.1</v>
      </c>
      <c r="CY54">
        <v>0</v>
      </c>
      <c r="CZ54">
        <v>1714150874.1</v>
      </c>
      <c r="DA54" t="s">
        <v>356</v>
      </c>
      <c r="DB54">
        <v>1714150866.1</v>
      </c>
      <c r="DC54">
        <v>1714150874.1</v>
      </c>
      <c r="DD54">
        <v>1</v>
      </c>
      <c r="DE54">
        <v>-0.506</v>
      </c>
      <c r="DF54">
        <v>-0.024</v>
      </c>
      <c r="DG54">
        <v>-2.74</v>
      </c>
      <c r="DH54">
        <v>-0.028</v>
      </c>
      <c r="DI54">
        <v>420</v>
      </c>
      <c r="DJ54">
        <v>17</v>
      </c>
      <c r="DK54">
        <v>0.54</v>
      </c>
      <c r="DL54">
        <v>0.17</v>
      </c>
      <c r="DM54">
        <v>-1.150707134146342</v>
      </c>
      <c r="DN54">
        <v>-5.248061889198604</v>
      </c>
      <c r="DO54">
        <v>0.5540664405607229</v>
      </c>
      <c r="DP54">
        <v>0</v>
      </c>
      <c r="DQ54">
        <v>-0.07791746163414633</v>
      </c>
      <c r="DR54">
        <v>0.9274415123414619</v>
      </c>
      <c r="DS54">
        <v>0.09195125374234413</v>
      </c>
      <c r="DT54">
        <v>0</v>
      </c>
      <c r="DU54">
        <v>0</v>
      </c>
      <c r="DV54">
        <v>2</v>
      </c>
      <c r="DW54" t="s">
        <v>357</v>
      </c>
      <c r="DX54">
        <v>3.22981</v>
      </c>
      <c r="DY54">
        <v>2.7044</v>
      </c>
      <c r="DZ54">
        <v>0.106853</v>
      </c>
      <c r="EA54">
        <v>0.107005</v>
      </c>
      <c r="EB54">
        <v>0.0796017</v>
      </c>
      <c r="EC54">
        <v>0.07967490000000001</v>
      </c>
      <c r="ED54">
        <v>29342.6</v>
      </c>
      <c r="EE54">
        <v>28726.8</v>
      </c>
      <c r="EF54">
        <v>31441</v>
      </c>
      <c r="EG54">
        <v>30472.2</v>
      </c>
      <c r="EH54">
        <v>38778.7</v>
      </c>
      <c r="EI54">
        <v>37081.1</v>
      </c>
      <c r="EJ54">
        <v>44077.7</v>
      </c>
      <c r="EK54">
        <v>42550.1</v>
      </c>
      <c r="EL54">
        <v>2.19393</v>
      </c>
      <c r="EM54">
        <v>1.99265</v>
      </c>
      <c r="EN54">
        <v>0.0256449</v>
      </c>
      <c r="EO54">
        <v>0</v>
      </c>
      <c r="EP54">
        <v>19.616</v>
      </c>
      <c r="EQ54">
        <v>999.9</v>
      </c>
      <c r="ER54">
        <v>55</v>
      </c>
      <c r="ES54">
        <v>25.1</v>
      </c>
      <c r="ET54">
        <v>17.3493</v>
      </c>
      <c r="EU54">
        <v>61.5645</v>
      </c>
      <c r="EV54">
        <v>23.109</v>
      </c>
      <c r="EW54">
        <v>1</v>
      </c>
      <c r="EX54">
        <v>-0.346532</v>
      </c>
      <c r="EY54">
        <v>1.62458</v>
      </c>
      <c r="EZ54">
        <v>20.2015</v>
      </c>
      <c r="FA54">
        <v>5.22912</v>
      </c>
      <c r="FB54">
        <v>11.9953</v>
      </c>
      <c r="FC54">
        <v>4.9677</v>
      </c>
      <c r="FD54">
        <v>3.297</v>
      </c>
      <c r="FE54">
        <v>9999</v>
      </c>
      <c r="FF54">
        <v>9999</v>
      </c>
      <c r="FG54">
        <v>9999</v>
      </c>
      <c r="FH54">
        <v>26.9</v>
      </c>
      <c r="FI54">
        <v>4.97104</v>
      </c>
      <c r="FJ54">
        <v>1.86768</v>
      </c>
      <c r="FK54">
        <v>1.85881</v>
      </c>
      <c r="FL54">
        <v>1.86493</v>
      </c>
      <c r="FM54">
        <v>1.86307</v>
      </c>
      <c r="FN54">
        <v>1.86434</v>
      </c>
      <c r="FO54">
        <v>1.85975</v>
      </c>
      <c r="FP54">
        <v>1.86382</v>
      </c>
      <c r="FQ54">
        <v>0</v>
      </c>
      <c r="FR54">
        <v>0</v>
      </c>
      <c r="FS54">
        <v>0</v>
      </c>
      <c r="FT54">
        <v>0</v>
      </c>
      <c r="FU54" t="s">
        <v>358</v>
      </c>
      <c r="FV54" t="s">
        <v>359</v>
      </c>
      <c r="FW54" t="s">
        <v>360</v>
      </c>
      <c r="FX54" t="s">
        <v>360</v>
      </c>
      <c r="FY54" t="s">
        <v>360</v>
      </c>
      <c r="FZ54" t="s">
        <v>360</v>
      </c>
      <c r="GA54">
        <v>0</v>
      </c>
      <c r="GB54">
        <v>100</v>
      </c>
      <c r="GC54">
        <v>100</v>
      </c>
      <c r="GD54">
        <v>-2.731</v>
      </c>
      <c r="GE54">
        <v>-0.0338</v>
      </c>
      <c r="GF54">
        <v>-0.8811904899427965</v>
      </c>
      <c r="GG54">
        <v>-0.004200780211792431</v>
      </c>
      <c r="GH54">
        <v>-6.086107273994438E-07</v>
      </c>
      <c r="GI54">
        <v>3.538391214060535E-10</v>
      </c>
      <c r="GJ54">
        <v>-0.05529564386864645</v>
      </c>
      <c r="GK54">
        <v>0.006682484536868237</v>
      </c>
      <c r="GL54">
        <v>-0.0007200357986506558</v>
      </c>
      <c r="GM54">
        <v>2.515042002614049E-05</v>
      </c>
      <c r="GN54">
        <v>15</v>
      </c>
      <c r="GO54">
        <v>1944</v>
      </c>
      <c r="GP54">
        <v>3</v>
      </c>
      <c r="GQ54">
        <v>20</v>
      </c>
      <c r="GR54">
        <v>24.3</v>
      </c>
      <c r="GS54">
        <v>24.2</v>
      </c>
      <c r="GT54">
        <v>1.12793</v>
      </c>
      <c r="GU54">
        <v>2.40112</v>
      </c>
      <c r="GV54">
        <v>1.44775</v>
      </c>
      <c r="GW54">
        <v>2.30103</v>
      </c>
      <c r="GX54">
        <v>1.55151</v>
      </c>
      <c r="GY54">
        <v>2.44141</v>
      </c>
      <c r="GZ54">
        <v>29.4101</v>
      </c>
      <c r="HA54">
        <v>14.3334</v>
      </c>
      <c r="HB54">
        <v>18</v>
      </c>
      <c r="HC54">
        <v>601.506</v>
      </c>
      <c r="HD54">
        <v>477.123</v>
      </c>
      <c r="HE54">
        <v>17.0007</v>
      </c>
      <c r="HF54">
        <v>22.483</v>
      </c>
      <c r="HG54">
        <v>30.0003</v>
      </c>
      <c r="HH54">
        <v>22.6114</v>
      </c>
      <c r="HI54">
        <v>22.5771</v>
      </c>
      <c r="HJ54">
        <v>22.5778</v>
      </c>
      <c r="HK54">
        <v>29.0996</v>
      </c>
      <c r="HL54">
        <v>55.2586</v>
      </c>
      <c r="HM54">
        <v>17</v>
      </c>
      <c r="HN54">
        <v>420</v>
      </c>
      <c r="HO54">
        <v>13.8736</v>
      </c>
      <c r="HP54">
        <v>99.79519999999999</v>
      </c>
      <c r="HQ54">
        <v>101.675</v>
      </c>
    </row>
    <row r="55" spans="1:225">
      <c r="A55">
        <v>39</v>
      </c>
      <c r="B55">
        <v>1714152341.6</v>
      </c>
      <c r="C55">
        <v>1284.5</v>
      </c>
      <c r="D55" t="s">
        <v>442</v>
      </c>
      <c r="E55" t="s">
        <v>443</v>
      </c>
      <c r="F55">
        <v>5</v>
      </c>
      <c r="G55" t="s">
        <v>441</v>
      </c>
      <c r="H55">
        <v>1714152335.849999</v>
      </c>
      <c r="I55">
        <f>(J55)/1000</f>
        <v>0</v>
      </c>
      <c r="J55">
        <f>IF(BE55, AM55, AG55)</f>
        <v>0</v>
      </c>
      <c r="K55">
        <f>IF(BE55, AH55, AF55)</f>
        <v>0</v>
      </c>
      <c r="L55">
        <f>BG55 - IF(AT55&gt;1, K55*BA55*100.0/(AV55*BU55), 0)</f>
        <v>0</v>
      </c>
      <c r="M55">
        <f>((S55-I55/2)*L55-K55)/(S55+I55/2)</f>
        <v>0</v>
      </c>
      <c r="N55">
        <f>M55*(BN55+BO55)/1000.0</f>
        <v>0</v>
      </c>
      <c r="O55">
        <f>(BG55 - IF(AT55&gt;1, K55*BA55*100.0/(AV55*BU55), 0))*(BN55+BO55)/1000.0</f>
        <v>0</v>
      </c>
      <c r="P55">
        <f>2.0/((1/R55-1/Q55)+SIGN(R55)*SQRT((1/R55-1/Q55)*(1/R55-1/Q55) + 4*BB55/((BB55+1)*(BB55+1))*(2*1/R55*1/Q55-1/Q55*1/Q55)))</f>
        <v>0</v>
      </c>
      <c r="Q55">
        <f>IF(LEFT(BC55,1)&lt;&gt;"0",IF(LEFT(BC55,1)="1",3.0,BD55),$D$5+$E$5*(BU55*BN55/($K$5*1000))+$F$5*(BU55*BN55/($K$5*1000))*MAX(MIN(BA55,$J$5),$I$5)*MAX(MIN(BA55,$J$5),$I$5)+$G$5*MAX(MIN(BA55,$J$5),$I$5)*(BU55*BN55/($K$5*1000))+$H$5*(BU55*BN55/($K$5*1000))*(BU55*BN55/($K$5*1000)))</f>
        <v>0</v>
      </c>
      <c r="R55">
        <f>I55*(1000-(1000*0.61365*exp(17.502*V55/(240.97+V55))/(BN55+BO55)+BI55)/2)/(1000*0.61365*exp(17.502*V55/(240.97+V55))/(BN55+BO55)-BI55)</f>
        <v>0</v>
      </c>
      <c r="S55">
        <f>1/((BB55+1)/(P55/1.6)+1/(Q55/1.37)) + BB55/((BB55+1)/(P55/1.6) + BB55/(Q55/1.37))</f>
        <v>0</v>
      </c>
      <c r="T55">
        <f>(AW55*AZ55)</f>
        <v>0</v>
      </c>
      <c r="U55">
        <f>(BP55+(T55+2*0.95*5.67E-8*(((BP55+$B$7)+273)^4-(BP55+273)^4)-44100*I55)/(1.84*29.3*Q55+8*0.95*5.67E-8*(BP55+273)^3))</f>
        <v>0</v>
      </c>
      <c r="V55">
        <f>($C$7*BQ55+$D$7*BR55+$E$7*U55)</f>
        <v>0</v>
      </c>
      <c r="W55">
        <f>0.61365*exp(17.502*V55/(240.97+V55))</f>
        <v>0</v>
      </c>
      <c r="X55">
        <f>(Y55/Z55*100)</f>
        <v>0</v>
      </c>
      <c r="Y55">
        <f>BI55*(BN55+BO55)/1000</f>
        <v>0</v>
      </c>
      <c r="Z55">
        <f>0.61365*exp(17.502*BP55/(240.97+BP55))</f>
        <v>0</v>
      </c>
      <c r="AA55">
        <f>(W55-BI55*(BN55+BO55)/1000)</f>
        <v>0</v>
      </c>
      <c r="AB55">
        <f>(-I55*44100)</f>
        <v>0</v>
      </c>
      <c r="AC55">
        <f>2*29.3*Q55*0.92*(BP55-V55)</f>
        <v>0</v>
      </c>
      <c r="AD55">
        <f>2*0.95*5.67E-8*(((BP55+$B$7)+273)^4-(V55+273)^4)</f>
        <v>0</v>
      </c>
      <c r="AE55">
        <f>T55+AD55+AB55+AC55</f>
        <v>0</v>
      </c>
      <c r="AF55">
        <f>BM55*AT55*(BH55-BG55*(1000-AT55*BJ55)/(1000-AT55*BI55))/(100*BA55)</f>
        <v>0</v>
      </c>
      <c r="AG55">
        <f>1000*BM55*AT55*(BI55-BJ55)/(100*BA55*(1000-AT55*BI55))</f>
        <v>0</v>
      </c>
      <c r="AH55">
        <f>(AI55 - AJ55 - BN55*1E3/(8.314*(BP55+273.15)) * AL55/BM55 * AK55) * BM55/(100*BA55) * (1000 - BJ55)/1000</f>
        <v>0</v>
      </c>
      <c r="AI55">
        <v>425.9165367367759</v>
      </c>
      <c r="AJ55">
        <v>424.0957212121211</v>
      </c>
      <c r="AK55">
        <v>-0.002219028360724786</v>
      </c>
      <c r="AL55">
        <v>67.16411744235521</v>
      </c>
      <c r="AM55">
        <f>(AO55 - AN55 + BN55*1E3/(8.314*(BP55+273.15)) * AQ55/BM55 * AP55) * BM55/(100*BA55) * 1000/(1000 - AO55)</f>
        <v>0</v>
      </c>
      <c r="AN55">
        <v>13.95213256334966</v>
      </c>
      <c r="AO55">
        <v>14.0896193939394</v>
      </c>
      <c r="AP55">
        <v>0.0007748725985639505</v>
      </c>
      <c r="AQ55">
        <v>78.54815927009587</v>
      </c>
      <c r="AR55">
        <v>0</v>
      </c>
      <c r="AS55">
        <v>0</v>
      </c>
      <c r="AT55">
        <f>IF(AR55*$H$13&gt;=AV55,1.0,(AV55/(AV55-AR55*$H$13)))</f>
        <v>0</v>
      </c>
      <c r="AU55">
        <f>(AT55-1)*100</f>
        <v>0</v>
      </c>
      <c r="AV55">
        <f>MAX(0,($B$13+$C$13*BU55)/(1+$D$13*BU55)*BN55/(BP55+273)*$E$13)</f>
        <v>0</v>
      </c>
      <c r="AW55">
        <f>$B$11*BV55+$C$11*BW55+$F$11*CH55*(1-CK55)</f>
        <v>0</v>
      </c>
      <c r="AX55">
        <f>AW55*AY55</f>
        <v>0</v>
      </c>
      <c r="AY55">
        <f>($B$11*$D$9+$C$11*$D$9+$F$11*((CU55+CM55)/MAX(CU55+CM55+CV55, 0.1)*$I$9+CV55/MAX(CU55+CM55+CV55, 0.1)*$J$9))/($B$11+$C$11+$F$11)</f>
        <v>0</v>
      </c>
      <c r="AZ55">
        <f>($B$11*$K$9+$C$11*$K$9+$F$11*((CU55+CM55)/MAX(CU55+CM55+CV55, 0.1)*$P$9+CV55/MAX(CU55+CM55+CV55, 0.1)*$Q$9))/($B$11+$C$11+$F$11)</f>
        <v>0</v>
      </c>
      <c r="BA55">
        <v>6</v>
      </c>
      <c r="BB55">
        <v>0.5</v>
      </c>
      <c r="BC55" t="s">
        <v>355</v>
      </c>
      <c r="BD55">
        <v>2</v>
      </c>
      <c r="BE55" t="b">
        <v>1</v>
      </c>
      <c r="BF55">
        <v>1714152335.849999</v>
      </c>
      <c r="BG55">
        <v>418.1728181818181</v>
      </c>
      <c r="BH55">
        <v>420.0021818181818</v>
      </c>
      <c r="BI55">
        <v>14.07025</v>
      </c>
      <c r="BJ55">
        <v>13.94978636363637</v>
      </c>
      <c r="BK55">
        <v>420.9036363636364</v>
      </c>
      <c r="BL55">
        <v>14.10396363636364</v>
      </c>
      <c r="BM55">
        <v>600.0146363636363</v>
      </c>
      <c r="BN55">
        <v>101.3978181818182</v>
      </c>
      <c r="BO55">
        <v>0.1000108727272727</v>
      </c>
      <c r="BP55">
        <v>20.14745</v>
      </c>
      <c r="BQ55">
        <v>20.05439090909091</v>
      </c>
      <c r="BR55">
        <v>999.9000000000003</v>
      </c>
      <c r="BS55">
        <v>0</v>
      </c>
      <c r="BT55">
        <v>0</v>
      </c>
      <c r="BU55">
        <v>9995.734545454545</v>
      </c>
      <c r="BV55">
        <v>0</v>
      </c>
      <c r="BW55">
        <v>1369.59</v>
      </c>
      <c r="BX55">
        <v>-1.829270909090909</v>
      </c>
      <c r="BY55">
        <v>424.1405454545454</v>
      </c>
      <c r="BZ55">
        <v>425.944</v>
      </c>
      <c r="CA55">
        <v>0.1204635454545455</v>
      </c>
      <c r="CB55">
        <v>420.0021818181818</v>
      </c>
      <c r="CC55">
        <v>13.94978636363637</v>
      </c>
      <c r="CD55">
        <v>1.426692727272727</v>
      </c>
      <c r="CE55">
        <v>1.414476363636364</v>
      </c>
      <c r="CF55">
        <v>12.20434090909091</v>
      </c>
      <c r="CG55">
        <v>12.07374090909091</v>
      </c>
      <c r="CH55">
        <v>400.0203636363636</v>
      </c>
      <c r="CI55">
        <v>0.8999816363636363</v>
      </c>
      <c r="CJ55">
        <v>0.1000185</v>
      </c>
      <c r="CK55">
        <v>0</v>
      </c>
      <c r="CL55">
        <v>174.9156363636364</v>
      </c>
      <c r="CM55">
        <v>5.000979999999999</v>
      </c>
      <c r="CN55">
        <v>1224.247272727273</v>
      </c>
      <c r="CO55">
        <v>3656.087272727273</v>
      </c>
      <c r="CP55">
        <v>36.73854545454546</v>
      </c>
      <c r="CQ55">
        <v>40.80663636363636</v>
      </c>
      <c r="CR55">
        <v>38.63627272727273</v>
      </c>
      <c r="CS55">
        <v>40.48263636363637</v>
      </c>
      <c r="CT55">
        <v>38.60781818181818</v>
      </c>
      <c r="CU55">
        <v>355.509090909091</v>
      </c>
      <c r="CV55">
        <v>39.50590909090909</v>
      </c>
      <c r="CW55">
        <v>0</v>
      </c>
      <c r="CX55">
        <v>1714152428.3</v>
      </c>
      <c r="CY55">
        <v>0</v>
      </c>
      <c r="CZ55">
        <v>1714150874.1</v>
      </c>
      <c r="DA55" t="s">
        <v>356</v>
      </c>
      <c r="DB55">
        <v>1714150866.1</v>
      </c>
      <c r="DC55">
        <v>1714150874.1</v>
      </c>
      <c r="DD55">
        <v>1</v>
      </c>
      <c r="DE55">
        <v>-0.506</v>
      </c>
      <c r="DF55">
        <v>-0.024</v>
      </c>
      <c r="DG55">
        <v>-2.74</v>
      </c>
      <c r="DH55">
        <v>-0.028</v>
      </c>
      <c r="DI55">
        <v>420</v>
      </c>
      <c r="DJ55">
        <v>17</v>
      </c>
      <c r="DK55">
        <v>0.54</v>
      </c>
      <c r="DL55">
        <v>0.17</v>
      </c>
      <c r="DM55">
        <v>-1.786197804878049</v>
      </c>
      <c r="DN55">
        <v>-0.4556866202090602</v>
      </c>
      <c r="DO55">
        <v>0.05857040501790923</v>
      </c>
      <c r="DP55">
        <v>0</v>
      </c>
      <c r="DQ55">
        <v>0.09497991463414635</v>
      </c>
      <c r="DR55">
        <v>0.2980596125435541</v>
      </c>
      <c r="DS55">
        <v>0.02995741542947141</v>
      </c>
      <c r="DT55">
        <v>0</v>
      </c>
      <c r="DU55">
        <v>0</v>
      </c>
      <c r="DV55">
        <v>2</v>
      </c>
      <c r="DW55" t="s">
        <v>357</v>
      </c>
      <c r="DX55">
        <v>3.22974</v>
      </c>
      <c r="DY55">
        <v>2.70436</v>
      </c>
      <c r="DZ55">
        <v>0.106831</v>
      </c>
      <c r="EA55">
        <v>0.107007</v>
      </c>
      <c r="EB55">
        <v>0.0799272</v>
      </c>
      <c r="EC55">
        <v>0.0796776</v>
      </c>
      <c r="ED55">
        <v>29343.2</v>
      </c>
      <c r="EE55">
        <v>28726.2</v>
      </c>
      <c r="EF55">
        <v>31441</v>
      </c>
      <c r="EG55">
        <v>30471.7</v>
      </c>
      <c r="EH55">
        <v>38764.9</v>
      </c>
      <c r="EI55">
        <v>37080.4</v>
      </c>
      <c r="EJ55">
        <v>44077.7</v>
      </c>
      <c r="EK55">
        <v>42549.5</v>
      </c>
      <c r="EL55">
        <v>2.19418</v>
      </c>
      <c r="EM55">
        <v>1.99242</v>
      </c>
      <c r="EN55">
        <v>0.0250787</v>
      </c>
      <c r="EO55">
        <v>0</v>
      </c>
      <c r="EP55">
        <v>19.6432</v>
      </c>
      <c r="EQ55">
        <v>999.9</v>
      </c>
      <c r="ER55">
        <v>55</v>
      </c>
      <c r="ES55">
        <v>25.1</v>
      </c>
      <c r="ET55">
        <v>17.3494</v>
      </c>
      <c r="EU55">
        <v>61.7645</v>
      </c>
      <c r="EV55">
        <v>23.0609</v>
      </c>
      <c r="EW55">
        <v>1</v>
      </c>
      <c r="EX55">
        <v>-0.346189</v>
      </c>
      <c r="EY55">
        <v>1.6273</v>
      </c>
      <c r="EZ55">
        <v>20.2014</v>
      </c>
      <c r="FA55">
        <v>5.22927</v>
      </c>
      <c r="FB55">
        <v>11.9948</v>
      </c>
      <c r="FC55">
        <v>4.9676</v>
      </c>
      <c r="FD55">
        <v>3.297</v>
      </c>
      <c r="FE55">
        <v>9999</v>
      </c>
      <c r="FF55">
        <v>9999</v>
      </c>
      <c r="FG55">
        <v>9999</v>
      </c>
      <c r="FH55">
        <v>26.9</v>
      </c>
      <c r="FI55">
        <v>4.97106</v>
      </c>
      <c r="FJ55">
        <v>1.86768</v>
      </c>
      <c r="FK55">
        <v>1.85883</v>
      </c>
      <c r="FL55">
        <v>1.86494</v>
      </c>
      <c r="FM55">
        <v>1.86306</v>
      </c>
      <c r="FN55">
        <v>1.86432</v>
      </c>
      <c r="FO55">
        <v>1.85974</v>
      </c>
      <c r="FP55">
        <v>1.86385</v>
      </c>
      <c r="FQ55">
        <v>0</v>
      </c>
      <c r="FR55">
        <v>0</v>
      </c>
      <c r="FS55">
        <v>0</v>
      </c>
      <c r="FT55">
        <v>0</v>
      </c>
      <c r="FU55" t="s">
        <v>358</v>
      </c>
      <c r="FV55" t="s">
        <v>359</v>
      </c>
      <c r="FW55" t="s">
        <v>360</v>
      </c>
      <c r="FX55" t="s">
        <v>360</v>
      </c>
      <c r="FY55" t="s">
        <v>360</v>
      </c>
      <c r="FZ55" t="s">
        <v>360</v>
      </c>
      <c r="GA55">
        <v>0</v>
      </c>
      <c r="GB55">
        <v>100</v>
      </c>
      <c r="GC55">
        <v>100</v>
      </c>
      <c r="GD55">
        <v>-2.731</v>
      </c>
      <c r="GE55">
        <v>-0.0337</v>
      </c>
      <c r="GF55">
        <v>-0.8811904899427965</v>
      </c>
      <c r="GG55">
        <v>-0.004200780211792431</v>
      </c>
      <c r="GH55">
        <v>-6.086107273994438E-07</v>
      </c>
      <c r="GI55">
        <v>3.538391214060535E-10</v>
      </c>
      <c r="GJ55">
        <v>-0.05529564386864645</v>
      </c>
      <c r="GK55">
        <v>0.006682484536868237</v>
      </c>
      <c r="GL55">
        <v>-0.0007200357986506558</v>
      </c>
      <c r="GM55">
        <v>2.515042002614049E-05</v>
      </c>
      <c r="GN55">
        <v>15</v>
      </c>
      <c r="GO55">
        <v>1944</v>
      </c>
      <c r="GP55">
        <v>3</v>
      </c>
      <c r="GQ55">
        <v>20</v>
      </c>
      <c r="GR55">
        <v>24.6</v>
      </c>
      <c r="GS55">
        <v>24.5</v>
      </c>
      <c r="GT55">
        <v>1.12671</v>
      </c>
      <c r="GU55">
        <v>2.40723</v>
      </c>
      <c r="GV55">
        <v>1.44897</v>
      </c>
      <c r="GW55">
        <v>2.2998</v>
      </c>
      <c r="GX55">
        <v>1.55151</v>
      </c>
      <c r="GY55">
        <v>2.22534</v>
      </c>
      <c r="GZ55">
        <v>29.4101</v>
      </c>
      <c r="HA55">
        <v>14.3247</v>
      </c>
      <c r="HB55">
        <v>18</v>
      </c>
      <c r="HC55">
        <v>601.658</v>
      </c>
      <c r="HD55">
        <v>476.963</v>
      </c>
      <c r="HE55">
        <v>17.0001</v>
      </c>
      <c r="HF55">
        <v>22.4857</v>
      </c>
      <c r="HG55">
        <v>30.0001</v>
      </c>
      <c r="HH55">
        <v>22.6096</v>
      </c>
      <c r="HI55">
        <v>22.5749</v>
      </c>
      <c r="HJ55">
        <v>22.577</v>
      </c>
      <c r="HK55">
        <v>29.686</v>
      </c>
      <c r="HL55">
        <v>55.2586</v>
      </c>
      <c r="HM55">
        <v>17</v>
      </c>
      <c r="HN55">
        <v>420</v>
      </c>
      <c r="HO55">
        <v>13.8149</v>
      </c>
      <c r="HP55">
        <v>99.7953</v>
      </c>
      <c r="HQ55">
        <v>101.673</v>
      </c>
    </row>
    <row r="56" spans="1:225">
      <c r="A56">
        <v>40</v>
      </c>
      <c r="B56">
        <v>1714152351.6</v>
      </c>
      <c r="C56">
        <v>1294.5</v>
      </c>
      <c r="D56" t="s">
        <v>444</v>
      </c>
      <c r="E56" t="s">
        <v>445</v>
      </c>
      <c r="F56">
        <v>5</v>
      </c>
      <c r="G56" t="s">
        <v>441</v>
      </c>
      <c r="H56">
        <v>1714152343.927586</v>
      </c>
      <c r="I56">
        <f>(J56)/1000</f>
        <v>0</v>
      </c>
      <c r="J56">
        <f>IF(BE56, AM56, AG56)</f>
        <v>0</v>
      </c>
      <c r="K56">
        <f>IF(BE56, AH56, AF56)</f>
        <v>0</v>
      </c>
      <c r="L56">
        <f>BG56 - IF(AT56&gt;1, K56*BA56*100.0/(AV56*BU56), 0)</f>
        <v>0</v>
      </c>
      <c r="M56">
        <f>((S56-I56/2)*L56-K56)/(S56+I56/2)</f>
        <v>0</v>
      </c>
      <c r="N56">
        <f>M56*(BN56+BO56)/1000.0</f>
        <v>0</v>
      </c>
      <c r="O56">
        <f>(BG56 - IF(AT56&gt;1, K56*BA56*100.0/(AV56*BU56), 0))*(BN56+BO56)/1000.0</f>
        <v>0</v>
      </c>
      <c r="P56">
        <f>2.0/((1/R56-1/Q56)+SIGN(R56)*SQRT((1/R56-1/Q56)*(1/R56-1/Q56) + 4*BB56/((BB56+1)*(BB56+1))*(2*1/R56*1/Q56-1/Q56*1/Q56)))</f>
        <v>0</v>
      </c>
      <c r="Q56">
        <f>IF(LEFT(BC56,1)&lt;&gt;"0",IF(LEFT(BC56,1)="1",3.0,BD56),$D$5+$E$5*(BU56*BN56/($K$5*1000))+$F$5*(BU56*BN56/($K$5*1000))*MAX(MIN(BA56,$J$5),$I$5)*MAX(MIN(BA56,$J$5),$I$5)+$G$5*MAX(MIN(BA56,$J$5),$I$5)*(BU56*BN56/($K$5*1000))+$H$5*(BU56*BN56/($K$5*1000))*(BU56*BN56/($K$5*1000)))</f>
        <v>0</v>
      </c>
      <c r="R56">
        <f>I56*(1000-(1000*0.61365*exp(17.502*V56/(240.97+V56))/(BN56+BO56)+BI56)/2)/(1000*0.61365*exp(17.502*V56/(240.97+V56))/(BN56+BO56)-BI56)</f>
        <v>0</v>
      </c>
      <c r="S56">
        <f>1/((BB56+1)/(P56/1.6)+1/(Q56/1.37)) + BB56/((BB56+1)/(P56/1.6) + BB56/(Q56/1.37))</f>
        <v>0</v>
      </c>
      <c r="T56">
        <f>(AW56*AZ56)</f>
        <v>0</v>
      </c>
      <c r="U56">
        <f>(BP56+(T56+2*0.95*5.67E-8*(((BP56+$B$7)+273)^4-(BP56+273)^4)-44100*I56)/(1.84*29.3*Q56+8*0.95*5.67E-8*(BP56+273)^3))</f>
        <v>0</v>
      </c>
      <c r="V56">
        <f>($C$7*BQ56+$D$7*BR56+$E$7*U56)</f>
        <v>0</v>
      </c>
      <c r="W56">
        <f>0.61365*exp(17.502*V56/(240.97+V56))</f>
        <v>0</v>
      </c>
      <c r="X56">
        <f>(Y56/Z56*100)</f>
        <v>0</v>
      </c>
      <c r="Y56">
        <f>BI56*(BN56+BO56)/1000</f>
        <v>0</v>
      </c>
      <c r="Z56">
        <f>0.61365*exp(17.502*BP56/(240.97+BP56))</f>
        <v>0</v>
      </c>
      <c r="AA56">
        <f>(W56-BI56*(BN56+BO56)/1000)</f>
        <v>0</v>
      </c>
      <c r="AB56">
        <f>(-I56*44100)</f>
        <v>0</v>
      </c>
      <c r="AC56">
        <f>2*29.3*Q56*0.92*(BP56-V56)</f>
        <v>0</v>
      </c>
      <c r="AD56">
        <f>2*0.95*5.67E-8*(((BP56+$B$7)+273)^4-(V56+273)^4)</f>
        <v>0</v>
      </c>
      <c r="AE56">
        <f>T56+AD56+AB56+AC56</f>
        <v>0</v>
      </c>
      <c r="AF56">
        <f>BM56*AT56*(BH56-BG56*(1000-AT56*BJ56)/(1000-AT56*BI56))/(100*BA56)</f>
        <v>0</v>
      </c>
      <c r="AG56">
        <f>1000*BM56*AT56*(BI56-BJ56)/(100*BA56*(1000-AT56*BI56))</f>
        <v>0</v>
      </c>
      <c r="AH56">
        <f>(AI56 - AJ56 - BN56*1E3/(8.314*(BP56+273.15)) * AL56/BM56 * AK56) * BM56/(100*BA56) * (1000 - BJ56)/1000</f>
        <v>0</v>
      </c>
      <c r="AI56">
        <v>425.9004044444354</v>
      </c>
      <c r="AJ56">
        <v>424.1220666666666</v>
      </c>
      <c r="AK56">
        <v>-0.0008422167874387809</v>
      </c>
      <c r="AL56">
        <v>67.16411744235521</v>
      </c>
      <c r="AM56">
        <f>(AO56 - AN56 + BN56*1E3/(8.314*(BP56+273.15)) * AQ56/BM56 * AP56) * BM56/(100*BA56) * 1000/(1000 - AO56)</f>
        <v>0</v>
      </c>
      <c r="AN56">
        <v>13.88914417950073</v>
      </c>
      <c r="AO56">
        <v>14.08762666666667</v>
      </c>
      <c r="AP56">
        <v>-0.0001443741742293366</v>
      </c>
      <c r="AQ56">
        <v>78.54815927009587</v>
      </c>
      <c r="AR56">
        <v>0</v>
      </c>
      <c r="AS56">
        <v>0</v>
      </c>
      <c r="AT56">
        <f>IF(AR56*$H$13&gt;=AV56,1.0,(AV56/(AV56-AR56*$H$13)))</f>
        <v>0</v>
      </c>
      <c r="AU56">
        <f>(AT56-1)*100</f>
        <v>0</v>
      </c>
      <c r="AV56">
        <f>MAX(0,($B$13+$C$13*BU56)/(1+$D$13*BU56)*BN56/(BP56+273)*$E$13)</f>
        <v>0</v>
      </c>
      <c r="AW56">
        <f>$B$11*BV56+$C$11*BW56+$F$11*CH56*(1-CK56)</f>
        <v>0</v>
      </c>
      <c r="AX56">
        <f>AW56*AY56</f>
        <v>0</v>
      </c>
      <c r="AY56">
        <f>($B$11*$D$9+$C$11*$D$9+$F$11*((CU56+CM56)/MAX(CU56+CM56+CV56, 0.1)*$I$9+CV56/MAX(CU56+CM56+CV56, 0.1)*$J$9))/($B$11+$C$11+$F$11)</f>
        <v>0</v>
      </c>
      <c r="AZ56">
        <f>($B$11*$K$9+$C$11*$K$9+$F$11*((CU56+CM56)/MAX(CU56+CM56+CV56, 0.1)*$P$9+CV56/MAX(CU56+CM56+CV56, 0.1)*$Q$9))/($B$11+$C$11+$F$11)</f>
        <v>0</v>
      </c>
      <c r="BA56">
        <v>6</v>
      </c>
      <c r="BB56">
        <v>0.5</v>
      </c>
      <c r="BC56" t="s">
        <v>355</v>
      </c>
      <c r="BD56">
        <v>2</v>
      </c>
      <c r="BE56" t="b">
        <v>1</v>
      </c>
      <c r="BF56">
        <v>1714152343.927586</v>
      </c>
      <c r="BG56">
        <v>418.1520344827586</v>
      </c>
      <c r="BH56">
        <v>419.9970344827586</v>
      </c>
      <c r="BI56">
        <v>14.08966551724138</v>
      </c>
      <c r="BJ56">
        <v>13.92234137931034</v>
      </c>
      <c r="BK56">
        <v>420.8827586206896</v>
      </c>
      <c r="BL56">
        <v>14.12335862068966</v>
      </c>
      <c r="BM56">
        <v>599.9966896551725</v>
      </c>
      <c r="BN56">
        <v>101.3995517241379</v>
      </c>
      <c r="BO56">
        <v>0.09995197586206897</v>
      </c>
      <c r="BP56">
        <v>20.15011034482758</v>
      </c>
      <c r="BQ56">
        <v>20.05798965517241</v>
      </c>
      <c r="BR56">
        <v>999.9000000000002</v>
      </c>
      <c r="BS56">
        <v>0</v>
      </c>
      <c r="BT56">
        <v>0</v>
      </c>
      <c r="BU56">
        <v>10004.48275862069</v>
      </c>
      <c r="BV56">
        <v>0</v>
      </c>
      <c r="BW56">
        <v>1371.456206896552</v>
      </c>
      <c r="BX56">
        <v>-1.84501275862069</v>
      </c>
      <c r="BY56">
        <v>424.1278620689656</v>
      </c>
      <c r="BZ56">
        <v>425.9270689655173</v>
      </c>
      <c r="CA56">
        <v>0.167329275862069</v>
      </c>
      <c r="CB56">
        <v>419.9970344827586</v>
      </c>
      <c r="CC56">
        <v>13.92234137931034</v>
      </c>
      <c r="CD56">
        <v>1.428686206896552</v>
      </c>
      <c r="CE56">
        <v>1.41172</v>
      </c>
      <c r="CF56">
        <v>12.22557931034483</v>
      </c>
      <c r="CG56">
        <v>12.04407931034483</v>
      </c>
      <c r="CH56">
        <v>400.0128620689655</v>
      </c>
      <c r="CI56">
        <v>0.899986827586207</v>
      </c>
      <c r="CJ56">
        <v>0.1000133448275862</v>
      </c>
      <c r="CK56">
        <v>0</v>
      </c>
      <c r="CL56">
        <v>173.7876551724138</v>
      </c>
      <c r="CM56">
        <v>5.00098</v>
      </c>
      <c r="CN56">
        <v>1241.1</v>
      </c>
      <c r="CO56">
        <v>3656.023448275862</v>
      </c>
      <c r="CP56">
        <v>36.78420689655172</v>
      </c>
      <c r="CQ56">
        <v>40.89196551724137</v>
      </c>
      <c r="CR56">
        <v>38.67417241379309</v>
      </c>
      <c r="CS56">
        <v>40.62262068965517</v>
      </c>
      <c r="CT56">
        <v>38.66134482758619</v>
      </c>
      <c r="CU56">
        <v>355.5041379310344</v>
      </c>
      <c r="CV56">
        <v>39.50310344827586</v>
      </c>
      <c r="CW56">
        <v>0</v>
      </c>
      <c r="CX56">
        <v>1714152438.5</v>
      </c>
      <c r="CY56">
        <v>0</v>
      </c>
      <c r="CZ56">
        <v>1714150874.1</v>
      </c>
      <c r="DA56" t="s">
        <v>356</v>
      </c>
      <c r="DB56">
        <v>1714150866.1</v>
      </c>
      <c r="DC56">
        <v>1714150874.1</v>
      </c>
      <c r="DD56">
        <v>1</v>
      </c>
      <c r="DE56">
        <v>-0.506</v>
      </c>
      <c r="DF56">
        <v>-0.024</v>
      </c>
      <c r="DG56">
        <v>-2.74</v>
      </c>
      <c r="DH56">
        <v>-0.028</v>
      </c>
      <c r="DI56">
        <v>420</v>
      </c>
      <c r="DJ56">
        <v>17</v>
      </c>
      <c r="DK56">
        <v>0.54</v>
      </c>
      <c r="DL56">
        <v>0.17</v>
      </c>
      <c r="DM56">
        <v>-1.838965365853659</v>
      </c>
      <c r="DN56">
        <v>-0.1142475261324048</v>
      </c>
      <c r="DO56">
        <v>0.04346227290800109</v>
      </c>
      <c r="DP56">
        <v>0</v>
      </c>
      <c r="DQ56">
        <v>0.1490943902439024</v>
      </c>
      <c r="DR56">
        <v>0.3507281602787456</v>
      </c>
      <c r="DS56">
        <v>0.03525545239400916</v>
      </c>
      <c r="DT56">
        <v>0</v>
      </c>
      <c r="DU56">
        <v>0</v>
      </c>
      <c r="DV56">
        <v>2</v>
      </c>
      <c r="DW56" t="s">
        <v>357</v>
      </c>
      <c r="DX56">
        <v>3.22977</v>
      </c>
      <c r="DY56">
        <v>2.70457</v>
      </c>
      <c r="DZ56">
        <v>0.10684</v>
      </c>
      <c r="EA56">
        <v>0.107018</v>
      </c>
      <c r="EB56">
        <v>0.0799076</v>
      </c>
      <c r="EC56">
        <v>0.0793136</v>
      </c>
      <c r="ED56">
        <v>29343.8</v>
      </c>
      <c r="EE56">
        <v>28725.5</v>
      </c>
      <c r="EF56">
        <v>31441.9</v>
      </c>
      <c r="EG56">
        <v>30471.4</v>
      </c>
      <c r="EH56">
        <v>38766.8</v>
      </c>
      <c r="EI56">
        <v>37095.1</v>
      </c>
      <c r="EJ56">
        <v>44078.9</v>
      </c>
      <c r="EK56">
        <v>42549.3</v>
      </c>
      <c r="EL56">
        <v>2.19432</v>
      </c>
      <c r="EM56">
        <v>1.99225</v>
      </c>
      <c r="EN56">
        <v>0.0252947</v>
      </c>
      <c r="EO56">
        <v>0</v>
      </c>
      <c r="EP56">
        <v>19.641</v>
      </c>
      <c r="EQ56">
        <v>999.9</v>
      </c>
      <c r="ER56">
        <v>55</v>
      </c>
      <c r="ES56">
        <v>25.2</v>
      </c>
      <c r="ET56">
        <v>17.4524</v>
      </c>
      <c r="EU56">
        <v>61.4245</v>
      </c>
      <c r="EV56">
        <v>23.6338</v>
      </c>
      <c r="EW56">
        <v>1</v>
      </c>
      <c r="EX56">
        <v>-0.346042</v>
      </c>
      <c r="EY56">
        <v>1.63114</v>
      </c>
      <c r="EZ56">
        <v>20.2014</v>
      </c>
      <c r="FA56">
        <v>5.22897</v>
      </c>
      <c r="FB56">
        <v>11.9942</v>
      </c>
      <c r="FC56">
        <v>4.9681</v>
      </c>
      <c r="FD56">
        <v>3.297</v>
      </c>
      <c r="FE56">
        <v>9999</v>
      </c>
      <c r="FF56">
        <v>9999</v>
      </c>
      <c r="FG56">
        <v>9999</v>
      </c>
      <c r="FH56">
        <v>26.9</v>
      </c>
      <c r="FI56">
        <v>4.97106</v>
      </c>
      <c r="FJ56">
        <v>1.86768</v>
      </c>
      <c r="FK56">
        <v>1.85883</v>
      </c>
      <c r="FL56">
        <v>1.86493</v>
      </c>
      <c r="FM56">
        <v>1.86303</v>
      </c>
      <c r="FN56">
        <v>1.86432</v>
      </c>
      <c r="FO56">
        <v>1.85974</v>
      </c>
      <c r="FP56">
        <v>1.86384</v>
      </c>
      <c r="FQ56">
        <v>0</v>
      </c>
      <c r="FR56">
        <v>0</v>
      </c>
      <c r="FS56">
        <v>0</v>
      </c>
      <c r="FT56">
        <v>0</v>
      </c>
      <c r="FU56" t="s">
        <v>358</v>
      </c>
      <c r="FV56" t="s">
        <v>359</v>
      </c>
      <c r="FW56" t="s">
        <v>360</v>
      </c>
      <c r="FX56" t="s">
        <v>360</v>
      </c>
      <c r="FY56" t="s">
        <v>360</v>
      </c>
      <c r="FZ56" t="s">
        <v>360</v>
      </c>
      <c r="GA56">
        <v>0</v>
      </c>
      <c r="GB56">
        <v>100</v>
      </c>
      <c r="GC56">
        <v>100</v>
      </c>
      <c r="GD56">
        <v>-2.73</v>
      </c>
      <c r="GE56">
        <v>-0.0337</v>
      </c>
      <c r="GF56">
        <v>-0.8811904899427965</v>
      </c>
      <c r="GG56">
        <v>-0.004200780211792431</v>
      </c>
      <c r="GH56">
        <v>-6.086107273994438E-07</v>
      </c>
      <c r="GI56">
        <v>3.538391214060535E-10</v>
      </c>
      <c r="GJ56">
        <v>-0.05529564386864645</v>
      </c>
      <c r="GK56">
        <v>0.006682484536868237</v>
      </c>
      <c r="GL56">
        <v>-0.0007200357986506558</v>
      </c>
      <c r="GM56">
        <v>2.515042002614049E-05</v>
      </c>
      <c r="GN56">
        <v>15</v>
      </c>
      <c r="GO56">
        <v>1944</v>
      </c>
      <c r="GP56">
        <v>3</v>
      </c>
      <c r="GQ56">
        <v>20</v>
      </c>
      <c r="GR56">
        <v>24.8</v>
      </c>
      <c r="GS56">
        <v>24.6</v>
      </c>
      <c r="GT56">
        <v>1.12793</v>
      </c>
      <c r="GU56">
        <v>2.41089</v>
      </c>
      <c r="GV56">
        <v>1.44775</v>
      </c>
      <c r="GW56">
        <v>2.2998</v>
      </c>
      <c r="GX56">
        <v>1.55151</v>
      </c>
      <c r="GY56">
        <v>2.34131</v>
      </c>
      <c r="GZ56">
        <v>29.4314</v>
      </c>
      <c r="HA56">
        <v>14.3334</v>
      </c>
      <c r="HB56">
        <v>18</v>
      </c>
      <c r="HC56">
        <v>601.742</v>
      </c>
      <c r="HD56">
        <v>476.823</v>
      </c>
      <c r="HE56">
        <v>17.0003</v>
      </c>
      <c r="HF56">
        <v>22.4876</v>
      </c>
      <c r="HG56">
        <v>30.0002</v>
      </c>
      <c r="HH56">
        <v>22.6077</v>
      </c>
      <c r="HI56">
        <v>22.5716</v>
      </c>
      <c r="HJ56">
        <v>22.5741</v>
      </c>
      <c r="HK56">
        <v>29.9974</v>
      </c>
      <c r="HL56">
        <v>55.2586</v>
      </c>
      <c r="HM56">
        <v>17</v>
      </c>
      <c r="HN56">
        <v>420</v>
      </c>
      <c r="HO56">
        <v>13.7704</v>
      </c>
      <c r="HP56">
        <v>99.79810000000001</v>
      </c>
      <c r="HQ56">
        <v>101.673</v>
      </c>
    </row>
    <row r="57" spans="1:225">
      <c r="A57">
        <v>41</v>
      </c>
      <c r="B57">
        <v>1714152361.6</v>
      </c>
      <c r="C57">
        <v>1304.5</v>
      </c>
      <c r="D57" t="s">
        <v>446</v>
      </c>
      <c r="E57" t="s">
        <v>447</v>
      </c>
      <c r="F57">
        <v>5</v>
      </c>
      <c r="G57" t="s">
        <v>441</v>
      </c>
      <c r="H57">
        <v>1714152353.666666</v>
      </c>
      <c r="I57">
        <f>(J57)/1000</f>
        <v>0</v>
      </c>
      <c r="J57">
        <f>IF(BE57, AM57, AG57)</f>
        <v>0</v>
      </c>
      <c r="K57">
        <f>IF(BE57, AH57, AF57)</f>
        <v>0</v>
      </c>
      <c r="L57">
        <f>BG57 - IF(AT57&gt;1, K57*BA57*100.0/(AV57*BU57), 0)</f>
        <v>0</v>
      </c>
      <c r="M57">
        <f>((S57-I57/2)*L57-K57)/(S57+I57/2)</f>
        <v>0</v>
      </c>
      <c r="N57">
        <f>M57*(BN57+BO57)/1000.0</f>
        <v>0</v>
      </c>
      <c r="O57">
        <f>(BG57 - IF(AT57&gt;1, K57*BA57*100.0/(AV57*BU57), 0))*(BN57+BO57)/1000.0</f>
        <v>0</v>
      </c>
      <c r="P57">
        <f>2.0/((1/R57-1/Q57)+SIGN(R57)*SQRT((1/R57-1/Q57)*(1/R57-1/Q57) + 4*BB57/((BB57+1)*(BB57+1))*(2*1/R57*1/Q57-1/Q57*1/Q57)))</f>
        <v>0</v>
      </c>
      <c r="Q57">
        <f>IF(LEFT(BC57,1)&lt;&gt;"0",IF(LEFT(BC57,1)="1",3.0,BD57),$D$5+$E$5*(BU57*BN57/($K$5*1000))+$F$5*(BU57*BN57/($K$5*1000))*MAX(MIN(BA57,$J$5),$I$5)*MAX(MIN(BA57,$J$5),$I$5)+$G$5*MAX(MIN(BA57,$J$5),$I$5)*(BU57*BN57/($K$5*1000))+$H$5*(BU57*BN57/($K$5*1000))*(BU57*BN57/($K$5*1000)))</f>
        <v>0</v>
      </c>
      <c r="R57">
        <f>I57*(1000-(1000*0.61365*exp(17.502*V57/(240.97+V57))/(BN57+BO57)+BI57)/2)/(1000*0.61365*exp(17.502*V57/(240.97+V57))/(BN57+BO57)-BI57)</f>
        <v>0</v>
      </c>
      <c r="S57">
        <f>1/((BB57+1)/(P57/1.6)+1/(Q57/1.37)) + BB57/((BB57+1)/(P57/1.6) + BB57/(Q57/1.37))</f>
        <v>0</v>
      </c>
      <c r="T57">
        <f>(AW57*AZ57)</f>
        <v>0</v>
      </c>
      <c r="U57">
        <f>(BP57+(T57+2*0.95*5.67E-8*(((BP57+$B$7)+273)^4-(BP57+273)^4)-44100*I57)/(1.84*29.3*Q57+8*0.95*5.67E-8*(BP57+273)^3))</f>
        <v>0</v>
      </c>
      <c r="V57">
        <f>($C$7*BQ57+$D$7*BR57+$E$7*U57)</f>
        <v>0</v>
      </c>
      <c r="W57">
        <f>0.61365*exp(17.502*V57/(240.97+V57))</f>
        <v>0</v>
      </c>
      <c r="X57">
        <f>(Y57/Z57*100)</f>
        <v>0</v>
      </c>
      <c r="Y57">
        <f>BI57*(BN57+BO57)/1000</f>
        <v>0</v>
      </c>
      <c r="Z57">
        <f>0.61365*exp(17.502*BP57/(240.97+BP57))</f>
        <v>0</v>
      </c>
      <c r="AA57">
        <f>(W57-BI57*(BN57+BO57)/1000)</f>
        <v>0</v>
      </c>
      <c r="AB57">
        <f>(-I57*44100)</f>
        <v>0</v>
      </c>
      <c r="AC57">
        <f>2*29.3*Q57*0.92*(BP57-V57)</f>
        <v>0</v>
      </c>
      <c r="AD57">
        <f>2*0.95*5.67E-8*(((BP57+$B$7)+273)^4-(V57+273)^4)</f>
        <v>0</v>
      </c>
      <c r="AE57">
        <f>T57+AD57+AB57+AC57</f>
        <v>0</v>
      </c>
      <c r="AF57">
        <f>BM57*AT57*(BH57-BG57*(1000-AT57*BJ57)/(1000-AT57*BI57))/(100*BA57)</f>
        <v>0</v>
      </c>
      <c r="AG57">
        <f>1000*BM57*AT57*(BI57-BJ57)/(100*BA57*(1000-AT57*BI57))</f>
        <v>0</v>
      </c>
      <c r="AH57">
        <f>(AI57 - AJ57 - BN57*1E3/(8.314*(BP57+273.15)) * AL57/BM57 * AK57) * BM57/(100*BA57) * (1000 - BJ57)/1000</f>
        <v>0</v>
      </c>
      <c r="AI57">
        <v>425.8840253638697</v>
      </c>
      <c r="AJ57">
        <v>424.1110242424241</v>
      </c>
      <c r="AK57">
        <v>-1.415145782697545E-05</v>
      </c>
      <c r="AL57">
        <v>67.16411744235521</v>
      </c>
      <c r="AM57">
        <f>(AO57 - AN57 + BN57*1E3/(8.314*(BP57+273.15)) * AQ57/BM57 * AP57) * BM57/(100*BA57) * 1000/(1000 - AO57)</f>
        <v>0</v>
      </c>
      <c r="AN57">
        <v>13.82499814901992</v>
      </c>
      <c r="AO57">
        <v>14.05312909090909</v>
      </c>
      <c r="AP57">
        <v>-0.0002487300621458344</v>
      </c>
      <c r="AQ57">
        <v>78.54815927009587</v>
      </c>
      <c r="AR57">
        <v>0</v>
      </c>
      <c r="AS57">
        <v>0</v>
      </c>
      <c r="AT57">
        <f>IF(AR57*$H$13&gt;=AV57,1.0,(AV57/(AV57-AR57*$H$13)))</f>
        <v>0</v>
      </c>
      <c r="AU57">
        <f>(AT57-1)*100</f>
        <v>0</v>
      </c>
      <c r="AV57">
        <f>MAX(0,($B$13+$C$13*BU57)/(1+$D$13*BU57)*BN57/(BP57+273)*$E$13)</f>
        <v>0</v>
      </c>
      <c r="AW57">
        <f>$B$11*BV57+$C$11*BW57+$F$11*CH57*(1-CK57)</f>
        <v>0</v>
      </c>
      <c r="AX57">
        <f>AW57*AY57</f>
        <v>0</v>
      </c>
      <c r="AY57">
        <f>($B$11*$D$9+$C$11*$D$9+$F$11*((CU57+CM57)/MAX(CU57+CM57+CV57, 0.1)*$I$9+CV57/MAX(CU57+CM57+CV57, 0.1)*$J$9))/($B$11+$C$11+$F$11)</f>
        <v>0</v>
      </c>
      <c r="AZ57">
        <f>($B$11*$K$9+$C$11*$K$9+$F$11*((CU57+CM57)/MAX(CU57+CM57+CV57, 0.1)*$P$9+CV57/MAX(CU57+CM57+CV57, 0.1)*$Q$9))/($B$11+$C$11+$F$11)</f>
        <v>0</v>
      </c>
      <c r="BA57">
        <v>6</v>
      </c>
      <c r="BB57">
        <v>0.5</v>
      </c>
      <c r="BC57" t="s">
        <v>355</v>
      </c>
      <c r="BD57">
        <v>2</v>
      </c>
      <c r="BE57" t="b">
        <v>1</v>
      </c>
      <c r="BF57">
        <v>1714152353.666666</v>
      </c>
      <c r="BG57">
        <v>418.1520333333334</v>
      </c>
      <c r="BH57">
        <v>420.0182666666667</v>
      </c>
      <c r="BI57">
        <v>14.07755</v>
      </c>
      <c r="BJ57">
        <v>13.85748</v>
      </c>
      <c r="BK57">
        <v>420.8826</v>
      </c>
      <c r="BL57">
        <v>14.11125333333333</v>
      </c>
      <c r="BM57">
        <v>600.0106666666667</v>
      </c>
      <c r="BN57">
        <v>101.4034333333334</v>
      </c>
      <c r="BO57">
        <v>0.1000132666666667</v>
      </c>
      <c r="BP57">
        <v>20.15463333333333</v>
      </c>
      <c r="BQ57">
        <v>20.06669666666666</v>
      </c>
      <c r="BR57">
        <v>999.9000000000002</v>
      </c>
      <c r="BS57">
        <v>0</v>
      </c>
      <c r="BT57">
        <v>0</v>
      </c>
      <c r="BU57">
        <v>10004.774</v>
      </c>
      <c r="BV57">
        <v>0</v>
      </c>
      <c r="BW57">
        <v>1355.465</v>
      </c>
      <c r="BX57">
        <v>-1.866285</v>
      </c>
      <c r="BY57">
        <v>424.1226333333333</v>
      </c>
      <c r="BZ57">
        <v>425.9205</v>
      </c>
      <c r="CA57">
        <v>0.2200721</v>
      </c>
      <c r="CB57">
        <v>420.0182666666667</v>
      </c>
      <c r="CC57">
        <v>13.85748</v>
      </c>
      <c r="CD57">
        <v>1.427513333333334</v>
      </c>
      <c r="CE57">
        <v>1.405196666666666</v>
      </c>
      <c r="CF57">
        <v>12.21308333333333</v>
      </c>
      <c r="CG57">
        <v>11.97379333333333</v>
      </c>
      <c r="CH57">
        <v>400.0190666666667</v>
      </c>
      <c r="CI57">
        <v>0.8999980000000001</v>
      </c>
      <c r="CJ57">
        <v>0.10000225</v>
      </c>
      <c r="CK57">
        <v>0</v>
      </c>
      <c r="CL57">
        <v>172.6636</v>
      </c>
      <c r="CM57">
        <v>5.00098</v>
      </c>
      <c r="CN57">
        <v>1267.830333333334</v>
      </c>
      <c r="CO57">
        <v>3656.094666666667</v>
      </c>
      <c r="CP57">
        <v>36.8414</v>
      </c>
      <c r="CQ57">
        <v>40.99343333333331</v>
      </c>
      <c r="CR57">
        <v>38.6622</v>
      </c>
      <c r="CS57">
        <v>40.74976666666666</v>
      </c>
      <c r="CT57">
        <v>38.73516666666665</v>
      </c>
      <c r="CU57">
        <v>355.5150000000001</v>
      </c>
      <c r="CV57">
        <v>39.50233333333333</v>
      </c>
      <c r="CW57">
        <v>0</v>
      </c>
      <c r="CX57">
        <v>1714152448.7</v>
      </c>
      <c r="CY57">
        <v>0</v>
      </c>
      <c r="CZ57">
        <v>1714150874.1</v>
      </c>
      <c r="DA57" t="s">
        <v>356</v>
      </c>
      <c r="DB57">
        <v>1714150866.1</v>
      </c>
      <c r="DC57">
        <v>1714150874.1</v>
      </c>
      <c r="DD57">
        <v>1</v>
      </c>
      <c r="DE57">
        <v>-0.506</v>
      </c>
      <c r="DF57">
        <v>-0.024</v>
      </c>
      <c r="DG57">
        <v>-2.74</v>
      </c>
      <c r="DH57">
        <v>-0.028</v>
      </c>
      <c r="DI57">
        <v>420</v>
      </c>
      <c r="DJ57">
        <v>17</v>
      </c>
      <c r="DK57">
        <v>0.54</v>
      </c>
      <c r="DL57">
        <v>0.17</v>
      </c>
      <c r="DM57">
        <v>-1.8719625</v>
      </c>
      <c r="DN57">
        <v>-0.01617095684803122</v>
      </c>
      <c r="DO57">
        <v>0.0375715989645104</v>
      </c>
      <c r="DP57">
        <v>1</v>
      </c>
      <c r="DQ57">
        <v>0.202875175</v>
      </c>
      <c r="DR57">
        <v>0.3091017523452158</v>
      </c>
      <c r="DS57">
        <v>0.03135924940180129</v>
      </c>
      <c r="DT57">
        <v>0</v>
      </c>
      <c r="DU57">
        <v>1</v>
      </c>
      <c r="DV57">
        <v>2</v>
      </c>
      <c r="DW57" t="s">
        <v>368</v>
      </c>
      <c r="DX57">
        <v>3.22982</v>
      </c>
      <c r="DY57">
        <v>2.70429</v>
      </c>
      <c r="DZ57">
        <v>0.106841</v>
      </c>
      <c r="EA57">
        <v>0.107011</v>
      </c>
      <c r="EB57">
        <v>0.0797663</v>
      </c>
      <c r="EC57">
        <v>0.0791644</v>
      </c>
      <c r="ED57">
        <v>29343.4</v>
      </c>
      <c r="EE57">
        <v>28725.4</v>
      </c>
      <c r="EF57">
        <v>31441.5</v>
      </c>
      <c r="EG57">
        <v>30471</v>
      </c>
      <c r="EH57">
        <v>38772.3</v>
      </c>
      <c r="EI57">
        <v>37100.5</v>
      </c>
      <c r="EJ57">
        <v>44078.4</v>
      </c>
      <c r="EK57">
        <v>42548.5</v>
      </c>
      <c r="EL57">
        <v>2.19482</v>
      </c>
      <c r="EM57">
        <v>1.992</v>
      </c>
      <c r="EN57">
        <v>0.0264756</v>
      </c>
      <c r="EO57">
        <v>0</v>
      </c>
      <c r="EP57">
        <v>19.6333</v>
      </c>
      <c r="EQ57">
        <v>999.9</v>
      </c>
      <c r="ER57">
        <v>55</v>
      </c>
      <c r="ES57">
        <v>25.2</v>
      </c>
      <c r="ET57">
        <v>17.451</v>
      </c>
      <c r="EU57">
        <v>61.4745</v>
      </c>
      <c r="EV57">
        <v>23.0529</v>
      </c>
      <c r="EW57">
        <v>1</v>
      </c>
      <c r="EX57">
        <v>-0.346113</v>
      </c>
      <c r="EY57">
        <v>1.63913</v>
      </c>
      <c r="EZ57">
        <v>20.2015</v>
      </c>
      <c r="FA57">
        <v>5.22912</v>
      </c>
      <c r="FB57">
        <v>11.9971</v>
      </c>
      <c r="FC57">
        <v>4.968</v>
      </c>
      <c r="FD57">
        <v>3.297</v>
      </c>
      <c r="FE57">
        <v>9999</v>
      </c>
      <c r="FF57">
        <v>9999</v>
      </c>
      <c r="FG57">
        <v>9999</v>
      </c>
      <c r="FH57">
        <v>26.9</v>
      </c>
      <c r="FI57">
        <v>4.97106</v>
      </c>
      <c r="FJ57">
        <v>1.86768</v>
      </c>
      <c r="FK57">
        <v>1.85882</v>
      </c>
      <c r="FL57">
        <v>1.86494</v>
      </c>
      <c r="FM57">
        <v>1.86306</v>
      </c>
      <c r="FN57">
        <v>1.86432</v>
      </c>
      <c r="FO57">
        <v>1.85974</v>
      </c>
      <c r="FP57">
        <v>1.86383</v>
      </c>
      <c r="FQ57">
        <v>0</v>
      </c>
      <c r="FR57">
        <v>0</v>
      </c>
      <c r="FS57">
        <v>0</v>
      </c>
      <c r="FT57">
        <v>0</v>
      </c>
      <c r="FU57" t="s">
        <v>358</v>
      </c>
      <c r="FV57" t="s">
        <v>359</v>
      </c>
      <c r="FW57" t="s">
        <v>360</v>
      </c>
      <c r="FX57" t="s">
        <v>360</v>
      </c>
      <c r="FY57" t="s">
        <v>360</v>
      </c>
      <c r="FZ57" t="s">
        <v>360</v>
      </c>
      <c r="GA57">
        <v>0</v>
      </c>
      <c r="GB57">
        <v>100</v>
      </c>
      <c r="GC57">
        <v>100</v>
      </c>
      <c r="GD57">
        <v>-2.731</v>
      </c>
      <c r="GE57">
        <v>-0.0337</v>
      </c>
      <c r="GF57">
        <v>-0.8811904899427965</v>
      </c>
      <c r="GG57">
        <v>-0.004200780211792431</v>
      </c>
      <c r="GH57">
        <v>-6.086107273994438E-07</v>
      </c>
      <c r="GI57">
        <v>3.538391214060535E-10</v>
      </c>
      <c r="GJ57">
        <v>-0.05529564386864645</v>
      </c>
      <c r="GK57">
        <v>0.006682484536868237</v>
      </c>
      <c r="GL57">
        <v>-0.0007200357986506558</v>
      </c>
      <c r="GM57">
        <v>2.515042002614049E-05</v>
      </c>
      <c r="GN57">
        <v>15</v>
      </c>
      <c r="GO57">
        <v>1944</v>
      </c>
      <c r="GP57">
        <v>3</v>
      </c>
      <c r="GQ57">
        <v>20</v>
      </c>
      <c r="GR57">
        <v>24.9</v>
      </c>
      <c r="GS57">
        <v>24.8</v>
      </c>
      <c r="GT57">
        <v>1.12671</v>
      </c>
      <c r="GU57">
        <v>2.40967</v>
      </c>
      <c r="GV57">
        <v>1.44897</v>
      </c>
      <c r="GW57">
        <v>2.2998</v>
      </c>
      <c r="GX57">
        <v>1.55151</v>
      </c>
      <c r="GY57">
        <v>2.20947</v>
      </c>
      <c r="GZ57">
        <v>29.4314</v>
      </c>
      <c r="HA57">
        <v>14.3247</v>
      </c>
      <c r="HB57">
        <v>18</v>
      </c>
      <c r="HC57">
        <v>602.087</v>
      </c>
      <c r="HD57">
        <v>476.653</v>
      </c>
      <c r="HE57">
        <v>17.0007</v>
      </c>
      <c r="HF57">
        <v>22.4895</v>
      </c>
      <c r="HG57">
        <v>30.0001</v>
      </c>
      <c r="HH57">
        <v>22.6077</v>
      </c>
      <c r="HI57">
        <v>22.5702</v>
      </c>
      <c r="HJ57">
        <v>22.5728</v>
      </c>
      <c r="HK57">
        <v>30.2733</v>
      </c>
      <c r="HL57">
        <v>55.2586</v>
      </c>
      <c r="HM57">
        <v>17</v>
      </c>
      <c r="HN57">
        <v>420</v>
      </c>
      <c r="HO57">
        <v>13.7626</v>
      </c>
      <c r="HP57">
        <v>99.7968</v>
      </c>
      <c r="HQ57">
        <v>101.671</v>
      </c>
    </row>
    <row r="58" spans="1:225">
      <c r="A58">
        <v>42</v>
      </c>
      <c r="B58">
        <v>1714152371.6</v>
      </c>
      <c r="C58">
        <v>1314.5</v>
      </c>
      <c r="D58" t="s">
        <v>448</v>
      </c>
      <c r="E58" t="s">
        <v>449</v>
      </c>
      <c r="F58">
        <v>5</v>
      </c>
      <c r="G58" t="s">
        <v>441</v>
      </c>
      <c r="H58">
        <v>1714152363.666666</v>
      </c>
      <c r="I58">
        <f>(J58)/1000</f>
        <v>0</v>
      </c>
      <c r="J58">
        <f>IF(BE58, AM58, AG58)</f>
        <v>0</v>
      </c>
      <c r="K58">
        <f>IF(BE58, AH58, AF58)</f>
        <v>0</v>
      </c>
      <c r="L58">
        <f>BG58 - IF(AT58&gt;1, K58*BA58*100.0/(AV58*BU58), 0)</f>
        <v>0</v>
      </c>
      <c r="M58">
        <f>((S58-I58/2)*L58-K58)/(S58+I58/2)</f>
        <v>0</v>
      </c>
      <c r="N58">
        <f>M58*(BN58+BO58)/1000.0</f>
        <v>0</v>
      </c>
      <c r="O58">
        <f>(BG58 - IF(AT58&gt;1, K58*BA58*100.0/(AV58*BU58), 0))*(BN58+BO58)/1000.0</f>
        <v>0</v>
      </c>
      <c r="P58">
        <f>2.0/((1/R58-1/Q58)+SIGN(R58)*SQRT((1/R58-1/Q58)*(1/R58-1/Q58) + 4*BB58/((BB58+1)*(BB58+1))*(2*1/R58*1/Q58-1/Q58*1/Q58)))</f>
        <v>0</v>
      </c>
      <c r="Q58">
        <f>IF(LEFT(BC58,1)&lt;&gt;"0",IF(LEFT(BC58,1)="1",3.0,BD58),$D$5+$E$5*(BU58*BN58/($K$5*1000))+$F$5*(BU58*BN58/($K$5*1000))*MAX(MIN(BA58,$J$5),$I$5)*MAX(MIN(BA58,$J$5),$I$5)+$G$5*MAX(MIN(BA58,$J$5),$I$5)*(BU58*BN58/($K$5*1000))+$H$5*(BU58*BN58/($K$5*1000))*(BU58*BN58/($K$5*1000)))</f>
        <v>0</v>
      </c>
      <c r="R58">
        <f>I58*(1000-(1000*0.61365*exp(17.502*V58/(240.97+V58))/(BN58+BO58)+BI58)/2)/(1000*0.61365*exp(17.502*V58/(240.97+V58))/(BN58+BO58)-BI58)</f>
        <v>0</v>
      </c>
      <c r="S58">
        <f>1/((BB58+1)/(P58/1.6)+1/(Q58/1.37)) + BB58/((BB58+1)/(P58/1.6) + BB58/(Q58/1.37))</f>
        <v>0</v>
      </c>
      <c r="T58">
        <f>(AW58*AZ58)</f>
        <v>0</v>
      </c>
      <c r="U58">
        <f>(BP58+(T58+2*0.95*5.67E-8*(((BP58+$B$7)+273)^4-(BP58+273)^4)-44100*I58)/(1.84*29.3*Q58+8*0.95*5.67E-8*(BP58+273)^3))</f>
        <v>0</v>
      </c>
      <c r="V58">
        <f>($C$7*BQ58+$D$7*BR58+$E$7*U58)</f>
        <v>0</v>
      </c>
      <c r="W58">
        <f>0.61365*exp(17.502*V58/(240.97+V58))</f>
        <v>0</v>
      </c>
      <c r="X58">
        <f>(Y58/Z58*100)</f>
        <v>0</v>
      </c>
      <c r="Y58">
        <f>BI58*(BN58+BO58)/1000</f>
        <v>0</v>
      </c>
      <c r="Z58">
        <f>0.61365*exp(17.502*BP58/(240.97+BP58))</f>
        <v>0</v>
      </c>
      <c r="AA58">
        <f>(W58-BI58*(BN58+BO58)/1000)</f>
        <v>0</v>
      </c>
      <c r="AB58">
        <f>(-I58*44100)</f>
        <v>0</v>
      </c>
      <c r="AC58">
        <f>2*29.3*Q58*0.92*(BP58-V58)</f>
        <v>0</v>
      </c>
      <c r="AD58">
        <f>2*0.95*5.67E-8*(((BP58+$B$7)+273)^4-(V58+273)^4)</f>
        <v>0</v>
      </c>
      <c r="AE58">
        <f>T58+AD58+AB58+AC58</f>
        <v>0</v>
      </c>
      <c r="AF58">
        <f>BM58*AT58*(BH58-BG58*(1000-AT58*BJ58)/(1000-AT58*BI58))/(100*BA58)</f>
        <v>0</v>
      </c>
      <c r="AG58">
        <f>1000*BM58*AT58*(BI58-BJ58)/(100*BA58*(1000-AT58*BI58))</f>
        <v>0</v>
      </c>
      <c r="AH58">
        <f>(AI58 - AJ58 - BN58*1E3/(8.314*(BP58+273.15)) * AL58/BM58 * AK58) * BM58/(100*BA58) * (1000 - BJ58)/1000</f>
        <v>0</v>
      </c>
      <c r="AI58">
        <v>425.8862676818095</v>
      </c>
      <c r="AJ58">
        <v>424.052915151515</v>
      </c>
      <c r="AK58">
        <v>0.0001661396673854313</v>
      </c>
      <c r="AL58">
        <v>67.16411744235521</v>
      </c>
      <c r="AM58">
        <f>(AO58 - AN58 + BN58*1E3/(8.314*(BP58+273.15)) * AQ58/BM58 * AP58) * BM58/(100*BA58) * 1000/(1000 - AO58)</f>
        <v>0</v>
      </c>
      <c r="AN58">
        <v>13.82166501750555</v>
      </c>
      <c r="AO58">
        <v>14.03472363636364</v>
      </c>
      <c r="AP58">
        <v>-6.230435432367118E-05</v>
      </c>
      <c r="AQ58">
        <v>78.54815927009587</v>
      </c>
      <c r="AR58">
        <v>0</v>
      </c>
      <c r="AS58">
        <v>0</v>
      </c>
      <c r="AT58">
        <f>IF(AR58*$H$13&gt;=AV58,1.0,(AV58/(AV58-AR58*$H$13)))</f>
        <v>0</v>
      </c>
      <c r="AU58">
        <f>(AT58-1)*100</f>
        <v>0</v>
      </c>
      <c r="AV58">
        <f>MAX(0,($B$13+$C$13*BU58)/(1+$D$13*BU58)*BN58/(BP58+273)*$E$13)</f>
        <v>0</v>
      </c>
      <c r="AW58">
        <f>$B$11*BV58+$C$11*BW58+$F$11*CH58*(1-CK58)</f>
        <v>0</v>
      </c>
      <c r="AX58">
        <f>AW58*AY58</f>
        <v>0</v>
      </c>
      <c r="AY58">
        <f>($B$11*$D$9+$C$11*$D$9+$F$11*((CU58+CM58)/MAX(CU58+CM58+CV58, 0.1)*$I$9+CV58/MAX(CU58+CM58+CV58, 0.1)*$J$9))/($B$11+$C$11+$F$11)</f>
        <v>0</v>
      </c>
      <c r="AZ58">
        <f>($B$11*$K$9+$C$11*$K$9+$F$11*((CU58+CM58)/MAX(CU58+CM58+CV58, 0.1)*$P$9+CV58/MAX(CU58+CM58+CV58, 0.1)*$Q$9))/($B$11+$C$11+$F$11)</f>
        <v>0</v>
      </c>
      <c r="BA58">
        <v>6</v>
      </c>
      <c r="BB58">
        <v>0.5</v>
      </c>
      <c r="BC58" t="s">
        <v>355</v>
      </c>
      <c r="BD58">
        <v>2</v>
      </c>
      <c r="BE58" t="b">
        <v>1</v>
      </c>
      <c r="BF58">
        <v>1714152363.666666</v>
      </c>
      <c r="BG58">
        <v>418.1254666666666</v>
      </c>
      <c r="BH58">
        <v>420.0039</v>
      </c>
      <c r="BI58">
        <v>14.04867333333333</v>
      </c>
      <c r="BJ58">
        <v>13.8242</v>
      </c>
      <c r="BK58">
        <v>420.8558333333333</v>
      </c>
      <c r="BL58">
        <v>14.08242</v>
      </c>
      <c r="BM58">
        <v>599.9931333333335</v>
      </c>
      <c r="BN58">
        <v>101.4047</v>
      </c>
      <c r="BO58">
        <v>0.09997657333333333</v>
      </c>
      <c r="BP58">
        <v>20.15963666666666</v>
      </c>
      <c r="BQ58">
        <v>20.07214666666666</v>
      </c>
      <c r="BR58">
        <v>999.9000000000002</v>
      </c>
      <c r="BS58">
        <v>0</v>
      </c>
      <c r="BT58">
        <v>0</v>
      </c>
      <c r="BU58">
        <v>9994.734666666667</v>
      </c>
      <c r="BV58">
        <v>0</v>
      </c>
      <c r="BW58">
        <v>1349.552666666666</v>
      </c>
      <c r="BX58">
        <v>-1.878546666666667</v>
      </c>
      <c r="BY58">
        <v>424.0831333333334</v>
      </c>
      <c r="BZ58">
        <v>425.8915666666667</v>
      </c>
      <c r="CA58">
        <v>0.2244729666666667</v>
      </c>
      <c r="CB58">
        <v>420.0039</v>
      </c>
      <c r="CC58">
        <v>13.8242</v>
      </c>
      <c r="CD58">
        <v>1.424602333333333</v>
      </c>
      <c r="CE58">
        <v>1.401840333333333</v>
      </c>
      <c r="CF58">
        <v>12.18206333333333</v>
      </c>
      <c r="CG58">
        <v>11.93755333333333</v>
      </c>
      <c r="CH58">
        <v>400.0315</v>
      </c>
      <c r="CI58">
        <v>0.8999979999999999</v>
      </c>
      <c r="CJ58">
        <v>0.10000225</v>
      </c>
      <c r="CK58">
        <v>0</v>
      </c>
      <c r="CL58">
        <v>171.4988666666667</v>
      </c>
      <c r="CM58">
        <v>5.00098</v>
      </c>
      <c r="CN58">
        <v>1284.178666666667</v>
      </c>
      <c r="CO58">
        <v>3656.209333333333</v>
      </c>
      <c r="CP58">
        <v>36.875</v>
      </c>
      <c r="CQ58">
        <v>41.09353333333332</v>
      </c>
      <c r="CR58">
        <v>38.67266666666666</v>
      </c>
      <c r="CS58">
        <v>40.8726</v>
      </c>
      <c r="CT58">
        <v>38.79753333333333</v>
      </c>
      <c r="CU58">
        <v>355.5266666666668</v>
      </c>
      <c r="CV58">
        <v>39.50433333333333</v>
      </c>
      <c r="CW58">
        <v>0</v>
      </c>
      <c r="CX58">
        <v>1714152458.3</v>
      </c>
      <c r="CY58">
        <v>0</v>
      </c>
      <c r="CZ58">
        <v>1714150874.1</v>
      </c>
      <c r="DA58" t="s">
        <v>356</v>
      </c>
      <c r="DB58">
        <v>1714150866.1</v>
      </c>
      <c r="DC58">
        <v>1714150874.1</v>
      </c>
      <c r="DD58">
        <v>1</v>
      </c>
      <c r="DE58">
        <v>-0.506</v>
      </c>
      <c r="DF58">
        <v>-0.024</v>
      </c>
      <c r="DG58">
        <v>-2.74</v>
      </c>
      <c r="DH58">
        <v>-0.028</v>
      </c>
      <c r="DI58">
        <v>420</v>
      </c>
      <c r="DJ58">
        <v>17</v>
      </c>
      <c r="DK58">
        <v>0.54</v>
      </c>
      <c r="DL58">
        <v>0.17</v>
      </c>
      <c r="DM58">
        <v>-1.882576097560976</v>
      </c>
      <c r="DN58">
        <v>0.02713191637630638</v>
      </c>
      <c r="DO58">
        <v>0.02682965940513145</v>
      </c>
      <c r="DP58">
        <v>1</v>
      </c>
      <c r="DQ58">
        <v>0.2253803414634146</v>
      </c>
      <c r="DR58">
        <v>-0.04458029268292672</v>
      </c>
      <c r="DS58">
        <v>0.006798817898004917</v>
      </c>
      <c r="DT58">
        <v>1</v>
      </c>
      <c r="DU58">
        <v>2</v>
      </c>
      <c r="DV58">
        <v>2</v>
      </c>
      <c r="DW58" t="s">
        <v>365</v>
      </c>
      <c r="DX58">
        <v>3.22971</v>
      </c>
      <c r="DY58">
        <v>2.70432</v>
      </c>
      <c r="DZ58">
        <v>0.10683</v>
      </c>
      <c r="EA58">
        <v>0.107013</v>
      </c>
      <c r="EB58">
        <v>0.0796921</v>
      </c>
      <c r="EC58">
        <v>0.07915990000000001</v>
      </c>
      <c r="ED58">
        <v>29343.2</v>
      </c>
      <c r="EE58">
        <v>28725.1</v>
      </c>
      <c r="EF58">
        <v>31440.9</v>
      </c>
      <c r="EG58">
        <v>30470.8</v>
      </c>
      <c r="EH58">
        <v>38775.1</v>
      </c>
      <c r="EI58">
        <v>37100.3</v>
      </c>
      <c r="EJ58">
        <v>44078</v>
      </c>
      <c r="EK58">
        <v>42548.1</v>
      </c>
      <c r="EL58">
        <v>2.19465</v>
      </c>
      <c r="EM58">
        <v>1.99233</v>
      </c>
      <c r="EN58">
        <v>0.0272542</v>
      </c>
      <c r="EO58">
        <v>0</v>
      </c>
      <c r="EP58">
        <v>19.6343</v>
      </c>
      <c r="EQ58">
        <v>999.9</v>
      </c>
      <c r="ER58">
        <v>55</v>
      </c>
      <c r="ES58">
        <v>25.2</v>
      </c>
      <c r="ET58">
        <v>17.4532</v>
      </c>
      <c r="EU58">
        <v>61.4045</v>
      </c>
      <c r="EV58">
        <v>23.6538</v>
      </c>
      <c r="EW58">
        <v>1</v>
      </c>
      <c r="EX58">
        <v>-0.345953</v>
      </c>
      <c r="EY58">
        <v>1.64028</v>
      </c>
      <c r="EZ58">
        <v>20.2015</v>
      </c>
      <c r="FA58">
        <v>5.22897</v>
      </c>
      <c r="FB58">
        <v>11.996</v>
      </c>
      <c r="FC58">
        <v>4.96725</v>
      </c>
      <c r="FD58">
        <v>3.297</v>
      </c>
      <c r="FE58">
        <v>9999</v>
      </c>
      <c r="FF58">
        <v>9999</v>
      </c>
      <c r="FG58">
        <v>9999</v>
      </c>
      <c r="FH58">
        <v>26.9</v>
      </c>
      <c r="FI58">
        <v>4.97108</v>
      </c>
      <c r="FJ58">
        <v>1.86768</v>
      </c>
      <c r="FK58">
        <v>1.85883</v>
      </c>
      <c r="FL58">
        <v>1.86493</v>
      </c>
      <c r="FM58">
        <v>1.86302</v>
      </c>
      <c r="FN58">
        <v>1.86432</v>
      </c>
      <c r="FO58">
        <v>1.85975</v>
      </c>
      <c r="FP58">
        <v>1.86384</v>
      </c>
      <c r="FQ58">
        <v>0</v>
      </c>
      <c r="FR58">
        <v>0</v>
      </c>
      <c r="FS58">
        <v>0</v>
      </c>
      <c r="FT58">
        <v>0</v>
      </c>
      <c r="FU58" t="s">
        <v>358</v>
      </c>
      <c r="FV58" t="s">
        <v>359</v>
      </c>
      <c r="FW58" t="s">
        <v>360</v>
      </c>
      <c r="FX58" t="s">
        <v>360</v>
      </c>
      <c r="FY58" t="s">
        <v>360</v>
      </c>
      <c r="FZ58" t="s">
        <v>360</v>
      </c>
      <c r="GA58">
        <v>0</v>
      </c>
      <c r="GB58">
        <v>100</v>
      </c>
      <c r="GC58">
        <v>100</v>
      </c>
      <c r="GD58">
        <v>-2.73</v>
      </c>
      <c r="GE58">
        <v>-0.0337</v>
      </c>
      <c r="GF58">
        <v>-0.8811904899427965</v>
      </c>
      <c r="GG58">
        <v>-0.004200780211792431</v>
      </c>
      <c r="GH58">
        <v>-6.086107273994438E-07</v>
      </c>
      <c r="GI58">
        <v>3.538391214060535E-10</v>
      </c>
      <c r="GJ58">
        <v>-0.05529564386864645</v>
      </c>
      <c r="GK58">
        <v>0.006682484536868237</v>
      </c>
      <c r="GL58">
        <v>-0.0007200357986506558</v>
      </c>
      <c r="GM58">
        <v>2.515042002614049E-05</v>
      </c>
      <c r="GN58">
        <v>15</v>
      </c>
      <c r="GO58">
        <v>1944</v>
      </c>
      <c r="GP58">
        <v>3</v>
      </c>
      <c r="GQ58">
        <v>20</v>
      </c>
      <c r="GR58">
        <v>25.1</v>
      </c>
      <c r="GS58">
        <v>25</v>
      </c>
      <c r="GT58">
        <v>1.12793</v>
      </c>
      <c r="GU58">
        <v>2.41089</v>
      </c>
      <c r="GV58">
        <v>1.44775</v>
      </c>
      <c r="GW58">
        <v>2.2998</v>
      </c>
      <c r="GX58">
        <v>1.55151</v>
      </c>
      <c r="GY58">
        <v>2.38159</v>
      </c>
      <c r="GZ58">
        <v>29.4527</v>
      </c>
      <c r="HA58">
        <v>14.3422</v>
      </c>
      <c r="HB58">
        <v>18</v>
      </c>
      <c r="HC58">
        <v>601.9450000000001</v>
      </c>
      <c r="HD58">
        <v>476.843</v>
      </c>
      <c r="HE58">
        <v>16.9999</v>
      </c>
      <c r="HF58">
        <v>22.4895</v>
      </c>
      <c r="HG58">
        <v>30.0002</v>
      </c>
      <c r="HH58">
        <v>22.6058</v>
      </c>
      <c r="HI58">
        <v>22.5688</v>
      </c>
      <c r="HJ58">
        <v>22.5732</v>
      </c>
      <c r="HK58">
        <v>30.2733</v>
      </c>
      <c r="HL58">
        <v>55.2586</v>
      </c>
      <c r="HM58">
        <v>17</v>
      </c>
      <c r="HN58">
        <v>420</v>
      </c>
      <c r="HO58">
        <v>13.7624</v>
      </c>
      <c r="HP58">
        <v>99.79559999999999</v>
      </c>
      <c r="HQ58">
        <v>101.67</v>
      </c>
    </row>
    <row r="59" spans="1:225">
      <c r="A59">
        <v>43</v>
      </c>
      <c r="B59">
        <v>1714152381.6</v>
      </c>
      <c r="C59">
        <v>1324.5</v>
      </c>
      <c r="D59" t="s">
        <v>450</v>
      </c>
      <c r="E59" t="s">
        <v>451</v>
      </c>
      <c r="F59">
        <v>5</v>
      </c>
      <c r="G59" t="s">
        <v>441</v>
      </c>
      <c r="H59">
        <v>1714152373.666666</v>
      </c>
      <c r="I59">
        <f>(J59)/1000</f>
        <v>0</v>
      </c>
      <c r="J59">
        <f>IF(BE59, AM59, AG59)</f>
        <v>0</v>
      </c>
      <c r="K59">
        <f>IF(BE59, AH59, AF59)</f>
        <v>0</v>
      </c>
      <c r="L59">
        <f>BG59 - IF(AT59&gt;1, K59*BA59*100.0/(AV59*BU59), 0)</f>
        <v>0</v>
      </c>
      <c r="M59">
        <f>((S59-I59/2)*L59-K59)/(S59+I59/2)</f>
        <v>0</v>
      </c>
      <c r="N59">
        <f>M59*(BN59+BO59)/1000.0</f>
        <v>0</v>
      </c>
      <c r="O59">
        <f>(BG59 - IF(AT59&gt;1, K59*BA59*100.0/(AV59*BU59), 0))*(BN59+BO59)/1000.0</f>
        <v>0</v>
      </c>
      <c r="P59">
        <f>2.0/((1/R59-1/Q59)+SIGN(R59)*SQRT((1/R59-1/Q59)*(1/R59-1/Q59) + 4*BB59/((BB59+1)*(BB59+1))*(2*1/R59*1/Q59-1/Q59*1/Q59)))</f>
        <v>0</v>
      </c>
      <c r="Q59">
        <f>IF(LEFT(BC59,1)&lt;&gt;"0",IF(LEFT(BC59,1)="1",3.0,BD59),$D$5+$E$5*(BU59*BN59/($K$5*1000))+$F$5*(BU59*BN59/($K$5*1000))*MAX(MIN(BA59,$J$5),$I$5)*MAX(MIN(BA59,$J$5),$I$5)+$G$5*MAX(MIN(BA59,$J$5),$I$5)*(BU59*BN59/($K$5*1000))+$H$5*(BU59*BN59/($K$5*1000))*(BU59*BN59/($K$5*1000)))</f>
        <v>0</v>
      </c>
      <c r="R59">
        <f>I59*(1000-(1000*0.61365*exp(17.502*V59/(240.97+V59))/(BN59+BO59)+BI59)/2)/(1000*0.61365*exp(17.502*V59/(240.97+V59))/(BN59+BO59)-BI59)</f>
        <v>0</v>
      </c>
      <c r="S59">
        <f>1/((BB59+1)/(P59/1.6)+1/(Q59/1.37)) + BB59/((BB59+1)/(P59/1.6) + BB59/(Q59/1.37))</f>
        <v>0</v>
      </c>
      <c r="T59">
        <f>(AW59*AZ59)</f>
        <v>0</v>
      </c>
      <c r="U59">
        <f>(BP59+(T59+2*0.95*5.67E-8*(((BP59+$B$7)+273)^4-(BP59+273)^4)-44100*I59)/(1.84*29.3*Q59+8*0.95*5.67E-8*(BP59+273)^3))</f>
        <v>0</v>
      </c>
      <c r="V59">
        <f>($C$7*BQ59+$D$7*BR59+$E$7*U59)</f>
        <v>0</v>
      </c>
      <c r="W59">
        <f>0.61365*exp(17.502*V59/(240.97+V59))</f>
        <v>0</v>
      </c>
      <c r="X59">
        <f>(Y59/Z59*100)</f>
        <v>0</v>
      </c>
      <c r="Y59">
        <f>BI59*(BN59+BO59)/1000</f>
        <v>0</v>
      </c>
      <c r="Z59">
        <f>0.61365*exp(17.502*BP59/(240.97+BP59))</f>
        <v>0</v>
      </c>
      <c r="AA59">
        <f>(W59-BI59*(BN59+BO59)/1000)</f>
        <v>0</v>
      </c>
      <c r="AB59">
        <f>(-I59*44100)</f>
        <v>0</v>
      </c>
      <c r="AC59">
        <f>2*29.3*Q59*0.92*(BP59-V59)</f>
        <v>0</v>
      </c>
      <c r="AD59">
        <f>2*0.95*5.67E-8*(((BP59+$B$7)+273)^4-(V59+273)^4)</f>
        <v>0</v>
      </c>
      <c r="AE59">
        <f>T59+AD59+AB59+AC59</f>
        <v>0</v>
      </c>
      <c r="AF59">
        <f>BM59*AT59*(BH59-BG59*(1000-AT59*BJ59)/(1000-AT59*BI59))/(100*BA59)</f>
        <v>0</v>
      </c>
      <c r="AG59">
        <f>1000*BM59*AT59*(BI59-BJ59)/(100*BA59*(1000-AT59*BI59))</f>
        <v>0</v>
      </c>
      <c r="AH59">
        <f>(AI59 - AJ59 - BN59*1E3/(8.314*(BP59+273.15)) * AL59/BM59 * AK59) * BM59/(100*BA59) * (1000 - BJ59)/1000</f>
        <v>0</v>
      </c>
      <c r="AI59">
        <v>425.8244022716594</v>
      </c>
      <c r="AJ59">
        <v>424.033521212121</v>
      </c>
      <c r="AK59">
        <v>-0.0001667526085265045</v>
      </c>
      <c r="AL59">
        <v>67.16411744235521</v>
      </c>
      <c r="AM59">
        <f>(AO59 - AN59 + BN59*1E3/(8.314*(BP59+273.15)) * AQ59/BM59 * AP59) * BM59/(100*BA59) * 1000/(1000 - AO59)</f>
        <v>0</v>
      </c>
      <c r="AN59">
        <v>13.79604304617843</v>
      </c>
      <c r="AO59">
        <v>14.02686545454545</v>
      </c>
      <c r="AP59">
        <v>-2.796036037006841E-05</v>
      </c>
      <c r="AQ59">
        <v>78.54815927009587</v>
      </c>
      <c r="AR59">
        <v>0</v>
      </c>
      <c r="AS59">
        <v>0</v>
      </c>
      <c r="AT59">
        <f>IF(AR59*$H$13&gt;=AV59,1.0,(AV59/(AV59-AR59*$H$13)))</f>
        <v>0</v>
      </c>
      <c r="AU59">
        <f>(AT59-1)*100</f>
        <v>0</v>
      </c>
      <c r="AV59">
        <f>MAX(0,($B$13+$C$13*BU59)/(1+$D$13*BU59)*BN59/(BP59+273)*$E$13)</f>
        <v>0</v>
      </c>
      <c r="AW59">
        <f>$B$11*BV59+$C$11*BW59+$F$11*CH59*(1-CK59)</f>
        <v>0</v>
      </c>
      <c r="AX59">
        <f>AW59*AY59</f>
        <v>0</v>
      </c>
      <c r="AY59">
        <f>($B$11*$D$9+$C$11*$D$9+$F$11*((CU59+CM59)/MAX(CU59+CM59+CV59, 0.1)*$I$9+CV59/MAX(CU59+CM59+CV59, 0.1)*$J$9))/($B$11+$C$11+$F$11)</f>
        <v>0</v>
      </c>
      <c r="AZ59">
        <f>($B$11*$K$9+$C$11*$K$9+$F$11*((CU59+CM59)/MAX(CU59+CM59+CV59, 0.1)*$P$9+CV59/MAX(CU59+CM59+CV59, 0.1)*$Q$9))/($B$11+$C$11+$F$11)</f>
        <v>0</v>
      </c>
      <c r="BA59">
        <v>6</v>
      </c>
      <c r="BB59">
        <v>0.5</v>
      </c>
      <c r="BC59" t="s">
        <v>355</v>
      </c>
      <c r="BD59">
        <v>2</v>
      </c>
      <c r="BE59" t="b">
        <v>1</v>
      </c>
      <c r="BF59">
        <v>1714152373.666666</v>
      </c>
      <c r="BG59">
        <v>418.0977666666666</v>
      </c>
      <c r="BH59">
        <v>419.9901</v>
      </c>
      <c r="BI59">
        <v>14.03419</v>
      </c>
      <c r="BJ59">
        <v>13.81308666666667</v>
      </c>
      <c r="BK59">
        <v>420.8280999999999</v>
      </c>
      <c r="BL59">
        <v>14.06796</v>
      </c>
      <c r="BM59">
        <v>599.9976333333333</v>
      </c>
      <c r="BN59">
        <v>101.4033333333333</v>
      </c>
      <c r="BO59">
        <v>0.09995266</v>
      </c>
      <c r="BP59">
        <v>20.17208</v>
      </c>
      <c r="BQ59">
        <v>20.07696</v>
      </c>
      <c r="BR59">
        <v>999.9000000000002</v>
      </c>
      <c r="BS59">
        <v>0</v>
      </c>
      <c r="BT59">
        <v>0</v>
      </c>
      <c r="BU59">
        <v>10005.37633333333</v>
      </c>
      <c r="BV59">
        <v>0</v>
      </c>
      <c r="BW59">
        <v>1337.828</v>
      </c>
      <c r="BX59">
        <v>-1.892396333333333</v>
      </c>
      <c r="BY59">
        <v>424.0488666666668</v>
      </c>
      <c r="BZ59">
        <v>425.8727666666667</v>
      </c>
      <c r="CA59">
        <v>0.2210979666666667</v>
      </c>
      <c r="CB59">
        <v>419.9901</v>
      </c>
      <c r="CC59">
        <v>13.81308666666667</v>
      </c>
      <c r="CD59">
        <v>1.423114</v>
      </c>
      <c r="CE59">
        <v>1.400694666666667</v>
      </c>
      <c r="CF59">
        <v>12.16619333333334</v>
      </c>
      <c r="CG59">
        <v>11.92514</v>
      </c>
      <c r="CH59">
        <v>400.0111666666667</v>
      </c>
      <c r="CI59">
        <v>0.8999908</v>
      </c>
      <c r="CJ59">
        <v>0.1000094</v>
      </c>
      <c r="CK59">
        <v>0</v>
      </c>
      <c r="CL59">
        <v>170.6742333333333</v>
      </c>
      <c r="CM59">
        <v>5.00098</v>
      </c>
      <c r="CN59">
        <v>1290.078</v>
      </c>
      <c r="CO59">
        <v>3656.012</v>
      </c>
      <c r="CP59">
        <v>36.91426666666666</v>
      </c>
      <c r="CQ59">
        <v>41.1936</v>
      </c>
      <c r="CR59">
        <v>38.7353</v>
      </c>
      <c r="CS59">
        <v>41.04349999999999</v>
      </c>
      <c r="CT59">
        <v>38.8456</v>
      </c>
      <c r="CU59">
        <v>355.5053333333332</v>
      </c>
      <c r="CV59">
        <v>39.505</v>
      </c>
      <c r="CW59">
        <v>0</v>
      </c>
      <c r="CX59">
        <v>1714152468.5</v>
      </c>
      <c r="CY59">
        <v>0</v>
      </c>
      <c r="CZ59">
        <v>1714150874.1</v>
      </c>
      <c r="DA59" t="s">
        <v>356</v>
      </c>
      <c r="DB59">
        <v>1714150866.1</v>
      </c>
      <c r="DC59">
        <v>1714150874.1</v>
      </c>
      <c r="DD59">
        <v>1</v>
      </c>
      <c r="DE59">
        <v>-0.506</v>
      </c>
      <c r="DF59">
        <v>-0.024</v>
      </c>
      <c r="DG59">
        <v>-2.74</v>
      </c>
      <c r="DH59">
        <v>-0.028</v>
      </c>
      <c r="DI59">
        <v>420</v>
      </c>
      <c r="DJ59">
        <v>17</v>
      </c>
      <c r="DK59">
        <v>0.54</v>
      </c>
      <c r="DL59">
        <v>0.17</v>
      </c>
      <c r="DM59">
        <v>-1.888233</v>
      </c>
      <c r="DN59">
        <v>-0.05054296435272129</v>
      </c>
      <c r="DO59">
        <v>0.02639118036390189</v>
      </c>
      <c r="DP59">
        <v>1</v>
      </c>
      <c r="DQ59">
        <v>0.2217861</v>
      </c>
      <c r="DR59">
        <v>0.04048205628517797</v>
      </c>
      <c r="DS59">
        <v>0.01228447506570794</v>
      </c>
      <c r="DT59">
        <v>1</v>
      </c>
      <c r="DU59">
        <v>2</v>
      </c>
      <c r="DV59">
        <v>2</v>
      </c>
      <c r="DW59" t="s">
        <v>365</v>
      </c>
      <c r="DX59">
        <v>3.22975</v>
      </c>
      <c r="DY59">
        <v>2.70433</v>
      </c>
      <c r="DZ59">
        <v>0.106828</v>
      </c>
      <c r="EA59">
        <v>0.107017</v>
      </c>
      <c r="EB59">
        <v>0.0796521</v>
      </c>
      <c r="EC59">
        <v>0.07892490000000001</v>
      </c>
      <c r="ED59">
        <v>29342.7</v>
      </c>
      <c r="EE59">
        <v>28725.1</v>
      </c>
      <c r="EF59">
        <v>31440.3</v>
      </c>
      <c r="EG59">
        <v>30470.9</v>
      </c>
      <c r="EH59">
        <v>38775.8</v>
      </c>
      <c r="EI59">
        <v>37110.4</v>
      </c>
      <c r="EJ59">
        <v>44076.8</v>
      </c>
      <c r="EK59">
        <v>42548.8</v>
      </c>
      <c r="EL59">
        <v>2.19473</v>
      </c>
      <c r="EM59">
        <v>1.99215</v>
      </c>
      <c r="EN59">
        <v>0.0267029</v>
      </c>
      <c r="EO59">
        <v>0</v>
      </c>
      <c r="EP59">
        <v>19.6425</v>
      </c>
      <c r="EQ59">
        <v>999.9</v>
      </c>
      <c r="ER59">
        <v>55</v>
      </c>
      <c r="ES59">
        <v>25.2</v>
      </c>
      <c r="ET59">
        <v>17.4531</v>
      </c>
      <c r="EU59">
        <v>61.5145</v>
      </c>
      <c r="EV59">
        <v>23.0729</v>
      </c>
      <c r="EW59">
        <v>1</v>
      </c>
      <c r="EX59">
        <v>-0.346029</v>
      </c>
      <c r="EY59">
        <v>1.64734</v>
      </c>
      <c r="EZ59">
        <v>20.2014</v>
      </c>
      <c r="FA59">
        <v>5.22927</v>
      </c>
      <c r="FB59">
        <v>11.9945</v>
      </c>
      <c r="FC59">
        <v>4.9679</v>
      </c>
      <c r="FD59">
        <v>3.297</v>
      </c>
      <c r="FE59">
        <v>9999</v>
      </c>
      <c r="FF59">
        <v>9999</v>
      </c>
      <c r="FG59">
        <v>9999</v>
      </c>
      <c r="FH59">
        <v>26.9</v>
      </c>
      <c r="FI59">
        <v>4.97106</v>
      </c>
      <c r="FJ59">
        <v>1.86768</v>
      </c>
      <c r="FK59">
        <v>1.85883</v>
      </c>
      <c r="FL59">
        <v>1.86493</v>
      </c>
      <c r="FM59">
        <v>1.86302</v>
      </c>
      <c r="FN59">
        <v>1.86433</v>
      </c>
      <c r="FO59">
        <v>1.85975</v>
      </c>
      <c r="FP59">
        <v>1.86385</v>
      </c>
      <c r="FQ59">
        <v>0</v>
      </c>
      <c r="FR59">
        <v>0</v>
      </c>
      <c r="FS59">
        <v>0</v>
      </c>
      <c r="FT59">
        <v>0</v>
      </c>
      <c r="FU59" t="s">
        <v>358</v>
      </c>
      <c r="FV59" t="s">
        <v>359</v>
      </c>
      <c r="FW59" t="s">
        <v>360</v>
      </c>
      <c r="FX59" t="s">
        <v>360</v>
      </c>
      <c r="FY59" t="s">
        <v>360</v>
      </c>
      <c r="FZ59" t="s">
        <v>360</v>
      </c>
      <c r="GA59">
        <v>0</v>
      </c>
      <c r="GB59">
        <v>100</v>
      </c>
      <c r="GC59">
        <v>100</v>
      </c>
      <c r="GD59">
        <v>-2.731</v>
      </c>
      <c r="GE59">
        <v>-0.0338</v>
      </c>
      <c r="GF59">
        <v>-0.8811904899427965</v>
      </c>
      <c r="GG59">
        <v>-0.004200780211792431</v>
      </c>
      <c r="GH59">
        <v>-6.086107273994438E-07</v>
      </c>
      <c r="GI59">
        <v>3.538391214060535E-10</v>
      </c>
      <c r="GJ59">
        <v>-0.05529564386864645</v>
      </c>
      <c r="GK59">
        <v>0.006682484536868237</v>
      </c>
      <c r="GL59">
        <v>-0.0007200357986506558</v>
      </c>
      <c r="GM59">
        <v>2.515042002614049E-05</v>
      </c>
      <c r="GN59">
        <v>15</v>
      </c>
      <c r="GO59">
        <v>1944</v>
      </c>
      <c r="GP59">
        <v>3</v>
      </c>
      <c r="GQ59">
        <v>20</v>
      </c>
      <c r="GR59">
        <v>25.3</v>
      </c>
      <c r="GS59">
        <v>25.1</v>
      </c>
      <c r="GT59">
        <v>1.12671</v>
      </c>
      <c r="GU59">
        <v>2.40845</v>
      </c>
      <c r="GV59">
        <v>1.44897</v>
      </c>
      <c r="GW59">
        <v>2.2998</v>
      </c>
      <c r="GX59">
        <v>1.55151</v>
      </c>
      <c r="GY59">
        <v>2.21436</v>
      </c>
      <c r="GZ59">
        <v>29.4527</v>
      </c>
      <c r="HA59">
        <v>14.3159</v>
      </c>
      <c r="HB59">
        <v>18</v>
      </c>
      <c r="HC59">
        <v>601.996</v>
      </c>
      <c r="HD59">
        <v>476.721</v>
      </c>
      <c r="HE59">
        <v>17.0007</v>
      </c>
      <c r="HF59">
        <v>22.4914</v>
      </c>
      <c r="HG59">
        <v>30.0001</v>
      </c>
      <c r="HH59">
        <v>22.6058</v>
      </c>
      <c r="HI59">
        <v>22.5674</v>
      </c>
      <c r="HJ59">
        <v>22.5721</v>
      </c>
      <c r="HK59">
        <v>30.5465</v>
      </c>
      <c r="HL59">
        <v>55.2586</v>
      </c>
      <c r="HM59">
        <v>17</v>
      </c>
      <c r="HN59">
        <v>420</v>
      </c>
      <c r="HO59">
        <v>13.763</v>
      </c>
      <c r="HP59">
        <v>99.7932</v>
      </c>
      <c r="HQ59">
        <v>101.671</v>
      </c>
    </row>
    <row r="60" spans="1:225">
      <c r="A60">
        <v>44</v>
      </c>
      <c r="B60">
        <v>1714152391.6</v>
      </c>
      <c r="C60">
        <v>1334.5</v>
      </c>
      <c r="D60" t="s">
        <v>452</v>
      </c>
      <c r="E60" t="s">
        <v>453</v>
      </c>
      <c r="F60">
        <v>5</v>
      </c>
      <c r="G60" t="s">
        <v>441</v>
      </c>
      <c r="H60">
        <v>1714152383.666666</v>
      </c>
      <c r="I60">
        <f>(J60)/1000</f>
        <v>0</v>
      </c>
      <c r="J60">
        <f>IF(BE60, AM60, AG60)</f>
        <v>0</v>
      </c>
      <c r="K60">
        <f>IF(BE60, AH60, AF60)</f>
        <v>0</v>
      </c>
      <c r="L60">
        <f>BG60 - IF(AT60&gt;1, K60*BA60*100.0/(AV60*BU60), 0)</f>
        <v>0</v>
      </c>
      <c r="M60">
        <f>((S60-I60/2)*L60-K60)/(S60+I60/2)</f>
        <v>0</v>
      </c>
      <c r="N60">
        <f>M60*(BN60+BO60)/1000.0</f>
        <v>0</v>
      </c>
      <c r="O60">
        <f>(BG60 - IF(AT60&gt;1, K60*BA60*100.0/(AV60*BU60), 0))*(BN60+BO60)/1000.0</f>
        <v>0</v>
      </c>
      <c r="P60">
        <f>2.0/((1/R60-1/Q60)+SIGN(R60)*SQRT((1/R60-1/Q60)*(1/R60-1/Q60) + 4*BB60/((BB60+1)*(BB60+1))*(2*1/R60*1/Q60-1/Q60*1/Q60)))</f>
        <v>0</v>
      </c>
      <c r="Q60">
        <f>IF(LEFT(BC60,1)&lt;&gt;"0",IF(LEFT(BC60,1)="1",3.0,BD60),$D$5+$E$5*(BU60*BN60/($K$5*1000))+$F$5*(BU60*BN60/($K$5*1000))*MAX(MIN(BA60,$J$5),$I$5)*MAX(MIN(BA60,$J$5),$I$5)+$G$5*MAX(MIN(BA60,$J$5),$I$5)*(BU60*BN60/($K$5*1000))+$H$5*(BU60*BN60/($K$5*1000))*(BU60*BN60/($K$5*1000)))</f>
        <v>0</v>
      </c>
      <c r="R60">
        <f>I60*(1000-(1000*0.61365*exp(17.502*V60/(240.97+V60))/(BN60+BO60)+BI60)/2)/(1000*0.61365*exp(17.502*V60/(240.97+V60))/(BN60+BO60)-BI60)</f>
        <v>0</v>
      </c>
      <c r="S60">
        <f>1/((BB60+1)/(P60/1.6)+1/(Q60/1.37)) + BB60/((BB60+1)/(P60/1.6) + BB60/(Q60/1.37))</f>
        <v>0</v>
      </c>
      <c r="T60">
        <f>(AW60*AZ60)</f>
        <v>0</v>
      </c>
      <c r="U60">
        <f>(BP60+(T60+2*0.95*5.67E-8*(((BP60+$B$7)+273)^4-(BP60+273)^4)-44100*I60)/(1.84*29.3*Q60+8*0.95*5.67E-8*(BP60+273)^3))</f>
        <v>0</v>
      </c>
      <c r="V60">
        <f>($C$7*BQ60+$D$7*BR60+$E$7*U60)</f>
        <v>0</v>
      </c>
      <c r="W60">
        <f>0.61365*exp(17.502*V60/(240.97+V60))</f>
        <v>0</v>
      </c>
      <c r="X60">
        <f>(Y60/Z60*100)</f>
        <v>0</v>
      </c>
      <c r="Y60">
        <f>BI60*(BN60+BO60)/1000</f>
        <v>0</v>
      </c>
      <c r="Z60">
        <f>0.61365*exp(17.502*BP60/(240.97+BP60))</f>
        <v>0</v>
      </c>
      <c r="AA60">
        <f>(W60-BI60*(BN60+BO60)/1000)</f>
        <v>0</v>
      </c>
      <c r="AB60">
        <f>(-I60*44100)</f>
        <v>0</v>
      </c>
      <c r="AC60">
        <f>2*29.3*Q60*0.92*(BP60-V60)</f>
        <v>0</v>
      </c>
      <c r="AD60">
        <f>2*0.95*5.67E-8*(((BP60+$B$7)+273)^4-(V60+273)^4)</f>
        <v>0</v>
      </c>
      <c r="AE60">
        <f>T60+AD60+AB60+AC60</f>
        <v>0</v>
      </c>
      <c r="AF60">
        <f>BM60*AT60*(BH60-BG60*(1000-AT60*BJ60)/(1000-AT60*BI60))/(100*BA60)</f>
        <v>0</v>
      </c>
      <c r="AG60">
        <f>1000*BM60*AT60*(BI60-BJ60)/(100*BA60*(1000-AT60*BI60))</f>
        <v>0</v>
      </c>
      <c r="AH60">
        <f>(AI60 - AJ60 - BN60*1E3/(8.314*(BP60+273.15)) * AL60/BM60 * AK60) * BM60/(100*BA60) * (1000 - BJ60)/1000</f>
        <v>0</v>
      </c>
      <c r="AI60">
        <v>425.8822668902928</v>
      </c>
      <c r="AJ60">
        <v>424.0556909090909</v>
      </c>
      <c r="AK60">
        <v>3.361628844340902E-07</v>
      </c>
      <c r="AL60">
        <v>67.16411744235521</v>
      </c>
      <c r="AM60">
        <f>(AO60 - AN60 + BN60*1E3/(8.314*(BP60+273.15)) * AQ60/BM60 * AP60) * BM60/(100*BA60) * 1000/(1000 - AO60)</f>
        <v>0</v>
      </c>
      <c r="AN60">
        <v>13.76078805272884</v>
      </c>
      <c r="AO60">
        <v>13.99503090909091</v>
      </c>
      <c r="AP60">
        <v>-8.784351506748738E-05</v>
      </c>
      <c r="AQ60">
        <v>78.54815927009587</v>
      </c>
      <c r="AR60">
        <v>0</v>
      </c>
      <c r="AS60">
        <v>0</v>
      </c>
      <c r="AT60">
        <f>IF(AR60*$H$13&gt;=AV60,1.0,(AV60/(AV60-AR60*$H$13)))</f>
        <v>0</v>
      </c>
      <c r="AU60">
        <f>(AT60-1)*100</f>
        <v>0</v>
      </c>
      <c r="AV60">
        <f>MAX(0,($B$13+$C$13*BU60)/(1+$D$13*BU60)*BN60/(BP60+273)*$E$13)</f>
        <v>0</v>
      </c>
      <c r="AW60">
        <f>$B$11*BV60+$C$11*BW60+$F$11*CH60*(1-CK60)</f>
        <v>0</v>
      </c>
      <c r="AX60">
        <f>AW60*AY60</f>
        <v>0</v>
      </c>
      <c r="AY60">
        <f>($B$11*$D$9+$C$11*$D$9+$F$11*((CU60+CM60)/MAX(CU60+CM60+CV60, 0.1)*$I$9+CV60/MAX(CU60+CM60+CV60, 0.1)*$J$9))/($B$11+$C$11+$F$11)</f>
        <v>0</v>
      </c>
      <c r="AZ60">
        <f>($B$11*$K$9+$C$11*$K$9+$F$11*((CU60+CM60)/MAX(CU60+CM60+CV60, 0.1)*$P$9+CV60/MAX(CU60+CM60+CV60, 0.1)*$Q$9))/($B$11+$C$11+$F$11)</f>
        <v>0</v>
      </c>
      <c r="BA60">
        <v>6</v>
      </c>
      <c r="BB60">
        <v>0.5</v>
      </c>
      <c r="BC60" t="s">
        <v>355</v>
      </c>
      <c r="BD60">
        <v>2</v>
      </c>
      <c r="BE60" t="b">
        <v>1</v>
      </c>
      <c r="BF60">
        <v>1714152383.666666</v>
      </c>
      <c r="BG60">
        <v>418.1054</v>
      </c>
      <c r="BH60">
        <v>420.0135666666666</v>
      </c>
      <c r="BI60">
        <v>14.01577333333333</v>
      </c>
      <c r="BJ60">
        <v>13.77465</v>
      </c>
      <c r="BK60">
        <v>420.8359333333333</v>
      </c>
      <c r="BL60">
        <v>14.04956</v>
      </c>
      <c r="BM60">
        <v>599.9876333333334</v>
      </c>
      <c r="BN60">
        <v>101.4026</v>
      </c>
      <c r="BO60">
        <v>0.0999604866666667</v>
      </c>
      <c r="BP60">
        <v>20.18536666666667</v>
      </c>
      <c r="BQ60">
        <v>20.08656333333333</v>
      </c>
      <c r="BR60">
        <v>999.9000000000002</v>
      </c>
      <c r="BS60">
        <v>0</v>
      </c>
      <c r="BT60">
        <v>0</v>
      </c>
      <c r="BU60">
        <v>10003.178</v>
      </c>
      <c r="BV60">
        <v>0</v>
      </c>
      <c r="BW60">
        <v>1349.149666666666</v>
      </c>
      <c r="BX60">
        <v>-1.908222</v>
      </c>
      <c r="BY60">
        <v>424.0487333333333</v>
      </c>
      <c r="BZ60">
        <v>425.8800333333335</v>
      </c>
      <c r="CA60">
        <v>0.2411307</v>
      </c>
      <c r="CB60">
        <v>420.0135666666666</v>
      </c>
      <c r="CC60">
        <v>13.77465</v>
      </c>
      <c r="CD60">
        <v>1.421235666666667</v>
      </c>
      <c r="CE60">
        <v>1.396784</v>
      </c>
      <c r="CF60">
        <v>12.14611666666667</v>
      </c>
      <c r="CG60">
        <v>11.88274666666667</v>
      </c>
      <c r="CH60">
        <v>400.0115000000001</v>
      </c>
      <c r="CI60">
        <v>0.8999980000000001</v>
      </c>
      <c r="CJ60">
        <v>0.10000225</v>
      </c>
      <c r="CK60">
        <v>0</v>
      </c>
      <c r="CL60">
        <v>169.9198666666667</v>
      </c>
      <c r="CM60">
        <v>5.00098</v>
      </c>
      <c r="CN60">
        <v>1299.983666666667</v>
      </c>
      <c r="CO60">
        <v>3656.022666666666</v>
      </c>
      <c r="CP60">
        <v>36.958</v>
      </c>
      <c r="CQ60">
        <v>41.27893333333331</v>
      </c>
      <c r="CR60">
        <v>38.75413333333333</v>
      </c>
      <c r="CS60">
        <v>41.18729999999999</v>
      </c>
      <c r="CT60">
        <v>38.89979999999999</v>
      </c>
      <c r="CU60">
        <v>355.5086666666667</v>
      </c>
      <c r="CV60">
        <v>39.504</v>
      </c>
      <c r="CW60">
        <v>0</v>
      </c>
      <c r="CX60">
        <v>1714152478.7</v>
      </c>
      <c r="CY60">
        <v>0</v>
      </c>
      <c r="CZ60">
        <v>1714150874.1</v>
      </c>
      <c r="DA60" t="s">
        <v>356</v>
      </c>
      <c r="DB60">
        <v>1714150866.1</v>
      </c>
      <c r="DC60">
        <v>1714150874.1</v>
      </c>
      <c r="DD60">
        <v>1</v>
      </c>
      <c r="DE60">
        <v>-0.506</v>
      </c>
      <c r="DF60">
        <v>-0.024</v>
      </c>
      <c r="DG60">
        <v>-2.74</v>
      </c>
      <c r="DH60">
        <v>-0.028</v>
      </c>
      <c r="DI60">
        <v>420</v>
      </c>
      <c r="DJ60">
        <v>17</v>
      </c>
      <c r="DK60">
        <v>0.54</v>
      </c>
      <c r="DL60">
        <v>0.17</v>
      </c>
      <c r="DM60">
        <v>-1.9121815</v>
      </c>
      <c r="DN60">
        <v>-0.06101898686678298</v>
      </c>
      <c r="DO60">
        <v>0.03289112126015167</v>
      </c>
      <c r="DP60">
        <v>1</v>
      </c>
      <c r="DQ60">
        <v>0.2340649</v>
      </c>
      <c r="DR60">
        <v>0.1355563677298311</v>
      </c>
      <c r="DS60">
        <v>0.01777074980241408</v>
      </c>
      <c r="DT60">
        <v>0</v>
      </c>
      <c r="DU60">
        <v>1</v>
      </c>
      <c r="DV60">
        <v>2</v>
      </c>
      <c r="DW60" t="s">
        <v>368</v>
      </c>
      <c r="DX60">
        <v>3.22966</v>
      </c>
      <c r="DY60">
        <v>2.70422</v>
      </c>
      <c r="DZ60">
        <v>0.106833</v>
      </c>
      <c r="EA60">
        <v>0.107008</v>
      </c>
      <c r="EB60">
        <v>0.079527</v>
      </c>
      <c r="EC60">
        <v>0.0789084</v>
      </c>
      <c r="ED60">
        <v>29343.2</v>
      </c>
      <c r="EE60">
        <v>28725.3</v>
      </c>
      <c r="EF60">
        <v>31441</v>
      </c>
      <c r="EG60">
        <v>30470.9</v>
      </c>
      <c r="EH60">
        <v>38782.3</v>
      </c>
      <c r="EI60">
        <v>37110.8</v>
      </c>
      <c r="EJ60">
        <v>44078.2</v>
      </c>
      <c r="EK60">
        <v>42548.5</v>
      </c>
      <c r="EL60">
        <v>2.19438</v>
      </c>
      <c r="EM60">
        <v>1.9923</v>
      </c>
      <c r="EN60">
        <v>0.0269935</v>
      </c>
      <c r="EO60">
        <v>0</v>
      </c>
      <c r="EP60">
        <v>19.6564</v>
      </c>
      <c r="EQ60">
        <v>999.9</v>
      </c>
      <c r="ER60">
        <v>55</v>
      </c>
      <c r="ES60">
        <v>25.2</v>
      </c>
      <c r="ET60">
        <v>17.4531</v>
      </c>
      <c r="EU60">
        <v>61.5345</v>
      </c>
      <c r="EV60">
        <v>23.6859</v>
      </c>
      <c r="EW60">
        <v>1</v>
      </c>
      <c r="EX60">
        <v>-0.34576</v>
      </c>
      <c r="EY60">
        <v>1.65926</v>
      </c>
      <c r="EZ60">
        <v>20.2007</v>
      </c>
      <c r="FA60">
        <v>5.22568</v>
      </c>
      <c r="FB60">
        <v>11.9945</v>
      </c>
      <c r="FC60">
        <v>4.96705</v>
      </c>
      <c r="FD60">
        <v>3.29633</v>
      </c>
      <c r="FE60">
        <v>9999</v>
      </c>
      <c r="FF60">
        <v>9999</v>
      </c>
      <c r="FG60">
        <v>9999</v>
      </c>
      <c r="FH60">
        <v>26.9</v>
      </c>
      <c r="FI60">
        <v>4.97107</v>
      </c>
      <c r="FJ60">
        <v>1.86768</v>
      </c>
      <c r="FK60">
        <v>1.85882</v>
      </c>
      <c r="FL60">
        <v>1.86495</v>
      </c>
      <c r="FM60">
        <v>1.86305</v>
      </c>
      <c r="FN60">
        <v>1.86433</v>
      </c>
      <c r="FO60">
        <v>1.85975</v>
      </c>
      <c r="FP60">
        <v>1.86384</v>
      </c>
      <c r="FQ60">
        <v>0</v>
      </c>
      <c r="FR60">
        <v>0</v>
      </c>
      <c r="FS60">
        <v>0</v>
      </c>
      <c r="FT60">
        <v>0</v>
      </c>
      <c r="FU60" t="s">
        <v>358</v>
      </c>
      <c r="FV60" t="s">
        <v>359</v>
      </c>
      <c r="FW60" t="s">
        <v>360</v>
      </c>
      <c r="FX60" t="s">
        <v>360</v>
      </c>
      <c r="FY60" t="s">
        <v>360</v>
      </c>
      <c r="FZ60" t="s">
        <v>360</v>
      </c>
      <c r="GA60">
        <v>0</v>
      </c>
      <c r="GB60">
        <v>100</v>
      </c>
      <c r="GC60">
        <v>100</v>
      </c>
      <c r="GD60">
        <v>-2.73</v>
      </c>
      <c r="GE60">
        <v>-0.0338</v>
      </c>
      <c r="GF60">
        <v>-0.8811904899427965</v>
      </c>
      <c r="GG60">
        <v>-0.004200780211792431</v>
      </c>
      <c r="GH60">
        <v>-6.086107273994438E-07</v>
      </c>
      <c r="GI60">
        <v>3.538391214060535E-10</v>
      </c>
      <c r="GJ60">
        <v>-0.05529564386864645</v>
      </c>
      <c r="GK60">
        <v>0.006682484536868237</v>
      </c>
      <c r="GL60">
        <v>-0.0007200357986506558</v>
      </c>
      <c r="GM60">
        <v>2.515042002614049E-05</v>
      </c>
      <c r="GN60">
        <v>15</v>
      </c>
      <c r="GO60">
        <v>1944</v>
      </c>
      <c r="GP60">
        <v>3</v>
      </c>
      <c r="GQ60">
        <v>20</v>
      </c>
      <c r="GR60">
        <v>25.4</v>
      </c>
      <c r="GS60">
        <v>25.3</v>
      </c>
      <c r="GT60">
        <v>1.12793</v>
      </c>
      <c r="GU60">
        <v>2.40967</v>
      </c>
      <c r="GV60">
        <v>1.44897</v>
      </c>
      <c r="GW60">
        <v>2.2998</v>
      </c>
      <c r="GX60">
        <v>1.55151</v>
      </c>
      <c r="GY60">
        <v>2.38647</v>
      </c>
      <c r="GZ60">
        <v>29.4739</v>
      </c>
      <c r="HA60">
        <v>14.3334</v>
      </c>
      <c r="HB60">
        <v>18</v>
      </c>
      <c r="HC60">
        <v>601.7329999999999</v>
      </c>
      <c r="HD60">
        <v>476.8</v>
      </c>
      <c r="HE60">
        <v>17.0009</v>
      </c>
      <c r="HF60">
        <v>22.4933</v>
      </c>
      <c r="HG60">
        <v>30.0001</v>
      </c>
      <c r="HH60">
        <v>22.6039</v>
      </c>
      <c r="HI60">
        <v>22.5659</v>
      </c>
      <c r="HJ60">
        <v>22.5725</v>
      </c>
      <c r="HK60">
        <v>30.5465</v>
      </c>
      <c r="HL60">
        <v>54.8874</v>
      </c>
      <c r="HM60">
        <v>17</v>
      </c>
      <c r="HN60">
        <v>420</v>
      </c>
      <c r="HO60">
        <v>13.763</v>
      </c>
      <c r="HP60">
        <v>99.7959</v>
      </c>
      <c r="HQ60">
        <v>101.671</v>
      </c>
    </row>
    <row r="61" spans="1:225">
      <c r="A61">
        <v>45</v>
      </c>
      <c r="B61">
        <v>1714152648.5</v>
      </c>
      <c r="C61">
        <v>1591.400000095367</v>
      </c>
      <c r="D61" t="s">
        <v>454</v>
      </c>
      <c r="E61" t="s">
        <v>455</v>
      </c>
      <c r="F61">
        <v>5</v>
      </c>
      <c r="G61" t="s">
        <v>441</v>
      </c>
      <c r="H61">
        <v>1714152640.5</v>
      </c>
      <c r="I61">
        <f>(J61)/1000</f>
        <v>0</v>
      </c>
      <c r="J61">
        <f>IF(BE61, AM61, AG61)</f>
        <v>0</v>
      </c>
      <c r="K61">
        <f>IF(BE61, AH61, AF61)</f>
        <v>0</v>
      </c>
      <c r="L61">
        <f>BG61 - IF(AT61&gt;1, K61*BA61*100.0/(AV61*BU61), 0)</f>
        <v>0</v>
      </c>
      <c r="M61">
        <f>((S61-I61/2)*L61-K61)/(S61+I61/2)</f>
        <v>0</v>
      </c>
      <c r="N61">
        <f>M61*(BN61+BO61)/1000.0</f>
        <v>0</v>
      </c>
      <c r="O61">
        <f>(BG61 - IF(AT61&gt;1, K61*BA61*100.0/(AV61*BU61), 0))*(BN61+BO61)/1000.0</f>
        <v>0</v>
      </c>
      <c r="P61">
        <f>2.0/((1/R61-1/Q61)+SIGN(R61)*SQRT((1/R61-1/Q61)*(1/R61-1/Q61) + 4*BB61/((BB61+1)*(BB61+1))*(2*1/R61*1/Q61-1/Q61*1/Q61)))</f>
        <v>0</v>
      </c>
      <c r="Q61">
        <f>IF(LEFT(BC61,1)&lt;&gt;"0",IF(LEFT(BC61,1)="1",3.0,BD61),$D$5+$E$5*(BU61*BN61/($K$5*1000))+$F$5*(BU61*BN61/($K$5*1000))*MAX(MIN(BA61,$J$5),$I$5)*MAX(MIN(BA61,$J$5),$I$5)+$G$5*MAX(MIN(BA61,$J$5),$I$5)*(BU61*BN61/($K$5*1000))+$H$5*(BU61*BN61/($K$5*1000))*(BU61*BN61/($K$5*1000)))</f>
        <v>0</v>
      </c>
      <c r="R61">
        <f>I61*(1000-(1000*0.61365*exp(17.502*V61/(240.97+V61))/(BN61+BO61)+BI61)/2)/(1000*0.61365*exp(17.502*V61/(240.97+V61))/(BN61+BO61)-BI61)</f>
        <v>0</v>
      </c>
      <c r="S61">
        <f>1/((BB61+1)/(P61/1.6)+1/(Q61/1.37)) + BB61/((BB61+1)/(P61/1.6) + BB61/(Q61/1.37))</f>
        <v>0</v>
      </c>
      <c r="T61">
        <f>(AW61*AZ61)</f>
        <v>0</v>
      </c>
      <c r="U61">
        <f>(BP61+(T61+2*0.95*5.67E-8*(((BP61+$B$7)+273)^4-(BP61+273)^4)-44100*I61)/(1.84*29.3*Q61+8*0.95*5.67E-8*(BP61+273)^3))</f>
        <v>0</v>
      </c>
      <c r="V61">
        <f>($C$7*BQ61+$D$7*BR61+$E$7*U61)</f>
        <v>0</v>
      </c>
      <c r="W61">
        <f>0.61365*exp(17.502*V61/(240.97+V61))</f>
        <v>0</v>
      </c>
      <c r="X61">
        <f>(Y61/Z61*100)</f>
        <v>0</v>
      </c>
      <c r="Y61">
        <f>BI61*(BN61+BO61)/1000</f>
        <v>0</v>
      </c>
      <c r="Z61">
        <f>0.61365*exp(17.502*BP61/(240.97+BP61))</f>
        <v>0</v>
      </c>
      <c r="AA61">
        <f>(W61-BI61*(BN61+BO61)/1000)</f>
        <v>0</v>
      </c>
      <c r="AB61">
        <f>(-I61*44100)</f>
        <v>0</v>
      </c>
      <c r="AC61">
        <f>2*29.3*Q61*0.92*(BP61-V61)</f>
        <v>0</v>
      </c>
      <c r="AD61">
        <f>2*0.95*5.67E-8*(((BP61+$B$7)+273)^4-(V61+273)^4)</f>
        <v>0</v>
      </c>
      <c r="AE61">
        <f>T61+AD61+AB61+AC61</f>
        <v>0</v>
      </c>
      <c r="AF61">
        <f>BM61*AT61*(BH61-BG61*(1000-AT61*BJ61)/(1000-AT61*BI61))/(100*BA61)</f>
        <v>0</v>
      </c>
      <c r="AG61">
        <f>1000*BM61*AT61*(BI61-BJ61)/(100*BA61*(1000-AT61*BI61))</f>
        <v>0</v>
      </c>
      <c r="AH61">
        <f>(AI61 - AJ61 - BN61*1E3/(8.314*(BP61+273.15)) * AL61/BM61 * AK61) * BM61/(100*BA61) * (1000 - BJ61)/1000</f>
        <v>0</v>
      </c>
      <c r="AI61">
        <v>426.277370073803</v>
      </c>
      <c r="AJ61">
        <v>426.2547818181818</v>
      </c>
      <c r="AK61">
        <v>0.03116999106926164</v>
      </c>
      <c r="AL61">
        <v>67.18907254534716</v>
      </c>
      <c r="AM61">
        <f>(AO61 - AN61 + BN61*1E3/(8.314*(BP61+273.15)) * AQ61/BM61 * AP61) * BM61/(100*BA61) * 1000/(1000 - AO61)</f>
        <v>0</v>
      </c>
      <c r="AN61">
        <v>14.49654062625708</v>
      </c>
      <c r="AO61">
        <v>14.46026545454546</v>
      </c>
      <c r="AP61">
        <v>7.819958331967875E-05</v>
      </c>
      <c r="AQ61">
        <v>78.54259192708885</v>
      </c>
      <c r="AR61">
        <v>601</v>
      </c>
      <c r="AS61">
        <v>100</v>
      </c>
      <c r="AT61">
        <f>IF(AR61*$H$13&gt;=AV61,1.0,(AV61/(AV61-AR61*$H$13)))</f>
        <v>0</v>
      </c>
      <c r="AU61">
        <f>(AT61-1)*100</f>
        <v>0</v>
      </c>
      <c r="AV61">
        <f>MAX(0,($B$13+$C$13*BU61)/(1+$D$13*BU61)*BN61/(BP61+273)*$E$13)</f>
        <v>0</v>
      </c>
      <c r="AW61">
        <f>$B$11*BV61+$C$11*BW61+$F$11*CH61*(1-CK61)</f>
        <v>0</v>
      </c>
      <c r="AX61">
        <f>AW61*AY61</f>
        <v>0</v>
      </c>
      <c r="AY61">
        <f>($B$11*$D$9+$C$11*$D$9+$F$11*((CU61+CM61)/MAX(CU61+CM61+CV61, 0.1)*$I$9+CV61/MAX(CU61+CM61+CV61, 0.1)*$J$9))/($B$11+$C$11+$F$11)</f>
        <v>0</v>
      </c>
      <c r="AZ61">
        <f>($B$11*$K$9+$C$11*$K$9+$F$11*((CU61+CM61)/MAX(CU61+CM61+CV61, 0.1)*$P$9+CV61/MAX(CU61+CM61+CV61, 0.1)*$Q$9))/($B$11+$C$11+$F$11)</f>
        <v>0</v>
      </c>
      <c r="BA61">
        <v>6</v>
      </c>
      <c r="BB61">
        <v>0.5</v>
      </c>
      <c r="BC61" t="s">
        <v>355</v>
      </c>
      <c r="BD61">
        <v>2</v>
      </c>
      <c r="BE61" t="b">
        <v>1</v>
      </c>
      <c r="BF61">
        <v>1714152640.5</v>
      </c>
      <c r="BG61">
        <v>420.0297419354839</v>
      </c>
      <c r="BH61">
        <v>419.9755806451613</v>
      </c>
      <c r="BI61">
        <v>14.45088064516129</v>
      </c>
      <c r="BJ61">
        <v>14.49064193548387</v>
      </c>
      <c r="BK61">
        <v>422.8349032258064</v>
      </c>
      <c r="BL61">
        <v>14.47971290322581</v>
      </c>
      <c r="BM61">
        <v>605.0274838709678</v>
      </c>
      <c r="BN61">
        <v>101.4012903225807</v>
      </c>
      <c r="BO61">
        <v>0.06849700887096773</v>
      </c>
      <c r="BP61">
        <v>20.48982258064516</v>
      </c>
      <c r="BQ61">
        <v>20.59150322580645</v>
      </c>
      <c r="BR61">
        <v>999.9000000000003</v>
      </c>
      <c r="BS61">
        <v>0</v>
      </c>
      <c r="BT61">
        <v>0</v>
      </c>
      <c r="BU61">
        <v>10005.23774193548</v>
      </c>
      <c r="BV61">
        <v>0</v>
      </c>
      <c r="BW61">
        <v>1363.167419354839</v>
      </c>
      <c r="BX61">
        <v>0.05431539064516128</v>
      </c>
      <c r="BY61">
        <v>426.1885483870967</v>
      </c>
      <c r="BZ61">
        <v>426.1507741935483</v>
      </c>
      <c r="CA61">
        <v>-0.03976035161290322</v>
      </c>
      <c r="CB61">
        <v>419.9755806451613</v>
      </c>
      <c r="CC61">
        <v>14.49064193548387</v>
      </c>
      <c r="CD61">
        <v>1.465339032258064</v>
      </c>
      <c r="CE61">
        <v>1.469370322580645</v>
      </c>
      <c r="CF61">
        <v>12.61121612903226</v>
      </c>
      <c r="CG61">
        <v>12.65311290322581</v>
      </c>
      <c r="CH61">
        <v>406.7060645161291</v>
      </c>
      <c r="CI61">
        <v>0.8999982258064515</v>
      </c>
      <c r="CJ61">
        <v>0.1000019064516129</v>
      </c>
      <c r="CK61">
        <v>0</v>
      </c>
      <c r="CL61">
        <v>3.820487096774194</v>
      </c>
      <c r="CM61">
        <v>5.00098</v>
      </c>
      <c r="CN61">
        <v>102518.4832903226</v>
      </c>
      <c r="CO61">
        <v>3717.986451612903</v>
      </c>
      <c r="CP61">
        <v>35.42312903225806</v>
      </c>
      <c r="CQ61">
        <v>40.05216129032256</v>
      </c>
      <c r="CR61">
        <v>37.46745161290322</v>
      </c>
      <c r="CS61">
        <v>39.36061290322579</v>
      </c>
      <c r="CT61">
        <v>37.42122580645161</v>
      </c>
      <c r="CU61">
        <v>361.5348387096775</v>
      </c>
      <c r="CV61">
        <v>40.17032258064516</v>
      </c>
      <c r="CW61">
        <v>0</v>
      </c>
      <c r="CX61">
        <v>1714152735.5</v>
      </c>
      <c r="CY61">
        <v>0</v>
      </c>
      <c r="CZ61">
        <v>1714152587.1</v>
      </c>
      <c r="DA61" t="s">
        <v>456</v>
      </c>
      <c r="DB61">
        <v>1714152586.6</v>
      </c>
      <c r="DC61">
        <v>1714152587.1</v>
      </c>
      <c r="DD61">
        <v>2</v>
      </c>
      <c r="DE61">
        <v>-0.066</v>
      </c>
      <c r="DF61">
        <v>0.004</v>
      </c>
      <c r="DG61">
        <v>-2.805</v>
      </c>
      <c r="DH61">
        <v>-0.029</v>
      </c>
      <c r="DI61">
        <v>420</v>
      </c>
      <c r="DJ61">
        <v>14</v>
      </c>
      <c r="DK61">
        <v>0.3</v>
      </c>
      <c r="DL61">
        <v>0.13</v>
      </c>
      <c r="DM61">
        <v>0.02993998073170732</v>
      </c>
      <c r="DN61">
        <v>0.4282047466202091</v>
      </c>
      <c r="DO61">
        <v>0.1077094790572399</v>
      </c>
      <c r="DP61">
        <v>0</v>
      </c>
      <c r="DQ61">
        <v>-0.03985308292682927</v>
      </c>
      <c r="DR61">
        <v>0.0007827679442508445</v>
      </c>
      <c r="DS61">
        <v>0.001875068657461991</v>
      </c>
      <c r="DT61">
        <v>1</v>
      </c>
      <c r="DU61">
        <v>1</v>
      </c>
      <c r="DV61">
        <v>2</v>
      </c>
      <c r="DW61" t="s">
        <v>368</v>
      </c>
      <c r="DX61">
        <v>3.22975</v>
      </c>
      <c r="DY61">
        <v>2.60287</v>
      </c>
      <c r="DZ61">
        <v>0.107223</v>
      </c>
      <c r="EA61">
        <v>0.107044</v>
      </c>
      <c r="EB61">
        <v>0.0814414</v>
      </c>
      <c r="EC61">
        <v>0.0820159</v>
      </c>
      <c r="ED61">
        <v>29334.8</v>
      </c>
      <c r="EE61">
        <v>28727.6</v>
      </c>
      <c r="EF61">
        <v>31445.9</v>
      </c>
      <c r="EG61">
        <v>30474.6</v>
      </c>
      <c r="EH61">
        <v>38706.7</v>
      </c>
      <c r="EI61">
        <v>36989.8</v>
      </c>
      <c r="EJ61">
        <v>44084.7</v>
      </c>
      <c r="EK61">
        <v>42554.5</v>
      </c>
      <c r="EL61">
        <v>0.31625</v>
      </c>
      <c r="EM61">
        <v>1.98895</v>
      </c>
      <c r="EN61">
        <v>0.0329986</v>
      </c>
      <c r="EO61">
        <v>0</v>
      </c>
      <c r="EP61">
        <v>19.9218</v>
      </c>
      <c r="EQ61">
        <v>999.9</v>
      </c>
      <c r="ER61">
        <v>54.6</v>
      </c>
      <c r="ES61">
        <v>25.6</v>
      </c>
      <c r="ET61">
        <v>17.7439</v>
      </c>
      <c r="EU61">
        <v>61.1845</v>
      </c>
      <c r="EV61">
        <v>15.2204</v>
      </c>
      <c r="EW61">
        <v>1</v>
      </c>
      <c r="EX61">
        <v>-0.348674</v>
      </c>
      <c r="EY61">
        <v>1.25725</v>
      </c>
      <c r="EZ61">
        <v>20.2038</v>
      </c>
      <c r="FA61">
        <v>5.22253</v>
      </c>
      <c r="FB61">
        <v>11.9927</v>
      </c>
      <c r="FC61">
        <v>4.96665</v>
      </c>
      <c r="FD61">
        <v>3.29578</v>
      </c>
      <c r="FE61">
        <v>9999</v>
      </c>
      <c r="FF61">
        <v>9999</v>
      </c>
      <c r="FG61">
        <v>9999</v>
      </c>
      <c r="FH61">
        <v>27</v>
      </c>
      <c r="FI61">
        <v>4.97105</v>
      </c>
      <c r="FJ61">
        <v>1.86768</v>
      </c>
      <c r="FK61">
        <v>1.85883</v>
      </c>
      <c r="FL61">
        <v>1.86499</v>
      </c>
      <c r="FM61">
        <v>1.86309</v>
      </c>
      <c r="FN61">
        <v>1.86435</v>
      </c>
      <c r="FO61">
        <v>1.85976</v>
      </c>
      <c r="FP61">
        <v>1.86386</v>
      </c>
      <c r="FQ61">
        <v>0</v>
      </c>
      <c r="FR61">
        <v>0</v>
      </c>
      <c r="FS61">
        <v>0</v>
      </c>
      <c r="FT61">
        <v>0</v>
      </c>
      <c r="FU61" t="s">
        <v>358</v>
      </c>
      <c r="FV61" t="s">
        <v>359</v>
      </c>
      <c r="FW61" t="s">
        <v>360</v>
      </c>
      <c r="FX61" t="s">
        <v>360</v>
      </c>
      <c r="FY61" t="s">
        <v>360</v>
      </c>
      <c r="FZ61" t="s">
        <v>360</v>
      </c>
      <c r="GA61">
        <v>0</v>
      </c>
      <c r="GB61">
        <v>100</v>
      </c>
      <c r="GC61">
        <v>100</v>
      </c>
      <c r="GD61">
        <v>-2.805</v>
      </c>
      <c r="GE61">
        <v>-0.0288</v>
      </c>
      <c r="GF61">
        <v>-0.9468066359150009</v>
      </c>
      <c r="GG61">
        <v>-0.004200780211792431</v>
      </c>
      <c r="GH61">
        <v>-6.086107273994438E-07</v>
      </c>
      <c r="GI61">
        <v>3.538391214060535E-10</v>
      </c>
      <c r="GJ61">
        <v>-0.05097611994291192</v>
      </c>
      <c r="GK61">
        <v>0.006682484536868237</v>
      </c>
      <c r="GL61">
        <v>-0.0007200357986506558</v>
      </c>
      <c r="GM61">
        <v>2.515042002614049E-05</v>
      </c>
      <c r="GN61">
        <v>15</v>
      </c>
      <c r="GO61">
        <v>1944</v>
      </c>
      <c r="GP61">
        <v>3</v>
      </c>
      <c r="GQ61">
        <v>20</v>
      </c>
      <c r="GR61">
        <v>1</v>
      </c>
      <c r="GS61">
        <v>1</v>
      </c>
      <c r="GT61">
        <v>1.12793</v>
      </c>
      <c r="GU61">
        <v>2.40967</v>
      </c>
      <c r="GV61">
        <v>1.44775</v>
      </c>
      <c r="GW61">
        <v>2.2998</v>
      </c>
      <c r="GX61">
        <v>1.55151</v>
      </c>
      <c r="GY61">
        <v>2.35352</v>
      </c>
      <c r="GZ61">
        <v>30.1576</v>
      </c>
      <c r="HA61">
        <v>14.2896</v>
      </c>
      <c r="HB61">
        <v>18</v>
      </c>
      <c r="HC61">
        <v>2.67011</v>
      </c>
      <c r="HD61">
        <v>474.399</v>
      </c>
      <c r="HE61">
        <v>18.0013</v>
      </c>
      <c r="HF61">
        <v>22.5122</v>
      </c>
      <c r="HG61">
        <v>30</v>
      </c>
      <c r="HH61">
        <v>22.6407</v>
      </c>
      <c r="HI61">
        <v>22.5305</v>
      </c>
      <c r="HJ61">
        <v>22.5709</v>
      </c>
      <c r="HK61">
        <v>27.0268</v>
      </c>
      <c r="HL61">
        <v>54.8874</v>
      </c>
      <c r="HM61">
        <v>18</v>
      </c>
      <c r="HN61">
        <v>420</v>
      </c>
      <c r="HO61">
        <v>14.5086</v>
      </c>
      <c r="HP61">
        <v>99.81100000000001</v>
      </c>
      <c r="HQ61">
        <v>101.684</v>
      </c>
    </row>
    <row r="62" spans="1:225">
      <c r="A62">
        <v>46</v>
      </c>
      <c r="B62">
        <v>1714152715</v>
      </c>
      <c r="C62">
        <v>1657.900000095367</v>
      </c>
      <c r="D62" t="s">
        <v>457</v>
      </c>
      <c r="E62" t="s">
        <v>458</v>
      </c>
      <c r="F62">
        <v>5</v>
      </c>
      <c r="G62" t="s">
        <v>459</v>
      </c>
      <c r="H62">
        <v>1714152707</v>
      </c>
      <c r="I62">
        <f>(J62)/1000</f>
        <v>0</v>
      </c>
      <c r="J62">
        <f>IF(BE62, AM62, AG62)</f>
        <v>0</v>
      </c>
      <c r="K62">
        <f>IF(BE62, AH62, AF62)</f>
        <v>0</v>
      </c>
      <c r="L62">
        <f>BG62 - IF(AT62&gt;1, K62*BA62*100.0/(AV62*BU62), 0)</f>
        <v>0</v>
      </c>
      <c r="M62">
        <f>((S62-I62/2)*L62-K62)/(S62+I62/2)</f>
        <v>0</v>
      </c>
      <c r="N62">
        <f>M62*(BN62+BO62)/1000.0</f>
        <v>0</v>
      </c>
      <c r="O62">
        <f>(BG62 - IF(AT62&gt;1, K62*BA62*100.0/(AV62*BU62), 0))*(BN62+BO62)/1000.0</f>
        <v>0</v>
      </c>
      <c r="P62">
        <f>2.0/((1/R62-1/Q62)+SIGN(R62)*SQRT((1/R62-1/Q62)*(1/R62-1/Q62) + 4*BB62/((BB62+1)*(BB62+1))*(2*1/R62*1/Q62-1/Q62*1/Q62)))</f>
        <v>0</v>
      </c>
      <c r="Q62">
        <f>IF(LEFT(BC62,1)&lt;&gt;"0",IF(LEFT(BC62,1)="1",3.0,BD62),$D$5+$E$5*(BU62*BN62/($K$5*1000))+$F$5*(BU62*BN62/($K$5*1000))*MAX(MIN(BA62,$J$5),$I$5)*MAX(MIN(BA62,$J$5),$I$5)+$G$5*MAX(MIN(BA62,$J$5),$I$5)*(BU62*BN62/($K$5*1000))+$H$5*(BU62*BN62/($K$5*1000))*(BU62*BN62/($K$5*1000)))</f>
        <v>0</v>
      </c>
      <c r="R62">
        <f>I62*(1000-(1000*0.61365*exp(17.502*V62/(240.97+V62))/(BN62+BO62)+BI62)/2)/(1000*0.61365*exp(17.502*V62/(240.97+V62))/(BN62+BO62)-BI62)</f>
        <v>0</v>
      </c>
      <c r="S62">
        <f>1/((BB62+1)/(P62/1.6)+1/(Q62/1.37)) + BB62/((BB62+1)/(P62/1.6) + BB62/(Q62/1.37))</f>
        <v>0</v>
      </c>
      <c r="T62">
        <f>(AW62*AZ62)</f>
        <v>0</v>
      </c>
      <c r="U62">
        <f>(BP62+(T62+2*0.95*5.67E-8*(((BP62+$B$7)+273)^4-(BP62+273)^4)-44100*I62)/(1.84*29.3*Q62+8*0.95*5.67E-8*(BP62+273)^3))</f>
        <v>0</v>
      </c>
      <c r="V62">
        <f>($C$7*BQ62+$D$7*BR62+$E$7*U62)</f>
        <v>0</v>
      </c>
      <c r="W62">
        <f>0.61365*exp(17.502*V62/(240.97+V62))</f>
        <v>0</v>
      </c>
      <c r="X62">
        <f>(Y62/Z62*100)</f>
        <v>0</v>
      </c>
      <c r="Y62">
        <f>BI62*(BN62+BO62)/1000</f>
        <v>0</v>
      </c>
      <c r="Z62">
        <f>0.61365*exp(17.502*BP62/(240.97+BP62))</f>
        <v>0</v>
      </c>
      <c r="AA62">
        <f>(W62-BI62*(BN62+BO62)/1000)</f>
        <v>0</v>
      </c>
      <c r="AB62">
        <f>(-I62*44100)</f>
        <v>0</v>
      </c>
      <c r="AC62">
        <f>2*29.3*Q62*0.92*(BP62-V62)</f>
        <v>0</v>
      </c>
      <c r="AD62">
        <f>2*0.95*5.67E-8*(((BP62+$B$7)+273)^4-(V62+273)^4)</f>
        <v>0</v>
      </c>
      <c r="AE62">
        <f>T62+AD62+AB62+AC62</f>
        <v>0</v>
      </c>
      <c r="AF62">
        <f>BM62*AT62*(BH62-BG62*(1000-AT62*BJ62)/(1000-AT62*BI62))/(100*BA62)</f>
        <v>0</v>
      </c>
      <c r="AG62">
        <f>1000*BM62*AT62*(BI62-BJ62)/(100*BA62*(1000-AT62*BI62))</f>
        <v>0</v>
      </c>
      <c r="AH62">
        <f>(AI62 - AJ62 - BN62*1E3/(8.314*(BP62+273.15)) * AL62/BM62 * AK62) * BM62/(100*BA62) * (1000 - BJ62)/1000</f>
        <v>0</v>
      </c>
      <c r="AI62">
        <v>426.1646837446323</v>
      </c>
      <c r="AJ62">
        <v>424.114812121212</v>
      </c>
      <c r="AK62">
        <v>-0.0004854690312066613</v>
      </c>
      <c r="AL62">
        <v>67.15821555365235</v>
      </c>
      <c r="AM62">
        <f>(AO62 - AN62 + BN62*1E3/(8.314*(BP62+273.15)) * AQ62/BM62 * AP62) * BM62/(100*BA62) * 1000/(1000 - AO62)</f>
        <v>0</v>
      </c>
      <c r="AN62">
        <v>14.64096373372353</v>
      </c>
      <c r="AO62">
        <v>14.76386787878787</v>
      </c>
      <c r="AP62">
        <v>0.008105033154713717</v>
      </c>
      <c r="AQ62">
        <v>78.54684883060793</v>
      </c>
      <c r="AR62">
        <v>12</v>
      </c>
      <c r="AS62">
        <v>2</v>
      </c>
      <c r="AT62">
        <f>IF(AR62*$H$13&gt;=AV62,1.0,(AV62/(AV62-AR62*$H$13)))</f>
        <v>0</v>
      </c>
      <c r="AU62">
        <f>(AT62-1)*100</f>
        <v>0</v>
      </c>
      <c r="AV62">
        <f>MAX(0,($B$13+$C$13*BU62)/(1+$D$13*BU62)*BN62/(BP62+273)*$E$13)</f>
        <v>0</v>
      </c>
      <c r="AW62">
        <f>$B$11*BV62+$C$11*BW62+$F$11*CH62*(1-CK62)</f>
        <v>0</v>
      </c>
      <c r="AX62">
        <f>AW62*AY62</f>
        <v>0</v>
      </c>
      <c r="AY62">
        <f>($B$11*$D$9+$C$11*$D$9+$F$11*((CU62+CM62)/MAX(CU62+CM62+CV62, 0.1)*$I$9+CV62/MAX(CU62+CM62+CV62, 0.1)*$J$9))/($B$11+$C$11+$F$11)</f>
        <v>0</v>
      </c>
      <c r="AZ62">
        <f>($B$11*$K$9+$C$11*$K$9+$F$11*((CU62+CM62)/MAX(CU62+CM62+CV62, 0.1)*$P$9+CV62/MAX(CU62+CM62+CV62, 0.1)*$Q$9))/($B$11+$C$11+$F$11)</f>
        <v>0</v>
      </c>
      <c r="BA62">
        <v>6</v>
      </c>
      <c r="BB62">
        <v>0.5</v>
      </c>
      <c r="BC62" t="s">
        <v>355</v>
      </c>
      <c r="BD62">
        <v>2</v>
      </c>
      <c r="BE62" t="b">
        <v>1</v>
      </c>
      <c r="BF62">
        <v>1714152707</v>
      </c>
      <c r="BG62">
        <v>417.9348064516129</v>
      </c>
      <c r="BH62">
        <v>420.0084838709678</v>
      </c>
      <c r="BI62">
        <v>14.69344193548387</v>
      </c>
      <c r="BJ62">
        <v>14.63124516129032</v>
      </c>
      <c r="BK62">
        <v>420.7304516129033</v>
      </c>
      <c r="BL62">
        <v>14.72184193548387</v>
      </c>
      <c r="BM62">
        <v>600.0129354838709</v>
      </c>
      <c r="BN62">
        <v>101.3947741935484</v>
      </c>
      <c r="BO62">
        <v>0.1000118322580645</v>
      </c>
      <c r="BP62">
        <v>20.68665161290323</v>
      </c>
      <c r="BQ62">
        <v>20.70515161290323</v>
      </c>
      <c r="BR62">
        <v>999.9000000000003</v>
      </c>
      <c r="BS62">
        <v>0</v>
      </c>
      <c r="BT62">
        <v>0</v>
      </c>
      <c r="BU62">
        <v>10002.94774193548</v>
      </c>
      <c r="BV62">
        <v>0</v>
      </c>
      <c r="BW62">
        <v>1502.37935483871</v>
      </c>
      <c r="BX62">
        <v>-2.07357129032258</v>
      </c>
      <c r="BY62">
        <v>424.1673870967741</v>
      </c>
      <c r="BZ62">
        <v>426.2449677419356</v>
      </c>
      <c r="CA62">
        <v>0.06219663322580644</v>
      </c>
      <c r="CB62">
        <v>420.0084838709678</v>
      </c>
      <c r="CC62">
        <v>14.63124516129032</v>
      </c>
      <c r="CD62">
        <v>1.489839032258065</v>
      </c>
      <c r="CE62">
        <v>1.483532258064516</v>
      </c>
      <c r="CF62">
        <v>12.86421612903226</v>
      </c>
      <c r="CG62">
        <v>12.7994870967742</v>
      </c>
      <c r="CH62">
        <v>399.9960967741935</v>
      </c>
      <c r="CI62">
        <v>0.8999950645161292</v>
      </c>
      <c r="CJ62">
        <v>0.1000051741935484</v>
      </c>
      <c r="CK62">
        <v>0</v>
      </c>
      <c r="CL62">
        <v>276.7189032258065</v>
      </c>
      <c r="CM62">
        <v>5.00098</v>
      </c>
      <c r="CN62">
        <v>1613.248064516129</v>
      </c>
      <c r="CO62">
        <v>3655.877741935484</v>
      </c>
      <c r="CP62">
        <v>35.92716129032258</v>
      </c>
      <c r="CQ62">
        <v>41.13683870967741</v>
      </c>
      <c r="CR62">
        <v>38.02993548387095</v>
      </c>
      <c r="CS62">
        <v>40.87070967741935</v>
      </c>
      <c r="CT62">
        <v>38.08241935483871</v>
      </c>
      <c r="CU62">
        <v>355.4935483870968</v>
      </c>
      <c r="CV62">
        <v>39.50322580645162</v>
      </c>
      <c r="CW62">
        <v>0</v>
      </c>
      <c r="CX62">
        <v>1714152802.1</v>
      </c>
      <c r="CY62">
        <v>0</v>
      </c>
      <c r="CZ62">
        <v>1714152587.1</v>
      </c>
      <c r="DA62" t="s">
        <v>456</v>
      </c>
      <c r="DB62">
        <v>1714152586.6</v>
      </c>
      <c r="DC62">
        <v>1714152587.1</v>
      </c>
      <c r="DD62">
        <v>2</v>
      </c>
      <c r="DE62">
        <v>-0.066</v>
      </c>
      <c r="DF62">
        <v>0.004</v>
      </c>
      <c r="DG62">
        <v>-2.805</v>
      </c>
      <c r="DH62">
        <v>-0.029</v>
      </c>
      <c r="DI62">
        <v>420</v>
      </c>
      <c r="DJ62">
        <v>14</v>
      </c>
      <c r="DK62">
        <v>0.3</v>
      </c>
      <c r="DL62">
        <v>0.13</v>
      </c>
      <c r="DM62">
        <v>-1.999505121951219</v>
      </c>
      <c r="DN62">
        <v>-1.063670383275265</v>
      </c>
      <c r="DO62">
        <v>0.1302506535936403</v>
      </c>
      <c r="DP62">
        <v>0</v>
      </c>
      <c r="DQ62">
        <v>0.03188111536585366</v>
      </c>
      <c r="DR62">
        <v>0.5861171387456445</v>
      </c>
      <c r="DS62">
        <v>0.05816294005361465</v>
      </c>
      <c r="DT62">
        <v>0</v>
      </c>
      <c r="DU62">
        <v>0</v>
      </c>
      <c r="DV62">
        <v>2</v>
      </c>
      <c r="DW62" t="s">
        <v>357</v>
      </c>
      <c r="DX62">
        <v>3.22999</v>
      </c>
      <c r="DY62">
        <v>2.70412</v>
      </c>
      <c r="DZ62">
        <v>0.106791</v>
      </c>
      <c r="EA62">
        <v>0.107005</v>
      </c>
      <c r="EB62">
        <v>0.08270959999999999</v>
      </c>
      <c r="EC62">
        <v>0.0826152</v>
      </c>
      <c r="ED62">
        <v>29347.9</v>
      </c>
      <c r="EE62">
        <v>28725.8</v>
      </c>
      <c r="EF62">
        <v>31444.9</v>
      </c>
      <c r="EG62">
        <v>30471.8</v>
      </c>
      <c r="EH62">
        <v>38651.9</v>
      </c>
      <c r="EI62">
        <v>36961.9</v>
      </c>
      <c r="EJ62">
        <v>44083.7</v>
      </c>
      <c r="EK62">
        <v>42550.4</v>
      </c>
      <c r="EL62">
        <v>2.15535</v>
      </c>
      <c r="EM62">
        <v>1.99198</v>
      </c>
      <c r="EN62">
        <v>0.0423118</v>
      </c>
      <c r="EO62">
        <v>0</v>
      </c>
      <c r="EP62">
        <v>20.0298</v>
      </c>
      <c r="EQ62">
        <v>999.9</v>
      </c>
      <c r="ER62">
        <v>54.4</v>
      </c>
      <c r="ES62">
        <v>25.7</v>
      </c>
      <c r="ET62">
        <v>17.7857</v>
      </c>
      <c r="EU62">
        <v>61.2945</v>
      </c>
      <c r="EV62">
        <v>23.9583</v>
      </c>
      <c r="EW62">
        <v>1</v>
      </c>
      <c r="EX62">
        <v>-0.34546</v>
      </c>
      <c r="EY62">
        <v>1.38863</v>
      </c>
      <c r="EZ62">
        <v>20.2031</v>
      </c>
      <c r="FA62">
        <v>5.22598</v>
      </c>
      <c r="FB62">
        <v>11.9962</v>
      </c>
      <c r="FC62">
        <v>4.9667</v>
      </c>
      <c r="FD62">
        <v>3.29633</v>
      </c>
      <c r="FE62">
        <v>9999</v>
      </c>
      <c r="FF62">
        <v>9999</v>
      </c>
      <c r="FG62">
        <v>9999</v>
      </c>
      <c r="FH62">
        <v>27</v>
      </c>
      <c r="FI62">
        <v>4.97107</v>
      </c>
      <c r="FJ62">
        <v>1.86768</v>
      </c>
      <c r="FK62">
        <v>1.85884</v>
      </c>
      <c r="FL62">
        <v>1.86501</v>
      </c>
      <c r="FM62">
        <v>1.8631</v>
      </c>
      <c r="FN62">
        <v>1.86439</v>
      </c>
      <c r="FO62">
        <v>1.8598</v>
      </c>
      <c r="FP62">
        <v>1.86386</v>
      </c>
      <c r="FQ62">
        <v>0</v>
      </c>
      <c r="FR62">
        <v>0</v>
      </c>
      <c r="FS62">
        <v>0</v>
      </c>
      <c r="FT62">
        <v>0</v>
      </c>
      <c r="FU62" t="s">
        <v>358</v>
      </c>
      <c r="FV62" t="s">
        <v>359</v>
      </c>
      <c r="FW62" t="s">
        <v>360</v>
      </c>
      <c r="FX62" t="s">
        <v>360</v>
      </c>
      <c r="FY62" t="s">
        <v>360</v>
      </c>
      <c r="FZ62" t="s">
        <v>360</v>
      </c>
      <c r="GA62">
        <v>0</v>
      </c>
      <c r="GB62">
        <v>100</v>
      </c>
      <c r="GC62">
        <v>100</v>
      </c>
      <c r="GD62">
        <v>-2.795</v>
      </c>
      <c r="GE62">
        <v>-0.0283</v>
      </c>
      <c r="GF62">
        <v>-0.9468066359150009</v>
      </c>
      <c r="GG62">
        <v>-0.004200780211792431</v>
      </c>
      <c r="GH62">
        <v>-6.086107273994438E-07</v>
      </c>
      <c r="GI62">
        <v>3.538391214060535E-10</v>
      </c>
      <c r="GJ62">
        <v>-0.05097611994291192</v>
      </c>
      <c r="GK62">
        <v>0.006682484536868237</v>
      </c>
      <c r="GL62">
        <v>-0.0007200357986506558</v>
      </c>
      <c r="GM62">
        <v>2.515042002614049E-05</v>
      </c>
      <c r="GN62">
        <v>15</v>
      </c>
      <c r="GO62">
        <v>1944</v>
      </c>
      <c r="GP62">
        <v>3</v>
      </c>
      <c r="GQ62">
        <v>20</v>
      </c>
      <c r="GR62">
        <v>2.1</v>
      </c>
      <c r="GS62">
        <v>2.1</v>
      </c>
      <c r="GT62">
        <v>1.12793</v>
      </c>
      <c r="GU62">
        <v>2.41333</v>
      </c>
      <c r="GV62">
        <v>1.44897</v>
      </c>
      <c r="GW62">
        <v>2.2998</v>
      </c>
      <c r="GX62">
        <v>1.55151</v>
      </c>
      <c r="GY62">
        <v>2.27905</v>
      </c>
      <c r="GZ62">
        <v>30.3724</v>
      </c>
      <c r="HA62">
        <v>14.2634</v>
      </c>
      <c r="HB62">
        <v>18</v>
      </c>
      <c r="HC62">
        <v>575.254</v>
      </c>
      <c r="HD62">
        <v>476.545</v>
      </c>
      <c r="HE62">
        <v>18.0036</v>
      </c>
      <c r="HF62">
        <v>22.5609</v>
      </c>
      <c r="HG62">
        <v>30.0004</v>
      </c>
      <c r="HH62">
        <v>22.6064</v>
      </c>
      <c r="HI62">
        <v>22.5604</v>
      </c>
      <c r="HJ62">
        <v>22.5704</v>
      </c>
      <c r="HK62">
        <v>26.4386</v>
      </c>
      <c r="HL62">
        <v>54.8874</v>
      </c>
      <c r="HM62">
        <v>18</v>
      </c>
      <c r="HN62">
        <v>420</v>
      </c>
      <c r="HO62">
        <v>14.5781</v>
      </c>
      <c r="HP62">
        <v>99.8085</v>
      </c>
      <c r="HQ62">
        <v>101.675</v>
      </c>
    </row>
    <row r="63" spans="1:225">
      <c r="A63">
        <v>47</v>
      </c>
      <c r="B63">
        <v>1714152741.5</v>
      </c>
      <c r="C63">
        <v>1684.400000095367</v>
      </c>
      <c r="D63" t="s">
        <v>460</v>
      </c>
      <c r="E63" t="s">
        <v>461</v>
      </c>
      <c r="F63">
        <v>5</v>
      </c>
      <c r="G63" t="s">
        <v>459</v>
      </c>
      <c r="H63">
        <v>1714152735.5</v>
      </c>
      <c r="I63">
        <f>(J63)/1000</f>
        <v>0</v>
      </c>
      <c r="J63">
        <f>IF(BE63, AM63, AG63)</f>
        <v>0</v>
      </c>
      <c r="K63">
        <f>IF(BE63, AH63, AF63)</f>
        <v>0</v>
      </c>
      <c r="L63">
        <f>BG63 - IF(AT63&gt;1, K63*BA63*100.0/(AV63*BU63), 0)</f>
        <v>0</v>
      </c>
      <c r="M63">
        <f>((S63-I63/2)*L63-K63)/(S63+I63/2)</f>
        <v>0</v>
      </c>
      <c r="N63">
        <f>M63*(BN63+BO63)/1000.0</f>
        <v>0</v>
      </c>
      <c r="O63">
        <f>(BG63 - IF(AT63&gt;1, K63*BA63*100.0/(AV63*BU63), 0))*(BN63+BO63)/1000.0</f>
        <v>0</v>
      </c>
      <c r="P63">
        <f>2.0/((1/R63-1/Q63)+SIGN(R63)*SQRT((1/R63-1/Q63)*(1/R63-1/Q63) + 4*BB63/((BB63+1)*(BB63+1))*(2*1/R63*1/Q63-1/Q63*1/Q63)))</f>
        <v>0</v>
      </c>
      <c r="Q63">
        <f>IF(LEFT(BC63,1)&lt;&gt;"0",IF(LEFT(BC63,1)="1",3.0,BD63),$D$5+$E$5*(BU63*BN63/($K$5*1000))+$F$5*(BU63*BN63/($K$5*1000))*MAX(MIN(BA63,$J$5),$I$5)*MAX(MIN(BA63,$J$5),$I$5)+$G$5*MAX(MIN(BA63,$J$5),$I$5)*(BU63*BN63/($K$5*1000))+$H$5*(BU63*BN63/($K$5*1000))*(BU63*BN63/($K$5*1000)))</f>
        <v>0</v>
      </c>
      <c r="R63">
        <f>I63*(1000-(1000*0.61365*exp(17.502*V63/(240.97+V63))/(BN63+BO63)+BI63)/2)/(1000*0.61365*exp(17.502*V63/(240.97+V63))/(BN63+BO63)-BI63)</f>
        <v>0</v>
      </c>
      <c r="S63">
        <f>1/((BB63+1)/(P63/1.6)+1/(Q63/1.37)) + BB63/((BB63+1)/(P63/1.6) + BB63/(Q63/1.37))</f>
        <v>0</v>
      </c>
      <c r="T63">
        <f>(AW63*AZ63)</f>
        <v>0</v>
      </c>
      <c r="U63">
        <f>(BP63+(T63+2*0.95*5.67E-8*(((BP63+$B$7)+273)^4-(BP63+273)^4)-44100*I63)/(1.84*29.3*Q63+8*0.95*5.67E-8*(BP63+273)^3))</f>
        <v>0</v>
      </c>
      <c r="V63">
        <f>($C$7*BQ63+$D$7*BR63+$E$7*U63)</f>
        <v>0</v>
      </c>
      <c r="W63">
        <f>0.61365*exp(17.502*V63/(240.97+V63))</f>
        <v>0</v>
      </c>
      <c r="X63">
        <f>(Y63/Z63*100)</f>
        <v>0</v>
      </c>
      <c r="Y63">
        <f>BI63*(BN63+BO63)/1000</f>
        <v>0</v>
      </c>
      <c r="Z63">
        <f>0.61365*exp(17.502*BP63/(240.97+BP63))</f>
        <v>0</v>
      </c>
      <c r="AA63">
        <f>(W63-BI63*(BN63+BO63)/1000)</f>
        <v>0</v>
      </c>
      <c r="AB63">
        <f>(-I63*44100)</f>
        <v>0</v>
      </c>
      <c r="AC63">
        <f>2*29.3*Q63*0.92*(BP63-V63)</f>
        <v>0</v>
      </c>
      <c r="AD63">
        <f>2*0.95*5.67E-8*(((BP63+$B$7)+273)^4-(V63+273)^4)</f>
        <v>0</v>
      </c>
      <c r="AE63">
        <f>T63+AD63+AB63+AC63</f>
        <v>0</v>
      </c>
      <c r="AF63">
        <f>BM63*AT63*(BH63-BG63*(1000-AT63*BJ63)/(1000-AT63*BI63))/(100*BA63)</f>
        <v>0</v>
      </c>
      <c r="AG63">
        <f>1000*BM63*AT63*(BI63-BJ63)/(100*BA63*(1000-AT63*BI63))</f>
        <v>0</v>
      </c>
      <c r="AH63">
        <f>(AI63 - AJ63 - BN63*1E3/(8.314*(BP63+273.15)) * AL63/BM63 * AK63) * BM63/(100*BA63) * (1000 - BJ63)/1000</f>
        <v>0</v>
      </c>
      <c r="AI63">
        <v>426.2603684209016</v>
      </c>
      <c r="AJ63">
        <v>424.0089575757574</v>
      </c>
      <c r="AK63">
        <v>6.511676569912099E-05</v>
      </c>
      <c r="AL63">
        <v>67.15821555365235</v>
      </c>
      <c r="AM63">
        <f>(AO63 - AN63 + BN63*1E3/(8.314*(BP63+273.15)) * AQ63/BM63 * AP63) * BM63/(100*BA63) * 1000/(1000 - AO63)</f>
        <v>0</v>
      </c>
      <c r="AN63">
        <v>14.56823098005878</v>
      </c>
      <c r="AO63">
        <v>14.80959333333333</v>
      </c>
      <c r="AP63">
        <v>-4.802519619288964E-05</v>
      </c>
      <c r="AQ63">
        <v>78.54684883060793</v>
      </c>
      <c r="AR63">
        <v>11</v>
      </c>
      <c r="AS63">
        <v>2</v>
      </c>
      <c r="AT63">
        <f>IF(AR63*$H$13&gt;=AV63,1.0,(AV63/(AV63-AR63*$H$13)))</f>
        <v>0</v>
      </c>
      <c r="AU63">
        <f>(AT63-1)*100</f>
        <v>0</v>
      </c>
      <c r="AV63">
        <f>MAX(0,($B$13+$C$13*BU63)/(1+$D$13*BU63)*BN63/(BP63+273)*$E$13)</f>
        <v>0</v>
      </c>
      <c r="AW63">
        <f>$B$11*BV63+$C$11*BW63+$F$11*CH63*(1-CK63)</f>
        <v>0</v>
      </c>
      <c r="AX63">
        <f>AW63*AY63</f>
        <v>0</v>
      </c>
      <c r="AY63">
        <f>($B$11*$D$9+$C$11*$D$9+$F$11*((CU63+CM63)/MAX(CU63+CM63+CV63, 0.1)*$I$9+CV63/MAX(CU63+CM63+CV63, 0.1)*$J$9))/($B$11+$C$11+$F$11)</f>
        <v>0</v>
      </c>
      <c r="AZ63">
        <f>($B$11*$K$9+$C$11*$K$9+$F$11*((CU63+CM63)/MAX(CU63+CM63+CV63, 0.1)*$P$9+CV63/MAX(CU63+CM63+CV63, 0.1)*$Q$9))/($B$11+$C$11+$F$11)</f>
        <v>0</v>
      </c>
      <c r="BA63">
        <v>6</v>
      </c>
      <c r="BB63">
        <v>0.5</v>
      </c>
      <c r="BC63" t="s">
        <v>355</v>
      </c>
      <c r="BD63">
        <v>2</v>
      </c>
      <c r="BE63" t="b">
        <v>1</v>
      </c>
      <c r="BF63">
        <v>1714152735.5</v>
      </c>
      <c r="BG63">
        <v>417.6984782608696</v>
      </c>
      <c r="BH63">
        <v>420.0251304347827</v>
      </c>
      <c r="BI63">
        <v>14.81424347826087</v>
      </c>
      <c r="BJ63">
        <v>14.56983043478261</v>
      </c>
      <c r="BK63">
        <v>420.4929565217392</v>
      </c>
      <c r="BL63">
        <v>14.8424347826087</v>
      </c>
      <c r="BM63">
        <v>599.9759130434783</v>
      </c>
      <c r="BN63">
        <v>101.3933043478261</v>
      </c>
      <c r="BO63">
        <v>0.09988806521739131</v>
      </c>
      <c r="BP63">
        <v>20.81973913043478</v>
      </c>
      <c r="BQ63">
        <v>20.82183043478261</v>
      </c>
      <c r="BR63">
        <v>999.9000000000003</v>
      </c>
      <c r="BS63">
        <v>0</v>
      </c>
      <c r="BT63">
        <v>0</v>
      </c>
      <c r="BU63">
        <v>10001.28086956522</v>
      </c>
      <c r="BV63">
        <v>0</v>
      </c>
      <c r="BW63">
        <v>1503.504782608695</v>
      </c>
      <c r="BX63">
        <v>-2.326602173913043</v>
      </c>
      <c r="BY63">
        <v>423.9794347826088</v>
      </c>
      <c r="BZ63">
        <v>426.2353913043478</v>
      </c>
      <c r="CA63">
        <v>0.2444164347826087</v>
      </c>
      <c r="CB63">
        <v>420.0251304347827</v>
      </c>
      <c r="CC63">
        <v>14.56983043478261</v>
      </c>
      <c r="CD63">
        <v>1.502065652173913</v>
      </c>
      <c r="CE63">
        <v>1.477282608695652</v>
      </c>
      <c r="CF63">
        <v>12.98918260869565</v>
      </c>
      <c r="CG63">
        <v>12.73503043478261</v>
      </c>
      <c r="CH63">
        <v>399.9730869565218</v>
      </c>
      <c r="CI63">
        <v>0.8999940434782608</v>
      </c>
      <c r="CJ63">
        <v>0.1000061913043478</v>
      </c>
      <c r="CK63">
        <v>0</v>
      </c>
      <c r="CL63">
        <v>261.8291304347827</v>
      </c>
      <c r="CM63">
        <v>5.000979999999999</v>
      </c>
      <c r="CN63">
        <v>1585.63652173913</v>
      </c>
      <c r="CO63">
        <v>3655.662608695652</v>
      </c>
      <c r="CP63">
        <v>36.13304347826087</v>
      </c>
      <c r="CQ63">
        <v>41.51326086956522</v>
      </c>
      <c r="CR63">
        <v>38.26882608695653</v>
      </c>
      <c r="CS63">
        <v>41.38826086956522</v>
      </c>
      <c r="CT63">
        <v>38.35034782608695</v>
      </c>
      <c r="CU63">
        <v>355.4721739130434</v>
      </c>
      <c r="CV63">
        <v>39.49826086956522</v>
      </c>
      <c r="CW63">
        <v>0</v>
      </c>
      <c r="CX63">
        <v>1714152828.5</v>
      </c>
      <c r="CY63">
        <v>0</v>
      </c>
      <c r="CZ63">
        <v>1714152587.1</v>
      </c>
      <c r="DA63" t="s">
        <v>456</v>
      </c>
      <c r="DB63">
        <v>1714152586.6</v>
      </c>
      <c r="DC63">
        <v>1714152587.1</v>
      </c>
      <c r="DD63">
        <v>2</v>
      </c>
      <c r="DE63">
        <v>-0.066</v>
      </c>
      <c r="DF63">
        <v>0.004</v>
      </c>
      <c r="DG63">
        <v>-2.805</v>
      </c>
      <c r="DH63">
        <v>-0.029</v>
      </c>
      <c r="DI63">
        <v>420</v>
      </c>
      <c r="DJ63">
        <v>14</v>
      </c>
      <c r="DK63">
        <v>0.3</v>
      </c>
      <c r="DL63">
        <v>0.13</v>
      </c>
      <c r="DM63">
        <v>-2.285105365853659</v>
      </c>
      <c r="DN63">
        <v>-0.4930423693379788</v>
      </c>
      <c r="DO63">
        <v>0.05993059950120198</v>
      </c>
      <c r="DP63">
        <v>0</v>
      </c>
      <c r="DQ63">
        <v>0.2236543170731707</v>
      </c>
      <c r="DR63">
        <v>0.2524780975609758</v>
      </c>
      <c r="DS63">
        <v>0.02956684278982119</v>
      </c>
      <c r="DT63">
        <v>0</v>
      </c>
      <c r="DU63">
        <v>0</v>
      </c>
      <c r="DV63">
        <v>2</v>
      </c>
      <c r="DW63" t="s">
        <v>357</v>
      </c>
      <c r="DX63">
        <v>3.23002</v>
      </c>
      <c r="DY63">
        <v>2.70441</v>
      </c>
      <c r="DZ63">
        <v>0.106765</v>
      </c>
      <c r="EA63">
        <v>0.107001</v>
      </c>
      <c r="EB63">
        <v>0.0828782</v>
      </c>
      <c r="EC63">
        <v>0.0822999</v>
      </c>
      <c r="ED63">
        <v>29347.3</v>
      </c>
      <c r="EE63">
        <v>28724.4</v>
      </c>
      <c r="EF63">
        <v>31443.6</v>
      </c>
      <c r="EG63">
        <v>30470.3</v>
      </c>
      <c r="EH63">
        <v>38643</v>
      </c>
      <c r="EI63">
        <v>36972.9</v>
      </c>
      <c r="EJ63">
        <v>44081.8</v>
      </c>
      <c r="EK63">
        <v>42548.2</v>
      </c>
      <c r="EL63">
        <v>2.15632</v>
      </c>
      <c r="EM63">
        <v>1.9911</v>
      </c>
      <c r="EN63">
        <v>0.0393353</v>
      </c>
      <c r="EO63">
        <v>0</v>
      </c>
      <c r="EP63">
        <v>20.1848</v>
      </c>
      <c r="EQ63">
        <v>999.9</v>
      </c>
      <c r="ER63">
        <v>54.4</v>
      </c>
      <c r="ES63">
        <v>25.7</v>
      </c>
      <c r="ET63">
        <v>17.7855</v>
      </c>
      <c r="EU63">
        <v>61.1245</v>
      </c>
      <c r="EV63">
        <v>23.8942</v>
      </c>
      <c r="EW63">
        <v>1</v>
      </c>
      <c r="EX63">
        <v>-0.342838</v>
      </c>
      <c r="EY63">
        <v>1.47505</v>
      </c>
      <c r="EZ63">
        <v>20.2023</v>
      </c>
      <c r="FA63">
        <v>5.22777</v>
      </c>
      <c r="FB63">
        <v>11.995</v>
      </c>
      <c r="FC63">
        <v>4.9674</v>
      </c>
      <c r="FD63">
        <v>3.2967</v>
      </c>
      <c r="FE63">
        <v>9999</v>
      </c>
      <c r="FF63">
        <v>9999</v>
      </c>
      <c r="FG63">
        <v>9999</v>
      </c>
      <c r="FH63">
        <v>27</v>
      </c>
      <c r="FI63">
        <v>4.97107</v>
      </c>
      <c r="FJ63">
        <v>1.86768</v>
      </c>
      <c r="FK63">
        <v>1.85884</v>
      </c>
      <c r="FL63">
        <v>1.86496</v>
      </c>
      <c r="FM63">
        <v>1.86309</v>
      </c>
      <c r="FN63">
        <v>1.8644</v>
      </c>
      <c r="FO63">
        <v>1.8598</v>
      </c>
      <c r="FP63">
        <v>1.86387</v>
      </c>
      <c r="FQ63">
        <v>0</v>
      </c>
      <c r="FR63">
        <v>0</v>
      </c>
      <c r="FS63">
        <v>0</v>
      </c>
      <c r="FT63">
        <v>0</v>
      </c>
      <c r="FU63" t="s">
        <v>358</v>
      </c>
      <c r="FV63" t="s">
        <v>359</v>
      </c>
      <c r="FW63" t="s">
        <v>360</v>
      </c>
      <c r="FX63" t="s">
        <v>360</v>
      </c>
      <c r="FY63" t="s">
        <v>360</v>
      </c>
      <c r="FZ63" t="s">
        <v>360</v>
      </c>
      <c r="GA63">
        <v>0</v>
      </c>
      <c r="GB63">
        <v>100</v>
      </c>
      <c r="GC63">
        <v>100</v>
      </c>
      <c r="GD63">
        <v>-2.795</v>
      </c>
      <c r="GE63">
        <v>-0.0282</v>
      </c>
      <c r="GF63">
        <v>-0.9468066359150009</v>
      </c>
      <c r="GG63">
        <v>-0.004200780211792431</v>
      </c>
      <c r="GH63">
        <v>-6.086107273994438E-07</v>
      </c>
      <c r="GI63">
        <v>3.538391214060535E-10</v>
      </c>
      <c r="GJ63">
        <v>-0.05097611994291192</v>
      </c>
      <c r="GK63">
        <v>0.006682484536868237</v>
      </c>
      <c r="GL63">
        <v>-0.0007200357986506558</v>
      </c>
      <c r="GM63">
        <v>2.515042002614049E-05</v>
      </c>
      <c r="GN63">
        <v>15</v>
      </c>
      <c r="GO63">
        <v>1944</v>
      </c>
      <c r="GP63">
        <v>3</v>
      </c>
      <c r="GQ63">
        <v>20</v>
      </c>
      <c r="GR63">
        <v>2.6</v>
      </c>
      <c r="GS63">
        <v>2.6</v>
      </c>
      <c r="GT63">
        <v>1.12793</v>
      </c>
      <c r="GU63">
        <v>2.40723</v>
      </c>
      <c r="GV63">
        <v>1.44897</v>
      </c>
      <c r="GW63">
        <v>2.2998</v>
      </c>
      <c r="GX63">
        <v>1.55151</v>
      </c>
      <c r="GY63">
        <v>2.34009</v>
      </c>
      <c r="GZ63">
        <v>30.48</v>
      </c>
      <c r="HA63">
        <v>14.2809</v>
      </c>
      <c r="HB63">
        <v>18</v>
      </c>
      <c r="HC63">
        <v>576.149</v>
      </c>
      <c r="HD63">
        <v>476.226</v>
      </c>
      <c r="HE63">
        <v>18.0026</v>
      </c>
      <c r="HF63">
        <v>22.5951</v>
      </c>
      <c r="HG63">
        <v>30.0006</v>
      </c>
      <c r="HH63">
        <v>22.6293</v>
      </c>
      <c r="HI63">
        <v>22.5848</v>
      </c>
      <c r="HJ63">
        <v>22.5692</v>
      </c>
      <c r="HK63">
        <v>27.3229</v>
      </c>
      <c r="HL63">
        <v>54.8874</v>
      </c>
      <c r="HM63">
        <v>18</v>
      </c>
      <c r="HN63">
        <v>420</v>
      </c>
      <c r="HO63">
        <v>14.5188</v>
      </c>
      <c r="HP63">
        <v>99.8043</v>
      </c>
      <c r="HQ63">
        <v>101.67</v>
      </c>
    </row>
    <row r="64" spans="1:225">
      <c r="A64">
        <v>48</v>
      </c>
      <c r="B64">
        <v>1714152751.5</v>
      </c>
      <c r="C64">
        <v>1694.400000095367</v>
      </c>
      <c r="D64" t="s">
        <v>462</v>
      </c>
      <c r="E64" t="s">
        <v>463</v>
      </c>
      <c r="F64">
        <v>5</v>
      </c>
      <c r="G64" t="s">
        <v>459</v>
      </c>
      <c r="H64">
        <v>1714152743.566667</v>
      </c>
      <c r="I64">
        <f>(J64)/1000</f>
        <v>0</v>
      </c>
      <c r="J64">
        <f>IF(BE64, AM64, AG64)</f>
        <v>0</v>
      </c>
      <c r="K64">
        <f>IF(BE64, AH64, AF64)</f>
        <v>0</v>
      </c>
      <c r="L64">
        <f>BG64 - IF(AT64&gt;1, K64*BA64*100.0/(AV64*BU64), 0)</f>
        <v>0</v>
      </c>
      <c r="M64">
        <f>((S64-I64/2)*L64-K64)/(S64+I64/2)</f>
        <v>0</v>
      </c>
      <c r="N64">
        <f>M64*(BN64+BO64)/1000.0</f>
        <v>0</v>
      </c>
      <c r="O64">
        <f>(BG64 - IF(AT64&gt;1, K64*BA64*100.0/(AV64*BU64), 0))*(BN64+BO64)/1000.0</f>
        <v>0</v>
      </c>
      <c r="P64">
        <f>2.0/((1/R64-1/Q64)+SIGN(R64)*SQRT((1/R64-1/Q64)*(1/R64-1/Q64) + 4*BB64/((BB64+1)*(BB64+1))*(2*1/R64*1/Q64-1/Q64*1/Q64)))</f>
        <v>0</v>
      </c>
      <c r="Q64">
        <f>IF(LEFT(BC64,1)&lt;&gt;"0",IF(LEFT(BC64,1)="1",3.0,BD64),$D$5+$E$5*(BU64*BN64/($K$5*1000))+$F$5*(BU64*BN64/($K$5*1000))*MAX(MIN(BA64,$J$5),$I$5)*MAX(MIN(BA64,$J$5),$I$5)+$G$5*MAX(MIN(BA64,$J$5),$I$5)*(BU64*BN64/($K$5*1000))+$H$5*(BU64*BN64/($K$5*1000))*(BU64*BN64/($K$5*1000)))</f>
        <v>0</v>
      </c>
      <c r="R64">
        <f>I64*(1000-(1000*0.61365*exp(17.502*V64/(240.97+V64))/(BN64+BO64)+BI64)/2)/(1000*0.61365*exp(17.502*V64/(240.97+V64))/(BN64+BO64)-BI64)</f>
        <v>0</v>
      </c>
      <c r="S64">
        <f>1/((BB64+1)/(P64/1.6)+1/(Q64/1.37)) + BB64/((BB64+1)/(P64/1.6) + BB64/(Q64/1.37))</f>
        <v>0</v>
      </c>
      <c r="T64">
        <f>(AW64*AZ64)</f>
        <v>0</v>
      </c>
      <c r="U64">
        <f>(BP64+(T64+2*0.95*5.67E-8*(((BP64+$B$7)+273)^4-(BP64+273)^4)-44100*I64)/(1.84*29.3*Q64+8*0.95*5.67E-8*(BP64+273)^3))</f>
        <v>0</v>
      </c>
      <c r="V64">
        <f>($C$7*BQ64+$D$7*BR64+$E$7*U64)</f>
        <v>0</v>
      </c>
      <c r="W64">
        <f>0.61365*exp(17.502*V64/(240.97+V64))</f>
        <v>0</v>
      </c>
      <c r="X64">
        <f>(Y64/Z64*100)</f>
        <v>0</v>
      </c>
      <c r="Y64">
        <f>BI64*(BN64+BO64)/1000</f>
        <v>0</v>
      </c>
      <c r="Z64">
        <f>0.61365*exp(17.502*BP64/(240.97+BP64))</f>
        <v>0</v>
      </c>
      <c r="AA64">
        <f>(W64-BI64*(BN64+BO64)/1000)</f>
        <v>0</v>
      </c>
      <c r="AB64">
        <f>(-I64*44100)</f>
        <v>0</v>
      </c>
      <c r="AC64">
        <f>2*29.3*Q64*0.92*(BP64-V64)</f>
        <v>0</v>
      </c>
      <c r="AD64">
        <f>2*0.95*5.67E-8*(((BP64+$B$7)+273)^4-(V64+273)^4)</f>
        <v>0</v>
      </c>
      <c r="AE64">
        <f>T64+AD64+AB64+AC64</f>
        <v>0</v>
      </c>
      <c r="AF64">
        <f>BM64*AT64*(BH64-BG64*(1000-AT64*BJ64)/(1000-AT64*BI64))/(100*BA64)</f>
        <v>0</v>
      </c>
      <c r="AG64">
        <f>1000*BM64*AT64*(BI64-BJ64)/(100*BA64*(1000-AT64*BI64))</f>
        <v>0</v>
      </c>
      <c r="AH64">
        <f>(AI64 - AJ64 - BN64*1E3/(8.314*(BP64+273.15)) * AL64/BM64 * AK64) * BM64/(100*BA64) * (1000 - BJ64)/1000</f>
        <v>0</v>
      </c>
      <c r="AI64">
        <v>426.250115227902</v>
      </c>
      <c r="AJ64">
        <v>423.9013999999998</v>
      </c>
      <c r="AK64">
        <v>-0.002898993390635617</v>
      </c>
      <c r="AL64">
        <v>67.15821555365235</v>
      </c>
      <c r="AM64">
        <f>(AO64 - AN64 + BN64*1E3/(8.314*(BP64+273.15)) * AQ64/BM64 * AP64) * BM64/(100*BA64) * 1000/(1000 - AO64)</f>
        <v>0</v>
      </c>
      <c r="AN64">
        <v>14.58578428629734</v>
      </c>
      <c r="AO64">
        <v>14.81577575757575</v>
      </c>
      <c r="AP64">
        <v>9.285818515742526E-05</v>
      </c>
      <c r="AQ64">
        <v>78.54684883060793</v>
      </c>
      <c r="AR64">
        <v>11</v>
      </c>
      <c r="AS64">
        <v>2</v>
      </c>
      <c r="AT64">
        <f>IF(AR64*$H$13&gt;=AV64,1.0,(AV64/(AV64-AR64*$H$13)))</f>
        <v>0</v>
      </c>
      <c r="AU64">
        <f>(AT64-1)*100</f>
        <v>0</v>
      </c>
      <c r="AV64">
        <f>MAX(0,($B$13+$C$13*BU64)/(1+$D$13*BU64)*BN64/(BP64+273)*$E$13)</f>
        <v>0</v>
      </c>
      <c r="AW64">
        <f>$B$11*BV64+$C$11*BW64+$F$11*CH64*(1-CK64)</f>
        <v>0</v>
      </c>
      <c r="AX64">
        <f>AW64*AY64</f>
        <v>0</v>
      </c>
      <c r="AY64">
        <f>($B$11*$D$9+$C$11*$D$9+$F$11*((CU64+CM64)/MAX(CU64+CM64+CV64, 0.1)*$I$9+CV64/MAX(CU64+CM64+CV64, 0.1)*$J$9))/($B$11+$C$11+$F$11)</f>
        <v>0</v>
      </c>
      <c r="AZ64">
        <f>($B$11*$K$9+$C$11*$K$9+$F$11*((CU64+CM64)/MAX(CU64+CM64+CV64, 0.1)*$P$9+CV64/MAX(CU64+CM64+CV64, 0.1)*$Q$9))/($B$11+$C$11+$F$11)</f>
        <v>0</v>
      </c>
      <c r="BA64">
        <v>6</v>
      </c>
      <c r="BB64">
        <v>0.5</v>
      </c>
      <c r="BC64" t="s">
        <v>355</v>
      </c>
      <c r="BD64">
        <v>2</v>
      </c>
      <c r="BE64" t="b">
        <v>1</v>
      </c>
      <c r="BF64">
        <v>1714152743.566667</v>
      </c>
      <c r="BG64">
        <v>417.6885666666666</v>
      </c>
      <c r="BH64">
        <v>420.0135999999999</v>
      </c>
      <c r="BI64">
        <v>14.81097666666667</v>
      </c>
      <c r="BJ64">
        <v>14.57577</v>
      </c>
      <c r="BK64">
        <v>420.4829666666666</v>
      </c>
      <c r="BL64">
        <v>14.83916666666667</v>
      </c>
      <c r="BM64">
        <v>600.0200000000001</v>
      </c>
      <c r="BN64">
        <v>101.3926333333333</v>
      </c>
      <c r="BO64">
        <v>0.1000319333333333</v>
      </c>
      <c r="BP64">
        <v>20.85162333333334</v>
      </c>
      <c r="BQ64">
        <v>20.85515666666667</v>
      </c>
      <c r="BR64">
        <v>999.9000000000002</v>
      </c>
      <c r="BS64">
        <v>0</v>
      </c>
      <c r="BT64">
        <v>0</v>
      </c>
      <c r="BU64">
        <v>9998.941333333332</v>
      </c>
      <c r="BV64">
        <v>0</v>
      </c>
      <c r="BW64">
        <v>1503.509666666667</v>
      </c>
      <c r="BX64">
        <v>-2.325095</v>
      </c>
      <c r="BY64">
        <v>423.9678666666667</v>
      </c>
      <c r="BZ64">
        <v>426.2262333333333</v>
      </c>
      <c r="CA64">
        <v>0.2352009666666666</v>
      </c>
      <c r="CB64">
        <v>420.0135999999999</v>
      </c>
      <c r="CC64">
        <v>14.57577</v>
      </c>
      <c r="CD64">
        <v>1.501723333333334</v>
      </c>
      <c r="CE64">
        <v>1.477874666666666</v>
      </c>
      <c r="CF64">
        <v>12.98570333333333</v>
      </c>
      <c r="CG64">
        <v>12.74115666666667</v>
      </c>
      <c r="CH64">
        <v>399.9663666666667</v>
      </c>
      <c r="CI64">
        <v>0.9000017333333333</v>
      </c>
      <c r="CJ64">
        <v>0.09999849333333333</v>
      </c>
      <c r="CK64">
        <v>0</v>
      </c>
      <c r="CL64">
        <v>258.9563666666667</v>
      </c>
      <c r="CM64">
        <v>5.00098</v>
      </c>
      <c r="CN64">
        <v>1579.400333333333</v>
      </c>
      <c r="CO64">
        <v>3655.610333333333</v>
      </c>
      <c r="CP64">
        <v>36.19773333333332</v>
      </c>
      <c r="CQ64">
        <v>41.62676666666665</v>
      </c>
      <c r="CR64">
        <v>38.331</v>
      </c>
      <c r="CS64">
        <v>41.53723333333333</v>
      </c>
      <c r="CT64">
        <v>38.41233333333333</v>
      </c>
      <c r="CU64">
        <v>355.4693333333333</v>
      </c>
      <c r="CV64">
        <v>39.494</v>
      </c>
      <c r="CW64">
        <v>0</v>
      </c>
      <c r="CX64">
        <v>1714152838.7</v>
      </c>
      <c r="CY64">
        <v>0</v>
      </c>
      <c r="CZ64">
        <v>1714152587.1</v>
      </c>
      <c r="DA64" t="s">
        <v>456</v>
      </c>
      <c r="DB64">
        <v>1714152586.6</v>
      </c>
      <c r="DC64">
        <v>1714152587.1</v>
      </c>
      <c r="DD64">
        <v>2</v>
      </c>
      <c r="DE64">
        <v>-0.066</v>
      </c>
      <c r="DF64">
        <v>0.004</v>
      </c>
      <c r="DG64">
        <v>-2.805</v>
      </c>
      <c r="DH64">
        <v>-0.029</v>
      </c>
      <c r="DI64">
        <v>420</v>
      </c>
      <c r="DJ64">
        <v>14</v>
      </c>
      <c r="DK64">
        <v>0.3</v>
      </c>
      <c r="DL64">
        <v>0.13</v>
      </c>
      <c r="DM64">
        <v>-2.321936097560975</v>
      </c>
      <c r="DN64">
        <v>-0.05933560975610008</v>
      </c>
      <c r="DO64">
        <v>0.04374463963694401</v>
      </c>
      <c r="DP64">
        <v>1</v>
      </c>
      <c r="DQ64">
        <v>0.238584756097561</v>
      </c>
      <c r="DR64">
        <v>-0.06793254355400662</v>
      </c>
      <c r="DS64">
        <v>0.00751270434495182</v>
      </c>
      <c r="DT64">
        <v>1</v>
      </c>
      <c r="DU64">
        <v>2</v>
      </c>
      <c r="DV64">
        <v>2</v>
      </c>
      <c r="DW64" t="s">
        <v>365</v>
      </c>
      <c r="DX64">
        <v>3.22995</v>
      </c>
      <c r="DY64">
        <v>2.7043</v>
      </c>
      <c r="DZ64">
        <v>0.106737</v>
      </c>
      <c r="EA64">
        <v>0.106995</v>
      </c>
      <c r="EB64">
        <v>0.0829044</v>
      </c>
      <c r="EC64">
        <v>0.08232</v>
      </c>
      <c r="ED64">
        <v>29347</v>
      </c>
      <c r="EE64">
        <v>28723.4</v>
      </c>
      <c r="EF64">
        <v>31442.4</v>
      </c>
      <c r="EG64">
        <v>30469.2</v>
      </c>
      <c r="EH64">
        <v>38640.4</v>
      </c>
      <c r="EI64">
        <v>36970.7</v>
      </c>
      <c r="EJ64">
        <v>44080.1</v>
      </c>
      <c r="EK64">
        <v>42546.7</v>
      </c>
      <c r="EL64">
        <v>2.157</v>
      </c>
      <c r="EM64">
        <v>1.99037</v>
      </c>
      <c r="EN64">
        <v>0.0397749</v>
      </c>
      <c r="EO64">
        <v>0</v>
      </c>
      <c r="EP64">
        <v>20.2322</v>
      </c>
      <c r="EQ64">
        <v>999.9</v>
      </c>
      <c r="ER64">
        <v>54.4</v>
      </c>
      <c r="ES64">
        <v>25.8</v>
      </c>
      <c r="ET64">
        <v>17.8904</v>
      </c>
      <c r="EU64">
        <v>61.1145</v>
      </c>
      <c r="EV64">
        <v>23.4575</v>
      </c>
      <c r="EW64">
        <v>1</v>
      </c>
      <c r="EX64">
        <v>-0.341791</v>
      </c>
      <c r="EY64">
        <v>1.49325</v>
      </c>
      <c r="EZ64">
        <v>20.2025</v>
      </c>
      <c r="FA64">
        <v>5.22942</v>
      </c>
      <c r="FB64">
        <v>11.9948</v>
      </c>
      <c r="FC64">
        <v>4.9677</v>
      </c>
      <c r="FD64">
        <v>3.297</v>
      </c>
      <c r="FE64">
        <v>9999</v>
      </c>
      <c r="FF64">
        <v>9999</v>
      </c>
      <c r="FG64">
        <v>9999</v>
      </c>
      <c r="FH64">
        <v>27</v>
      </c>
      <c r="FI64">
        <v>4.97107</v>
      </c>
      <c r="FJ64">
        <v>1.86768</v>
      </c>
      <c r="FK64">
        <v>1.85883</v>
      </c>
      <c r="FL64">
        <v>1.86496</v>
      </c>
      <c r="FM64">
        <v>1.86309</v>
      </c>
      <c r="FN64">
        <v>1.86439</v>
      </c>
      <c r="FO64">
        <v>1.85977</v>
      </c>
      <c r="FP64">
        <v>1.86386</v>
      </c>
      <c r="FQ64">
        <v>0</v>
      </c>
      <c r="FR64">
        <v>0</v>
      </c>
      <c r="FS64">
        <v>0</v>
      </c>
      <c r="FT64">
        <v>0</v>
      </c>
      <c r="FU64" t="s">
        <v>358</v>
      </c>
      <c r="FV64" t="s">
        <v>359</v>
      </c>
      <c r="FW64" t="s">
        <v>360</v>
      </c>
      <c r="FX64" t="s">
        <v>360</v>
      </c>
      <c r="FY64" t="s">
        <v>360</v>
      </c>
      <c r="FZ64" t="s">
        <v>360</v>
      </c>
      <c r="GA64">
        <v>0</v>
      </c>
      <c r="GB64">
        <v>100</v>
      </c>
      <c r="GC64">
        <v>100</v>
      </c>
      <c r="GD64">
        <v>-2.794</v>
      </c>
      <c r="GE64">
        <v>-0.0281</v>
      </c>
      <c r="GF64">
        <v>-0.9468066359150009</v>
      </c>
      <c r="GG64">
        <v>-0.004200780211792431</v>
      </c>
      <c r="GH64">
        <v>-6.086107273994438E-07</v>
      </c>
      <c r="GI64">
        <v>3.538391214060535E-10</v>
      </c>
      <c r="GJ64">
        <v>-0.05097611994291192</v>
      </c>
      <c r="GK64">
        <v>0.006682484536868237</v>
      </c>
      <c r="GL64">
        <v>-0.0007200357986506558</v>
      </c>
      <c r="GM64">
        <v>2.515042002614049E-05</v>
      </c>
      <c r="GN64">
        <v>15</v>
      </c>
      <c r="GO64">
        <v>1944</v>
      </c>
      <c r="GP64">
        <v>3</v>
      </c>
      <c r="GQ64">
        <v>20</v>
      </c>
      <c r="GR64">
        <v>2.7</v>
      </c>
      <c r="GS64">
        <v>2.7</v>
      </c>
      <c r="GT64">
        <v>1.12671</v>
      </c>
      <c r="GU64">
        <v>2.40234</v>
      </c>
      <c r="GV64">
        <v>1.44775</v>
      </c>
      <c r="GW64">
        <v>2.2998</v>
      </c>
      <c r="GX64">
        <v>1.55151</v>
      </c>
      <c r="GY64">
        <v>2.45361</v>
      </c>
      <c r="GZ64">
        <v>30.5015</v>
      </c>
      <c r="HA64">
        <v>14.2809</v>
      </c>
      <c r="HB64">
        <v>18</v>
      </c>
      <c r="HC64">
        <v>576.711</v>
      </c>
      <c r="HD64">
        <v>475.865</v>
      </c>
      <c r="HE64">
        <v>18.0018</v>
      </c>
      <c r="HF64">
        <v>22.6099</v>
      </c>
      <c r="HG64">
        <v>30.0006</v>
      </c>
      <c r="HH64">
        <v>22.6397</v>
      </c>
      <c r="HI64">
        <v>22.5947</v>
      </c>
      <c r="HJ64">
        <v>22.569</v>
      </c>
      <c r="HK64">
        <v>27.6068</v>
      </c>
      <c r="HL64">
        <v>54.8874</v>
      </c>
      <c r="HM64">
        <v>18</v>
      </c>
      <c r="HN64">
        <v>420</v>
      </c>
      <c r="HO64">
        <v>14.5188</v>
      </c>
      <c r="HP64">
        <v>99.80029999999999</v>
      </c>
      <c r="HQ64">
        <v>101.666</v>
      </c>
    </row>
    <row r="65" spans="1:225">
      <c r="A65">
        <v>49</v>
      </c>
      <c r="B65">
        <v>1714152761.5</v>
      </c>
      <c r="C65">
        <v>1704.400000095367</v>
      </c>
      <c r="D65" t="s">
        <v>464</v>
      </c>
      <c r="E65" t="s">
        <v>465</v>
      </c>
      <c r="F65">
        <v>5</v>
      </c>
      <c r="G65" t="s">
        <v>459</v>
      </c>
      <c r="H65">
        <v>1714152753.566667</v>
      </c>
      <c r="I65">
        <f>(J65)/1000</f>
        <v>0</v>
      </c>
      <c r="J65">
        <f>IF(BE65, AM65, AG65)</f>
        <v>0</v>
      </c>
      <c r="K65">
        <f>IF(BE65, AH65, AF65)</f>
        <v>0</v>
      </c>
      <c r="L65">
        <f>BG65 - IF(AT65&gt;1, K65*BA65*100.0/(AV65*BU65), 0)</f>
        <v>0</v>
      </c>
      <c r="M65">
        <f>((S65-I65/2)*L65-K65)/(S65+I65/2)</f>
        <v>0</v>
      </c>
      <c r="N65">
        <f>M65*(BN65+BO65)/1000.0</f>
        <v>0</v>
      </c>
      <c r="O65">
        <f>(BG65 - IF(AT65&gt;1, K65*BA65*100.0/(AV65*BU65), 0))*(BN65+BO65)/1000.0</f>
        <v>0</v>
      </c>
      <c r="P65">
        <f>2.0/((1/R65-1/Q65)+SIGN(R65)*SQRT((1/R65-1/Q65)*(1/R65-1/Q65) + 4*BB65/((BB65+1)*(BB65+1))*(2*1/R65*1/Q65-1/Q65*1/Q65)))</f>
        <v>0</v>
      </c>
      <c r="Q65">
        <f>IF(LEFT(BC65,1)&lt;&gt;"0",IF(LEFT(BC65,1)="1",3.0,BD65),$D$5+$E$5*(BU65*BN65/($K$5*1000))+$F$5*(BU65*BN65/($K$5*1000))*MAX(MIN(BA65,$J$5),$I$5)*MAX(MIN(BA65,$J$5),$I$5)+$G$5*MAX(MIN(BA65,$J$5),$I$5)*(BU65*BN65/($K$5*1000))+$H$5*(BU65*BN65/($K$5*1000))*(BU65*BN65/($K$5*1000)))</f>
        <v>0</v>
      </c>
      <c r="R65">
        <f>I65*(1000-(1000*0.61365*exp(17.502*V65/(240.97+V65))/(BN65+BO65)+BI65)/2)/(1000*0.61365*exp(17.502*V65/(240.97+V65))/(BN65+BO65)-BI65)</f>
        <v>0</v>
      </c>
      <c r="S65">
        <f>1/((BB65+1)/(P65/1.6)+1/(Q65/1.37)) + BB65/((BB65+1)/(P65/1.6) + BB65/(Q65/1.37))</f>
        <v>0</v>
      </c>
      <c r="T65">
        <f>(AW65*AZ65)</f>
        <v>0</v>
      </c>
      <c r="U65">
        <f>(BP65+(T65+2*0.95*5.67E-8*(((BP65+$B$7)+273)^4-(BP65+273)^4)-44100*I65)/(1.84*29.3*Q65+8*0.95*5.67E-8*(BP65+273)^3))</f>
        <v>0</v>
      </c>
      <c r="V65">
        <f>($C$7*BQ65+$D$7*BR65+$E$7*U65)</f>
        <v>0</v>
      </c>
      <c r="W65">
        <f>0.61365*exp(17.502*V65/(240.97+V65))</f>
        <v>0</v>
      </c>
      <c r="X65">
        <f>(Y65/Z65*100)</f>
        <v>0</v>
      </c>
      <c r="Y65">
        <f>BI65*(BN65+BO65)/1000</f>
        <v>0</v>
      </c>
      <c r="Z65">
        <f>0.61365*exp(17.502*BP65/(240.97+BP65))</f>
        <v>0</v>
      </c>
      <c r="AA65">
        <f>(W65-BI65*(BN65+BO65)/1000)</f>
        <v>0</v>
      </c>
      <c r="AB65">
        <f>(-I65*44100)</f>
        <v>0</v>
      </c>
      <c r="AC65">
        <f>2*29.3*Q65*0.92*(BP65-V65)</f>
        <v>0</v>
      </c>
      <c r="AD65">
        <f>2*0.95*5.67E-8*(((BP65+$B$7)+273)^4-(V65+273)^4)</f>
        <v>0</v>
      </c>
      <c r="AE65">
        <f>T65+AD65+AB65+AC65</f>
        <v>0</v>
      </c>
      <c r="AF65">
        <f>BM65*AT65*(BH65-BG65*(1000-AT65*BJ65)/(1000-AT65*BI65))/(100*BA65)</f>
        <v>0</v>
      </c>
      <c r="AG65">
        <f>1000*BM65*AT65*(BI65-BJ65)/(100*BA65*(1000-AT65*BI65))</f>
        <v>0</v>
      </c>
      <c r="AH65">
        <f>(AI65 - AJ65 - BN65*1E3/(8.314*(BP65+273.15)) * AL65/BM65 * AK65) * BM65/(100*BA65) * (1000 - BJ65)/1000</f>
        <v>0</v>
      </c>
      <c r="AI65">
        <v>426.2005168157778</v>
      </c>
      <c r="AJ65">
        <v>423.8842363636363</v>
      </c>
      <c r="AK65">
        <v>0.0009452379511019817</v>
      </c>
      <c r="AL65">
        <v>67.15821555365235</v>
      </c>
      <c r="AM65">
        <f>(AO65 - AN65 + BN65*1E3/(8.314*(BP65+273.15)) * AQ65/BM65 * AP65) * BM65/(100*BA65) * 1000/(1000 - AO65)</f>
        <v>0</v>
      </c>
      <c r="AN65">
        <v>14.52400190335766</v>
      </c>
      <c r="AO65">
        <v>14.80317151515151</v>
      </c>
      <c r="AP65">
        <v>-0.0001096170646807738</v>
      </c>
      <c r="AQ65">
        <v>78.54684883060793</v>
      </c>
      <c r="AR65">
        <v>11</v>
      </c>
      <c r="AS65">
        <v>2</v>
      </c>
      <c r="AT65">
        <f>IF(AR65*$H$13&gt;=AV65,1.0,(AV65/(AV65-AR65*$H$13)))</f>
        <v>0</v>
      </c>
      <c r="AU65">
        <f>(AT65-1)*100</f>
        <v>0</v>
      </c>
      <c r="AV65">
        <f>MAX(0,($B$13+$C$13*BU65)/(1+$D$13*BU65)*BN65/(BP65+273)*$E$13)</f>
        <v>0</v>
      </c>
      <c r="AW65">
        <f>$B$11*BV65+$C$11*BW65+$F$11*CH65*(1-CK65)</f>
        <v>0</v>
      </c>
      <c r="AX65">
        <f>AW65*AY65</f>
        <v>0</v>
      </c>
      <c r="AY65">
        <f>($B$11*$D$9+$C$11*$D$9+$F$11*((CU65+CM65)/MAX(CU65+CM65+CV65, 0.1)*$I$9+CV65/MAX(CU65+CM65+CV65, 0.1)*$J$9))/($B$11+$C$11+$F$11)</f>
        <v>0</v>
      </c>
      <c r="AZ65">
        <f>($B$11*$K$9+$C$11*$K$9+$F$11*((CU65+CM65)/MAX(CU65+CM65+CV65, 0.1)*$P$9+CV65/MAX(CU65+CM65+CV65, 0.1)*$Q$9))/($B$11+$C$11+$F$11)</f>
        <v>0</v>
      </c>
      <c r="BA65">
        <v>6</v>
      </c>
      <c r="BB65">
        <v>0.5</v>
      </c>
      <c r="BC65" t="s">
        <v>355</v>
      </c>
      <c r="BD65">
        <v>2</v>
      </c>
      <c r="BE65" t="b">
        <v>1</v>
      </c>
      <c r="BF65">
        <v>1714152753.566667</v>
      </c>
      <c r="BG65">
        <v>417.6131333333334</v>
      </c>
      <c r="BH65">
        <v>420.0035999999999</v>
      </c>
      <c r="BI65">
        <v>14.81222333333333</v>
      </c>
      <c r="BJ65">
        <v>14.55503</v>
      </c>
      <c r="BK65">
        <v>420.4072</v>
      </c>
      <c r="BL65">
        <v>14.84040666666667</v>
      </c>
      <c r="BM65">
        <v>599.9926333333333</v>
      </c>
      <c r="BN65">
        <v>101.3928</v>
      </c>
      <c r="BO65">
        <v>0.1000852966666667</v>
      </c>
      <c r="BP65">
        <v>20.89163666666666</v>
      </c>
      <c r="BQ65">
        <v>20.89925333333333</v>
      </c>
      <c r="BR65">
        <v>999.9000000000002</v>
      </c>
      <c r="BS65">
        <v>0</v>
      </c>
      <c r="BT65">
        <v>0</v>
      </c>
      <c r="BU65">
        <v>9982.251666666667</v>
      </c>
      <c r="BV65">
        <v>0</v>
      </c>
      <c r="BW65">
        <v>1502.369333333333</v>
      </c>
      <c r="BX65">
        <v>-2.390435000000001</v>
      </c>
      <c r="BY65">
        <v>423.8919333333333</v>
      </c>
      <c r="BZ65">
        <v>426.2070333333334</v>
      </c>
      <c r="CA65">
        <v>0.2571841666666667</v>
      </c>
      <c r="CB65">
        <v>420.0035999999999</v>
      </c>
      <c r="CC65">
        <v>14.55503</v>
      </c>
      <c r="CD65">
        <v>1.501853</v>
      </c>
      <c r="CE65">
        <v>1.475775333333333</v>
      </c>
      <c r="CF65">
        <v>12.98702666666667</v>
      </c>
      <c r="CG65">
        <v>12.71944333333333</v>
      </c>
      <c r="CH65">
        <v>400.0091</v>
      </c>
      <c r="CI65">
        <v>0.9000007666666667</v>
      </c>
      <c r="CJ65">
        <v>0.09999943666666664</v>
      </c>
      <c r="CK65">
        <v>0</v>
      </c>
      <c r="CL65">
        <v>255.8634</v>
      </c>
      <c r="CM65">
        <v>5.00098</v>
      </c>
      <c r="CN65">
        <v>1584.284</v>
      </c>
      <c r="CO65">
        <v>3656.004666666667</v>
      </c>
      <c r="CP65">
        <v>36.27066666666666</v>
      </c>
      <c r="CQ65">
        <v>41.76009999999999</v>
      </c>
      <c r="CR65">
        <v>38.41639999999999</v>
      </c>
      <c r="CS65">
        <v>41.71229999999999</v>
      </c>
      <c r="CT65">
        <v>38.50596666666665</v>
      </c>
      <c r="CU65">
        <v>355.5076666666666</v>
      </c>
      <c r="CV65">
        <v>39.49833333333333</v>
      </c>
      <c r="CW65">
        <v>0</v>
      </c>
      <c r="CX65">
        <v>1714152848.3</v>
      </c>
      <c r="CY65">
        <v>0</v>
      </c>
      <c r="CZ65">
        <v>1714152587.1</v>
      </c>
      <c r="DA65" t="s">
        <v>456</v>
      </c>
      <c r="DB65">
        <v>1714152586.6</v>
      </c>
      <c r="DC65">
        <v>1714152587.1</v>
      </c>
      <c r="DD65">
        <v>2</v>
      </c>
      <c r="DE65">
        <v>-0.066</v>
      </c>
      <c r="DF65">
        <v>0.004</v>
      </c>
      <c r="DG65">
        <v>-2.805</v>
      </c>
      <c r="DH65">
        <v>-0.029</v>
      </c>
      <c r="DI65">
        <v>420</v>
      </c>
      <c r="DJ65">
        <v>14</v>
      </c>
      <c r="DK65">
        <v>0.3</v>
      </c>
      <c r="DL65">
        <v>0.13</v>
      </c>
      <c r="DM65">
        <v>-2.35888925</v>
      </c>
      <c r="DN65">
        <v>-0.5326600750468996</v>
      </c>
      <c r="DO65">
        <v>0.06019491250876192</v>
      </c>
      <c r="DP65">
        <v>0</v>
      </c>
      <c r="DQ65">
        <v>0.2504092</v>
      </c>
      <c r="DR65">
        <v>0.2005470168855531</v>
      </c>
      <c r="DS65">
        <v>0.02212269506095494</v>
      </c>
      <c r="DT65">
        <v>0</v>
      </c>
      <c r="DU65">
        <v>0</v>
      </c>
      <c r="DV65">
        <v>2</v>
      </c>
      <c r="DW65" t="s">
        <v>357</v>
      </c>
      <c r="DX65">
        <v>3.22991</v>
      </c>
      <c r="DY65">
        <v>2.70424</v>
      </c>
      <c r="DZ65">
        <v>0.106733</v>
      </c>
      <c r="EA65">
        <v>0.106999</v>
      </c>
      <c r="EB65">
        <v>0.0828405</v>
      </c>
      <c r="EC65">
        <v>0.0820811</v>
      </c>
      <c r="ED65">
        <v>29346.9</v>
      </c>
      <c r="EE65">
        <v>28722.4</v>
      </c>
      <c r="EF65">
        <v>31442.2</v>
      </c>
      <c r="EG65">
        <v>30468.3</v>
      </c>
      <c r="EH65">
        <v>38643</v>
      </c>
      <c r="EI65">
        <v>36979.4</v>
      </c>
      <c r="EJ65">
        <v>44079.9</v>
      </c>
      <c r="EK65">
        <v>42545.5</v>
      </c>
      <c r="EL65">
        <v>2.1562</v>
      </c>
      <c r="EM65">
        <v>1.9905</v>
      </c>
      <c r="EN65">
        <v>0.0397563</v>
      </c>
      <c r="EO65">
        <v>0</v>
      </c>
      <c r="EP65">
        <v>20.2706</v>
      </c>
      <c r="EQ65">
        <v>999.9</v>
      </c>
      <c r="ER65">
        <v>54.3</v>
      </c>
      <c r="ES65">
        <v>25.8</v>
      </c>
      <c r="ET65">
        <v>17.8577</v>
      </c>
      <c r="EU65">
        <v>61.7945</v>
      </c>
      <c r="EV65">
        <v>23.3774</v>
      </c>
      <c r="EW65">
        <v>1</v>
      </c>
      <c r="EX65">
        <v>-0.340894</v>
      </c>
      <c r="EY65">
        <v>1.51324</v>
      </c>
      <c r="EZ65">
        <v>20.2018</v>
      </c>
      <c r="FA65">
        <v>5.22613</v>
      </c>
      <c r="FB65">
        <v>11.9962</v>
      </c>
      <c r="FC65">
        <v>4.96695</v>
      </c>
      <c r="FD65">
        <v>3.29633</v>
      </c>
      <c r="FE65">
        <v>9999</v>
      </c>
      <c r="FF65">
        <v>9999</v>
      </c>
      <c r="FG65">
        <v>9999</v>
      </c>
      <c r="FH65">
        <v>27</v>
      </c>
      <c r="FI65">
        <v>4.97107</v>
      </c>
      <c r="FJ65">
        <v>1.86768</v>
      </c>
      <c r="FK65">
        <v>1.85883</v>
      </c>
      <c r="FL65">
        <v>1.86496</v>
      </c>
      <c r="FM65">
        <v>1.8631</v>
      </c>
      <c r="FN65">
        <v>1.86444</v>
      </c>
      <c r="FO65">
        <v>1.85977</v>
      </c>
      <c r="FP65">
        <v>1.86386</v>
      </c>
      <c r="FQ65">
        <v>0</v>
      </c>
      <c r="FR65">
        <v>0</v>
      </c>
      <c r="FS65">
        <v>0</v>
      </c>
      <c r="FT65">
        <v>0</v>
      </c>
      <c r="FU65" t="s">
        <v>358</v>
      </c>
      <c r="FV65" t="s">
        <v>359</v>
      </c>
      <c r="FW65" t="s">
        <v>360</v>
      </c>
      <c r="FX65" t="s">
        <v>360</v>
      </c>
      <c r="FY65" t="s">
        <v>360</v>
      </c>
      <c r="FZ65" t="s">
        <v>360</v>
      </c>
      <c r="GA65">
        <v>0</v>
      </c>
      <c r="GB65">
        <v>100</v>
      </c>
      <c r="GC65">
        <v>100</v>
      </c>
      <c r="GD65">
        <v>-2.794</v>
      </c>
      <c r="GE65">
        <v>-0.0282</v>
      </c>
      <c r="GF65">
        <v>-0.9468066359150009</v>
      </c>
      <c r="GG65">
        <v>-0.004200780211792431</v>
      </c>
      <c r="GH65">
        <v>-6.086107273994438E-07</v>
      </c>
      <c r="GI65">
        <v>3.538391214060535E-10</v>
      </c>
      <c r="GJ65">
        <v>-0.05097611994291192</v>
      </c>
      <c r="GK65">
        <v>0.006682484536868237</v>
      </c>
      <c r="GL65">
        <v>-0.0007200357986506558</v>
      </c>
      <c r="GM65">
        <v>2.515042002614049E-05</v>
      </c>
      <c r="GN65">
        <v>15</v>
      </c>
      <c r="GO65">
        <v>1944</v>
      </c>
      <c r="GP65">
        <v>3</v>
      </c>
      <c r="GQ65">
        <v>20</v>
      </c>
      <c r="GR65">
        <v>2.9</v>
      </c>
      <c r="GS65">
        <v>2.9</v>
      </c>
      <c r="GT65">
        <v>1.12671</v>
      </c>
      <c r="GU65">
        <v>2.41211</v>
      </c>
      <c r="GV65">
        <v>1.44897</v>
      </c>
      <c r="GW65">
        <v>2.2998</v>
      </c>
      <c r="GX65">
        <v>1.55151</v>
      </c>
      <c r="GY65">
        <v>2.22778</v>
      </c>
      <c r="GZ65">
        <v>30.5446</v>
      </c>
      <c r="HA65">
        <v>14.2634</v>
      </c>
      <c r="HB65">
        <v>18</v>
      </c>
      <c r="HC65">
        <v>576.288</v>
      </c>
      <c r="HD65">
        <v>476.038</v>
      </c>
      <c r="HE65">
        <v>18.0022</v>
      </c>
      <c r="HF65">
        <v>22.6251</v>
      </c>
      <c r="HG65">
        <v>30.0004</v>
      </c>
      <c r="HH65">
        <v>22.6502</v>
      </c>
      <c r="HI65">
        <v>22.6049</v>
      </c>
      <c r="HJ65">
        <v>22.5663</v>
      </c>
      <c r="HK65">
        <v>27.6068</v>
      </c>
      <c r="HL65">
        <v>54.5171</v>
      </c>
      <c r="HM65">
        <v>18</v>
      </c>
      <c r="HN65">
        <v>420</v>
      </c>
      <c r="HO65">
        <v>14.6103</v>
      </c>
      <c r="HP65">
        <v>99.79989999999999</v>
      </c>
      <c r="HQ65">
        <v>101.663</v>
      </c>
    </row>
    <row r="66" spans="1:225">
      <c r="A66">
        <v>50</v>
      </c>
      <c r="B66">
        <v>1714152771.5</v>
      </c>
      <c r="C66">
        <v>1714.400000095367</v>
      </c>
      <c r="D66" t="s">
        <v>466</v>
      </c>
      <c r="E66" t="s">
        <v>467</v>
      </c>
      <c r="F66">
        <v>5</v>
      </c>
      <c r="G66" t="s">
        <v>459</v>
      </c>
      <c r="H66">
        <v>1714152763.566667</v>
      </c>
      <c r="I66">
        <f>(J66)/1000</f>
        <v>0</v>
      </c>
      <c r="J66">
        <f>IF(BE66, AM66, AG66)</f>
        <v>0</v>
      </c>
      <c r="K66">
        <f>IF(BE66, AH66, AF66)</f>
        <v>0</v>
      </c>
      <c r="L66">
        <f>BG66 - IF(AT66&gt;1, K66*BA66*100.0/(AV66*BU66), 0)</f>
        <v>0</v>
      </c>
      <c r="M66">
        <f>((S66-I66/2)*L66-K66)/(S66+I66/2)</f>
        <v>0</v>
      </c>
      <c r="N66">
        <f>M66*(BN66+BO66)/1000.0</f>
        <v>0</v>
      </c>
      <c r="O66">
        <f>(BG66 - IF(AT66&gt;1, K66*BA66*100.0/(AV66*BU66), 0))*(BN66+BO66)/1000.0</f>
        <v>0</v>
      </c>
      <c r="P66">
        <f>2.0/((1/R66-1/Q66)+SIGN(R66)*SQRT((1/R66-1/Q66)*(1/R66-1/Q66) + 4*BB66/((BB66+1)*(BB66+1))*(2*1/R66*1/Q66-1/Q66*1/Q66)))</f>
        <v>0</v>
      </c>
      <c r="Q66">
        <f>IF(LEFT(BC66,1)&lt;&gt;"0",IF(LEFT(BC66,1)="1",3.0,BD66),$D$5+$E$5*(BU66*BN66/($K$5*1000))+$F$5*(BU66*BN66/($K$5*1000))*MAX(MIN(BA66,$J$5),$I$5)*MAX(MIN(BA66,$J$5),$I$5)+$G$5*MAX(MIN(BA66,$J$5),$I$5)*(BU66*BN66/($K$5*1000))+$H$5*(BU66*BN66/($K$5*1000))*(BU66*BN66/($K$5*1000)))</f>
        <v>0</v>
      </c>
      <c r="R66">
        <f>I66*(1000-(1000*0.61365*exp(17.502*V66/(240.97+V66))/(BN66+BO66)+BI66)/2)/(1000*0.61365*exp(17.502*V66/(240.97+V66))/(BN66+BO66)-BI66)</f>
        <v>0</v>
      </c>
      <c r="S66">
        <f>1/((BB66+1)/(P66/1.6)+1/(Q66/1.37)) + BB66/((BB66+1)/(P66/1.6) + BB66/(Q66/1.37))</f>
        <v>0</v>
      </c>
      <c r="T66">
        <f>(AW66*AZ66)</f>
        <v>0</v>
      </c>
      <c r="U66">
        <f>(BP66+(T66+2*0.95*5.67E-8*(((BP66+$B$7)+273)^4-(BP66+273)^4)-44100*I66)/(1.84*29.3*Q66+8*0.95*5.67E-8*(BP66+273)^3))</f>
        <v>0</v>
      </c>
      <c r="V66">
        <f>($C$7*BQ66+$D$7*BR66+$E$7*U66)</f>
        <v>0</v>
      </c>
      <c r="W66">
        <f>0.61365*exp(17.502*V66/(240.97+V66))</f>
        <v>0</v>
      </c>
      <c r="X66">
        <f>(Y66/Z66*100)</f>
        <v>0</v>
      </c>
      <c r="Y66">
        <f>BI66*(BN66+BO66)/1000</f>
        <v>0</v>
      </c>
      <c r="Z66">
        <f>0.61365*exp(17.502*BP66/(240.97+BP66))</f>
        <v>0</v>
      </c>
      <c r="AA66">
        <f>(W66-BI66*(BN66+BO66)/1000)</f>
        <v>0</v>
      </c>
      <c r="AB66">
        <f>(-I66*44100)</f>
        <v>0</v>
      </c>
      <c r="AC66">
        <f>2*29.3*Q66*0.92*(BP66-V66)</f>
        <v>0</v>
      </c>
      <c r="AD66">
        <f>2*0.95*5.67E-8*(((BP66+$B$7)+273)^4-(V66+273)^4)</f>
        <v>0</v>
      </c>
      <c r="AE66">
        <f>T66+AD66+AB66+AC66</f>
        <v>0</v>
      </c>
      <c r="AF66">
        <f>BM66*AT66*(BH66-BG66*(1000-AT66*BJ66)/(1000-AT66*BI66))/(100*BA66)</f>
        <v>0</v>
      </c>
      <c r="AG66">
        <f>1000*BM66*AT66*(BI66-BJ66)/(100*BA66*(1000-AT66*BI66))</f>
        <v>0</v>
      </c>
      <c r="AH66">
        <f>(AI66 - AJ66 - BN66*1E3/(8.314*(BP66+273.15)) * AL66/BM66 * AK66) * BM66/(100*BA66) * (1000 - BJ66)/1000</f>
        <v>0</v>
      </c>
      <c r="AI66">
        <v>426.2258927221049</v>
      </c>
      <c r="AJ66">
        <v>423.8439272727272</v>
      </c>
      <c r="AK66">
        <v>-0.0008534842088902391</v>
      </c>
      <c r="AL66">
        <v>67.15821555365235</v>
      </c>
      <c r="AM66">
        <f>(AO66 - AN66 + BN66*1E3/(8.314*(BP66+273.15)) * AQ66/BM66 * AP66) * BM66/(100*BA66) * 1000/(1000 - AO66)</f>
        <v>0</v>
      </c>
      <c r="AN66">
        <v>14.54779013548124</v>
      </c>
      <c r="AO66">
        <v>14.79688606060606</v>
      </c>
      <c r="AP66">
        <v>2.239486443382708E-05</v>
      </c>
      <c r="AQ66">
        <v>78.54684883060793</v>
      </c>
      <c r="AR66">
        <v>11</v>
      </c>
      <c r="AS66">
        <v>2</v>
      </c>
      <c r="AT66">
        <f>IF(AR66*$H$13&gt;=AV66,1.0,(AV66/(AV66-AR66*$H$13)))</f>
        <v>0</v>
      </c>
      <c r="AU66">
        <f>(AT66-1)*100</f>
        <v>0</v>
      </c>
      <c r="AV66">
        <f>MAX(0,($B$13+$C$13*BU66)/(1+$D$13*BU66)*BN66/(BP66+273)*$E$13)</f>
        <v>0</v>
      </c>
      <c r="AW66">
        <f>$B$11*BV66+$C$11*BW66+$F$11*CH66*(1-CK66)</f>
        <v>0</v>
      </c>
      <c r="AX66">
        <f>AW66*AY66</f>
        <v>0</v>
      </c>
      <c r="AY66">
        <f>($B$11*$D$9+$C$11*$D$9+$F$11*((CU66+CM66)/MAX(CU66+CM66+CV66, 0.1)*$I$9+CV66/MAX(CU66+CM66+CV66, 0.1)*$J$9))/($B$11+$C$11+$F$11)</f>
        <v>0</v>
      </c>
      <c r="AZ66">
        <f>($B$11*$K$9+$C$11*$K$9+$F$11*((CU66+CM66)/MAX(CU66+CM66+CV66, 0.1)*$P$9+CV66/MAX(CU66+CM66+CV66, 0.1)*$Q$9))/($B$11+$C$11+$F$11)</f>
        <v>0</v>
      </c>
      <c r="BA66">
        <v>6</v>
      </c>
      <c r="BB66">
        <v>0.5</v>
      </c>
      <c r="BC66" t="s">
        <v>355</v>
      </c>
      <c r="BD66">
        <v>2</v>
      </c>
      <c r="BE66" t="b">
        <v>1</v>
      </c>
      <c r="BF66">
        <v>1714152763.566667</v>
      </c>
      <c r="BG66">
        <v>417.5944</v>
      </c>
      <c r="BH66">
        <v>420.0009</v>
      </c>
      <c r="BI66">
        <v>14.80013</v>
      </c>
      <c r="BJ66">
        <v>14.5328</v>
      </c>
      <c r="BK66">
        <v>420.3884333333334</v>
      </c>
      <c r="BL66">
        <v>14.82833</v>
      </c>
      <c r="BM66">
        <v>600.0058333333333</v>
      </c>
      <c r="BN66">
        <v>101.3924666666667</v>
      </c>
      <c r="BO66">
        <v>0.10002852</v>
      </c>
      <c r="BP66">
        <v>20.93049666666666</v>
      </c>
      <c r="BQ66">
        <v>20.93308333333334</v>
      </c>
      <c r="BR66">
        <v>999.9000000000002</v>
      </c>
      <c r="BS66">
        <v>0</v>
      </c>
      <c r="BT66">
        <v>0</v>
      </c>
      <c r="BU66">
        <v>9994.769666666665</v>
      </c>
      <c r="BV66">
        <v>0</v>
      </c>
      <c r="BW66">
        <v>1506.429333333333</v>
      </c>
      <c r="BX66">
        <v>-2.406432666666666</v>
      </c>
      <c r="BY66">
        <v>423.8677999999999</v>
      </c>
      <c r="BZ66">
        <v>426.1947</v>
      </c>
      <c r="CA66">
        <v>0.2673174333333333</v>
      </c>
      <c r="CB66">
        <v>420.0009</v>
      </c>
      <c r="CC66">
        <v>14.5328</v>
      </c>
      <c r="CD66">
        <v>1.500621666666667</v>
      </c>
      <c r="CE66">
        <v>1.473517666666667</v>
      </c>
      <c r="CF66">
        <v>12.9745</v>
      </c>
      <c r="CG66">
        <v>12.69610333333333</v>
      </c>
      <c r="CH66">
        <v>400.0171</v>
      </c>
      <c r="CI66">
        <v>0.9000060666666667</v>
      </c>
      <c r="CJ66">
        <v>0.09999414666666664</v>
      </c>
      <c r="CK66">
        <v>0</v>
      </c>
      <c r="CL66">
        <v>253.2731</v>
      </c>
      <c r="CM66">
        <v>5.00098</v>
      </c>
      <c r="CN66">
        <v>1568.478</v>
      </c>
      <c r="CO66">
        <v>3656.086</v>
      </c>
      <c r="CP66">
        <v>36.35186666666666</v>
      </c>
      <c r="CQ66">
        <v>41.8893</v>
      </c>
      <c r="CR66">
        <v>38.49966666666665</v>
      </c>
      <c r="CS66">
        <v>41.84766666666665</v>
      </c>
      <c r="CT66">
        <v>38.60599999999999</v>
      </c>
      <c r="CU66">
        <v>355.5173333333335</v>
      </c>
      <c r="CV66">
        <v>39.498</v>
      </c>
      <c r="CW66">
        <v>0</v>
      </c>
      <c r="CX66">
        <v>1714152858.5</v>
      </c>
      <c r="CY66">
        <v>0</v>
      </c>
      <c r="CZ66">
        <v>1714152587.1</v>
      </c>
      <c r="DA66" t="s">
        <v>456</v>
      </c>
      <c r="DB66">
        <v>1714152586.6</v>
      </c>
      <c r="DC66">
        <v>1714152587.1</v>
      </c>
      <c r="DD66">
        <v>2</v>
      </c>
      <c r="DE66">
        <v>-0.066</v>
      </c>
      <c r="DF66">
        <v>0.004</v>
      </c>
      <c r="DG66">
        <v>-2.805</v>
      </c>
      <c r="DH66">
        <v>-0.029</v>
      </c>
      <c r="DI66">
        <v>420</v>
      </c>
      <c r="DJ66">
        <v>14</v>
      </c>
      <c r="DK66">
        <v>0.3</v>
      </c>
      <c r="DL66">
        <v>0.13</v>
      </c>
      <c r="DM66">
        <v>-2.404945609756097</v>
      </c>
      <c r="DN66">
        <v>-0.1177708013937346</v>
      </c>
      <c r="DO66">
        <v>0.02391577834603109</v>
      </c>
      <c r="DP66">
        <v>0</v>
      </c>
      <c r="DQ66">
        <v>0.2649378048780487</v>
      </c>
      <c r="DR66">
        <v>0.01415642508710861</v>
      </c>
      <c r="DS66">
        <v>0.01712913019764229</v>
      </c>
      <c r="DT66">
        <v>1</v>
      </c>
      <c r="DU66">
        <v>1</v>
      </c>
      <c r="DV66">
        <v>2</v>
      </c>
      <c r="DW66" t="s">
        <v>368</v>
      </c>
      <c r="DX66">
        <v>3.22992</v>
      </c>
      <c r="DY66">
        <v>2.70424</v>
      </c>
      <c r="DZ66">
        <v>0.10672</v>
      </c>
      <c r="EA66">
        <v>0.106974</v>
      </c>
      <c r="EB66">
        <v>0.0828226</v>
      </c>
      <c r="EC66">
        <v>0.0823038</v>
      </c>
      <c r="ED66">
        <v>29346.7</v>
      </c>
      <c r="EE66">
        <v>28722.3</v>
      </c>
      <c r="EF66">
        <v>31441.7</v>
      </c>
      <c r="EG66">
        <v>30467.5</v>
      </c>
      <c r="EH66">
        <v>38643.2</v>
      </c>
      <c r="EI66">
        <v>36969.6</v>
      </c>
      <c r="EJ66">
        <v>44079.3</v>
      </c>
      <c r="EK66">
        <v>42544.6</v>
      </c>
      <c r="EL66">
        <v>2.15648</v>
      </c>
      <c r="EM66">
        <v>1.99023</v>
      </c>
      <c r="EN66">
        <v>0.0389926</v>
      </c>
      <c r="EO66">
        <v>0</v>
      </c>
      <c r="EP66">
        <v>20.3155</v>
      </c>
      <c r="EQ66">
        <v>999.9</v>
      </c>
      <c r="ER66">
        <v>54.3</v>
      </c>
      <c r="ES66">
        <v>25.8</v>
      </c>
      <c r="ET66">
        <v>17.8583</v>
      </c>
      <c r="EU66">
        <v>61.2145</v>
      </c>
      <c r="EV66">
        <v>23.8742</v>
      </c>
      <c r="EW66">
        <v>1</v>
      </c>
      <c r="EX66">
        <v>-0.3397</v>
      </c>
      <c r="EY66">
        <v>1.53448</v>
      </c>
      <c r="EZ66">
        <v>20.2023</v>
      </c>
      <c r="FA66">
        <v>5.22882</v>
      </c>
      <c r="FB66">
        <v>11.9968</v>
      </c>
      <c r="FC66">
        <v>4.9677</v>
      </c>
      <c r="FD66">
        <v>3.297</v>
      </c>
      <c r="FE66">
        <v>9999</v>
      </c>
      <c r="FF66">
        <v>9999</v>
      </c>
      <c r="FG66">
        <v>9999</v>
      </c>
      <c r="FH66">
        <v>27</v>
      </c>
      <c r="FI66">
        <v>4.97108</v>
      </c>
      <c r="FJ66">
        <v>1.86768</v>
      </c>
      <c r="FK66">
        <v>1.85883</v>
      </c>
      <c r="FL66">
        <v>1.86501</v>
      </c>
      <c r="FM66">
        <v>1.8631</v>
      </c>
      <c r="FN66">
        <v>1.86444</v>
      </c>
      <c r="FO66">
        <v>1.85978</v>
      </c>
      <c r="FP66">
        <v>1.86386</v>
      </c>
      <c r="FQ66">
        <v>0</v>
      </c>
      <c r="FR66">
        <v>0</v>
      </c>
      <c r="FS66">
        <v>0</v>
      </c>
      <c r="FT66">
        <v>0</v>
      </c>
      <c r="FU66" t="s">
        <v>358</v>
      </c>
      <c r="FV66" t="s">
        <v>359</v>
      </c>
      <c r="FW66" t="s">
        <v>360</v>
      </c>
      <c r="FX66" t="s">
        <v>360</v>
      </c>
      <c r="FY66" t="s">
        <v>360</v>
      </c>
      <c r="FZ66" t="s">
        <v>360</v>
      </c>
      <c r="GA66">
        <v>0</v>
      </c>
      <c r="GB66">
        <v>100</v>
      </c>
      <c r="GC66">
        <v>100</v>
      </c>
      <c r="GD66">
        <v>-2.794</v>
      </c>
      <c r="GE66">
        <v>-0.0282</v>
      </c>
      <c r="GF66">
        <v>-0.9468066359150009</v>
      </c>
      <c r="GG66">
        <v>-0.004200780211792431</v>
      </c>
      <c r="GH66">
        <v>-6.086107273994438E-07</v>
      </c>
      <c r="GI66">
        <v>3.538391214060535E-10</v>
      </c>
      <c r="GJ66">
        <v>-0.05097611994291192</v>
      </c>
      <c r="GK66">
        <v>0.006682484536868237</v>
      </c>
      <c r="GL66">
        <v>-0.0007200357986506558</v>
      </c>
      <c r="GM66">
        <v>2.515042002614049E-05</v>
      </c>
      <c r="GN66">
        <v>15</v>
      </c>
      <c r="GO66">
        <v>1944</v>
      </c>
      <c r="GP66">
        <v>3</v>
      </c>
      <c r="GQ66">
        <v>20</v>
      </c>
      <c r="GR66">
        <v>3.1</v>
      </c>
      <c r="GS66">
        <v>3.1</v>
      </c>
      <c r="GT66">
        <v>1.12793</v>
      </c>
      <c r="GU66">
        <v>2.41089</v>
      </c>
      <c r="GV66">
        <v>1.44775</v>
      </c>
      <c r="GW66">
        <v>2.2998</v>
      </c>
      <c r="GX66">
        <v>1.55151</v>
      </c>
      <c r="GY66">
        <v>2.36816</v>
      </c>
      <c r="GZ66">
        <v>30.5662</v>
      </c>
      <c r="HA66">
        <v>14.2809</v>
      </c>
      <c r="HB66">
        <v>18</v>
      </c>
      <c r="HC66">
        <v>576.597</v>
      </c>
      <c r="HD66">
        <v>475.977</v>
      </c>
      <c r="HE66">
        <v>18.002</v>
      </c>
      <c r="HF66">
        <v>22.6413</v>
      </c>
      <c r="HG66">
        <v>30.0006</v>
      </c>
      <c r="HH66">
        <v>22.6619</v>
      </c>
      <c r="HI66">
        <v>22.6168</v>
      </c>
      <c r="HJ66">
        <v>22.5699</v>
      </c>
      <c r="HK66">
        <v>27.0279</v>
      </c>
      <c r="HL66">
        <v>54.5171</v>
      </c>
      <c r="HM66">
        <v>18</v>
      </c>
      <c r="HN66">
        <v>420</v>
      </c>
      <c r="HO66">
        <v>14.6684</v>
      </c>
      <c r="HP66">
        <v>99.7984</v>
      </c>
      <c r="HQ66">
        <v>101.661</v>
      </c>
    </row>
    <row r="67" spans="1:225">
      <c r="A67">
        <v>51</v>
      </c>
      <c r="B67">
        <v>1714152781.5</v>
      </c>
      <c r="C67">
        <v>1724.400000095367</v>
      </c>
      <c r="D67" t="s">
        <v>468</v>
      </c>
      <c r="E67" t="s">
        <v>469</v>
      </c>
      <c r="F67">
        <v>5</v>
      </c>
      <c r="G67" t="s">
        <v>459</v>
      </c>
      <c r="H67">
        <v>1714152773.566667</v>
      </c>
      <c r="I67">
        <f>(J67)/1000</f>
        <v>0</v>
      </c>
      <c r="J67">
        <f>IF(BE67, AM67, AG67)</f>
        <v>0</v>
      </c>
      <c r="K67">
        <f>IF(BE67, AH67, AF67)</f>
        <v>0</v>
      </c>
      <c r="L67">
        <f>BG67 - IF(AT67&gt;1, K67*BA67*100.0/(AV67*BU67), 0)</f>
        <v>0</v>
      </c>
      <c r="M67">
        <f>((S67-I67/2)*L67-K67)/(S67+I67/2)</f>
        <v>0</v>
      </c>
      <c r="N67">
        <f>M67*(BN67+BO67)/1000.0</f>
        <v>0</v>
      </c>
      <c r="O67">
        <f>(BG67 - IF(AT67&gt;1, K67*BA67*100.0/(AV67*BU67), 0))*(BN67+BO67)/1000.0</f>
        <v>0</v>
      </c>
      <c r="P67">
        <f>2.0/((1/R67-1/Q67)+SIGN(R67)*SQRT((1/R67-1/Q67)*(1/R67-1/Q67) + 4*BB67/((BB67+1)*(BB67+1))*(2*1/R67*1/Q67-1/Q67*1/Q67)))</f>
        <v>0</v>
      </c>
      <c r="Q67">
        <f>IF(LEFT(BC67,1)&lt;&gt;"0",IF(LEFT(BC67,1)="1",3.0,BD67),$D$5+$E$5*(BU67*BN67/($K$5*1000))+$F$5*(BU67*BN67/($K$5*1000))*MAX(MIN(BA67,$J$5),$I$5)*MAX(MIN(BA67,$J$5),$I$5)+$G$5*MAX(MIN(BA67,$J$5),$I$5)*(BU67*BN67/($K$5*1000))+$H$5*(BU67*BN67/($K$5*1000))*(BU67*BN67/($K$5*1000)))</f>
        <v>0</v>
      </c>
      <c r="R67">
        <f>I67*(1000-(1000*0.61365*exp(17.502*V67/(240.97+V67))/(BN67+BO67)+BI67)/2)/(1000*0.61365*exp(17.502*V67/(240.97+V67))/(BN67+BO67)-BI67)</f>
        <v>0</v>
      </c>
      <c r="S67">
        <f>1/((BB67+1)/(P67/1.6)+1/(Q67/1.37)) + BB67/((BB67+1)/(P67/1.6) + BB67/(Q67/1.37))</f>
        <v>0</v>
      </c>
      <c r="T67">
        <f>(AW67*AZ67)</f>
        <v>0</v>
      </c>
      <c r="U67">
        <f>(BP67+(T67+2*0.95*5.67E-8*(((BP67+$B$7)+273)^4-(BP67+273)^4)-44100*I67)/(1.84*29.3*Q67+8*0.95*5.67E-8*(BP67+273)^3))</f>
        <v>0</v>
      </c>
      <c r="V67">
        <f>($C$7*BQ67+$D$7*BR67+$E$7*U67)</f>
        <v>0</v>
      </c>
      <c r="W67">
        <f>0.61365*exp(17.502*V67/(240.97+V67))</f>
        <v>0</v>
      </c>
      <c r="X67">
        <f>(Y67/Z67*100)</f>
        <v>0</v>
      </c>
      <c r="Y67">
        <f>BI67*(BN67+BO67)/1000</f>
        <v>0</v>
      </c>
      <c r="Z67">
        <f>0.61365*exp(17.502*BP67/(240.97+BP67))</f>
        <v>0</v>
      </c>
      <c r="AA67">
        <f>(W67-BI67*(BN67+BO67)/1000)</f>
        <v>0</v>
      </c>
      <c r="AB67">
        <f>(-I67*44100)</f>
        <v>0</v>
      </c>
      <c r="AC67">
        <f>2*29.3*Q67*0.92*(BP67-V67)</f>
        <v>0</v>
      </c>
      <c r="AD67">
        <f>2*0.95*5.67E-8*(((BP67+$B$7)+273)^4-(V67+273)^4)</f>
        <v>0</v>
      </c>
      <c r="AE67">
        <f>T67+AD67+AB67+AC67</f>
        <v>0</v>
      </c>
      <c r="AF67">
        <f>BM67*AT67*(BH67-BG67*(1000-AT67*BJ67)/(1000-AT67*BI67))/(100*BA67)</f>
        <v>0</v>
      </c>
      <c r="AG67">
        <f>1000*BM67*AT67*(BI67-BJ67)/(100*BA67*(1000-AT67*BI67))</f>
        <v>0</v>
      </c>
      <c r="AH67">
        <f>(AI67 - AJ67 - BN67*1E3/(8.314*(BP67+273.15)) * AL67/BM67 * AK67) * BM67/(100*BA67) * (1000 - BJ67)/1000</f>
        <v>0</v>
      </c>
      <c r="AI67">
        <v>426.1937507217709</v>
      </c>
      <c r="AJ67">
        <v>423.8443515151513</v>
      </c>
      <c r="AK67">
        <v>0.0004750102025494101</v>
      </c>
      <c r="AL67">
        <v>67.15821555365235</v>
      </c>
      <c r="AM67">
        <f>(AO67 - AN67 + BN67*1E3/(8.314*(BP67+273.15)) * AQ67/BM67 * AP67) * BM67/(100*BA67) * 1000/(1000 - AO67)</f>
        <v>0</v>
      </c>
      <c r="AN67">
        <v>14.61808829286913</v>
      </c>
      <c r="AO67">
        <v>14.83863878787879</v>
      </c>
      <c r="AP67">
        <v>0.002463466011678585</v>
      </c>
      <c r="AQ67">
        <v>78.54684883060793</v>
      </c>
      <c r="AR67">
        <v>11</v>
      </c>
      <c r="AS67">
        <v>2</v>
      </c>
      <c r="AT67">
        <f>IF(AR67*$H$13&gt;=AV67,1.0,(AV67/(AV67-AR67*$H$13)))</f>
        <v>0</v>
      </c>
      <c r="AU67">
        <f>(AT67-1)*100</f>
        <v>0</v>
      </c>
      <c r="AV67">
        <f>MAX(0,($B$13+$C$13*BU67)/(1+$D$13*BU67)*BN67/(BP67+273)*$E$13)</f>
        <v>0</v>
      </c>
      <c r="AW67">
        <f>$B$11*BV67+$C$11*BW67+$F$11*CH67*(1-CK67)</f>
        <v>0</v>
      </c>
      <c r="AX67">
        <f>AW67*AY67</f>
        <v>0</v>
      </c>
      <c r="AY67">
        <f>($B$11*$D$9+$C$11*$D$9+$F$11*((CU67+CM67)/MAX(CU67+CM67+CV67, 0.1)*$I$9+CV67/MAX(CU67+CM67+CV67, 0.1)*$J$9))/($B$11+$C$11+$F$11)</f>
        <v>0</v>
      </c>
      <c r="AZ67">
        <f>($B$11*$K$9+$C$11*$K$9+$F$11*((CU67+CM67)/MAX(CU67+CM67+CV67, 0.1)*$P$9+CV67/MAX(CU67+CM67+CV67, 0.1)*$Q$9))/($B$11+$C$11+$F$11)</f>
        <v>0</v>
      </c>
      <c r="BA67">
        <v>6</v>
      </c>
      <c r="BB67">
        <v>0.5</v>
      </c>
      <c r="BC67" t="s">
        <v>355</v>
      </c>
      <c r="BD67">
        <v>2</v>
      </c>
      <c r="BE67" t="b">
        <v>1</v>
      </c>
      <c r="BF67">
        <v>1714152773.566667</v>
      </c>
      <c r="BG67">
        <v>417.5629999999999</v>
      </c>
      <c r="BH67">
        <v>419.9913333333333</v>
      </c>
      <c r="BI67">
        <v>14.80935</v>
      </c>
      <c r="BJ67">
        <v>14.58705333333333</v>
      </c>
      <c r="BK67">
        <v>420.3569333333332</v>
      </c>
      <c r="BL67">
        <v>14.83753666666667</v>
      </c>
      <c r="BM67">
        <v>600.0136333333335</v>
      </c>
      <c r="BN67">
        <v>101.3912666666667</v>
      </c>
      <c r="BO67">
        <v>0.10002925</v>
      </c>
      <c r="BP67">
        <v>20.96220333333333</v>
      </c>
      <c r="BQ67">
        <v>20.96194666666667</v>
      </c>
      <c r="BR67">
        <v>999.9000000000002</v>
      </c>
      <c r="BS67">
        <v>0</v>
      </c>
      <c r="BT67">
        <v>0</v>
      </c>
      <c r="BU67">
        <v>10000.22866666667</v>
      </c>
      <c r="BV67">
        <v>0</v>
      </c>
      <c r="BW67">
        <v>1508.431333333334</v>
      </c>
      <c r="BX67">
        <v>-2.428358</v>
      </c>
      <c r="BY67">
        <v>423.8398666666666</v>
      </c>
      <c r="BZ67">
        <v>426.2084666666667</v>
      </c>
      <c r="CA67">
        <v>0.2222972666666666</v>
      </c>
      <c r="CB67">
        <v>419.9913333333333</v>
      </c>
      <c r="CC67">
        <v>14.58705333333333</v>
      </c>
      <c r="CD67">
        <v>1.501538</v>
      </c>
      <c r="CE67">
        <v>1.478999333333334</v>
      </c>
      <c r="CF67">
        <v>12.98383</v>
      </c>
      <c r="CG67">
        <v>12.75273333333333</v>
      </c>
      <c r="CH67">
        <v>400.0166999999999</v>
      </c>
      <c r="CI67">
        <v>0.8999941666666665</v>
      </c>
      <c r="CJ67">
        <v>0.1000060133333333</v>
      </c>
      <c r="CK67">
        <v>0</v>
      </c>
      <c r="CL67">
        <v>250.9641</v>
      </c>
      <c r="CM67">
        <v>5.00098</v>
      </c>
      <c r="CN67">
        <v>1539.398333333334</v>
      </c>
      <c r="CO67">
        <v>3656.067</v>
      </c>
      <c r="CP67">
        <v>36.4184</v>
      </c>
      <c r="CQ67">
        <v>41.91436666666666</v>
      </c>
      <c r="CR67">
        <v>38.58093333333332</v>
      </c>
      <c r="CS67">
        <v>41.92476666666665</v>
      </c>
      <c r="CT67">
        <v>38.63926666666666</v>
      </c>
      <c r="CU67">
        <v>355.5133333333333</v>
      </c>
      <c r="CV67">
        <v>39.504</v>
      </c>
      <c r="CW67">
        <v>0</v>
      </c>
      <c r="CX67">
        <v>1714152868.7</v>
      </c>
      <c r="CY67">
        <v>0</v>
      </c>
      <c r="CZ67">
        <v>1714152587.1</v>
      </c>
      <c r="DA67" t="s">
        <v>456</v>
      </c>
      <c r="DB67">
        <v>1714152586.6</v>
      </c>
      <c r="DC67">
        <v>1714152587.1</v>
      </c>
      <c r="DD67">
        <v>2</v>
      </c>
      <c r="DE67">
        <v>-0.066</v>
      </c>
      <c r="DF67">
        <v>0.004</v>
      </c>
      <c r="DG67">
        <v>-2.805</v>
      </c>
      <c r="DH67">
        <v>-0.029</v>
      </c>
      <c r="DI67">
        <v>420</v>
      </c>
      <c r="DJ67">
        <v>14</v>
      </c>
      <c r="DK67">
        <v>0.3</v>
      </c>
      <c r="DL67">
        <v>0.13</v>
      </c>
      <c r="DM67">
        <v>-2.420563902439024</v>
      </c>
      <c r="DN67">
        <v>-0.1244098954703821</v>
      </c>
      <c r="DO67">
        <v>0.02991243039420306</v>
      </c>
      <c r="DP67">
        <v>0</v>
      </c>
      <c r="DQ67">
        <v>0.2355443414634147</v>
      </c>
      <c r="DR67">
        <v>-0.270907337979094</v>
      </c>
      <c r="DS67">
        <v>0.0290894414342485</v>
      </c>
      <c r="DT67">
        <v>0</v>
      </c>
      <c r="DU67">
        <v>0</v>
      </c>
      <c r="DV67">
        <v>2</v>
      </c>
      <c r="DW67" t="s">
        <v>357</v>
      </c>
      <c r="DX67">
        <v>3.22981</v>
      </c>
      <c r="DY67">
        <v>2.70394</v>
      </c>
      <c r="DZ67">
        <v>0.106713</v>
      </c>
      <c r="EA67">
        <v>0.106988</v>
      </c>
      <c r="EB67">
        <v>0.0829944</v>
      </c>
      <c r="EC67">
        <v>0.0825014</v>
      </c>
      <c r="ED67">
        <v>29346.5</v>
      </c>
      <c r="EE67">
        <v>28720.8</v>
      </c>
      <c r="EF67">
        <v>31441.3</v>
      </c>
      <c r="EG67">
        <v>30466.5</v>
      </c>
      <c r="EH67">
        <v>38635.1</v>
      </c>
      <c r="EI67">
        <v>36960.4</v>
      </c>
      <c r="EJ67">
        <v>44078.4</v>
      </c>
      <c r="EK67">
        <v>42543.3</v>
      </c>
      <c r="EL67">
        <v>2.15632</v>
      </c>
      <c r="EM67">
        <v>1.99007</v>
      </c>
      <c r="EN67">
        <v>0.0374094</v>
      </c>
      <c r="EO67">
        <v>0</v>
      </c>
      <c r="EP67">
        <v>20.3594</v>
      </c>
      <c r="EQ67">
        <v>999.9</v>
      </c>
      <c r="ER67">
        <v>54.3</v>
      </c>
      <c r="ES67">
        <v>25.8</v>
      </c>
      <c r="ET67">
        <v>17.8587</v>
      </c>
      <c r="EU67">
        <v>61.4445</v>
      </c>
      <c r="EV67">
        <v>23.4255</v>
      </c>
      <c r="EW67">
        <v>1</v>
      </c>
      <c r="EX67">
        <v>-0.338544</v>
      </c>
      <c r="EY67">
        <v>1.54449</v>
      </c>
      <c r="EZ67">
        <v>20.1996</v>
      </c>
      <c r="FA67">
        <v>5.22568</v>
      </c>
      <c r="FB67">
        <v>11.9947</v>
      </c>
      <c r="FC67">
        <v>4.96685</v>
      </c>
      <c r="FD67">
        <v>3.29633</v>
      </c>
      <c r="FE67">
        <v>9999</v>
      </c>
      <c r="FF67">
        <v>9999</v>
      </c>
      <c r="FG67">
        <v>9999</v>
      </c>
      <c r="FH67">
        <v>27</v>
      </c>
      <c r="FI67">
        <v>4.97107</v>
      </c>
      <c r="FJ67">
        <v>1.86768</v>
      </c>
      <c r="FK67">
        <v>1.85884</v>
      </c>
      <c r="FL67">
        <v>1.865</v>
      </c>
      <c r="FM67">
        <v>1.8631</v>
      </c>
      <c r="FN67">
        <v>1.86442</v>
      </c>
      <c r="FO67">
        <v>1.85979</v>
      </c>
      <c r="FP67">
        <v>1.86386</v>
      </c>
      <c r="FQ67">
        <v>0</v>
      </c>
      <c r="FR67">
        <v>0</v>
      </c>
      <c r="FS67">
        <v>0</v>
      </c>
      <c r="FT67">
        <v>0</v>
      </c>
      <c r="FU67" t="s">
        <v>358</v>
      </c>
      <c r="FV67" t="s">
        <v>359</v>
      </c>
      <c r="FW67" t="s">
        <v>360</v>
      </c>
      <c r="FX67" t="s">
        <v>360</v>
      </c>
      <c r="FY67" t="s">
        <v>360</v>
      </c>
      <c r="FZ67" t="s">
        <v>360</v>
      </c>
      <c r="GA67">
        <v>0</v>
      </c>
      <c r="GB67">
        <v>100</v>
      </c>
      <c r="GC67">
        <v>100</v>
      </c>
      <c r="GD67">
        <v>-2.794</v>
      </c>
      <c r="GE67">
        <v>-0.0281</v>
      </c>
      <c r="GF67">
        <v>-0.9468066359150009</v>
      </c>
      <c r="GG67">
        <v>-0.004200780211792431</v>
      </c>
      <c r="GH67">
        <v>-6.086107273994438E-07</v>
      </c>
      <c r="GI67">
        <v>3.538391214060535E-10</v>
      </c>
      <c r="GJ67">
        <v>-0.05097611994291192</v>
      </c>
      <c r="GK67">
        <v>0.006682484536868237</v>
      </c>
      <c r="GL67">
        <v>-0.0007200357986506558</v>
      </c>
      <c r="GM67">
        <v>2.515042002614049E-05</v>
      </c>
      <c r="GN67">
        <v>15</v>
      </c>
      <c r="GO67">
        <v>1944</v>
      </c>
      <c r="GP67">
        <v>3</v>
      </c>
      <c r="GQ67">
        <v>20</v>
      </c>
      <c r="GR67">
        <v>3.2</v>
      </c>
      <c r="GS67">
        <v>3.2</v>
      </c>
      <c r="GT67">
        <v>1.12671</v>
      </c>
      <c r="GU67">
        <v>2.3999</v>
      </c>
      <c r="GV67">
        <v>1.44775</v>
      </c>
      <c r="GW67">
        <v>2.2998</v>
      </c>
      <c r="GX67">
        <v>1.55151</v>
      </c>
      <c r="GY67">
        <v>2.46216</v>
      </c>
      <c r="GZ67">
        <v>30.6093</v>
      </c>
      <c r="HA67">
        <v>14.2721</v>
      </c>
      <c r="HB67">
        <v>18</v>
      </c>
      <c r="HC67">
        <v>576.623</v>
      </c>
      <c r="HD67">
        <v>475.988</v>
      </c>
      <c r="HE67">
        <v>18.0012</v>
      </c>
      <c r="HF67">
        <v>22.6574</v>
      </c>
      <c r="HG67">
        <v>30.0007</v>
      </c>
      <c r="HH67">
        <v>22.6738</v>
      </c>
      <c r="HI67">
        <v>22.6281</v>
      </c>
      <c r="HJ67">
        <v>22.5682</v>
      </c>
      <c r="HK67">
        <v>26.7512</v>
      </c>
      <c r="HL67">
        <v>54.5171</v>
      </c>
      <c r="HM67">
        <v>18</v>
      </c>
      <c r="HN67">
        <v>420</v>
      </c>
      <c r="HO67">
        <v>14.7373</v>
      </c>
      <c r="HP67">
        <v>99.7967</v>
      </c>
      <c r="HQ67">
        <v>101.657</v>
      </c>
    </row>
    <row r="68" spans="1:225">
      <c r="A68">
        <v>52</v>
      </c>
      <c r="B68">
        <v>1714152791.5</v>
      </c>
      <c r="C68">
        <v>1734.400000095367</v>
      </c>
      <c r="D68" t="s">
        <v>470</v>
      </c>
      <c r="E68" t="s">
        <v>471</v>
      </c>
      <c r="F68">
        <v>5</v>
      </c>
      <c r="G68" t="s">
        <v>459</v>
      </c>
      <c r="H68">
        <v>1714152783.566667</v>
      </c>
      <c r="I68">
        <f>(J68)/1000</f>
        <v>0</v>
      </c>
      <c r="J68">
        <f>IF(BE68, AM68, AG68)</f>
        <v>0</v>
      </c>
      <c r="K68">
        <f>IF(BE68, AH68, AF68)</f>
        <v>0</v>
      </c>
      <c r="L68">
        <f>BG68 - IF(AT68&gt;1, K68*BA68*100.0/(AV68*BU68), 0)</f>
        <v>0</v>
      </c>
      <c r="M68">
        <f>((S68-I68/2)*L68-K68)/(S68+I68/2)</f>
        <v>0</v>
      </c>
      <c r="N68">
        <f>M68*(BN68+BO68)/1000.0</f>
        <v>0</v>
      </c>
      <c r="O68">
        <f>(BG68 - IF(AT68&gt;1, K68*BA68*100.0/(AV68*BU68), 0))*(BN68+BO68)/1000.0</f>
        <v>0</v>
      </c>
      <c r="P68">
        <f>2.0/((1/R68-1/Q68)+SIGN(R68)*SQRT((1/R68-1/Q68)*(1/R68-1/Q68) + 4*BB68/((BB68+1)*(BB68+1))*(2*1/R68*1/Q68-1/Q68*1/Q68)))</f>
        <v>0</v>
      </c>
      <c r="Q68">
        <f>IF(LEFT(BC68,1)&lt;&gt;"0",IF(LEFT(BC68,1)="1",3.0,BD68),$D$5+$E$5*(BU68*BN68/($K$5*1000))+$F$5*(BU68*BN68/($K$5*1000))*MAX(MIN(BA68,$J$5),$I$5)*MAX(MIN(BA68,$J$5),$I$5)+$G$5*MAX(MIN(BA68,$J$5),$I$5)*(BU68*BN68/($K$5*1000))+$H$5*(BU68*BN68/($K$5*1000))*(BU68*BN68/($K$5*1000)))</f>
        <v>0</v>
      </c>
      <c r="R68">
        <f>I68*(1000-(1000*0.61365*exp(17.502*V68/(240.97+V68))/(BN68+BO68)+BI68)/2)/(1000*0.61365*exp(17.502*V68/(240.97+V68))/(BN68+BO68)-BI68)</f>
        <v>0</v>
      </c>
      <c r="S68">
        <f>1/((BB68+1)/(P68/1.6)+1/(Q68/1.37)) + BB68/((BB68+1)/(P68/1.6) + BB68/(Q68/1.37))</f>
        <v>0</v>
      </c>
      <c r="T68">
        <f>(AW68*AZ68)</f>
        <v>0</v>
      </c>
      <c r="U68">
        <f>(BP68+(T68+2*0.95*5.67E-8*(((BP68+$B$7)+273)^4-(BP68+273)^4)-44100*I68)/(1.84*29.3*Q68+8*0.95*5.67E-8*(BP68+273)^3))</f>
        <v>0</v>
      </c>
      <c r="V68">
        <f>($C$7*BQ68+$D$7*BR68+$E$7*U68)</f>
        <v>0</v>
      </c>
      <c r="W68">
        <f>0.61365*exp(17.502*V68/(240.97+V68))</f>
        <v>0</v>
      </c>
      <c r="X68">
        <f>(Y68/Z68*100)</f>
        <v>0</v>
      </c>
      <c r="Y68">
        <f>BI68*(BN68+BO68)/1000</f>
        <v>0</v>
      </c>
      <c r="Z68">
        <f>0.61365*exp(17.502*BP68/(240.97+BP68))</f>
        <v>0</v>
      </c>
      <c r="AA68">
        <f>(W68-BI68*(BN68+BO68)/1000)</f>
        <v>0</v>
      </c>
      <c r="AB68">
        <f>(-I68*44100)</f>
        <v>0</v>
      </c>
      <c r="AC68">
        <f>2*29.3*Q68*0.92*(BP68-V68)</f>
        <v>0</v>
      </c>
      <c r="AD68">
        <f>2*0.95*5.67E-8*(((BP68+$B$7)+273)^4-(V68+273)^4)</f>
        <v>0</v>
      </c>
      <c r="AE68">
        <f>T68+AD68+AB68+AC68</f>
        <v>0</v>
      </c>
      <c r="AF68">
        <f>BM68*AT68*(BH68-BG68*(1000-AT68*BJ68)/(1000-AT68*BI68))/(100*BA68)</f>
        <v>0</v>
      </c>
      <c r="AG68">
        <f>1000*BM68*AT68*(BI68-BJ68)/(100*BA68*(1000-AT68*BI68))</f>
        <v>0</v>
      </c>
      <c r="AH68">
        <f>(AI68 - AJ68 - BN68*1E3/(8.314*(BP68+273.15)) * AL68/BM68 * AK68) * BM68/(100*BA68) * (1000 - BJ68)/1000</f>
        <v>0</v>
      </c>
      <c r="AI68">
        <v>426.183355271462</v>
      </c>
      <c r="AJ68">
        <v>423.7949333333333</v>
      </c>
      <c r="AK68">
        <v>-0.0004791660833419652</v>
      </c>
      <c r="AL68">
        <v>67.15821555365235</v>
      </c>
      <c r="AM68">
        <f>(AO68 - AN68 + BN68*1E3/(8.314*(BP68+273.15)) * AQ68/BM68 * AP68) * BM68/(100*BA68) * 1000/(1000 - AO68)</f>
        <v>0</v>
      </c>
      <c r="AN68">
        <v>14.67685978506121</v>
      </c>
      <c r="AO68">
        <v>14.88070121212121</v>
      </c>
      <c r="AP68">
        <v>0.0007298118590267861</v>
      </c>
      <c r="AQ68">
        <v>78.54684883060793</v>
      </c>
      <c r="AR68">
        <v>11</v>
      </c>
      <c r="AS68">
        <v>2</v>
      </c>
      <c r="AT68">
        <f>IF(AR68*$H$13&gt;=AV68,1.0,(AV68/(AV68-AR68*$H$13)))</f>
        <v>0</v>
      </c>
      <c r="AU68">
        <f>(AT68-1)*100</f>
        <v>0</v>
      </c>
      <c r="AV68">
        <f>MAX(0,($B$13+$C$13*BU68)/(1+$D$13*BU68)*BN68/(BP68+273)*$E$13)</f>
        <v>0</v>
      </c>
      <c r="AW68">
        <f>$B$11*BV68+$C$11*BW68+$F$11*CH68*(1-CK68)</f>
        <v>0</v>
      </c>
      <c r="AX68">
        <f>AW68*AY68</f>
        <v>0</v>
      </c>
      <c r="AY68">
        <f>($B$11*$D$9+$C$11*$D$9+$F$11*((CU68+CM68)/MAX(CU68+CM68+CV68, 0.1)*$I$9+CV68/MAX(CU68+CM68+CV68, 0.1)*$J$9))/($B$11+$C$11+$F$11)</f>
        <v>0</v>
      </c>
      <c r="AZ68">
        <f>($B$11*$K$9+$C$11*$K$9+$F$11*((CU68+CM68)/MAX(CU68+CM68+CV68, 0.1)*$P$9+CV68/MAX(CU68+CM68+CV68, 0.1)*$Q$9))/($B$11+$C$11+$F$11)</f>
        <v>0</v>
      </c>
      <c r="BA68">
        <v>6</v>
      </c>
      <c r="BB68">
        <v>0.5</v>
      </c>
      <c r="BC68" t="s">
        <v>355</v>
      </c>
      <c r="BD68">
        <v>2</v>
      </c>
      <c r="BE68" t="b">
        <v>1</v>
      </c>
      <c r="BF68">
        <v>1714152783.566667</v>
      </c>
      <c r="BG68">
        <v>417.533</v>
      </c>
      <c r="BH68">
        <v>419.9716333333334</v>
      </c>
      <c r="BI68">
        <v>14.84737333333333</v>
      </c>
      <c r="BJ68">
        <v>14.64189666666667</v>
      </c>
      <c r="BK68">
        <v>420.3269</v>
      </c>
      <c r="BL68">
        <v>14.87549</v>
      </c>
      <c r="BM68">
        <v>600.0077</v>
      </c>
      <c r="BN68">
        <v>101.3899666666667</v>
      </c>
      <c r="BO68">
        <v>0.1000183066666667</v>
      </c>
      <c r="BP68">
        <v>20.99206333333333</v>
      </c>
      <c r="BQ68">
        <v>20.98863666666666</v>
      </c>
      <c r="BR68">
        <v>999.9000000000002</v>
      </c>
      <c r="BS68">
        <v>0</v>
      </c>
      <c r="BT68">
        <v>0</v>
      </c>
      <c r="BU68">
        <v>9996.289666666667</v>
      </c>
      <c r="BV68">
        <v>0</v>
      </c>
      <c r="BW68">
        <v>1509.072333333333</v>
      </c>
      <c r="BX68">
        <v>-2.438535666666666</v>
      </c>
      <c r="BY68">
        <v>423.8258666666667</v>
      </c>
      <c r="BZ68">
        <v>426.2122</v>
      </c>
      <c r="CA68">
        <v>0.2054855333333333</v>
      </c>
      <c r="CB68">
        <v>419.9716333333334</v>
      </c>
      <c r="CC68">
        <v>14.64189666666667</v>
      </c>
      <c r="CD68">
        <v>1.505374333333333</v>
      </c>
      <c r="CE68">
        <v>1.484539333333333</v>
      </c>
      <c r="CF68">
        <v>13.02285666666667</v>
      </c>
      <c r="CG68">
        <v>12.80983666666667</v>
      </c>
      <c r="CH68">
        <v>400.0317000000001</v>
      </c>
      <c r="CI68">
        <v>0.8999795333333332</v>
      </c>
      <c r="CJ68">
        <v>0.1000207133333333</v>
      </c>
      <c r="CK68">
        <v>0</v>
      </c>
      <c r="CL68">
        <v>249.1393</v>
      </c>
      <c r="CM68">
        <v>5.00098</v>
      </c>
      <c r="CN68">
        <v>1528.590333333333</v>
      </c>
      <c r="CO68">
        <v>3656.187333333333</v>
      </c>
      <c r="CP68">
        <v>36.39133333333333</v>
      </c>
      <c r="CQ68">
        <v>41.51639999999998</v>
      </c>
      <c r="CR68">
        <v>38.50183333333333</v>
      </c>
      <c r="CS68">
        <v>41.56849999999999</v>
      </c>
      <c r="CT68">
        <v>38.40799999999999</v>
      </c>
      <c r="CU68">
        <v>355.5196666666668</v>
      </c>
      <c r="CV68">
        <v>39.51033333333333</v>
      </c>
      <c r="CW68">
        <v>0</v>
      </c>
      <c r="CX68">
        <v>1714152878.3</v>
      </c>
      <c r="CY68">
        <v>0</v>
      </c>
      <c r="CZ68">
        <v>1714152587.1</v>
      </c>
      <c r="DA68" t="s">
        <v>456</v>
      </c>
      <c r="DB68">
        <v>1714152586.6</v>
      </c>
      <c r="DC68">
        <v>1714152587.1</v>
      </c>
      <c r="DD68">
        <v>2</v>
      </c>
      <c r="DE68">
        <v>-0.066</v>
      </c>
      <c r="DF68">
        <v>0.004</v>
      </c>
      <c r="DG68">
        <v>-2.805</v>
      </c>
      <c r="DH68">
        <v>-0.029</v>
      </c>
      <c r="DI68">
        <v>420</v>
      </c>
      <c r="DJ68">
        <v>14</v>
      </c>
      <c r="DK68">
        <v>0.3</v>
      </c>
      <c r="DL68">
        <v>0.13</v>
      </c>
      <c r="DM68">
        <v>-2.435631219512195</v>
      </c>
      <c r="DN68">
        <v>-0.05600299651568139</v>
      </c>
      <c r="DO68">
        <v>0.0325753755716606</v>
      </c>
      <c r="DP68">
        <v>1</v>
      </c>
      <c r="DQ68">
        <v>0.2067664878048781</v>
      </c>
      <c r="DR68">
        <v>-0.06493674564459932</v>
      </c>
      <c r="DS68">
        <v>0.01242723081043017</v>
      </c>
      <c r="DT68">
        <v>1</v>
      </c>
      <c r="DU68">
        <v>2</v>
      </c>
      <c r="DV68">
        <v>2</v>
      </c>
      <c r="DW68" t="s">
        <v>365</v>
      </c>
      <c r="DX68">
        <v>3.2301</v>
      </c>
      <c r="DY68">
        <v>2.70456</v>
      </c>
      <c r="DZ68">
        <v>0.106698</v>
      </c>
      <c r="EA68">
        <v>0.106977</v>
      </c>
      <c r="EB68">
        <v>0.08317099999999999</v>
      </c>
      <c r="EC68">
        <v>0.0828667</v>
      </c>
      <c r="ED68">
        <v>29345.8</v>
      </c>
      <c r="EE68">
        <v>28720.7</v>
      </c>
      <c r="EF68">
        <v>31440.1</v>
      </c>
      <c r="EG68">
        <v>30466.1</v>
      </c>
      <c r="EH68">
        <v>38626.1</v>
      </c>
      <c r="EI68">
        <v>36945</v>
      </c>
      <c r="EJ68">
        <v>44076.7</v>
      </c>
      <c r="EK68">
        <v>42542.6</v>
      </c>
      <c r="EL68">
        <v>2.1565</v>
      </c>
      <c r="EM68">
        <v>1.98948</v>
      </c>
      <c r="EN68">
        <v>0.0372902</v>
      </c>
      <c r="EO68">
        <v>0</v>
      </c>
      <c r="EP68">
        <v>20.3989</v>
      </c>
      <c r="EQ68">
        <v>999.9</v>
      </c>
      <c r="ER68">
        <v>54.3</v>
      </c>
      <c r="ES68">
        <v>25.8</v>
      </c>
      <c r="ET68">
        <v>17.8579</v>
      </c>
      <c r="EU68">
        <v>61.8545</v>
      </c>
      <c r="EV68">
        <v>23.2532</v>
      </c>
      <c r="EW68">
        <v>1</v>
      </c>
      <c r="EX68">
        <v>-0.337581</v>
      </c>
      <c r="EY68">
        <v>1.56185</v>
      </c>
      <c r="EZ68">
        <v>20.2</v>
      </c>
      <c r="FA68">
        <v>5.22912</v>
      </c>
      <c r="FB68">
        <v>11.9968</v>
      </c>
      <c r="FC68">
        <v>4.96795</v>
      </c>
      <c r="FD68">
        <v>3.297</v>
      </c>
      <c r="FE68">
        <v>9999</v>
      </c>
      <c r="FF68">
        <v>9999</v>
      </c>
      <c r="FG68">
        <v>9999</v>
      </c>
      <c r="FH68">
        <v>27</v>
      </c>
      <c r="FI68">
        <v>4.97107</v>
      </c>
      <c r="FJ68">
        <v>1.86768</v>
      </c>
      <c r="FK68">
        <v>1.85883</v>
      </c>
      <c r="FL68">
        <v>1.86498</v>
      </c>
      <c r="FM68">
        <v>1.8631</v>
      </c>
      <c r="FN68">
        <v>1.86438</v>
      </c>
      <c r="FO68">
        <v>1.85981</v>
      </c>
      <c r="FP68">
        <v>1.86386</v>
      </c>
      <c r="FQ68">
        <v>0</v>
      </c>
      <c r="FR68">
        <v>0</v>
      </c>
      <c r="FS68">
        <v>0</v>
      </c>
      <c r="FT68">
        <v>0</v>
      </c>
      <c r="FU68" t="s">
        <v>358</v>
      </c>
      <c r="FV68" t="s">
        <v>359</v>
      </c>
      <c r="FW68" t="s">
        <v>360</v>
      </c>
      <c r="FX68" t="s">
        <v>360</v>
      </c>
      <c r="FY68" t="s">
        <v>360</v>
      </c>
      <c r="FZ68" t="s">
        <v>360</v>
      </c>
      <c r="GA68">
        <v>0</v>
      </c>
      <c r="GB68">
        <v>100</v>
      </c>
      <c r="GC68">
        <v>100</v>
      </c>
      <c r="GD68">
        <v>-2.794</v>
      </c>
      <c r="GE68">
        <v>-0.028</v>
      </c>
      <c r="GF68">
        <v>-0.9468066359150009</v>
      </c>
      <c r="GG68">
        <v>-0.004200780211792431</v>
      </c>
      <c r="GH68">
        <v>-6.086107273994438E-07</v>
      </c>
      <c r="GI68">
        <v>3.538391214060535E-10</v>
      </c>
      <c r="GJ68">
        <v>-0.05097611994291192</v>
      </c>
      <c r="GK68">
        <v>0.006682484536868237</v>
      </c>
      <c r="GL68">
        <v>-0.0007200357986506558</v>
      </c>
      <c r="GM68">
        <v>2.515042002614049E-05</v>
      </c>
      <c r="GN68">
        <v>15</v>
      </c>
      <c r="GO68">
        <v>1944</v>
      </c>
      <c r="GP68">
        <v>3</v>
      </c>
      <c r="GQ68">
        <v>20</v>
      </c>
      <c r="GR68">
        <v>3.4</v>
      </c>
      <c r="GS68">
        <v>3.4</v>
      </c>
      <c r="GT68">
        <v>1.12671</v>
      </c>
      <c r="GU68">
        <v>2.41577</v>
      </c>
      <c r="GV68">
        <v>1.44897</v>
      </c>
      <c r="GW68">
        <v>2.2998</v>
      </c>
      <c r="GX68">
        <v>1.55151</v>
      </c>
      <c r="GY68">
        <v>2.20703</v>
      </c>
      <c r="GZ68">
        <v>30.6309</v>
      </c>
      <c r="HA68">
        <v>14.2546</v>
      </c>
      <c r="HB68">
        <v>18</v>
      </c>
      <c r="HC68">
        <v>576.8680000000001</v>
      </c>
      <c r="HD68">
        <v>475.719</v>
      </c>
      <c r="HE68">
        <v>18.002</v>
      </c>
      <c r="HF68">
        <v>22.6737</v>
      </c>
      <c r="HG68">
        <v>30.0006</v>
      </c>
      <c r="HH68">
        <v>22.6857</v>
      </c>
      <c r="HI68">
        <v>22.6394</v>
      </c>
      <c r="HJ68">
        <v>22.5732</v>
      </c>
      <c r="HK68">
        <v>26.4768</v>
      </c>
      <c r="HL68">
        <v>54.5171</v>
      </c>
      <c r="HM68">
        <v>18</v>
      </c>
      <c r="HN68">
        <v>420</v>
      </c>
      <c r="HO68">
        <v>14.7689</v>
      </c>
      <c r="HP68">
        <v>99.7928</v>
      </c>
      <c r="HQ68">
        <v>101.656</v>
      </c>
    </row>
    <row r="69" spans="1:225">
      <c r="A69">
        <v>53</v>
      </c>
      <c r="B69">
        <v>1714153059</v>
      </c>
      <c r="C69">
        <v>2001.900000095367</v>
      </c>
      <c r="D69" t="s">
        <v>472</v>
      </c>
      <c r="E69" t="s">
        <v>473</v>
      </c>
      <c r="F69">
        <v>5</v>
      </c>
      <c r="G69" t="s">
        <v>474</v>
      </c>
      <c r="H69">
        <v>1714153051.25</v>
      </c>
      <c r="I69">
        <f>(J69)/1000</f>
        <v>0</v>
      </c>
      <c r="J69">
        <f>IF(BE69, AM69, AG69)</f>
        <v>0</v>
      </c>
      <c r="K69">
        <f>IF(BE69, AH69, AF69)</f>
        <v>0</v>
      </c>
      <c r="L69">
        <f>BG69 - IF(AT69&gt;1, K69*BA69*100.0/(AV69*BU69), 0)</f>
        <v>0</v>
      </c>
      <c r="M69">
        <f>((S69-I69/2)*L69-K69)/(S69+I69/2)</f>
        <v>0</v>
      </c>
      <c r="N69">
        <f>M69*(BN69+BO69)/1000.0</f>
        <v>0</v>
      </c>
      <c r="O69">
        <f>(BG69 - IF(AT69&gt;1, K69*BA69*100.0/(AV69*BU69), 0))*(BN69+BO69)/1000.0</f>
        <v>0</v>
      </c>
      <c r="P69">
        <f>2.0/((1/R69-1/Q69)+SIGN(R69)*SQRT((1/R69-1/Q69)*(1/R69-1/Q69) + 4*BB69/((BB69+1)*(BB69+1))*(2*1/R69*1/Q69-1/Q69*1/Q69)))</f>
        <v>0</v>
      </c>
      <c r="Q69">
        <f>IF(LEFT(BC69,1)&lt;&gt;"0",IF(LEFT(BC69,1)="1",3.0,BD69),$D$5+$E$5*(BU69*BN69/($K$5*1000))+$F$5*(BU69*BN69/($K$5*1000))*MAX(MIN(BA69,$J$5),$I$5)*MAX(MIN(BA69,$J$5),$I$5)+$G$5*MAX(MIN(BA69,$J$5),$I$5)*(BU69*BN69/($K$5*1000))+$H$5*(BU69*BN69/($K$5*1000))*(BU69*BN69/($K$5*1000)))</f>
        <v>0</v>
      </c>
      <c r="R69">
        <f>I69*(1000-(1000*0.61365*exp(17.502*V69/(240.97+V69))/(BN69+BO69)+BI69)/2)/(1000*0.61365*exp(17.502*V69/(240.97+V69))/(BN69+BO69)-BI69)</f>
        <v>0</v>
      </c>
      <c r="S69">
        <f>1/((BB69+1)/(P69/1.6)+1/(Q69/1.37)) + BB69/((BB69+1)/(P69/1.6) + BB69/(Q69/1.37))</f>
        <v>0</v>
      </c>
      <c r="T69">
        <f>(AW69*AZ69)</f>
        <v>0</v>
      </c>
      <c r="U69">
        <f>(BP69+(T69+2*0.95*5.67E-8*(((BP69+$B$7)+273)^4-(BP69+273)^4)-44100*I69)/(1.84*29.3*Q69+8*0.95*5.67E-8*(BP69+273)^3))</f>
        <v>0</v>
      </c>
      <c r="V69">
        <f>($C$7*BQ69+$D$7*BR69+$E$7*U69)</f>
        <v>0</v>
      </c>
      <c r="W69">
        <f>0.61365*exp(17.502*V69/(240.97+V69))</f>
        <v>0</v>
      </c>
      <c r="X69">
        <f>(Y69/Z69*100)</f>
        <v>0</v>
      </c>
      <c r="Y69">
        <f>BI69*(BN69+BO69)/1000</f>
        <v>0</v>
      </c>
      <c r="Z69">
        <f>0.61365*exp(17.502*BP69/(240.97+BP69))</f>
        <v>0</v>
      </c>
      <c r="AA69">
        <f>(W69-BI69*(BN69+BO69)/1000)</f>
        <v>0</v>
      </c>
      <c r="AB69">
        <f>(-I69*44100)</f>
        <v>0</v>
      </c>
      <c r="AC69">
        <f>2*29.3*Q69*0.92*(BP69-V69)</f>
        <v>0</v>
      </c>
      <c r="AD69">
        <f>2*0.95*5.67E-8*(((BP69+$B$7)+273)^4-(V69+273)^4)</f>
        <v>0</v>
      </c>
      <c r="AE69">
        <f>T69+AD69+AB69+AC69</f>
        <v>0</v>
      </c>
      <c r="AF69">
        <f>BM69*AT69*(BH69-BG69*(1000-AT69*BJ69)/(1000-AT69*BI69))/(100*BA69)</f>
        <v>0</v>
      </c>
      <c r="AG69">
        <f>1000*BM69*AT69*(BI69-BJ69)/(100*BA69*(1000-AT69*BI69))</f>
        <v>0</v>
      </c>
      <c r="AH69">
        <f>(AI69 - AJ69 - BN69*1E3/(8.314*(BP69+273.15)) * AL69/BM69 * AK69) * BM69/(100*BA69) * (1000 - BJ69)/1000</f>
        <v>0</v>
      </c>
      <c r="AI69">
        <v>426.3031221945638</v>
      </c>
      <c r="AJ69">
        <v>425.1076727272726</v>
      </c>
      <c r="AK69">
        <v>-0.00510733329576174</v>
      </c>
      <c r="AL69">
        <v>67.17237775760394</v>
      </c>
      <c r="AM69">
        <f>(AO69 - AN69 + BN69*1E3/(8.314*(BP69+273.15)) * AQ69/BM69 * AP69) * BM69/(100*BA69) * 1000/(1000 - AO69)</f>
        <v>0</v>
      </c>
      <c r="AN69">
        <v>14.83353078786762</v>
      </c>
      <c r="AO69">
        <v>14.95794787878787</v>
      </c>
      <c r="AP69">
        <v>-0.0007848217567046678</v>
      </c>
      <c r="AQ69">
        <v>78.5490605409171</v>
      </c>
      <c r="AR69">
        <v>13</v>
      </c>
      <c r="AS69">
        <v>2</v>
      </c>
      <c r="AT69">
        <f>IF(AR69*$H$13&gt;=AV69,1.0,(AV69/(AV69-AR69*$H$13)))</f>
        <v>0</v>
      </c>
      <c r="AU69">
        <f>(AT69-1)*100</f>
        <v>0</v>
      </c>
      <c r="AV69">
        <f>MAX(0,($B$13+$C$13*BU69)/(1+$D$13*BU69)*BN69/(BP69+273)*$E$13)</f>
        <v>0</v>
      </c>
      <c r="AW69">
        <f>$B$11*BV69+$C$11*BW69+$F$11*CH69*(1-CK69)</f>
        <v>0</v>
      </c>
      <c r="AX69">
        <f>AW69*AY69</f>
        <v>0</v>
      </c>
      <c r="AY69">
        <f>($B$11*$D$9+$C$11*$D$9+$F$11*((CU69+CM69)/MAX(CU69+CM69+CV69, 0.1)*$I$9+CV69/MAX(CU69+CM69+CV69, 0.1)*$J$9))/($B$11+$C$11+$F$11)</f>
        <v>0</v>
      </c>
      <c r="AZ69">
        <f>($B$11*$K$9+$C$11*$K$9+$F$11*((CU69+CM69)/MAX(CU69+CM69+CV69, 0.1)*$P$9+CV69/MAX(CU69+CM69+CV69, 0.1)*$Q$9))/($B$11+$C$11+$F$11)</f>
        <v>0</v>
      </c>
      <c r="BA69">
        <v>6</v>
      </c>
      <c r="BB69">
        <v>0.5</v>
      </c>
      <c r="BC69" t="s">
        <v>355</v>
      </c>
      <c r="BD69">
        <v>2</v>
      </c>
      <c r="BE69" t="b">
        <v>1</v>
      </c>
      <c r="BF69">
        <v>1714153051.25</v>
      </c>
      <c r="BG69">
        <v>418.8341666666666</v>
      </c>
      <c r="BH69">
        <v>420.0292666666667</v>
      </c>
      <c r="BI69">
        <v>14.98068333333333</v>
      </c>
      <c r="BJ69">
        <v>14.89988666666667</v>
      </c>
      <c r="BK69">
        <v>421.6338666666667</v>
      </c>
      <c r="BL69">
        <v>15.00854</v>
      </c>
      <c r="BM69">
        <v>599.9989</v>
      </c>
      <c r="BN69">
        <v>101.3858333333334</v>
      </c>
      <c r="BO69">
        <v>0.09993169333333335</v>
      </c>
      <c r="BP69">
        <v>20.79367666666667</v>
      </c>
      <c r="BQ69">
        <v>20.86857666666667</v>
      </c>
      <c r="BR69">
        <v>999.9000000000002</v>
      </c>
      <c r="BS69">
        <v>0</v>
      </c>
      <c r="BT69">
        <v>0</v>
      </c>
      <c r="BU69">
        <v>10003.00166666667</v>
      </c>
      <c r="BV69">
        <v>0</v>
      </c>
      <c r="BW69">
        <v>80.1458466666667</v>
      </c>
      <c r="BX69">
        <v>-1.195071</v>
      </c>
      <c r="BY69">
        <v>425.2040666666666</v>
      </c>
      <c r="BZ69">
        <v>426.3823333333333</v>
      </c>
      <c r="CA69">
        <v>0.0808016543</v>
      </c>
      <c r="CB69">
        <v>420.0292666666667</v>
      </c>
      <c r="CC69">
        <v>14.89988666666667</v>
      </c>
      <c r="CD69">
        <v>1.518829</v>
      </c>
      <c r="CE69">
        <v>1.510637</v>
      </c>
      <c r="CF69">
        <v>13.15902333333333</v>
      </c>
      <c r="CG69">
        <v>13.07615333333333</v>
      </c>
      <c r="CH69">
        <v>399.9803333333333</v>
      </c>
      <c r="CI69">
        <v>0.8999920000000002</v>
      </c>
      <c r="CJ69">
        <v>0.100008</v>
      </c>
      <c r="CK69">
        <v>0</v>
      </c>
      <c r="CL69">
        <v>215.8717666666667</v>
      </c>
      <c r="CM69">
        <v>5.00098</v>
      </c>
      <c r="CN69">
        <v>991.6855666666667</v>
      </c>
      <c r="CO69">
        <v>3655.728999999999</v>
      </c>
      <c r="CP69">
        <v>35.7269</v>
      </c>
      <c r="CQ69">
        <v>40.39556666666665</v>
      </c>
      <c r="CR69">
        <v>37.71849999999999</v>
      </c>
      <c r="CS69">
        <v>40.47269999999999</v>
      </c>
      <c r="CT69">
        <v>37.9497</v>
      </c>
      <c r="CU69">
        <v>355.4786666666666</v>
      </c>
      <c r="CV69">
        <v>39.5</v>
      </c>
      <c r="CW69">
        <v>0</v>
      </c>
      <c r="CX69">
        <v>1714153145.9</v>
      </c>
      <c r="CY69">
        <v>0</v>
      </c>
      <c r="CZ69">
        <v>1714152587.1</v>
      </c>
      <c r="DA69" t="s">
        <v>456</v>
      </c>
      <c r="DB69">
        <v>1714152586.6</v>
      </c>
      <c r="DC69">
        <v>1714152587.1</v>
      </c>
      <c r="DD69">
        <v>2</v>
      </c>
      <c r="DE69">
        <v>-0.066</v>
      </c>
      <c r="DF69">
        <v>0.004</v>
      </c>
      <c r="DG69">
        <v>-2.805</v>
      </c>
      <c r="DH69">
        <v>-0.029</v>
      </c>
      <c r="DI69">
        <v>420</v>
      </c>
      <c r="DJ69">
        <v>14</v>
      </c>
      <c r="DK69">
        <v>0.3</v>
      </c>
      <c r="DL69">
        <v>0.13</v>
      </c>
      <c r="DM69">
        <v>-1.112826975</v>
      </c>
      <c r="DN69">
        <v>-1.289703343339589</v>
      </c>
      <c r="DO69">
        <v>0.138332174579251</v>
      </c>
      <c r="DP69">
        <v>0</v>
      </c>
      <c r="DQ69">
        <v>0.038816908225</v>
      </c>
      <c r="DR69">
        <v>0.7530230489943717</v>
      </c>
      <c r="DS69">
        <v>0.07292649174915825</v>
      </c>
      <c r="DT69">
        <v>0</v>
      </c>
      <c r="DU69">
        <v>0</v>
      </c>
      <c r="DV69">
        <v>2</v>
      </c>
      <c r="DW69" t="s">
        <v>357</v>
      </c>
      <c r="DX69">
        <v>3.22984</v>
      </c>
      <c r="DY69">
        <v>2.70436</v>
      </c>
      <c r="DZ69">
        <v>0.10686</v>
      </c>
      <c r="EA69">
        <v>0.106909</v>
      </c>
      <c r="EB69">
        <v>0.08339870000000001</v>
      </c>
      <c r="EC69">
        <v>0.0832223</v>
      </c>
      <c r="ED69">
        <v>29323.3</v>
      </c>
      <c r="EE69">
        <v>28697</v>
      </c>
      <c r="EF69">
        <v>31423.4</v>
      </c>
      <c r="EG69">
        <v>30440.6</v>
      </c>
      <c r="EH69">
        <v>38594.7</v>
      </c>
      <c r="EI69">
        <v>36901.1</v>
      </c>
      <c r="EJ69">
        <v>44052.1</v>
      </c>
      <c r="EK69">
        <v>42508.4</v>
      </c>
      <c r="EL69">
        <v>2.14727</v>
      </c>
      <c r="EM69">
        <v>1.9828</v>
      </c>
      <c r="EN69">
        <v>0.0364482</v>
      </c>
      <c r="EO69">
        <v>0</v>
      </c>
      <c r="EP69">
        <v>20.2593</v>
      </c>
      <c r="EQ69">
        <v>999.9</v>
      </c>
      <c r="ER69">
        <v>53.5</v>
      </c>
      <c r="ES69">
        <v>26.1</v>
      </c>
      <c r="ET69">
        <v>17.9108</v>
      </c>
      <c r="EU69">
        <v>61.3945</v>
      </c>
      <c r="EV69">
        <v>23.2131</v>
      </c>
      <c r="EW69">
        <v>1</v>
      </c>
      <c r="EX69">
        <v>-0.311458</v>
      </c>
      <c r="EY69">
        <v>1.50805</v>
      </c>
      <c r="EZ69">
        <v>20.2022</v>
      </c>
      <c r="FA69">
        <v>5.22807</v>
      </c>
      <c r="FB69">
        <v>11.9975</v>
      </c>
      <c r="FC69">
        <v>4.9677</v>
      </c>
      <c r="FD69">
        <v>3.297</v>
      </c>
      <c r="FE69">
        <v>9999</v>
      </c>
      <c r="FF69">
        <v>9999</v>
      </c>
      <c r="FG69">
        <v>9999</v>
      </c>
      <c r="FH69">
        <v>27.1</v>
      </c>
      <c r="FI69">
        <v>4.97106</v>
      </c>
      <c r="FJ69">
        <v>1.86768</v>
      </c>
      <c r="FK69">
        <v>1.85884</v>
      </c>
      <c r="FL69">
        <v>1.865</v>
      </c>
      <c r="FM69">
        <v>1.8631</v>
      </c>
      <c r="FN69">
        <v>1.86441</v>
      </c>
      <c r="FO69">
        <v>1.85984</v>
      </c>
      <c r="FP69">
        <v>1.86387</v>
      </c>
      <c r="FQ69">
        <v>0</v>
      </c>
      <c r="FR69">
        <v>0</v>
      </c>
      <c r="FS69">
        <v>0</v>
      </c>
      <c r="FT69">
        <v>0</v>
      </c>
      <c r="FU69" t="s">
        <v>358</v>
      </c>
      <c r="FV69" t="s">
        <v>359</v>
      </c>
      <c r="FW69" t="s">
        <v>360</v>
      </c>
      <c r="FX69" t="s">
        <v>360</v>
      </c>
      <c r="FY69" t="s">
        <v>360</v>
      </c>
      <c r="FZ69" t="s">
        <v>360</v>
      </c>
      <c r="GA69">
        <v>0</v>
      </c>
      <c r="GB69">
        <v>100</v>
      </c>
      <c r="GC69">
        <v>100</v>
      </c>
      <c r="GD69">
        <v>-2.799</v>
      </c>
      <c r="GE69">
        <v>-0.0279</v>
      </c>
      <c r="GF69">
        <v>-0.9468066359150009</v>
      </c>
      <c r="GG69">
        <v>-0.004200780211792431</v>
      </c>
      <c r="GH69">
        <v>-6.086107273994438E-07</v>
      </c>
      <c r="GI69">
        <v>3.538391214060535E-10</v>
      </c>
      <c r="GJ69">
        <v>-0.05097611994291192</v>
      </c>
      <c r="GK69">
        <v>0.006682484536868237</v>
      </c>
      <c r="GL69">
        <v>-0.0007200357986506558</v>
      </c>
      <c r="GM69">
        <v>2.515042002614049E-05</v>
      </c>
      <c r="GN69">
        <v>15</v>
      </c>
      <c r="GO69">
        <v>1944</v>
      </c>
      <c r="GP69">
        <v>3</v>
      </c>
      <c r="GQ69">
        <v>20</v>
      </c>
      <c r="GR69">
        <v>7.9</v>
      </c>
      <c r="GS69">
        <v>7.9</v>
      </c>
      <c r="GT69">
        <v>1.12793</v>
      </c>
      <c r="GU69">
        <v>2.3999</v>
      </c>
      <c r="GV69">
        <v>1.44775</v>
      </c>
      <c r="GW69">
        <v>2.29858</v>
      </c>
      <c r="GX69">
        <v>1.55151</v>
      </c>
      <c r="GY69">
        <v>2.42065</v>
      </c>
      <c r="GZ69">
        <v>30.8253</v>
      </c>
      <c r="HA69">
        <v>14.2196</v>
      </c>
      <c r="HB69">
        <v>18</v>
      </c>
      <c r="HC69">
        <v>573.747</v>
      </c>
      <c r="HD69">
        <v>473.967</v>
      </c>
      <c r="HE69">
        <v>17.9977</v>
      </c>
      <c r="HF69">
        <v>22.981</v>
      </c>
      <c r="HG69">
        <v>30.0001</v>
      </c>
      <c r="HH69">
        <v>22.9715</v>
      </c>
      <c r="HI69">
        <v>22.9004</v>
      </c>
      <c r="HJ69">
        <v>22.5812</v>
      </c>
      <c r="HK69">
        <v>25.8204</v>
      </c>
      <c r="HL69">
        <v>54.9234</v>
      </c>
      <c r="HM69">
        <v>18</v>
      </c>
      <c r="HN69">
        <v>420</v>
      </c>
      <c r="HO69">
        <v>14.7014</v>
      </c>
      <c r="HP69">
        <v>99.73820000000001</v>
      </c>
      <c r="HQ69">
        <v>101.573</v>
      </c>
    </row>
    <row r="70" spans="1:225">
      <c r="A70">
        <v>54</v>
      </c>
      <c r="B70">
        <v>1714153076</v>
      </c>
      <c r="C70">
        <v>2018.900000095367</v>
      </c>
      <c r="D70" t="s">
        <v>475</v>
      </c>
      <c r="E70" t="s">
        <v>476</v>
      </c>
      <c r="F70">
        <v>5</v>
      </c>
      <c r="G70" t="s">
        <v>474</v>
      </c>
      <c r="H70">
        <v>1714153070.5</v>
      </c>
      <c r="I70">
        <f>(J70)/1000</f>
        <v>0</v>
      </c>
      <c r="J70">
        <f>IF(BE70, AM70, AG70)</f>
        <v>0</v>
      </c>
      <c r="K70">
        <f>IF(BE70, AH70, AF70)</f>
        <v>0</v>
      </c>
      <c r="L70">
        <f>BG70 - IF(AT70&gt;1, K70*BA70*100.0/(AV70*BU70), 0)</f>
        <v>0</v>
      </c>
      <c r="M70">
        <f>((S70-I70/2)*L70-K70)/(S70+I70/2)</f>
        <v>0</v>
      </c>
      <c r="N70">
        <f>M70*(BN70+BO70)/1000.0</f>
        <v>0</v>
      </c>
      <c r="O70">
        <f>(BG70 - IF(AT70&gt;1, K70*BA70*100.0/(AV70*BU70), 0))*(BN70+BO70)/1000.0</f>
        <v>0</v>
      </c>
      <c r="P70">
        <f>2.0/((1/R70-1/Q70)+SIGN(R70)*SQRT((1/R70-1/Q70)*(1/R70-1/Q70) + 4*BB70/((BB70+1)*(BB70+1))*(2*1/R70*1/Q70-1/Q70*1/Q70)))</f>
        <v>0</v>
      </c>
      <c r="Q70">
        <f>IF(LEFT(BC70,1)&lt;&gt;"0",IF(LEFT(BC70,1)="1",3.0,BD70),$D$5+$E$5*(BU70*BN70/($K$5*1000))+$F$5*(BU70*BN70/($K$5*1000))*MAX(MIN(BA70,$J$5),$I$5)*MAX(MIN(BA70,$J$5),$I$5)+$G$5*MAX(MIN(BA70,$J$5),$I$5)*(BU70*BN70/($K$5*1000))+$H$5*(BU70*BN70/($K$5*1000))*(BU70*BN70/($K$5*1000)))</f>
        <v>0</v>
      </c>
      <c r="R70">
        <f>I70*(1000-(1000*0.61365*exp(17.502*V70/(240.97+V70))/(BN70+BO70)+BI70)/2)/(1000*0.61365*exp(17.502*V70/(240.97+V70))/(BN70+BO70)-BI70)</f>
        <v>0</v>
      </c>
      <c r="S70">
        <f>1/((BB70+1)/(P70/1.6)+1/(Q70/1.37)) + BB70/((BB70+1)/(P70/1.6) + BB70/(Q70/1.37))</f>
        <v>0</v>
      </c>
      <c r="T70">
        <f>(AW70*AZ70)</f>
        <v>0</v>
      </c>
      <c r="U70">
        <f>(BP70+(T70+2*0.95*5.67E-8*(((BP70+$B$7)+273)^4-(BP70+273)^4)-44100*I70)/(1.84*29.3*Q70+8*0.95*5.67E-8*(BP70+273)^3))</f>
        <v>0</v>
      </c>
      <c r="V70">
        <f>($C$7*BQ70+$D$7*BR70+$E$7*U70)</f>
        <v>0</v>
      </c>
      <c r="W70">
        <f>0.61365*exp(17.502*V70/(240.97+V70))</f>
        <v>0</v>
      </c>
      <c r="X70">
        <f>(Y70/Z70*100)</f>
        <v>0</v>
      </c>
      <c r="Y70">
        <f>BI70*(BN70+BO70)/1000</f>
        <v>0</v>
      </c>
      <c r="Z70">
        <f>0.61365*exp(17.502*BP70/(240.97+BP70))</f>
        <v>0</v>
      </c>
      <c r="AA70">
        <f>(W70-BI70*(BN70+BO70)/1000)</f>
        <v>0</v>
      </c>
      <c r="AB70">
        <f>(-I70*44100)</f>
        <v>0</v>
      </c>
      <c r="AC70">
        <f>2*29.3*Q70*0.92*(BP70-V70)</f>
        <v>0</v>
      </c>
      <c r="AD70">
        <f>2*0.95*5.67E-8*(((BP70+$B$7)+273)^4-(V70+273)^4)</f>
        <v>0</v>
      </c>
      <c r="AE70">
        <f>T70+AD70+AB70+AC70</f>
        <v>0</v>
      </c>
      <c r="AF70">
        <f>BM70*AT70*(BH70-BG70*(1000-AT70*BJ70)/(1000-AT70*BI70))/(100*BA70)</f>
        <v>0</v>
      </c>
      <c r="AG70">
        <f>1000*BM70*AT70*(BI70-BJ70)/(100*BA70*(1000-AT70*BI70))</f>
        <v>0</v>
      </c>
      <c r="AH70">
        <f>(AI70 - AJ70 - BN70*1E3/(8.314*(BP70+273.15)) * AL70/BM70 * AK70) * BM70/(100*BA70) * (1000 - BJ70)/1000</f>
        <v>0</v>
      </c>
      <c r="AI70">
        <v>426.2285110684775</v>
      </c>
      <c r="AJ70">
        <v>425.0152181818182</v>
      </c>
      <c r="AK70">
        <v>-0.0007990708056320858</v>
      </c>
      <c r="AL70">
        <v>67.17237775760394</v>
      </c>
      <c r="AM70">
        <f>(AO70 - AN70 + BN70*1E3/(8.314*(BP70+273.15)) * AQ70/BM70 * AP70) * BM70/(100*BA70) * 1000/(1000 - AO70)</f>
        <v>0</v>
      </c>
      <c r="AN70">
        <v>14.74372063986011</v>
      </c>
      <c r="AO70">
        <v>14.87668</v>
      </c>
      <c r="AP70">
        <v>-0.0006941001266936151</v>
      </c>
      <c r="AQ70">
        <v>78.5490605409171</v>
      </c>
      <c r="AR70">
        <v>12</v>
      </c>
      <c r="AS70">
        <v>2</v>
      </c>
      <c r="AT70">
        <f>IF(AR70*$H$13&gt;=AV70,1.0,(AV70/(AV70-AR70*$H$13)))</f>
        <v>0</v>
      </c>
      <c r="AU70">
        <f>(AT70-1)*100</f>
        <v>0</v>
      </c>
      <c r="AV70">
        <f>MAX(0,($B$13+$C$13*BU70)/(1+$D$13*BU70)*BN70/(BP70+273)*$E$13)</f>
        <v>0</v>
      </c>
      <c r="AW70">
        <f>$B$11*BV70+$C$11*BW70+$F$11*CH70*(1-CK70)</f>
        <v>0</v>
      </c>
      <c r="AX70">
        <f>AW70*AY70</f>
        <v>0</v>
      </c>
      <c r="AY70">
        <f>($B$11*$D$9+$C$11*$D$9+$F$11*((CU70+CM70)/MAX(CU70+CM70+CV70, 0.1)*$I$9+CV70/MAX(CU70+CM70+CV70, 0.1)*$J$9))/($B$11+$C$11+$F$11)</f>
        <v>0</v>
      </c>
      <c r="AZ70">
        <f>($B$11*$K$9+$C$11*$K$9+$F$11*((CU70+CM70)/MAX(CU70+CM70+CV70, 0.1)*$P$9+CV70/MAX(CU70+CM70+CV70, 0.1)*$Q$9))/($B$11+$C$11+$F$11)</f>
        <v>0</v>
      </c>
      <c r="BA70">
        <v>6</v>
      </c>
      <c r="BB70">
        <v>0.5</v>
      </c>
      <c r="BC70" t="s">
        <v>355</v>
      </c>
      <c r="BD70">
        <v>2</v>
      </c>
      <c r="BE70" t="b">
        <v>1</v>
      </c>
      <c r="BF70">
        <v>1714153070.5</v>
      </c>
      <c r="BG70">
        <v>418.7176190476191</v>
      </c>
      <c r="BH70">
        <v>419.9900476190476</v>
      </c>
      <c r="BI70">
        <v>14.8949</v>
      </c>
      <c r="BJ70">
        <v>14.75119523809524</v>
      </c>
      <c r="BK70">
        <v>421.5168571428572</v>
      </c>
      <c r="BL70">
        <v>14.92291904761905</v>
      </c>
      <c r="BM70">
        <v>599.9960476190475</v>
      </c>
      <c r="BN70">
        <v>101.3896666666667</v>
      </c>
      <c r="BO70">
        <v>0.09999108571428569</v>
      </c>
      <c r="BP70">
        <v>20.78263333333333</v>
      </c>
      <c r="BQ70">
        <v>20.85221428571429</v>
      </c>
      <c r="BR70">
        <v>999.9000000000002</v>
      </c>
      <c r="BS70">
        <v>0</v>
      </c>
      <c r="BT70">
        <v>0</v>
      </c>
      <c r="BU70">
        <v>9986.571904761906</v>
      </c>
      <c r="BV70">
        <v>0</v>
      </c>
      <c r="BW70">
        <v>77.90976190476189</v>
      </c>
      <c r="BX70">
        <v>-1.272392857142857</v>
      </c>
      <c r="BY70">
        <v>425.048619047619</v>
      </c>
      <c r="BZ70">
        <v>426.2781428571429</v>
      </c>
      <c r="CA70">
        <v>0.1436919523809524</v>
      </c>
      <c r="CB70">
        <v>419.9900476190476</v>
      </c>
      <c r="CC70">
        <v>14.75119523809524</v>
      </c>
      <c r="CD70">
        <v>1.510188095238095</v>
      </c>
      <c r="CE70">
        <v>1.495619047619048</v>
      </c>
      <c r="CF70">
        <v>13.07169523809524</v>
      </c>
      <c r="CG70">
        <v>12.92345714285714</v>
      </c>
      <c r="CH70">
        <v>400.0137142857143</v>
      </c>
      <c r="CI70">
        <v>0.8999958571428573</v>
      </c>
      <c r="CJ70">
        <v>0.1000041619047619</v>
      </c>
      <c r="CK70">
        <v>0</v>
      </c>
      <c r="CL70">
        <v>200.5641428571429</v>
      </c>
      <c r="CM70">
        <v>5.00098</v>
      </c>
      <c r="CN70">
        <v>937.4781904761905</v>
      </c>
      <c r="CO70">
        <v>3656.040952380952</v>
      </c>
      <c r="CP70">
        <v>35.863</v>
      </c>
      <c r="CQ70">
        <v>40.52657142857144</v>
      </c>
      <c r="CR70">
        <v>37.851</v>
      </c>
      <c r="CS70">
        <v>40.77947619047619</v>
      </c>
      <c r="CT70">
        <v>38.089</v>
      </c>
      <c r="CU70">
        <v>355.5104761904761</v>
      </c>
      <c r="CV70">
        <v>39.50428571428571</v>
      </c>
      <c r="CW70">
        <v>0</v>
      </c>
      <c r="CX70">
        <v>1714153162.7</v>
      </c>
      <c r="CY70">
        <v>0</v>
      </c>
      <c r="CZ70">
        <v>1714152587.1</v>
      </c>
      <c r="DA70" t="s">
        <v>456</v>
      </c>
      <c r="DB70">
        <v>1714152586.6</v>
      </c>
      <c r="DC70">
        <v>1714152587.1</v>
      </c>
      <c r="DD70">
        <v>2</v>
      </c>
      <c r="DE70">
        <v>-0.066</v>
      </c>
      <c r="DF70">
        <v>0.004</v>
      </c>
      <c r="DG70">
        <v>-2.805</v>
      </c>
      <c r="DH70">
        <v>-0.029</v>
      </c>
      <c r="DI70">
        <v>420</v>
      </c>
      <c r="DJ70">
        <v>14</v>
      </c>
      <c r="DK70">
        <v>0.3</v>
      </c>
      <c r="DL70">
        <v>0.13</v>
      </c>
      <c r="DM70">
        <v>-1.258556</v>
      </c>
      <c r="DN70">
        <v>-0.1365131707317066</v>
      </c>
      <c r="DO70">
        <v>0.03101571285655062</v>
      </c>
      <c r="DP70">
        <v>0</v>
      </c>
      <c r="DQ70">
        <v>0.14592105</v>
      </c>
      <c r="DR70">
        <v>-0.01964271669793666</v>
      </c>
      <c r="DS70">
        <v>0.006360673313219284</v>
      </c>
      <c r="DT70">
        <v>1</v>
      </c>
      <c r="DU70">
        <v>1</v>
      </c>
      <c r="DV70">
        <v>2</v>
      </c>
      <c r="DW70" t="s">
        <v>368</v>
      </c>
      <c r="DX70">
        <v>3.22983</v>
      </c>
      <c r="DY70">
        <v>2.70423</v>
      </c>
      <c r="DZ70">
        <v>0.106849</v>
      </c>
      <c r="EA70">
        <v>0.106909</v>
      </c>
      <c r="EB70">
        <v>0.08307340000000001</v>
      </c>
      <c r="EC70">
        <v>0.0829377</v>
      </c>
      <c r="ED70">
        <v>29323.1</v>
      </c>
      <c r="EE70">
        <v>28697.2</v>
      </c>
      <c r="EF70">
        <v>31422.9</v>
      </c>
      <c r="EG70">
        <v>30440.8</v>
      </c>
      <c r="EH70">
        <v>38608</v>
      </c>
      <c r="EI70">
        <v>36912.9</v>
      </c>
      <c r="EJ70">
        <v>44051.4</v>
      </c>
      <c r="EK70">
        <v>42508.7</v>
      </c>
      <c r="EL70">
        <v>2.1483</v>
      </c>
      <c r="EM70">
        <v>1.9826</v>
      </c>
      <c r="EN70">
        <v>0.0392273</v>
      </c>
      <c r="EO70">
        <v>0</v>
      </c>
      <c r="EP70">
        <v>20.1934</v>
      </c>
      <c r="EQ70">
        <v>999.9</v>
      </c>
      <c r="ER70">
        <v>53.4</v>
      </c>
      <c r="ES70">
        <v>26.1</v>
      </c>
      <c r="ET70">
        <v>17.8784</v>
      </c>
      <c r="EU70">
        <v>61.7945</v>
      </c>
      <c r="EV70">
        <v>23.1771</v>
      </c>
      <c r="EW70">
        <v>1</v>
      </c>
      <c r="EX70">
        <v>-0.311535</v>
      </c>
      <c r="EY70">
        <v>1.48175</v>
      </c>
      <c r="EZ70">
        <v>20.2023</v>
      </c>
      <c r="FA70">
        <v>5.22777</v>
      </c>
      <c r="FB70">
        <v>11.9966</v>
      </c>
      <c r="FC70">
        <v>4.9675</v>
      </c>
      <c r="FD70">
        <v>3.297</v>
      </c>
      <c r="FE70">
        <v>9999</v>
      </c>
      <c r="FF70">
        <v>9999</v>
      </c>
      <c r="FG70">
        <v>9999</v>
      </c>
      <c r="FH70">
        <v>27.1</v>
      </c>
      <c r="FI70">
        <v>4.97105</v>
      </c>
      <c r="FJ70">
        <v>1.86768</v>
      </c>
      <c r="FK70">
        <v>1.85883</v>
      </c>
      <c r="FL70">
        <v>1.86504</v>
      </c>
      <c r="FM70">
        <v>1.8631</v>
      </c>
      <c r="FN70">
        <v>1.86442</v>
      </c>
      <c r="FO70">
        <v>1.8598</v>
      </c>
      <c r="FP70">
        <v>1.86386</v>
      </c>
      <c r="FQ70">
        <v>0</v>
      </c>
      <c r="FR70">
        <v>0</v>
      </c>
      <c r="FS70">
        <v>0</v>
      </c>
      <c r="FT70">
        <v>0</v>
      </c>
      <c r="FU70" t="s">
        <v>358</v>
      </c>
      <c r="FV70" t="s">
        <v>359</v>
      </c>
      <c r="FW70" t="s">
        <v>360</v>
      </c>
      <c r="FX70" t="s">
        <v>360</v>
      </c>
      <c r="FY70" t="s">
        <v>360</v>
      </c>
      <c r="FZ70" t="s">
        <v>360</v>
      </c>
      <c r="GA70">
        <v>0</v>
      </c>
      <c r="GB70">
        <v>100</v>
      </c>
      <c r="GC70">
        <v>100</v>
      </c>
      <c r="GD70">
        <v>-2.799</v>
      </c>
      <c r="GE70">
        <v>-0.0281</v>
      </c>
      <c r="GF70">
        <v>-0.9468066359150009</v>
      </c>
      <c r="GG70">
        <v>-0.004200780211792431</v>
      </c>
      <c r="GH70">
        <v>-6.086107273994438E-07</v>
      </c>
      <c r="GI70">
        <v>3.538391214060535E-10</v>
      </c>
      <c r="GJ70">
        <v>-0.05097611994291192</v>
      </c>
      <c r="GK70">
        <v>0.006682484536868237</v>
      </c>
      <c r="GL70">
        <v>-0.0007200357986506558</v>
      </c>
      <c r="GM70">
        <v>2.515042002614049E-05</v>
      </c>
      <c r="GN70">
        <v>15</v>
      </c>
      <c r="GO70">
        <v>1944</v>
      </c>
      <c r="GP70">
        <v>3</v>
      </c>
      <c r="GQ70">
        <v>20</v>
      </c>
      <c r="GR70">
        <v>8.199999999999999</v>
      </c>
      <c r="GS70">
        <v>8.1</v>
      </c>
      <c r="GT70">
        <v>1.12793</v>
      </c>
      <c r="GU70">
        <v>2.40356</v>
      </c>
      <c r="GV70">
        <v>1.44775</v>
      </c>
      <c r="GW70">
        <v>2.29858</v>
      </c>
      <c r="GX70">
        <v>1.55151</v>
      </c>
      <c r="GY70">
        <v>2.33521</v>
      </c>
      <c r="GZ70">
        <v>30.8253</v>
      </c>
      <c r="HA70">
        <v>14.2283</v>
      </c>
      <c r="HB70">
        <v>18</v>
      </c>
      <c r="HC70">
        <v>574.482</v>
      </c>
      <c r="HD70">
        <v>473.895</v>
      </c>
      <c r="HE70">
        <v>17.9987</v>
      </c>
      <c r="HF70">
        <v>22.981</v>
      </c>
      <c r="HG70">
        <v>30</v>
      </c>
      <c r="HH70">
        <v>22.9765</v>
      </c>
      <c r="HI70">
        <v>22.9061</v>
      </c>
      <c r="HJ70">
        <v>22.5828</v>
      </c>
      <c r="HK70">
        <v>26.105</v>
      </c>
      <c r="HL70">
        <v>54.9234</v>
      </c>
      <c r="HM70">
        <v>18</v>
      </c>
      <c r="HN70">
        <v>420</v>
      </c>
      <c r="HO70">
        <v>14.6743</v>
      </c>
      <c r="HP70">
        <v>99.7366</v>
      </c>
      <c r="HQ70">
        <v>101.574</v>
      </c>
    </row>
    <row r="71" spans="1:225">
      <c r="A71">
        <v>55</v>
      </c>
      <c r="B71">
        <v>1714153086</v>
      </c>
      <c r="C71">
        <v>2028.900000095367</v>
      </c>
      <c r="D71" t="s">
        <v>477</v>
      </c>
      <c r="E71" t="s">
        <v>478</v>
      </c>
      <c r="F71">
        <v>5</v>
      </c>
      <c r="G71" t="s">
        <v>474</v>
      </c>
      <c r="H71">
        <v>1714153078.066667</v>
      </c>
      <c r="I71">
        <f>(J71)/1000</f>
        <v>0</v>
      </c>
      <c r="J71">
        <f>IF(BE71, AM71, AG71)</f>
        <v>0</v>
      </c>
      <c r="K71">
        <f>IF(BE71, AH71, AF71)</f>
        <v>0</v>
      </c>
      <c r="L71">
        <f>BG71 - IF(AT71&gt;1, K71*BA71*100.0/(AV71*BU71), 0)</f>
        <v>0</v>
      </c>
      <c r="M71">
        <f>((S71-I71/2)*L71-K71)/(S71+I71/2)</f>
        <v>0</v>
      </c>
      <c r="N71">
        <f>M71*(BN71+BO71)/1000.0</f>
        <v>0</v>
      </c>
      <c r="O71">
        <f>(BG71 - IF(AT71&gt;1, K71*BA71*100.0/(AV71*BU71), 0))*(BN71+BO71)/1000.0</f>
        <v>0</v>
      </c>
      <c r="P71">
        <f>2.0/((1/R71-1/Q71)+SIGN(R71)*SQRT((1/R71-1/Q71)*(1/R71-1/Q71) + 4*BB71/((BB71+1)*(BB71+1))*(2*1/R71*1/Q71-1/Q71*1/Q71)))</f>
        <v>0</v>
      </c>
      <c r="Q71">
        <f>IF(LEFT(BC71,1)&lt;&gt;"0",IF(LEFT(BC71,1)="1",3.0,BD71),$D$5+$E$5*(BU71*BN71/($K$5*1000))+$F$5*(BU71*BN71/($K$5*1000))*MAX(MIN(BA71,$J$5),$I$5)*MAX(MIN(BA71,$J$5),$I$5)+$G$5*MAX(MIN(BA71,$J$5),$I$5)*(BU71*BN71/($K$5*1000))+$H$5*(BU71*BN71/($K$5*1000))*(BU71*BN71/($K$5*1000)))</f>
        <v>0</v>
      </c>
      <c r="R71">
        <f>I71*(1000-(1000*0.61365*exp(17.502*V71/(240.97+V71))/(BN71+BO71)+BI71)/2)/(1000*0.61365*exp(17.502*V71/(240.97+V71))/(BN71+BO71)-BI71)</f>
        <v>0</v>
      </c>
      <c r="S71">
        <f>1/((BB71+1)/(P71/1.6)+1/(Q71/1.37)) + BB71/((BB71+1)/(P71/1.6) + BB71/(Q71/1.37))</f>
        <v>0</v>
      </c>
      <c r="T71">
        <f>(AW71*AZ71)</f>
        <v>0</v>
      </c>
      <c r="U71">
        <f>(BP71+(T71+2*0.95*5.67E-8*(((BP71+$B$7)+273)^4-(BP71+273)^4)-44100*I71)/(1.84*29.3*Q71+8*0.95*5.67E-8*(BP71+273)^3))</f>
        <v>0</v>
      </c>
      <c r="V71">
        <f>($C$7*BQ71+$D$7*BR71+$E$7*U71)</f>
        <v>0</v>
      </c>
      <c r="W71">
        <f>0.61365*exp(17.502*V71/(240.97+V71))</f>
        <v>0</v>
      </c>
      <c r="X71">
        <f>(Y71/Z71*100)</f>
        <v>0</v>
      </c>
      <c r="Y71">
        <f>BI71*(BN71+BO71)/1000</f>
        <v>0</v>
      </c>
      <c r="Z71">
        <f>0.61365*exp(17.502*BP71/(240.97+BP71))</f>
        <v>0</v>
      </c>
      <c r="AA71">
        <f>(W71-BI71*(BN71+BO71)/1000)</f>
        <v>0</v>
      </c>
      <c r="AB71">
        <f>(-I71*44100)</f>
        <v>0</v>
      </c>
      <c r="AC71">
        <f>2*29.3*Q71*0.92*(BP71-V71)</f>
        <v>0</v>
      </c>
      <c r="AD71">
        <f>2*0.95*5.67E-8*(((BP71+$B$7)+273)^4-(V71+273)^4)</f>
        <v>0</v>
      </c>
      <c r="AE71">
        <f>T71+AD71+AB71+AC71</f>
        <v>0</v>
      </c>
      <c r="AF71">
        <f>BM71*AT71*(BH71-BG71*(1000-AT71*BJ71)/(1000-AT71*BI71))/(100*BA71)</f>
        <v>0</v>
      </c>
      <c r="AG71">
        <f>1000*BM71*AT71*(BI71-BJ71)/(100*BA71*(1000-AT71*BI71))</f>
        <v>0</v>
      </c>
      <c r="AH71">
        <f>(AI71 - AJ71 - BN71*1E3/(8.314*(BP71+273.15)) * AL71/BM71 * AK71) * BM71/(100*BA71) * (1000 - BJ71)/1000</f>
        <v>0</v>
      </c>
      <c r="AI71">
        <v>426.3033956434537</v>
      </c>
      <c r="AJ71">
        <v>424.9890484848483</v>
      </c>
      <c r="AK71">
        <v>9.78134315529685E-05</v>
      </c>
      <c r="AL71">
        <v>67.17237775760394</v>
      </c>
      <c r="AM71">
        <f>(AO71 - AN71 + BN71*1E3/(8.314*(BP71+273.15)) * AQ71/BM71 * AP71) * BM71/(100*BA71) * 1000/(1000 - AO71)</f>
        <v>0</v>
      </c>
      <c r="AN71">
        <v>14.72105147882276</v>
      </c>
      <c r="AO71">
        <v>14.8498812121212</v>
      </c>
      <c r="AP71">
        <v>-0.000306326621905676</v>
      </c>
      <c r="AQ71">
        <v>78.5490605409171</v>
      </c>
      <c r="AR71">
        <v>13</v>
      </c>
      <c r="AS71">
        <v>2</v>
      </c>
      <c r="AT71">
        <f>IF(AR71*$H$13&gt;=AV71,1.0,(AV71/(AV71-AR71*$H$13)))</f>
        <v>0</v>
      </c>
      <c r="AU71">
        <f>(AT71-1)*100</f>
        <v>0</v>
      </c>
      <c r="AV71">
        <f>MAX(0,($B$13+$C$13*BU71)/(1+$D$13*BU71)*BN71/(BP71+273)*$E$13)</f>
        <v>0</v>
      </c>
      <c r="AW71">
        <f>$B$11*BV71+$C$11*BW71+$F$11*CH71*(1-CK71)</f>
        <v>0</v>
      </c>
      <c r="AX71">
        <f>AW71*AY71</f>
        <v>0</v>
      </c>
      <c r="AY71">
        <f>($B$11*$D$9+$C$11*$D$9+$F$11*((CU71+CM71)/MAX(CU71+CM71+CV71, 0.1)*$I$9+CV71/MAX(CU71+CM71+CV71, 0.1)*$J$9))/($B$11+$C$11+$F$11)</f>
        <v>0</v>
      </c>
      <c r="AZ71">
        <f>($B$11*$K$9+$C$11*$K$9+$F$11*((CU71+CM71)/MAX(CU71+CM71+CV71, 0.1)*$P$9+CV71/MAX(CU71+CM71+CV71, 0.1)*$Q$9))/($B$11+$C$11+$F$11)</f>
        <v>0</v>
      </c>
      <c r="BA71">
        <v>6</v>
      </c>
      <c r="BB71">
        <v>0.5</v>
      </c>
      <c r="BC71" t="s">
        <v>355</v>
      </c>
      <c r="BD71">
        <v>2</v>
      </c>
      <c r="BE71" t="b">
        <v>1</v>
      </c>
      <c r="BF71">
        <v>1714153078.066667</v>
      </c>
      <c r="BG71">
        <v>418.6966333333334</v>
      </c>
      <c r="BH71">
        <v>419.9849999999999</v>
      </c>
      <c r="BI71">
        <v>14.87045333333333</v>
      </c>
      <c r="BJ71">
        <v>14.73596333333333</v>
      </c>
      <c r="BK71">
        <v>421.4957</v>
      </c>
      <c r="BL71">
        <v>14.89852</v>
      </c>
      <c r="BM71">
        <v>599.9861999999999</v>
      </c>
      <c r="BN71">
        <v>101.3882333333333</v>
      </c>
      <c r="BO71">
        <v>0.09986612666666669</v>
      </c>
      <c r="BP71">
        <v>20.77942666666667</v>
      </c>
      <c r="BQ71">
        <v>20.84699</v>
      </c>
      <c r="BR71">
        <v>999.9000000000002</v>
      </c>
      <c r="BS71">
        <v>0</v>
      </c>
      <c r="BT71">
        <v>0</v>
      </c>
      <c r="BU71">
        <v>9998.168000000001</v>
      </c>
      <c r="BV71">
        <v>0</v>
      </c>
      <c r="BW71">
        <v>79.63007</v>
      </c>
      <c r="BX71">
        <v>-1.288376333333333</v>
      </c>
      <c r="BY71">
        <v>425.0167666666666</v>
      </c>
      <c r="BZ71">
        <v>426.2665</v>
      </c>
      <c r="CA71">
        <v>0.1344826</v>
      </c>
      <c r="CB71">
        <v>419.9849999999999</v>
      </c>
      <c r="CC71">
        <v>14.73596333333333</v>
      </c>
      <c r="CD71">
        <v>1.507689</v>
      </c>
      <c r="CE71">
        <v>1.494053666666667</v>
      </c>
      <c r="CF71">
        <v>13.04635666666667</v>
      </c>
      <c r="CG71">
        <v>12.90745333333333</v>
      </c>
      <c r="CH71">
        <v>399.9816666666666</v>
      </c>
      <c r="CI71">
        <v>0.8999971000000001</v>
      </c>
      <c r="CJ71">
        <v>0.10000291</v>
      </c>
      <c r="CK71">
        <v>0</v>
      </c>
      <c r="CL71">
        <v>196.5500333333334</v>
      </c>
      <c r="CM71">
        <v>5.00098</v>
      </c>
      <c r="CN71">
        <v>922.0616000000001</v>
      </c>
      <c r="CO71">
        <v>3655.747</v>
      </c>
      <c r="CP71">
        <v>35.91846666666666</v>
      </c>
      <c r="CQ71">
        <v>40.58516666666666</v>
      </c>
      <c r="CR71">
        <v>37.90186666666666</v>
      </c>
      <c r="CS71">
        <v>40.89556666666667</v>
      </c>
      <c r="CT71">
        <v>38.15179999999999</v>
      </c>
      <c r="CU71">
        <v>355.4816666666667</v>
      </c>
      <c r="CV71">
        <v>39.501</v>
      </c>
      <c r="CW71">
        <v>0</v>
      </c>
      <c r="CX71">
        <v>1714153172.9</v>
      </c>
      <c r="CY71">
        <v>0</v>
      </c>
      <c r="CZ71">
        <v>1714152587.1</v>
      </c>
      <c r="DA71" t="s">
        <v>456</v>
      </c>
      <c r="DB71">
        <v>1714152586.6</v>
      </c>
      <c r="DC71">
        <v>1714152587.1</v>
      </c>
      <c r="DD71">
        <v>2</v>
      </c>
      <c r="DE71">
        <v>-0.066</v>
      </c>
      <c r="DF71">
        <v>0.004</v>
      </c>
      <c r="DG71">
        <v>-2.805</v>
      </c>
      <c r="DH71">
        <v>-0.029</v>
      </c>
      <c r="DI71">
        <v>420</v>
      </c>
      <c r="DJ71">
        <v>14</v>
      </c>
      <c r="DK71">
        <v>0.3</v>
      </c>
      <c r="DL71">
        <v>0.13</v>
      </c>
      <c r="DM71">
        <v>-1.28575425</v>
      </c>
      <c r="DN71">
        <v>-0.109098348968101</v>
      </c>
      <c r="DO71">
        <v>0.03868138847608112</v>
      </c>
      <c r="DP71">
        <v>0</v>
      </c>
      <c r="DQ71">
        <v>0.1380223</v>
      </c>
      <c r="DR71">
        <v>-0.06530091557223276</v>
      </c>
      <c r="DS71">
        <v>0.007765648782297588</v>
      </c>
      <c r="DT71">
        <v>1</v>
      </c>
      <c r="DU71">
        <v>1</v>
      </c>
      <c r="DV71">
        <v>2</v>
      </c>
      <c r="DW71" t="s">
        <v>368</v>
      </c>
      <c r="DX71">
        <v>3.22993</v>
      </c>
      <c r="DY71">
        <v>2.70448</v>
      </c>
      <c r="DZ71">
        <v>0.106848</v>
      </c>
      <c r="EA71">
        <v>0.106919</v>
      </c>
      <c r="EB71">
        <v>0.08296340000000001</v>
      </c>
      <c r="EC71">
        <v>0.08282970000000001</v>
      </c>
      <c r="ED71">
        <v>29323.5</v>
      </c>
      <c r="EE71">
        <v>28696.8</v>
      </c>
      <c r="EF71">
        <v>31423.3</v>
      </c>
      <c r="EG71">
        <v>30440.7</v>
      </c>
      <c r="EH71">
        <v>38613.1</v>
      </c>
      <c r="EI71">
        <v>36917.1</v>
      </c>
      <c r="EJ71">
        <v>44051.9</v>
      </c>
      <c r="EK71">
        <v>42508.5</v>
      </c>
      <c r="EL71">
        <v>2.14827</v>
      </c>
      <c r="EM71">
        <v>1.98232</v>
      </c>
      <c r="EN71">
        <v>0.0410229</v>
      </c>
      <c r="EO71">
        <v>0</v>
      </c>
      <c r="EP71">
        <v>20.1621</v>
      </c>
      <c r="EQ71">
        <v>999.9</v>
      </c>
      <c r="ER71">
        <v>53.4</v>
      </c>
      <c r="ES71">
        <v>26.1</v>
      </c>
      <c r="ET71">
        <v>17.8782</v>
      </c>
      <c r="EU71">
        <v>61.8145</v>
      </c>
      <c r="EV71">
        <v>23.734</v>
      </c>
      <c r="EW71">
        <v>1</v>
      </c>
      <c r="EX71">
        <v>-0.311603</v>
      </c>
      <c r="EY71">
        <v>1.46912</v>
      </c>
      <c r="EZ71">
        <v>20.2024</v>
      </c>
      <c r="FA71">
        <v>5.22822</v>
      </c>
      <c r="FB71">
        <v>11.9972</v>
      </c>
      <c r="FC71">
        <v>4.96765</v>
      </c>
      <c r="FD71">
        <v>3.297</v>
      </c>
      <c r="FE71">
        <v>9999</v>
      </c>
      <c r="FF71">
        <v>9999</v>
      </c>
      <c r="FG71">
        <v>9999</v>
      </c>
      <c r="FH71">
        <v>27.1</v>
      </c>
      <c r="FI71">
        <v>4.97106</v>
      </c>
      <c r="FJ71">
        <v>1.86768</v>
      </c>
      <c r="FK71">
        <v>1.85884</v>
      </c>
      <c r="FL71">
        <v>1.865</v>
      </c>
      <c r="FM71">
        <v>1.8631</v>
      </c>
      <c r="FN71">
        <v>1.86443</v>
      </c>
      <c r="FO71">
        <v>1.85979</v>
      </c>
      <c r="FP71">
        <v>1.86386</v>
      </c>
      <c r="FQ71">
        <v>0</v>
      </c>
      <c r="FR71">
        <v>0</v>
      </c>
      <c r="FS71">
        <v>0</v>
      </c>
      <c r="FT71">
        <v>0</v>
      </c>
      <c r="FU71" t="s">
        <v>358</v>
      </c>
      <c r="FV71" t="s">
        <v>359</v>
      </c>
      <c r="FW71" t="s">
        <v>360</v>
      </c>
      <c r="FX71" t="s">
        <v>360</v>
      </c>
      <c r="FY71" t="s">
        <v>360</v>
      </c>
      <c r="FZ71" t="s">
        <v>360</v>
      </c>
      <c r="GA71">
        <v>0</v>
      </c>
      <c r="GB71">
        <v>100</v>
      </c>
      <c r="GC71">
        <v>100</v>
      </c>
      <c r="GD71">
        <v>-2.799</v>
      </c>
      <c r="GE71">
        <v>-0.0281</v>
      </c>
      <c r="GF71">
        <v>-0.9468066359150009</v>
      </c>
      <c r="GG71">
        <v>-0.004200780211792431</v>
      </c>
      <c r="GH71">
        <v>-6.086107273994438E-07</v>
      </c>
      <c r="GI71">
        <v>3.538391214060535E-10</v>
      </c>
      <c r="GJ71">
        <v>-0.05097611994291192</v>
      </c>
      <c r="GK71">
        <v>0.006682484536868237</v>
      </c>
      <c r="GL71">
        <v>-0.0007200357986506558</v>
      </c>
      <c r="GM71">
        <v>2.515042002614049E-05</v>
      </c>
      <c r="GN71">
        <v>15</v>
      </c>
      <c r="GO71">
        <v>1944</v>
      </c>
      <c r="GP71">
        <v>3</v>
      </c>
      <c r="GQ71">
        <v>20</v>
      </c>
      <c r="GR71">
        <v>8.300000000000001</v>
      </c>
      <c r="GS71">
        <v>8.300000000000001</v>
      </c>
      <c r="GT71">
        <v>1.12793</v>
      </c>
      <c r="GU71">
        <v>2.41821</v>
      </c>
      <c r="GV71">
        <v>1.44897</v>
      </c>
      <c r="GW71">
        <v>2.29858</v>
      </c>
      <c r="GX71">
        <v>1.55151</v>
      </c>
      <c r="GY71">
        <v>2.30713</v>
      </c>
      <c r="GZ71">
        <v>30.8037</v>
      </c>
      <c r="HA71">
        <v>14.2283</v>
      </c>
      <c r="HB71">
        <v>18</v>
      </c>
      <c r="HC71">
        <v>574.495</v>
      </c>
      <c r="HD71">
        <v>473.746</v>
      </c>
      <c r="HE71">
        <v>17.9987</v>
      </c>
      <c r="HF71">
        <v>22.981</v>
      </c>
      <c r="HG71">
        <v>30.0001</v>
      </c>
      <c r="HH71">
        <v>22.9792</v>
      </c>
      <c r="HI71">
        <v>22.9085</v>
      </c>
      <c r="HJ71">
        <v>22.582</v>
      </c>
      <c r="HK71">
        <v>26.3772</v>
      </c>
      <c r="HL71">
        <v>54.9234</v>
      </c>
      <c r="HM71">
        <v>18</v>
      </c>
      <c r="HN71">
        <v>420</v>
      </c>
      <c r="HO71">
        <v>14.6805</v>
      </c>
      <c r="HP71">
        <v>99.73779999999999</v>
      </c>
      <c r="HQ71">
        <v>101.573</v>
      </c>
    </row>
    <row r="72" spans="1:225">
      <c r="A72">
        <v>56</v>
      </c>
      <c r="B72">
        <v>1714153096</v>
      </c>
      <c r="C72">
        <v>2038.900000095367</v>
      </c>
      <c r="D72" t="s">
        <v>479</v>
      </c>
      <c r="E72" t="s">
        <v>480</v>
      </c>
      <c r="F72">
        <v>5</v>
      </c>
      <c r="G72" t="s">
        <v>474</v>
      </c>
      <c r="H72">
        <v>1714153088.066667</v>
      </c>
      <c r="I72">
        <f>(J72)/1000</f>
        <v>0</v>
      </c>
      <c r="J72">
        <f>IF(BE72, AM72, AG72)</f>
        <v>0</v>
      </c>
      <c r="K72">
        <f>IF(BE72, AH72, AF72)</f>
        <v>0</v>
      </c>
      <c r="L72">
        <f>BG72 - IF(AT72&gt;1, K72*BA72*100.0/(AV72*BU72), 0)</f>
        <v>0</v>
      </c>
      <c r="M72">
        <f>((S72-I72/2)*L72-K72)/(S72+I72/2)</f>
        <v>0</v>
      </c>
      <c r="N72">
        <f>M72*(BN72+BO72)/1000.0</f>
        <v>0</v>
      </c>
      <c r="O72">
        <f>(BG72 - IF(AT72&gt;1, K72*BA72*100.0/(AV72*BU72), 0))*(BN72+BO72)/1000.0</f>
        <v>0</v>
      </c>
      <c r="P72">
        <f>2.0/((1/R72-1/Q72)+SIGN(R72)*SQRT((1/R72-1/Q72)*(1/R72-1/Q72) + 4*BB72/((BB72+1)*(BB72+1))*(2*1/R72*1/Q72-1/Q72*1/Q72)))</f>
        <v>0</v>
      </c>
      <c r="Q72">
        <f>IF(LEFT(BC72,1)&lt;&gt;"0",IF(LEFT(BC72,1)="1",3.0,BD72),$D$5+$E$5*(BU72*BN72/($K$5*1000))+$F$5*(BU72*BN72/($K$5*1000))*MAX(MIN(BA72,$J$5),$I$5)*MAX(MIN(BA72,$J$5),$I$5)+$G$5*MAX(MIN(BA72,$J$5),$I$5)*(BU72*BN72/($K$5*1000))+$H$5*(BU72*BN72/($K$5*1000))*(BU72*BN72/($K$5*1000)))</f>
        <v>0</v>
      </c>
      <c r="R72">
        <f>I72*(1000-(1000*0.61365*exp(17.502*V72/(240.97+V72))/(BN72+BO72)+BI72)/2)/(1000*0.61365*exp(17.502*V72/(240.97+V72))/(BN72+BO72)-BI72)</f>
        <v>0</v>
      </c>
      <c r="S72">
        <f>1/((BB72+1)/(P72/1.6)+1/(Q72/1.37)) + BB72/((BB72+1)/(P72/1.6) + BB72/(Q72/1.37))</f>
        <v>0</v>
      </c>
      <c r="T72">
        <f>(AW72*AZ72)</f>
        <v>0</v>
      </c>
      <c r="U72">
        <f>(BP72+(T72+2*0.95*5.67E-8*(((BP72+$B$7)+273)^4-(BP72+273)^4)-44100*I72)/(1.84*29.3*Q72+8*0.95*5.67E-8*(BP72+273)^3))</f>
        <v>0</v>
      </c>
      <c r="V72">
        <f>($C$7*BQ72+$D$7*BR72+$E$7*U72)</f>
        <v>0</v>
      </c>
      <c r="W72">
        <f>0.61365*exp(17.502*V72/(240.97+V72))</f>
        <v>0</v>
      </c>
      <c r="X72">
        <f>(Y72/Z72*100)</f>
        <v>0</v>
      </c>
      <c r="Y72">
        <f>BI72*(BN72+BO72)/1000</f>
        <v>0</v>
      </c>
      <c r="Z72">
        <f>0.61365*exp(17.502*BP72/(240.97+BP72))</f>
        <v>0</v>
      </c>
      <c r="AA72">
        <f>(W72-BI72*(BN72+BO72)/1000)</f>
        <v>0</v>
      </c>
      <c r="AB72">
        <f>(-I72*44100)</f>
        <v>0</v>
      </c>
      <c r="AC72">
        <f>2*29.3*Q72*0.92*(BP72-V72)</f>
        <v>0</v>
      </c>
      <c r="AD72">
        <f>2*0.95*5.67E-8*(((BP72+$B$7)+273)^4-(V72+273)^4)</f>
        <v>0</v>
      </c>
      <c r="AE72">
        <f>T72+AD72+AB72+AC72</f>
        <v>0</v>
      </c>
      <c r="AF72">
        <f>BM72*AT72*(BH72-BG72*(1000-AT72*BJ72)/(1000-AT72*BI72))/(100*BA72)</f>
        <v>0</v>
      </c>
      <c r="AG72">
        <f>1000*BM72*AT72*(BI72-BJ72)/(100*BA72*(1000-AT72*BI72))</f>
        <v>0</v>
      </c>
      <c r="AH72">
        <f>(AI72 - AJ72 - BN72*1E3/(8.314*(BP72+273.15)) * AL72/BM72 * AK72) * BM72/(100*BA72) * (1000 - BJ72)/1000</f>
        <v>0</v>
      </c>
      <c r="AI72">
        <v>426.2989692674633</v>
      </c>
      <c r="AJ72">
        <v>424.9998303030304</v>
      </c>
      <c r="AK72">
        <v>5.879738789901484E-05</v>
      </c>
      <c r="AL72">
        <v>67.17237775760394</v>
      </c>
      <c r="AM72">
        <f>(AO72 - AN72 + BN72*1E3/(8.314*(BP72+273.15)) * AQ72/BM72 * AP72) * BM72/(100*BA72) * 1000/(1000 - AO72)</f>
        <v>0</v>
      </c>
      <c r="AN72">
        <v>14.71150961914386</v>
      </c>
      <c r="AO72">
        <v>14.82842848484849</v>
      </c>
      <c r="AP72">
        <v>-0.000161767971279285</v>
      </c>
      <c r="AQ72">
        <v>78.5490605409171</v>
      </c>
      <c r="AR72">
        <v>12</v>
      </c>
      <c r="AS72">
        <v>2</v>
      </c>
      <c r="AT72">
        <f>IF(AR72*$H$13&gt;=AV72,1.0,(AV72/(AV72-AR72*$H$13)))</f>
        <v>0</v>
      </c>
      <c r="AU72">
        <f>(AT72-1)*100</f>
        <v>0</v>
      </c>
      <c r="AV72">
        <f>MAX(0,($B$13+$C$13*BU72)/(1+$D$13*BU72)*BN72/(BP72+273)*$E$13)</f>
        <v>0</v>
      </c>
      <c r="AW72">
        <f>$B$11*BV72+$C$11*BW72+$F$11*CH72*(1-CK72)</f>
        <v>0</v>
      </c>
      <c r="AX72">
        <f>AW72*AY72</f>
        <v>0</v>
      </c>
      <c r="AY72">
        <f>($B$11*$D$9+$C$11*$D$9+$F$11*((CU72+CM72)/MAX(CU72+CM72+CV72, 0.1)*$I$9+CV72/MAX(CU72+CM72+CV72, 0.1)*$J$9))/($B$11+$C$11+$F$11)</f>
        <v>0</v>
      </c>
      <c r="AZ72">
        <f>($B$11*$K$9+$C$11*$K$9+$F$11*((CU72+CM72)/MAX(CU72+CM72+CV72, 0.1)*$P$9+CV72/MAX(CU72+CM72+CV72, 0.1)*$Q$9))/($B$11+$C$11+$F$11)</f>
        <v>0</v>
      </c>
      <c r="BA72">
        <v>6</v>
      </c>
      <c r="BB72">
        <v>0.5</v>
      </c>
      <c r="BC72" t="s">
        <v>355</v>
      </c>
      <c r="BD72">
        <v>2</v>
      </c>
      <c r="BE72" t="b">
        <v>1</v>
      </c>
      <c r="BF72">
        <v>1714153088.066667</v>
      </c>
      <c r="BG72">
        <v>418.6873333333334</v>
      </c>
      <c r="BH72">
        <v>420.0094</v>
      </c>
      <c r="BI72">
        <v>14.84506</v>
      </c>
      <c r="BJ72">
        <v>14.71699</v>
      </c>
      <c r="BK72">
        <v>421.4863333333333</v>
      </c>
      <c r="BL72">
        <v>14.87318333333333</v>
      </c>
      <c r="BM72">
        <v>599.9894</v>
      </c>
      <c r="BN72">
        <v>101.3878</v>
      </c>
      <c r="BO72">
        <v>0.09992702666666667</v>
      </c>
      <c r="BP72">
        <v>20.76670666666667</v>
      </c>
      <c r="BQ72">
        <v>20.83683333333333</v>
      </c>
      <c r="BR72">
        <v>999.9000000000002</v>
      </c>
      <c r="BS72">
        <v>0</v>
      </c>
      <c r="BT72">
        <v>0</v>
      </c>
      <c r="BU72">
        <v>10012.50166666667</v>
      </c>
      <c r="BV72">
        <v>0</v>
      </c>
      <c r="BW72">
        <v>80.14604</v>
      </c>
      <c r="BX72">
        <v>-1.322048666666666</v>
      </c>
      <c r="BY72">
        <v>424.9964333333334</v>
      </c>
      <c r="BZ72">
        <v>426.2830000000001</v>
      </c>
      <c r="CA72">
        <v>0.1280661666666666</v>
      </c>
      <c r="CB72">
        <v>420.0094</v>
      </c>
      <c r="CC72">
        <v>14.71699</v>
      </c>
      <c r="CD72">
        <v>1.505107</v>
      </c>
      <c r="CE72">
        <v>1.492123666666667</v>
      </c>
      <c r="CF72">
        <v>13.02015</v>
      </c>
      <c r="CG72">
        <v>12.88769</v>
      </c>
      <c r="CH72">
        <v>399.9922333333333</v>
      </c>
      <c r="CI72">
        <v>0.8999998000000001</v>
      </c>
      <c r="CJ72">
        <v>0.1000002233333333</v>
      </c>
      <c r="CK72">
        <v>0</v>
      </c>
      <c r="CL72">
        <v>192.1500666666666</v>
      </c>
      <c r="CM72">
        <v>5.00098</v>
      </c>
      <c r="CN72">
        <v>906.1979333333334</v>
      </c>
      <c r="CO72">
        <v>3655.847666666667</v>
      </c>
      <c r="CP72">
        <v>35.9873</v>
      </c>
      <c r="CQ72">
        <v>40.64773333333332</v>
      </c>
      <c r="CR72">
        <v>37.9643</v>
      </c>
      <c r="CS72">
        <v>41.04349999999999</v>
      </c>
      <c r="CT72">
        <v>38.2269</v>
      </c>
      <c r="CU72">
        <v>355.4923333333334</v>
      </c>
      <c r="CV72">
        <v>39.502</v>
      </c>
      <c r="CW72">
        <v>0</v>
      </c>
      <c r="CX72">
        <v>1714153183.1</v>
      </c>
      <c r="CY72">
        <v>0</v>
      </c>
      <c r="CZ72">
        <v>1714152587.1</v>
      </c>
      <c r="DA72" t="s">
        <v>456</v>
      </c>
      <c r="DB72">
        <v>1714152586.6</v>
      </c>
      <c r="DC72">
        <v>1714152587.1</v>
      </c>
      <c r="DD72">
        <v>2</v>
      </c>
      <c r="DE72">
        <v>-0.066</v>
      </c>
      <c r="DF72">
        <v>0.004</v>
      </c>
      <c r="DG72">
        <v>-2.805</v>
      </c>
      <c r="DH72">
        <v>-0.029</v>
      </c>
      <c r="DI72">
        <v>420</v>
      </c>
      <c r="DJ72">
        <v>14</v>
      </c>
      <c r="DK72">
        <v>0.3</v>
      </c>
      <c r="DL72">
        <v>0.13</v>
      </c>
      <c r="DM72">
        <v>-1.314581707317073</v>
      </c>
      <c r="DN72">
        <v>-0.1410485017421605</v>
      </c>
      <c r="DO72">
        <v>0.03953071722600214</v>
      </c>
      <c r="DP72">
        <v>0</v>
      </c>
      <c r="DQ72">
        <v>0.1288320487804878</v>
      </c>
      <c r="DR72">
        <v>-0.03181064111498241</v>
      </c>
      <c r="DS72">
        <v>0.005219346753589555</v>
      </c>
      <c r="DT72">
        <v>1</v>
      </c>
      <c r="DU72">
        <v>1</v>
      </c>
      <c r="DV72">
        <v>2</v>
      </c>
      <c r="DW72" t="s">
        <v>368</v>
      </c>
      <c r="DX72">
        <v>3.22995</v>
      </c>
      <c r="DY72">
        <v>2.70447</v>
      </c>
      <c r="DZ72">
        <v>0.106849</v>
      </c>
      <c r="EA72">
        <v>0.106916</v>
      </c>
      <c r="EB72">
        <v>0.08287849999999999</v>
      </c>
      <c r="EC72">
        <v>0.0828028</v>
      </c>
      <c r="ED72">
        <v>29323.4</v>
      </c>
      <c r="EE72">
        <v>28696.9</v>
      </c>
      <c r="EF72">
        <v>31423.2</v>
      </c>
      <c r="EG72">
        <v>30440.7</v>
      </c>
      <c r="EH72">
        <v>38616.4</v>
      </c>
      <c r="EI72">
        <v>36918.2</v>
      </c>
      <c r="EJ72">
        <v>44051.6</v>
      </c>
      <c r="EK72">
        <v>42508.5</v>
      </c>
      <c r="EL72">
        <v>2.14895</v>
      </c>
      <c r="EM72">
        <v>1.98213</v>
      </c>
      <c r="EN72">
        <v>0.0426322</v>
      </c>
      <c r="EO72">
        <v>0</v>
      </c>
      <c r="EP72">
        <v>20.1245</v>
      </c>
      <c r="EQ72">
        <v>999.9</v>
      </c>
      <c r="ER72">
        <v>53.4</v>
      </c>
      <c r="ES72">
        <v>26.1</v>
      </c>
      <c r="ET72">
        <v>17.8775</v>
      </c>
      <c r="EU72">
        <v>61.4145</v>
      </c>
      <c r="EV72">
        <v>23.3694</v>
      </c>
      <c r="EW72">
        <v>1</v>
      </c>
      <c r="EX72">
        <v>-0.311667</v>
      </c>
      <c r="EY72">
        <v>1.45875</v>
      </c>
      <c r="EZ72">
        <v>20.2024</v>
      </c>
      <c r="FA72">
        <v>5.22672</v>
      </c>
      <c r="FB72">
        <v>11.9972</v>
      </c>
      <c r="FC72">
        <v>4.9674</v>
      </c>
      <c r="FD72">
        <v>3.297</v>
      </c>
      <c r="FE72">
        <v>9999</v>
      </c>
      <c r="FF72">
        <v>9999</v>
      </c>
      <c r="FG72">
        <v>9999</v>
      </c>
      <c r="FH72">
        <v>27.1</v>
      </c>
      <c r="FI72">
        <v>4.97107</v>
      </c>
      <c r="FJ72">
        <v>1.86768</v>
      </c>
      <c r="FK72">
        <v>1.85883</v>
      </c>
      <c r="FL72">
        <v>1.865</v>
      </c>
      <c r="FM72">
        <v>1.86309</v>
      </c>
      <c r="FN72">
        <v>1.86443</v>
      </c>
      <c r="FO72">
        <v>1.85977</v>
      </c>
      <c r="FP72">
        <v>1.86386</v>
      </c>
      <c r="FQ72">
        <v>0</v>
      </c>
      <c r="FR72">
        <v>0</v>
      </c>
      <c r="FS72">
        <v>0</v>
      </c>
      <c r="FT72">
        <v>0</v>
      </c>
      <c r="FU72" t="s">
        <v>358</v>
      </c>
      <c r="FV72" t="s">
        <v>359</v>
      </c>
      <c r="FW72" t="s">
        <v>360</v>
      </c>
      <c r="FX72" t="s">
        <v>360</v>
      </c>
      <c r="FY72" t="s">
        <v>360</v>
      </c>
      <c r="FZ72" t="s">
        <v>360</v>
      </c>
      <c r="GA72">
        <v>0</v>
      </c>
      <c r="GB72">
        <v>100</v>
      </c>
      <c r="GC72">
        <v>100</v>
      </c>
      <c r="GD72">
        <v>-2.799</v>
      </c>
      <c r="GE72">
        <v>-0.0281</v>
      </c>
      <c r="GF72">
        <v>-0.9468066359150009</v>
      </c>
      <c r="GG72">
        <v>-0.004200780211792431</v>
      </c>
      <c r="GH72">
        <v>-6.086107273994438E-07</v>
      </c>
      <c r="GI72">
        <v>3.538391214060535E-10</v>
      </c>
      <c r="GJ72">
        <v>-0.05097611994291192</v>
      </c>
      <c r="GK72">
        <v>0.006682484536868237</v>
      </c>
      <c r="GL72">
        <v>-0.0007200357986506558</v>
      </c>
      <c r="GM72">
        <v>2.515042002614049E-05</v>
      </c>
      <c r="GN72">
        <v>15</v>
      </c>
      <c r="GO72">
        <v>1944</v>
      </c>
      <c r="GP72">
        <v>3</v>
      </c>
      <c r="GQ72">
        <v>20</v>
      </c>
      <c r="GR72">
        <v>8.5</v>
      </c>
      <c r="GS72">
        <v>8.5</v>
      </c>
      <c r="GT72">
        <v>1.12793</v>
      </c>
      <c r="GU72">
        <v>2.40723</v>
      </c>
      <c r="GV72">
        <v>1.44775</v>
      </c>
      <c r="GW72">
        <v>2.29858</v>
      </c>
      <c r="GX72">
        <v>1.55151</v>
      </c>
      <c r="GY72">
        <v>2.44751</v>
      </c>
      <c r="GZ72">
        <v>30.8037</v>
      </c>
      <c r="HA72">
        <v>14.2371</v>
      </c>
      <c r="HB72">
        <v>18</v>
      </c>
      <c r="HC72">
        <v>574.966</v>
      </c>
      <c r="HD72">
        <v>473.647</v>
      </c>
      <c r="HE72">
        <v>17.999</v>
      </c>
      <c r="HF72">
        <v>22.9804</v>
      </c>
      <c r="HG72">
        <v>30</v>
      </c>
      <c r="HH72">
        <v>22.9811</v>
      </c>
      <c r="HI72">
        <v>22.9113</v>
      </c>
      <c r="HJ72">
        <v>22.5803</v>
      </c>
      <c r="HK72">
        <v>26.3772</v>
      </c>
      <c r="HL72">
        <v>54.9234</v>
      </c>
      <c r="HM72">
        <v>18</v>
      </c>
      <c r="HN72">
        <v>420</v>
      </c>
      <c r="HO72">
        <v>14.6828</v>
      </c>
      <c r="HP72">
        <v>99.7372</v>
      </c>
      <c r="HQ72">
        <v>101.573</v>
      </c>
    </row>
    <row r="73" spans="1:225">
      <c r="A73">
        <v>57</v>
      </c>
      <c r="B73">
        <v>1714153106</v>
      </c>
      <c r="C73">
        <v>2048.900000095367</v>
      </c>
      <c r="D73" t="s">
        <v>481</v>
      </c>
      <c r="E73" t="s">
        <v>482</v>
      </c>
      <c r="F73">
        <v>5</v>
      </c>
      <c r="G73" t="s">
        <v>474</v>
      </c>
      <c r="H73">
        <v>1714153098.066667</v>
      </c>
      <c r="I73">
        <f>(J73)/1000</f>
        <v>0</v>
      </c>
      <c r="J73">
        <f>IF(BE73, AM73, AG73)</f>
        <v>0</v>
      </c>
      <c r="K73">
        <f>IF(BE73, AH73, AF73)</f>
        <v>0</v>
      </c>
      <c r="L73">
        <f>BG73 - IF(AT73&gt;1, K73*BA73*100.0/(AV73*BU73), 0)</f>
        <v>0</v>
      </c>
      <c r="M73">
        <f>((S73-I73/2)*L73-K73)/(S73+I73/2)</f>
        <v>0</v>
      </c>
      <c r="N73">
        <f>M73*(BN73+BO73)/1000.0</f>
        <v>0</v>
      </c>
      <c r="O73">
        <f>(BG73 - IF(AT73&gt;1, K73*BA73*100.0/(AV73*BU73), 0))*(BN73+BO73)/1000.0</f>
        <v>0</v>
      </c>
      <c r="P73">
        <f>2.0/((1/R73-1/Q73)+SIGN(R73)*SQRT((1/R73-1/Q73)*(1/R73-1/Q73) + 4*BB73/((BB73+1)*(BB73+1))*(2*1/R73*1/Q73-1/Q73*1/Q73)))</f>
        <v>0</v>
      </c>
      <c r="Q73">
        <f>IF(LEFT(BC73,1)&lt;&gt;"0",IF(LEFT(BC73,1)="1",3.0,BD73),$D$5+$E$5*(BU73*BN73/($K$5*1000))+$F$5*(BU73*BN73/($K$5*1000))*MAX(MIN(BA73,$J$5),$I$5)*MAX(MIN(BA73,$J$5),$I$5)+$G$5*MAX(MIN(BA73,$J$5),$I$5)*(BU73*BN73/($K$5*1000))+$H$5*(BU73*BN73/($K$5*1000))*(BU73*BN73/($K$5*1000)))</f>
        <v>0</v>
      </c>
      <c r="R73">
        <f>I73*(1000-(1000*0.61365*exp(17.502*V73/(240.97+V73))/(BN73+BO73)+BI73)/2)/(1000*0.61365*exp(17.502*V73/(240.97+V73))/(BN73+BO73)-BI73)</f>
        <v>0</v>
      </c>
      <c r="S73">
        <f>1/((BB73+1)/(P73/1.6)+1/(Q73/1.37)) + BB73/((BB73+1)/(P73/1.6) + BB73/(Q73/1.37))</f>
        <v>0</v>
      </c>
      <c r="T73">
        <f>(AW73*AZ73)</f>
        <v>0</v>
      </c>
      <c r="U73">
        <f>(BP73+(T73+2*0.95*5.67E-8*(((BP73+$B$7)+273)^4-(BP73+273)^4)-44100*I73)/(1.84*29.3*Q73+8*0.95*5.67E-8*(BP73+273)^3))</f>
        <v>0</v>
      </c>
      <c r="V73">
        <f>($C$7*BQ73+$D$7*BR73+$E$7*U73)</f>
        <v>0</v>
      </c>
      <c r="W73">
        <f>0.61365*exp(17.502*V73/(240.97+V73))</f>
        <v>0</v>
      </c>
      <c r="X73">
        <f>(Y73/Z73*100)</f>
        <v>0</v>
      </c>
      <c r="Y73">
        <f>BI73*(BN73+BO73)/1000</f>
        <v>0</v>
      </c>
      <c r="Z73">
        <f>0.61365*exp(17.502*BP73/(240.97+BP73))</f>
        <v>0</v>
      </c>
      <c r="AA73">
        <f>(W73-BI73*(BN73+BO73)/1000)</f>
        <v>0</v>
      </c>
      <c r="AB73">
        <f>(-I73*44100)</f>
        <v>0</v>
      </c>
      <c r="AC73">
        <f>2*29.3*Q73*0.92*(BP73-V73)</f>
        <v>0</v>
      </c>
      <c r="AD73">
        <f>2*0.95*5.67E-8*(((BP73+$B$7)+273)^4-(V73+273)^4)</f>
        <v>0</v>
      </c>
      <c r="AE73">
        <f>T73+AD73+AB73+AC73</f>
        <v>0</v>
      </c>
      <c r="AF73">
        <f>BM73*AT73*(BH73-BG73*(1000-AT73*BJ73)/(1000-AT73*BI73))/(100*BA73)</f>
        <v>0</v>
      </c>
      <c r="AG73">
        <f>1000*BM73*AT73*(BI73-BJ73)/(100*BA73*(1000-AT73*BI73))</f>
        <v>0</v>
      </c>
      <c r="AH73">
        <f>(AI73 - AJ73 - BN73*1E3/(8.314*(BP73+273.15)) * AL73/BM73 * AK73) * BM73/(100*BA73) * (1000 - BJ73)/1000</f>
        <v>0</v>
      </c>
      <c r="AI73">
        <v>426.2495949520887</v>
      </c>
      <c r="AJ73">
        <v>424.9283454545453</v>
      </c>
      <c r="AK73">
        <v>-0.0001361465170660291</v>
      </c>
      <c r="AL73">
        <v>67.17237775760394</v>
      </c>
      <c r="AM73">
        <f>(AO73 - AN73 + BN73*1E3/(8.314*(BP73+273.15)) * AQ73/BM73 * AP73) * BM73/(100*BA73) * 1000/(1000 - AO73)</f>
        <v>0</v>
      </c>
      <c r="AN73">
        <v>14.70257927810815</v>
      </c>
      <c r="AO73">
        <v>14.81723272727273</v>
      </c>
      <c r="AP73">
        <v>-3.076466256713689E-05</v>
      </c>
      <c r="AQ73">
        <v>78.5490605409171</v>
      </c>
      <c r="AR73">
        <v>12</v>
      </c>
      <c r="AS73">
        <v>2</v>
      </c>
      <c r="AT73">
        <f>IF(AR73*$H$13&gt;=AV73,1.0,(AV73/(AV73-AR73*$H$13)))</f>
        <v>0</v>
      </c>
      <c r="AU73">
        <f>(AT73-1)*100</f>
        <v>0</v>
      </c>
      <c r="AV73">
        <f>MAX(0,($B$13+$C$13*BU73)/(1+$D$13*BU73)*BN73/(BP73+273)*$E$13)</f>
        <v>0</v>
      </c>
      <c r="AW73">
        <f>$B$11*BV73+$C$11*BW73+$F$11*CH73*(1-CK73)</f>
        <v>0</v>
      </c>
      <c r="AX73">
        <f>AW73*AY73</f>
        <v>0</v>
      </c>
      <c r="AY73">
        <f>($B$11*$D$9+$C$11*$D$9+$F$11*((CU73+CM73)/MAX(CU73+CM73+CV73, 0.1)*$I$9+CV73/MAX(CU73+CM73+CV73, 0.1)*$J$9))/($B$11+$C$11+$F$11)</f>
        <v>0</v>
      </c>
      <c r="AZ73">
        <f>($B$11*$K$9+$C$11*$K$9+$F$11*((CU73+CM73)/MAX(CU73+CM73+CV73, 0.1)*$P$9+CV73/MAX(CU73+CM73+CV73, 0.1)*$Q$9))/($B$11+$C$11+$F$11)</f>
        <v>0</v>
      </c>
      <c r="BA73">
        <v>6</v>
      </c>
      <c r="BB73">
        <v>0.5</v>
      </c>
      <c r="BC73" t="s">
        <v>355</v>
      </c>
      <c r="BD73">
        <v>2</v>
      </c>
      <c r="BE73" t="b">
        <v>1</v>
      </c>
      <c r="BF73">
        <v>1714153098.066667</v>
      </c>
      <c r="BG73">
        <v>418.675</v>
      </c>
      <c r="BH73">
        <v>419.9948666666667</v>
      </c>
      <c r="BI73">
        <v>14.82568666666666</v>
      </c>
      <c r="BJ73">
        <v>14.70742333333333</v>
      </c>
      <c r="BK73">
        <v>421.4739666666667</v>
      </c>
      <c r="BL73">
        <v>14.85385333333334</v>
      </c>
      <c r="BM73">
        <v>599.9907666666667</v>
      </c>
      <c r="BN73">
        <v>101.388</v>
      </c>
      <c r="BO73">
        <v>0.09991119333333333</v>
      </c>
      <c r="BP73">
        <v>20.75678</v>
      </c>
      <c r="BQ73">
        <v>20.82213333333334</v>
      </c>
      <c r="BR73">
        <v>999.9000000000002</v>
      </c>
      <c r="BS73">
        <v>0</v>
      </c>
      <c r="BT73">
        <v>0</v>
      </c>
      <c r="BU73">
        <v>10012.71066666666</v>
      </c>
      <c r="BV73">
        <v>0</v>
      </c>
      <c r="BW73">
        <v>82.46465666666668</v>
      </c>
      <c r="BX73">
        <v>-1.319857666666667</v>
      </c>
      <c r="BY73">
        <v>424.9755666666667</v>
      </c>
      <c r="BZ73">
        <v>426.2641</v>
      </c>
      <c r="CA73">
        <v>0.1182694666666667</v>
      </c>
      <c r="CB73">
        <v>419.9948666666667</v>
      </c>
      <c r="CC73">
        <v>14.70742333333333</v>
      </c>
      <c r="CD73">
        <v>1.503146333333333</v>
      </c>
      <c r="CE73">
        <v>1.491156666666667</v>
      </c>
      <c r="CF73">
        <v>13.00021333333333</v>
      </c>
      <c r="CG73">
        <v>12.87777333333334</v>
      </c>
      <c r="CH73">
        <v>399.9903</v>
      </c>
      <c r="CI73">
        <v>0.8999956000000001</v>
      </c>
      <c r="CJ73">
        <v>0.1000044433333333</v>
      </c>
      <c r="CK73">
        <v>0</v>
      </c>
      <c r="CL73">
        <v>188.6035333333333</v>
      </c>
      <c r="CM73">
        <v>5.00098</v>
      </c>
      <c r="CN73">
        <v>899.5313000000001</v>
      </c>
      <c r="CO73">
        <v>3655.825666666666</v>
      </c>
      <c r="CP73">
        <v>36.05596666666667</v>
      </c>
      <c r="CQ73">
        <v>40.7059</v>
      </c>
      <c r="CR73">
        <v>38.04136666666666</v>
      </c>
      <c r="CS73">
        <v>41.18103333333333</v>
      </c>
      <c r="CT73">
        <v>38.28723333333333</v>
      </c>
      <c r="CU73">
        <v>355.4893333333333</v>
      </c>
      <c r="CV73">
        <v>39.50366666666666</v>
      </c>
      <c r="CW73">
        <v>0</v>
      </c>
      <c r="CX73">
        <v>1714153192.7</v>
      </c>
      <c r="CY73">
        <v>0</v>
      </c>
      <c r="CZ73">
        <v>1714152587.1</v>
      </c>
      <c r="DA73" t="s">
        <v>456</v>
      </c>
      <c r="DB73">
        <v>1714152586.6</v>
      </c>
      <c r="DC73">
        <v>1714152587.1</v>
      </c>
      <c r="DD73">
        <v>2</v>
      </c>
      <c r="DE73">
        <v>-0.066</v>
      </c>
      <c r="DF73">
        <v>0.004</v>
      </c>
      <c r="DG73">
        <v>-2.805</v>
      </c>
      <c r="DH73">
        <v>-0.029</v>
      </c>
      <c r="DI73">
        <v>420</v>
      </c>
      <c r="DJ73">
        <v>14</v>
      </c>
      <c r="DK73">
        <v>0.3</v>
      </c>
      <c r="DL73">
        <v>0.13</v>
      </c>
      <c r="DM73">
        <v>-1.32436325</v>
      </c>
      <c r="DN73">
        <v>-0.002109230769229596</v>
      </c>
      <c r="DO73">
        <v>0.02554708235665083</v>
      </c>
      <c r="DP73">
        <v>1</v>
      </c>
      <c r="DQ73">
        <v>0.120920125</v>
      </c>
      <c r="DR73">
        <v>-0.05409182363977495</v>
      </c>
      <c r="DS73">
        <v>0.005603072885424121</v>
      </c>
      <c r="DT73">
        <v>1</v>
      </c>
      <c r="DU73">
        <v>2</v>
      </c>
      <c r="DV73">
        <v>2</v>
      </c>
      <c r="DW73" t="s">
        <v>365</v>
      </c>
      <c r="DX73">
        <v>3.22984</v>
      </c>
      <c r="DY73">
        <v>2.70448</v>
      </c>
      <c r="DZ73">
        <v>0.106838</v>
      </c>
      <c r="EA73">
        <v>0.10691</v>
      </c>
      <c r="EB73">
        <v>0.08282929999999999</v>
      </c>
      <c r="EC73">
        <v>0.08276799999999999</v>
      </c>
      <c r="ED73">
        <v>29323.7</v>
      </c>
      <c r="EE73">
        <v>28697.1</v>
      </c>
      <c r="EF73">
        <v>31423.1</v>
      </c>
      <c r="EG73">
        <v>30440.8</v>
      </c>
      <c r="EH73">
        <v>38618.6</v>
      </c>
      <c r="EI73">
        <v>36919.8</v>
      </c>
      <c r="EJ73">
        <v>44051.7</v>
      </c>
      <c r="EK73">
        <v>42508.7</v>
      </c>
      <c r="EL73">
        <v>2.14897</v>
      </c>
      <c r="EM73">
        <v>1.98235</v>
      </c>
      <c r="EN73">
        <v>0.0435412</v>
      </c>
      <c r="EO73">
        <v>0</v>
      </c>
      <c r="EP73">
        <v>20.0885</v>
      </c>
      <c r="EQ73">
        <v>999.9</v>
      </c>
      <c r="ER73">
        <v>53.3</v>
      </c>
      <c r="ES73">
        <v>26.2</v>
      </c>
      <c r="ET73">
        <v>17.9491</v>
      </c>
      <c r="EU73">
        <v>61.1945</v>
      </c>
      <c r="EV73">
        <v>23.4375</v>
      </c>
      <c r="EW73">
        <v>1</v>
      </c>
      <c r="EX73">
        <v>-0.311913</v>
      </c>
      <c r="EY73">
        <v>1.44437</v>
      </c>
      <c r="EZ73">
        <v>20.2029</v>
      </c>
      <c r="FA73">
        <v>5.22672</v>
      </c>
      <c r="FB73">
        <v>11.9974</v>
      </c>
      <c r="FC73">
        <v>4.96765</v>
      </c>
      <c r="FD73">
        <v>3.297</v>
      </c>
      <c r="FE73">
        <v>9999</v>
      </c>
      <c r="FF73">
        <v>9999</v>
      </c>
      <c r="FG73">
        <v>9999</v>
      </c>
      <c r="FH73">
        <v>27.1</v>
      </c>
      <c r="FI73">
        <v>4.97107</v>
      </c>
      <c r="FJ73">
        <v>1.86768</v>
      </c>
      <c r="FK73">
        <v>1.85884</v>
      </c>
      <c r="FL73">
        <v>1.86502</v>
      </c>
      <c r="FM73">
        <v>1.8631</v>
      </c>
      <c r="FN73">
        <v>1.86439</v>
      </c>
      <c r="FO73">
        <v>1.85979</v>
      </c>
      <c r="FP73">
        <v>1.86386</v>
      </c>
      <c r="FQ73">
        <v>0</v>
      </c>
      <c r="FR73">
        <v>0</v>
      </c>
      <c r="FS73">
        <v>0</v>
      </c>
      <c r="FT73">
        <v>0</v>
      </c>
      <c r="FU73" t="s">
        <v>358</v>
      </c>
      <c r="FV73" t="s">
        <v>359</v>
      </c>
      <c r="FW73" t="s">
        <v>360</v>
      </c>
      <c r="FX73" t="s">
        <v>360</v>
      </c>
      <c r="FY73" t="s">
        <v>360</v>
      </c>
      <c r="FZ73" t="s">
        <v>360</v>
      </c>
      <c r="GA73">
        <v>0</v>
      </c>
      <c r="GB73">
        <v>100</v>
      </c>
      <c r="GC73">
        <v>100</v>
      </c>
      <c r="GD73">
        <v>-2.799</v>
      </c>
      <c r="GE73">
        <v>-0.0282</v>
      </c>
      <c r="GF73">
        <v>-0.9468066359150009</v>
      </c>
      <c r="GG73">
        <v>-0.004200780211792431</v>
      </c>
      <c r="GH73">
        <v>-6.086107273994438E-07</v>
      </c>
      <c r="GI73">
        <v>3.538391214060535E-10</v>
      </c>
      <c r="GJ73">
        <v>-0.05097611994291192</v>
      </c>
      <c r="GK73">
        <v>0.006682484536868237</v>
      </c>
      <c r="GL73">
        <v>-0.0007200357986506558</v>
      </c>
      <c r="GM73">
        <v>2.515042002614049E-05</v>
      </c>
      <c r="GN73">
        <v>15</v>
      </c>
      <c r="GO73">
        <v>1944</v>
      </c>
      <c r="GP73">
        <v>3</v>
      </c>
      <c r="GQ73">
        <v>20</v>
      </c>
      <c r="GR73">
        <v>8.699999999999999</v>
      </c>
      <c r="GS73">
        <v>8.6</v>
      </c>
      <c r="GT73">
        <v>1.12793</v>
      </c>
      <c r="GU73">
        <v>2.42188</v>
      </c>
      <c r="GV73">
        <v>1.44897</v>
      </c>
      <c r="GW73">
        <v>2.29858</v>
      </c>
      <c r="GX73">
        <v>1.55151</v>
      </c>
      <c r="GY73">
        <v>2.24121</v>
      </c>
      <c r="GZ73">
        <v>30.8037</v>
      </c>
      <c r="HA73">
        <v>14.2196</v>
      </c>
      <c r="HB73">
        <v>18</v>
      </c>
      <c r="HC73">
        <v>574.984</v>
      </c>
      <c r="HD73">
        <v>473.805</v>
      </c>
      <c r="HE73">
        <v>17.9985</v>
      </c>
      <c r="HF73">
        <v>22.9789</v>
      </c>
      <c r="HG73">
        <v>30.0001</v>
      </c>
      <c r="HH73">
        <v>22.9813</v>
      </c>
      <c r="HI73">
        <v>22.9132</v>
      </c>
      <c r="HJ73">
        <v>22.5828</v>
      </c>
      <c r="HK73">
        <v>26.3772</v>
      </c>
      <c r="HL73">
        <v>54.9234</v>
      </c>
      <c r="HM73">
        <v>18</v>
      </c>
      <c r="HN73">
        <v>420</v>
      </c>
      <c r="HO73">
        <v>14.6828</v>
      </c>
      <c r="HP73">
        <v>99.73739999999999</v>
      </c>
      <c r="HQ73">
        <v>101.573</v>
      </c>
    </row>
    <row r="74" spans="1:225">
      <c r="A74">
        <v>58</v>
      </c>
      <c r="B74">
        <v>1714153116</v>
      </c>
      <c r="C74">
        <v>2058.900000095367</v>
      </c>
      <c r="D74" t="s">
        <v>483</v>
      </c>
      <c r="E74" t="s">
        <v>484</v>
      </c>
      <c r="F74">
        <v>5</v>
      </c>
      <c r="G74" t="s">
        <v>474</v>
      </c>
      <c r="H74">
        <v>1714153108.066667</v>
      </c>
      <c r="I74">
        <f>(J74)/1000</f>
        <v>0</v>
      </c>
      <c r="J74">
        <f>IF(BE74, AM74, AG74)</f>
        <v>0</v>
      </c>
      <c r="K74">
        <f>IF(BE74, AH74, AF74)</f>
        <v>0</v>
      </c>
      <c r="L74">
        <f>BG74 - IF(AT74&gt;1, K74*BA74*100.0/(AV74*BU74), 0)</f>
        <v>0</v>
      </c>
      <c r="M74">
        <f>((S74-I74/2)*L74-K74)/(S74+I74/2)</f>
        <v>0</v>
      </c>
      <c r="N74">
        <f>M74*(BN74+BO74)/1000.0</f>
        <v>0</v>
      </c>
      <c r="O74">
        <f>(BG74 - IF(AT74&gt;1, K74*BA74*100.0/(AV74*BU74), 0))*(BN74+BO74)/1000.0</f>
        <v>0</v>
      </c>
      <c r="P74">
        <f>2.0/((1/R74-1/Q74)+SIGN(R74)*SQRT((1/R74-1/Q74)*(1/R74-1/Q74) + 4*BB74/((BB74+1)*(BB74+1))*(2*1/R74*1/Q74-1/Q74*1/Q74)))</f>
        <v>0</v>
      </c>
      <c r="Q74">
        <f>IF(LEFT(BC74,1)&lt;&gt;"0",IF(LEFT(BC74,1)="1",3.0,BD74),$D$5+$E$5*(BU74*BN74/($K$5*1000))+$F$5*(BU74*BN74/($K$5*1000))*MAX(MIN(BA74,$J$5),$I$5)*MAX(MIN(BA74,$J$5),$I$5)+$G$5*MAX(MIN(BA74,$J$5),$I$5)*(BU74*BN74/($K$5*1000))+$H$5*(BU74*BN74/($K$5*1000))*(BU74*BN74/($K$5*1000)))</f>
        <v>0</v>
      </c>
      <c r="R74">
        <f>I74*(1000-(1000*0.61365*exp(17.502*V74/(240.97+V74))/(BN74+BO74)+BI74)/2)/(1000*0.61365*exp(17.502*V74/(240.97+V74))/(BN74+BO74)-BI74)</f>
        <v>0</v>
      </c>
      <c r="S74">
        <f>1/((BB74+1)/(P74/1.6)+1/(Q74/1.37)) + BB74/((BB74+1)/(P74/1.6) + BB74/(Q74/1.37))</f>
        <v>0</v>
      </c>
      <c r="T74">
        <f>(AW74*AZ74)</f>
        <v>0</v>
      </c>
      <c r="U74">
        <f>(BP74+(T74+2*0.95*5.67E-8*(((BP74+$B$7)+273)^4-(BP74+273)^4)-44100*I74)/(1.84*29.3*Q74+8*0.95*5.67E-8*(BP74+273)^3))</f>
        <v>0</v>
      </c>
      <c r="V74">
        <f>($C$7*BQ74+$D$7*BR74+$E$7*U74)</f>
        <v>0</v>
      </c>
      <c r="W74">
        <f>0.61365*exp(17.502*V74/(240.97+V74))</f>
        <v>0</v>
      </c>
      <c r="X74">
        <f>(Y74/Z74*100)</f>
        <v>0</v>
      </c>
      <c r="Y74">
        <f>BI74*(BN74+BO74)/1000</f>
        <v>0</v>
      </c>
      <c r="Z74">
        <f>0.61365*exp(17.502*BP74/(240.97+BP74))</f>
        <v>0</v>
      </c>
      <c r="AA74">
        <f>(W74-BI74*(BN74+BO74)/1000)</f>
        <v>0</v>
      </c>
      <c r="AB74">
        <f>(-I74*44100)</f>
        <v>0</v>
      </c>
      <c r="AC74">
        <f>2*29.3*Q74*0.92*(BP74-V74)</f>
        <v>0</v>
      </c>
      <c r="AD74">
        <f>2*0.95*5.67E-8*(((BP74+$B$7)+273)^4-(V74+273)^4)</f>
        <v>0</v>
      </c>
      <c r="AE74">
        <f>T74+AD74+AB74+AC74</f>
        <v>0</v>
      </c>
      <c r="AF74">
        <f>BM74*AT74*(BH74-BG74*(1000-AT74*BJ74)/(1000-AT74*BI74))/(100*BA74)</f>
        <v>0</v>
      </c>
      <c r="AG74">
        <f>1000*BM74*AT74*(BI74-BJ74)/(100*BA74*(1000-AT74*BI74))</f>
        <v>0</v>
      </c>
      <c r="AH74">
        <f>(AI74 - AJ74 - BN74*1E3/(8.314*(BP74+273.15)) * AL74/BM74 * AK74) * BM74/(100*BA74) * (1000 - BJ74)/1000</f>
        <v>0</v>
      </c>
      <c r="AI74">
        <v>426.2600345702716</v>
      </c>
      <c r="AJ74">
        <v>424.9037878787879</v>
      </c>
      <c r="AK74">
        <v>-8.544123487662252E-05</v>
      </c>
      <c r="AL74">
        <v>67.17237775760394</v>
      </c>
      <c r="AM74">
        <f>(AO74 - AN74 + BN74*1E3/(8.314*(BP74+273.15)) * AQ74/BM74 * AP74) * BM74/(100*BA74) * 1000/(1000 - AO74)</f>
        <v>0</v>
      </c>
      <c r="AN74">
        <v>14.69732705293765</v>
      </c>
      <c r="AO74">
        <v>14.81091454545454</v>
      </c>
      <c r="AP74">
        <v>-6.16493071054671E-06</v>
      </c>
      <c r="AQ74">
        <v>78.5490605409171</v>
      </c>
      <c r="AR74">
        <v>12</v>
      </c>
      <c r="AS74">
        <v>2</v>
      </c>
      <c r="AT74">
        <f>IF(AR74*$H$13&gt;=AV74,1.0,(AV74/(AV74-AR74*$H$13)))</f>
        <v>0</v>
      </c>
      <c r="AU74">
        <f>(AT74-1)*100</f>
        <v>0</v>
      </c>
      <c r="AV74">
        <f>MAX(0,($B$13+$C$13*BU74)/(1+$D$13*BU74)*BN74/(BP74+273)*$E$13)</f>
        <v>0</v>
      </c>
      <c r="AW74">
        <f>$B$11*BV74+$C$11*BW74+$F$11*CH74*(1-CK74)</f>
        <v>0</v>
      </c>
      <c r="AX74">
        <f>AW74*AY74</f>
        <v>0</v>
      </c>
      <c r="AY74">
        <f>($B$11*$D$9+$C$11*$D$9+$F$11*((CU74+CM74)/MAX(CU74+CM74+CV74, 0.1)*$I$9+CV74/MAX(CU74+CM74+CV74, 0.1)*$J$9))/($B$11+$C$11+$F$11)</f>
        <v>0</v>
      </c>
      <c r="AZ74">
        <f>($B$11*$K$9+$C$11*$K$9+$F$11*((CU74+CM74)/MAX(CU74+CM74+CV74, 0.1)*$P$9+CV74/MAX(CU74+CM74+CV74, 0.1)*$Q$9))/($B$11+$C$11+$F$11)</f>
        <v>0</v>
      </c>
      <c r="BA74">
        <v>6</v>
      </c>
      <c r="BB74">
        <v>0.5</v>
      </c>
      <c r="BC74" t="s">
        <v>355</v>
      </c>
      <c r="BD74">
        <v>2</v>
      </c>
      <c r="BE74" t="b">
        <v>1</v>
      </c>
      <c r="BF74">
        <v>1714153108.066667</v>
      </c>
      <c r="BG74">
        <v>418.6306666666666</v>
      </c>
      <c r="BH74">
        <v>419.9916</v>
      </c>
      <c r="BI74">
        <v>14.81455333333333</v>
      </c>
      <c r="BJ74">
        <v>14.70031333333333</v>
      </c>
      <c r="BK74">
        <v>421.4294666666667</v>
      </c>
      <c r="BL74">
        <v>14.84272666666667</v>
      </c>
      <c r="BM74">
        <v>600.0078666666667</v>
      </c>
      <c r="BN74">
        <v>101.3889</v>
      </c>
      <c r="BO74">
        <v>0.1000107966666667</v>
      </c>
      <c r="BP74">
        <v>20.75167333333333</v>
      </c>
      <c r="BQ74">
        <v>20.81874333333334</v>
      </c>
      <c r="BR74">
        <v>999.9000000000002</v>
      </c>
      <c r="BS74">
        <v>0</v>
      </c>
      <c r="BT74">
        <v>0</v>
      </c>
      <c r="BU74">
        <v>9998.663</v>
      </c>
      <c r="BV74">
        <v>0</v>
      </c>
      <c r="BW74">
        <v>84.41606666666667</v>
      </c>
      <c r="BX74">
        <v>-1.360920333333333</v>
      </c>
      <c r="BY74">
        <v>424.9257666666666</v>
      </c>
      <c r="BZ74">
        <v>426.2576666666666</v>
      </c>
      <c r="CA74">
        <v>0.1142409333333333</v>
      </c>
      <c r="CB74">
        <v>419.9916</v>
      </c>
      <c r="CC74">
        <v>14.70031333333333</v>
      </c>
      <c r="CD74">
        <v>1.50203</v>
      </c>
      <c r="CE74">
        <v>1.490448</v>
      </c>
      <c r="CF74">
        <v>12.98886</v>
      </c>
      <c r="CG74">
        <v>12.87053</v>
      </c>
      <c r="CH74">
        <v>400.0008666666666</v>
      </c>
      <c r="CI74">
        <v>0.8999941000000001</v>
      </c>
      <c r="CJ74">
        <v>0.1000059966666667</v>
      </c>
      <c r="CK74">
        <v>0</v>
      </c>
      <c r="CL74">
        <v>185.7990333333333</v>
      </c>
      <c r="CM74">
        <v>5.00098</v>
      </c>
      <c r="CN74">
        <v>893.0424666666669</v>
      </c>
      <c r="CO74">
        <v>3655.921666666667</v>
      </c>
      <c r="CP74">
        <v>36.12273333333333</v>
      </c>
      <c r="CQ74">
        <v>40.76439999999999</v>
      </c>
      <c r="CR74">
        <v>38.10606666666666</v>
      </c>
      <c r="CS74">
        <v>41.30603333333332</v>
      </c>
      <c r="CT74">
        <v>38.36019999999998</v>
      </c>
      <c r="CU74">
        <v>355.4970000000001</v>
      </c>
      <c r="CV74">
        <v>39.501</v>
      </c>
      <c r="CW74">
        <v>0</v>
      </c>
      <c r="CX74">
        <v>1714153202.9</v>
      </c>
      <c r="CY74">
        <v>0</v>
      </c>
      <c r="CZ74">
        <v>1714152587.1</v>
      </c>
      <c r="DA74" t="s">
        <v>456</v>
      </c>
      <c r="DB74">
        <v>1714152586.6</v>
      </c>
      <c r="DC74">
        <v>1714152587.1</v>
      </c>
      <c r="DD74">
        <v>2</v>
      </c>
      <c r="DE74">
        <v>-0.066</v>
      </c>
      <c r="DF74">
        <v>0.004</v>
      </c>
      <c r="DG74">
        <v>-2.805</v>
      </c>
      <c r="DH74">
        <v>-0.029</v>
      </c>
      <c r="DI74">
        <v>420</v>
      </c>
      <c r="DJ74">
        <v>14</v>
      </c>
      <c r="DK74">
        <v>0.3</v>
      </c>
      <c r="DL74">
        <v>0.13</v>
      </c>
      <c r="DM74">
        <v>-1.35173025</v>
      </c>
      <c r="DN74">
        <v>-0.3383676923076898</v>
      </c>
      <c r="DO74">
        <v>0.04266201146731715</v>
      </c>
      <c r="DP74">
        <v>0</v>
      </c>
      <c r="DQ74">
        <v>0.11528015</v>
      </c>
      <c r="DR74">
        <v>-0.01807785365853684</v>
      </c>
      <c r="DS74">
        <v>0.001947890853590108</v>
      </c>
      <c r="DT74">
        <v>1</v>
      </c>
      <c r="DU74">
        <v>1</v>
      </c>
      <c r="DV74">
        <v>2</v>
      </c>
      <c r="DW74" t="s">
        <v>368</v>
      </c>
      <c r="DX74">
        <v>3.22994</v>
      </c>
      <c r="DY74">
        <v>2.70411</v>
      </c>
      <c r="DZ74">
        <v>0.106834</v>
      </c>
      <c r="EA74">
        <v>0.106894</v>
      </c>
      <c r="EB74">
        <v>0.08280419999999999</v>
      </c>
      <c r="EC74">
        <v>0.08275159999999999</v>
      </c>
      <c r="ED74">
        <v>29323.6</v>
      </c>
      <c r="EE74">
        <v>28698</v>
      </c>
      <c r="EF74">
        <v>31422.8</v>
      </c>
      <c r="EG74">
        <v>30441.1</v>
      </c>
      <c r="EH74">
        <v>38619.2</v>
      </c>
      <c r="EI74">
        <v>36920.8</v>
      </c>
      <c r="EJ74">
        <v>44051.2</v>
      </c>
      <c r="EK74">
        <v>42509.1</v>
      </c>
      <c r="EL74">
        <v>2.14972</v>
      </c>
      <c r="EM74">
        <v>1.98205</v>
      </c>
      <c r="EN74">
        <v>0.0466704</v>
      </c>
      <c r="EO74">
        <v>0</v>
      </c>
      <c r="EP74">
        <v>20.0573</v>
      </c>
      <c r="EQ74">
        <v>999.9</v>
      </c>
      <c r="ER74">
        <v>53.3</v>
      </c>
      <c r="ES74">
        <v>26.1</v>
      </c>
      <c r="ET74">
        <v>17.8439</v>
      </c>
      <c r="EU74">
        <v>61.7545</v>
      </c>
      <c r="EV74">
        <v>23.722</v>
      </c>
      <c r="EW74">
        <v>1</v>
      </c>
      <c r="EX74">
        <v>-0.311954</v>
      </c>
      <c r="EY74">
        <v>1.42575</v>
      </c>
      <c r="EZ74">
        <v>20.203</v>
      </c>
      <c r="FA74">
        <v>5.22762</v>
      </c>
      <c r="FB74">
        <v>11.9957</v>
      </c>
      <c r="FC74">
        <v>4.9677</v>
      </c>
      <c r="FD74">
        <v>3.297</v>
      </c>
      <c r="FE74">
        <v>9999</v>
      </c>
      <c r="FF74">
        <v>9999</v>
      </c>
      <c r="FG74">
        <v>9999</v>
      </c>
      <c r="FH74">
        <v>27.1</v>
      </c>
      <c r="FI74">
        <v>4.97106</v>
      </c>
      <c r="FJ74">
        <v>1.86768</v>
      </c>
      <c r="FK74">
        <v>1.85883</v>
      </c>
      <c r="FL74">
        <v>1.865</v>
      </c>
      <c r="FM74">
        <v>1.86309</v>
      </c>
      <c r="FN74">
        <v>1.86441</v>
      </c>
      <c r="FO74">
        <v>1.85979</v>
      </c>
      <c r="FP74">
        <v>1.86386</v>
      </c>
      <c r="FQ74">
        <v>0</v>
      </c>
      <c r="FR74">
        <v>0</v>
      </c>
      <c r="FS74">
        <v>0</v>
      </c>
      <c r="FT74">
        <v>0</v>
      </c>
      <c r="FU74" t="s">
        <v>358</v>
      </c>
      <c r="FV74" t="s">
        <v>359</v>
      </c>
      <c r="FW74" t="s">
        <v>360</v>
      </c>
      <c r="FX74" t="s">
        <v>360</v>
      </c>
      <c r="FY74" t="s">
        <v>360</v>
      </c>
      <c r="FZ74" t="s">
        <v>360</v>
      </c>
      <c r="GA74">
        <v>0</v>
      </c>
      <c r="GB74">
        <v>100</v>
      </c>
      <c r="GC74">
        <v>100</v>
      </c>
      <c r="GD74">
        <v>-2.798</v>
      </c>
      <c r="GE74">
        <v>-0.0282</v>
      </c>
      <c r="GF74">
        <v>-0.9468066359150009</v>
      </c>
      <c r="GG74">
        <v>-0.004200780211792431</v>
      </c>
      <c r="GH74">
        <v>-6.086107273994438E-07</v>
      </c>
      <c r="GI74">
        <v>3.538391214060535E-10</v>
      </c>
      <c r="GJ74">
        <v>-0.05097611994291192</v>
      </c>
      <c r="GK74">
        <v>0.006682484536868237</v>
      </c>
      <c r="GL74">
        <v>-0.0007200357986506558</v>
      </c>
      <c r="GM74">
        <v>2.515042002614049E-05</v>
      </c>
      <c r="GN74">
        <v>15</v>
      </c>
      <c r="GO74">
        <v>1944</v>
      </c>
      <c r="GP74">
        <v>3</v>
      </c>
      <c r="GQ74">
        <v>20</v>
      </c>
      <c r="GR74">
        <v>8.800000000000001</v>
      </c>
      <c r="GS74">
        <v>8.800000000000001</v>
      </c>
      <c r="GT74">
        <v>1.12793</v>
      </c>
      <c r="GU74">
        <v>2.41333</v>
      </c>
      <c r="GV74">
        <v>1.44775</v>
      </c>
      <c r="GW74">
        <v>2.29858</v>
      </c>
      <c r="GX74">
        <v>1.55151</v>
      </c>
      <c r="GY74">
        <v>2.42798</v>
      </c>
      <c r="GZ74">
        <v>30.8037</v>
      </c>
      <c r="HA74">
        <v>14.2371</v>
      </c>
      <c r="HB74">
        <v>18</v>
      </c>
      <c r="HC74">
        <v>575.504</v>
      </c>
      <c r="HD74">
        <v>473.627</v>
      </c>
      <c r="HE74">
        <v>17.9981</v>
      </c>
      <c r="HF74">
        <v>22.9765</v>
      </c>
      <c r="HG74">
        <v>30</v>
      </c>
      <c r="HH74">
        <v>22.983</v>
      </c>
      <c r="HI74">
        <v>22.9141</v>
      </c>
      <c r="HJ74">
        <v>22.5824</v>
      </c>
      <c r="HK74">
        <v>26.3772</v>
      </c>
      <c r="HL74">
        <v>54.9234</v>
      </c>
      <c r="HM74">
        <v>18</v>
      </c>
      <c r="HN74">
        <v>420</v>
      </c>
      <c r="HO74">
        <v>14.6828</v>
      </c>
      <c r="HP74">
        <v>99.7363</v>
      </c>
      <c r="HQ74">
        <v>101.574</v>
      </c>
    </row>
    <row r="75" spans="1:225">
      <c r="A75">
        <v>59</v>
      </c>
      <c r="B75">
        <v>1714153126</v>
      </c>
      <c r="C75">
        <v>2068.900000095367</v>
      </c>
      <c r="D75" t="s">
        <v>485</v>
      </c>
      <c r="E75" t="s">
        <v>486</v>
      </c>
      <c r="F75">
        <v>5</v>
      </c>
      <c r="G75" t="s">
        <v>474</v>
      </c>
      <c r="H75">
        <v>1714153118.066667</v>
      </c>
      <c r="I75">
        <f>(J75)/1000</f>
        <v>0</v>
      </c>
      <c r="J75">
        <f>IF(BE75, AM75, AG75)</f>
        <v>0</v>
      </c>
      <c r="K75">
        <f>IF(BE75, AH75, AF75)</f>
        <v>0</v>
      </c>
      <c r="L75">
        <f>BG75 - IF(AT75&gt;1, K75*BA75*100.0/(AV75*BU75), 0)</f>
        <v>0</v>
      </c>
      <c r="M75">
        <f>((S75-I75/2)*L75-K75)/(S75+I75/2)</f>
        <v>0</v>
      </c>
      <c r="N75">
        <f>M75*(BN75+BO75)/1000.0</f>
        <v>0</v>
      </c>
      <c r="O75">
        <f>(BG75 - IF(AT75&gt;1, K75*BA75*100.0/(AV75*BU75), 0))*(BN75+BO75)/1000.0</f>
        <v>0</v>
      </c>
      <c r="P75">
        <f>2.0/((1/R75-1/Q75)+SIGN(R75)*SQRT((1/R75-1/Q75)*(1/R75-1/Q75) + 4*BB75/((BB75+1)*(BB75+1))*(2*1/R75*1/Q75-1/Q75*1/Q75)))</f>
        <v>0</v>
      </c>
      <c r="Q75">
        <f>IF(LEFT(BC75,1)&lt;&gt;"0",IF(LEFT(BC75,1)="1",3.0,BD75),$D$5+$E$5*(BU75*BN75/($K$5*1000))+$F$5*(BU75*BN75/($K$5*1000))*MAX(MIN(BA75,$J$5),$I$5)*MAX(MIN(BA75,$J$5),$I$5)+$G$5*MAX(MIN(BA75,$J$5),$I$5)*(BU75*BN75/($K$5*1000))+$H$5*(BU75*BN75/($K$5*1000))*(BU75*BN75/($K$5*1000)))</f>
        <v>0</v>
      </c>
      <c r="R75">
        <f>I75*(1000-(1000*0.61365*exp(17.502*V75/(240.97+V75))/(BN75+BO75)+BI75)/2)/(1000*0.61365*exp(17.502*V75/(240.97+V75))/(BN75+BO75)-BI75)</f>
        <v>0</v>
      </c>
      <c r="S75">
        <f>1/((BB75+1)/(P75/1.6)+1/(Q75/1.37)) + BB75/((BB75+1)/(P75/1.6) + BB75/(Q75/1.37))</f>
        <v>0</v>
      </c>
      <c r="T75">
        <f>(AW75*AZ75)</f>
        <v>0</v>
      </c>
      <c r="U75">
        <f>(BP75+(T75+2*0.95*5.67E-8*(((BP75+$B$7)+273)^4-(BP75+273)^4)-44100*I75)/(1.84*29.3*Q75+8*0.95*5.67E-8*(BP75+273)^3))</f>
        <v>0</v>
      </c>
      <c r="V75">
        <f>($C$7*BQ75+$D$7*BR75+$E$7*U75)</f>
        <v>0</v>
      </c>
      <c r="W75">
        <f>0.61365*exp(17.502*V75/(240.97+V75))</f>
        <v>0</v>
      </c>
      <c r="X75">
        <f>(Y75/Z75*100)</f>
        <v>0</v>
      </c>
      <c r="Y75">
        <f>BI75*(BN75+BO75)/1000</f>
        <v>0</v>
      </c>
      <c r="Z75">
        <f>0.61365*exp(17.502*BP75/(240.97+BP75))</f>
        <v>0</v>
      </c>
      <c r="AA75">
        <f>(W75-BI75*(BN75+BO75)/1000)</f>
        <v>0</v>
      </c>
      <c r="AB75">
        <f>(-I75*44100)</f>
        <v>0</v>
      </c>
      <c r="AC75">
        <f>2*29.3*Q75*0.92*(BP75-V75)</f>
        <v>0</v>
      </c>
      <c r="AD75">
        <f>2*0.95*5.67E-8*(((BP75+$B$7)+273)^4-(V75+273)^4)</f>
        <v>0</v>
      </c>
      <c r="AE75">
        <f>T75+AD75+AB75+AC75</f>
        <v>0</v>
      </c>
      <c r="AF75">
        <f>BM75*AT75*(BH75-BG75*(1000-AT75*BJ75)/(1000-AT75*BI75))/(100*BA75)</f>
        <v>0</v>
      </c>
      <c r="AG75">
        <f>1000*BM75*AT75*(BI75-BJ75)/(100*BA75*(1000-AT75*BI75))</f>
        <v>0</v>
      </c>
      <c r="AH75">
        <f>(AI75 - AJ75 - BN75*1E3/(8.314*(BP75+273.15)) * AL75/BM75 * AK75) * BM75/(100*BA75) * (1000 - BJ75)/1000</f>
        <v>0</v>
      </c>
      <c r="AI75">
        <v>426.2495906069252</v>
      </c>
      <c r="AJ75">
        <v>424.8951030303029</v>
      </c>
      <c r="AK75">
        <v>0.003058105669484173</v>
      </c>
      <c r="AL75">
        <v>67.17237775760394</v>
      </c>
      <c r="AM75">
        <f>(AO75 - AN75 + BN75*1E3/(8.314*(BP75+273.15)) * AQ75/BM75 * AP75) * BM75/(100*BA75) * 1000/(1000 - AO75)</f>
        <v>0</v>
      </c>
      <c r="AN75">
        <v>14.69543120753117</v>
      </c>
      <c r="AO75">
        <v>14.80504606060605</v>
      </c>
      <c r="AP75">
        <v>-1.230939039338221E-05</v>
      </c>
      <c r="AQ75">
        <v>78.5490605409171</v>
      </c>
      <c r="AR75">
        <v>11</v>
      </c>
      <c r="AS75">
        <v>2</v>
      </c>
      <c r="AT75">
        <f>IF(AR75*$H$13&gt;=AV75,1.0,(AV75/(AV75-AR75*$H$13)))</f>
        <v>0</v>
      </c>
      <c r="AU75">
        <f>(AT75-1)*100</f>
        <v>0</v>
      </c>
      <c r="AV75">
        <f>MAX(0,($B$13+$C$13*BU75)/(1+$D$13*BU75)*BN75/(BP75+273)*$E$13)</f>
        <v>0</v>
      </c>
      <c r="AW75">
        <f>$B$11*BV75+$C$11*BW75+$F$11*CH75*(1-CK75)</f>
        <v>0</v>
      </c>
      <c r="AX75">
        <f>AW75*AY75</f>
        <v>0</v>
      </c>
      <c r="AY75">
        <f>($B$11*$D$9+$C$11*$D$9+$F$11*((CU75+CM75)/MAX(CU75+CM75+CV75, 0.1)*$I$9+CV75/MAX(CU75+CM75+CV75, 0.1)*$J$9))/($B$11+$C$11+$F$11)</f>
        <v>0</v>
      </c>
      <c r="AZ75">
        <f>($B$11*$K$9+$C$11*$K$9+$F$11*((CU75+CM75)/MAX(CU75+CM75+CV75, 0.1)*$P$9+CV75/MAX(CU75+CM75+CV75, 0.1)*$Q$9))/($B$11+$C$11+$F$11)</f>
        <v>0</v>
      </c>
      <c r="BA75">
        <v>6</v>
      </c>
      <c r="BB75">
        <v>0.5</v>
      </c>
      <c r="BC75" t="s">
        <v>355</v>
      </c>
      <c r="BD75">
        <v>2</v>
      </c>
      <c r="BE75" t="b">
        <v>1</v>
      </c>
      <c r="BF75">
        <v>1714153118.066667</v>
      </c>
      <c r="BG75">
        <v>418.5996666666667</v>
      </c>
      <c r="BH75">
        <v>419.9925666666666</v>
      </c>
      <c r="BI75">
        <v>14.80841</v>
      </c>
      <c r="BJ75">
        <v>14.69653</v>
      </c>
      <c r="BK75">
        <v>421.3983666666667</v>
      </c>
      <c r="BL75">
        <v>14.83659333333333</v>
      </c>
      <c r="BM75">
        <v>600.0074666666665</v>
      </c>
      <c r="BN75">
        <v>101.3895666666667</v>
      </c>
      <c r="BO75">
        <v>0.1000461933333333</v>
      </c>
      <c r="BP75">
        <v>20.7476</v>
      </c>
      <c r="BQ75">
        <v>20.81493333333333</v>
      </c>
      <c r="BR75">
        <v>999.9000000000002</v>
      </c>
      <c r="BS75">
        <v>0</v>
      </c>
      <c r="BT75">
        <v>0</v>
      </c>
      <c r="BU75">
        <v>9991.933999999999</v>
      </c>
      <c r="BV75">
        <v>0</v>
      </c>
      <c r="BW75">
        <v>83.19900666666668</v>
      </c>
      <c r="BX75">
        <v>-1.392859333333333</v>
      </c>
      <c r="BY75">
        <v>424.8917</v>
      </c>
      <c r="BZ75">
        <v>426.2570666666667</v>
      </c>
      <c r="CA75">
        <v>0.1118824666666667</v>
      </c>
      <c r="CB75">
        <v>419.9925666666666</v>
      </c>
      <c r="CC75">
        <v>14.69653</v>
      </c>
      <c r="CD75">
        <v>1.501418</v>
      </c>
      <c r="CE75">
        <v>1.490074666666666</v>
      </c>
      <c r="CF75">
        <v>12.98261333333333</v>
      </c>
      <c r="CG75">
        <v>12.8667</v>
      </c>
      <c r="CH75">
        <v>400.0158666666667</v>
      </c>
      <c r="CI75">
        <v>0.8999923333333335</v>
      </c>
      <c r="CJ75">
        <v>0.10000778</v>
      </c>
      <c r="CK75">
        <v>0</v>
      </c>
      <c r="CL75">
        <v>183.5165666666666</v>
      </c>
      <c r="CM75">
        <v>5.00098</v>
      </c>
      <c r="CN75">
        <v>884.2542333333336</v>
      </c>
      <c r="CO75">
        <v>3656.057333333333</v>
      </c>
      <c r="CP75">
        <v>36.1893</v>
      </c>
      <c r="CQ75">
        <v>40.81836666666666</v>
      </c>
      <c r="CR75">
        <v>38.16633333333332</v>
      </c>
      <c r="CS75">
        <v>41.43103333333333</v>
      </c>
      <c r="CT75">
        <v>38.43516666666666</v>
      </c>
      <c r="CU75">
        <v>355.5096666666667</v>
      </c>
      <c r="CV75">
        <v>39.50133333333333</v>
      </c>
      <c r="CW75">
        <v>0</v>
      </c>
      <c r="CX75">
        <v>1714153213.1</v>
      </c>
      <c r="CY75">
        <v>0</v>
      </c>
      <c r="CZ75">
        <v>1714152587.1</v>
      </c>
      <c r="DA75" t="s">
        <v>456</v>
      </c>
      <c r="DB75">
        <v>1714152586.6</v>
      </c>
      <c r="DC75">
        <v>1714152587.1</v>
      </c>
      <c r="DD75">
        <v>2</v>
      </c>
      <c r="DE75">
        <v>-0.066</v>
      </c>
      <c r="DF75">
        <v>0.004</v>
      </c>
      <c r="DG75">
        <v>-2.805</v>
      </c>
      <c r="DH75">
        <v>-0.029</v>
      </c>
      <c r="DI75">
        <v>420</v>
      </c>
      <c r="DJ75">
        <v>14</v>
      </c>
      <c r="DK75">
        <v>0.3</v>
      </c>
      <c r="DL75">
        <v>0.13</v>
      </c>
      <c r="DM75">
        <v>-1.384356829268293</v>
      </c>
      <c r="DN75">
        <v>-0.1260641811846704</v>
      </c>
      <c r="DO75">
        <v>0.03823706460306092</v>
      </c>
      <c r="DP75">
        <v>0</v>
      </c>
      <c r="DQ75">
        <v>0.1125712682926829</v>
      </c>
      <c r="DR75">
        <v>-0.01379652961672462</v>
      </c>
      <c r="DS75">
        <v>0.001573416323805951</v>
      </c>
      <c r="DT75">
        <v>1</v>
      </c>
      <c r="DU75">
        <v>1</v>
      </c>
      <c r="DV75">
        <v>2</v>
      </c>
      <c r="DW75" t="s">
        <v>368</v>
      </c>
      <c r="DX75">
        <v>3.22992</v>
      </c>
      <c r="DY75">
        <v>2.70439</v>
      </c>
      <c r="DZ75">
        <v>0.106834</v>
      </c>
      <c r="EA75">
        <v>0.106904</v>
      </c>
      <c r="EB75">
        <v>0.08278389999999999</v>
      </c>
      <c r="EC75">
        <v>0.0827494</v>
      </c>
      <c r="ED75">
        <v>29324.4</v>
      </c>
      <c r="EE75">
        <v>28697.9</v>
      </c>
      <c r="EF75">
        <v>31423.7</v>
      </c>
      <c r="EG75">
        <v>30441.3</v>
      </c>
      <c r="EH75">
        <v>38621.5</v>
      </c>
      <c r="EI75">
        <v>36921.3</v>
      </c>
      <c r="EJ75">
        <v>44052.8</v>
      </c>
      <c r="EK75">
        <v>42509.5</v>
      </c>
      <c r="EL75">
        <v>2.15018</v>
      </c>
      <c r="EM75">
        <v>1.98207</v>
      </c>
      <c r="EN75">
        <v>0.0474229</v>
      </c>
      <c r="EO75">
        <v>0</v>
      </c>
      <c r="EP75">
        <v>20.0267</v>
      </c>
      <c r="EQ75">
        <v>999.9</v>
      </c>
      <c r="ER75">
        <v>53.3</v>
      </c>
      <c r="ES75">
        <v>26.2</v>
      </c>
      <c r="ET75">
        <v>17.9505</v>
      </c>
      <c r="EU75">
        <v>61.3245</v>
      </c>
      <c r="EV75">
        <v>23.1571</v>
      </c>
      <c r="EW75">
        <v>1</v>
      </c>
      <c r="EX75">
        <v>-0.312188</v>
      </c>
      <c r="EY75">
        <v>1.40535</v>
      </c>
      <c r="EZ75">
        <v>20.2032</v>
      </c>
      <c r="FA75">
        <v>5.22747</v>
      </c>
      <c r="FB75">
        <v>11.9959</v>
      </c>
      <c r="FC75">
        <v>4.96765</v>
      </c>
      <c r="FD75">
        <v>3.297</v>
      </c>
      <c r="FE75">
        <v>9999</v>
      </c>
      <c r="FF75">
        <v>9999</v>
      </c>
      <c r="FG75">
        <v>9999</v>
      </c>
      <c r="FH75">
        <v>27.1</v>
      </c>
      <c r="FI75">
        <v>4.97108</v>
      </c>
      <c r="FJ75">
        <v>1.86768</v>
      </c>
      <c r="FK75">
        <v>1.85883</v>
      </c>
      <c r="FL75">
        <v>1.86497</v>
      </c>
      <c r="FM75">
        <v>1.8631</v>
      </c>
      <c r="FN75">
        <v>1.86436</v>
      </c>
      <c r="FO75">
        <v>1.85982</v>
      </c>
      <c r="FP75">
        <v>1.86386</v>
      </c>
      <c r="FQ75">
        <v>0</v>
      </c>
      <c r="FR75">
        <v>0</v>
      </c>
      <c r="FS75">
        <v>0</v>
      </c>
      <c r="FT75">
        <v>0</v>
      </c>
      <c r="FU75" t="s">
        <v>358</v>
      </c>
      <c r="FV75" t="s">
        <v>359</v>
      </c>
      <c r="FW75" t="s">
        <v>360</v>
      </c>
      <c r="FX75" t="s">
        <v>360</v>
      </c>
      <c r="FY75" t="s">
        <v>360</v>
      </c>
      <c r="FZ75" t="s">
        <v>360</v>
      </c>
      <c r="GA75">
        <v>0</v>
      </c>
      <c r="GB75">
        <v>100</v>
      </c>
      <c r="GC75">
        <v>100</v>
      </c>
      <c r="GD75">
        <v>-2.799</v>
      </c>
      <c r="GE75">
        <v>-0.0282</v>
      </c>
      <c r="GF75">
        <v>-0.9468066359150009</v>
      </c>
      <c r="GG75">
        <v>-0.004200780211792431</v>
      </c>
      <c r="GH75">
        <v>-6.086107273994438E-07</v>
      </c>
      <c r="GI75">
        <v>3.538391214060535E-10</v>
      </c>
      <c r="GJ75">
        <v>-0.05097611994291192</v>
      </c>
      <c r="GK75">
        <v>0.006682484536868237</v>
      </c>
      <c r="GL75">
        <v>-0.0007200357986506558</v>
      </c>
      <c r="GM75">
        <v>2.515042002614049E-05</v>
      </c>
      <c r="GN75">
        <v>15</v>
      </c>
      <c r="GO75">
        <v>1944</v>
      </c>
      <c r="GP75">
        <v>3</v>
      </c>
      <c r="GQ75">
        <v>20</v>
      </c>
      <c r="GR75">
        <v>9</v>
      </c>
      <c r="GS75">
        <v>9</v>
      </c>
      <c r="GT75">
        <v>1.12793</v>
      </c>
      <c r="GU75">
        <v>2.40356</v>
      </c>
      <c r="GV75">
        <v>1.44775</v>
      </c>
      <c r="GW75">
        <v>2.29858</v>
      </c>
      <c r="GX75">
        <v>1.55151</v>
      </c>
      <c r="GY75">
        <v>2.32056</v>
      </c>
      <c r="GZ75">
        <v>30.8037</v>
      </c>
      <c r="HA75">
        <v>14.2283</v>
      </c>
      <c r="HB75">
        <v>18</v>
      </c>
      <c r="HC75">
        <v>575.804</v>
      </c>
      <c r="HD75">
        <v>473.651</v>
      </c>
      <c r="HE75">
        <v>17.9979</v>
      </c>
      <c r="HF75">
        <v>22.9733</v>
      </c>
      <c r="HG75">
        <v>29.9999</v>
      </c>
      <c r="HH75">
        <v>22.983</v>
      </c>
      <c r="HI75">
        <v>22.9151</v>
      </c>
      <c r="HJ75">
        <v>22.5839</v>
      </c>
      <c r="HK75">
        <v>26.3772</v>
      </c>
      <c r="HL75">
        <v>54.9234</v>
      </c>
      <c r="HM75">
        <v>18</v>
      </c>
      <c r="HN75">
        <v>420</v>
      </c>
      <c r="HO75">
        <v>14.6828</v>
      </c>
      <c r="HP75">
        <v>99.73950000000001</v>
      </c>
      <c r="HQ75">
        <v>101.575</v>
      </c>
    </row>
    <row r="76" spans="1:225">
      <c r="A76">
        <v>60</v>
      </c>
      <c r="B76">
        <v>1714153289</v>
      </c>
      <c r="C76">
        <v>2231.900000095367</v>
      </c>
      <c r="D76" t="s">
        <v>487</v>
      </c>
      <c r="E76" t="s">
        <v>488</v>
      </c>
      <c r="F76">
        <v>5</v>
      </c>
      <c r="G76" t="s">
        <v>489</v>
      </c>
      <c r="H76">
        <v>1714153281</v>
      </c>
      <c r="I76">
        <f>(J76)/1000</f>
        <v>0</v>
      </c>
      <c r="J76">
        <f>IF(BE76, AM76, AG76)</f>
        <v>0</v>
      </c>
      <c r="K76">
        <f>IF(BE76, AH76, AF76)</f>
        <v>0</v>
      </c>
      <c r="L76">
        <f>BG76 - IF(AT76&gt;1, K76*BA76*100.0/(AV76*BU76), 0)</f>
        <v>0</v>
      </c>
      <c r="M76">
        <f>((S76-I76/2)*L76-K76)/(S76+I76/2)</f>
        <v>0</v>
      </c>
      <c r="N76">
        <f>M76*(BN76+BO76)/1000.0</f>
        <v>0</v>
      </c>
      <c r="O76">
        <f>(BG76 - IF(AT76&gt;1, K76*BA76*100.0/(AV76*BU76), 0))*(BN76+BO76)/1000.0</f>
        <v>0</v>
      </c>
      <c r="P76">
        <f>2.0/((1/R76-1/Q76)+SIGN(R76)*SQRT((1/R76-1/Q76)*(1/R76-1/Q76) + 4*BB76/((BB76+1)*(BB76+1))*(2*1/R76*1/Q76-1/Q76*1/Q76)))</f>
        <v>0</v>
      </c>
      <c r="Q76">
        <f>IF(LEFT(BC76,1)&lt;&gt;"0",IF(LEFT(BC76,1)="1",3.0,BD76),$D$5+$E$5*(BU76*BN76/($K$5*1000))+$F$5*(BU76*BN76/($K$5*1000))*MAX(MIN(BA76,$J$5),$I$5)*MAX(MIN(BA76,$J$5),$I$5)+$G$5*MAX(MIN(BA76,$J$5),$I$5)*(BU76*BN76/($K$5*1000))+$H$5*(BU76*BN76/($K$5*1000))*(BU76*BN76/($K$5*1000)))</f>
        <v>0</v>
      </c>
      <c r="R76">
        <f>I76*(1000-(1000*0.61365*exp(17.502*V76/(240.97+V76))/(BN76+BO76)+BI76)/2)/(1000*0.61365*exp(17.502*V76/(240.97+V76))/(BN76+BO76)-BI76)</f>
        <v>0</v>
      </c>
      <c r="S76">
        <f>1/((BB76+1)/(P76/1.6)+1/(Q76/1.37)) + BB76/((BB76+1)/(P76/1.6) + BB76/(Q76/1.37))</f>
        <v>0</v>
      </c>
      <c r="T76">
        <f>(AW76*AZ76)</f>
        <v>0</v>
      </c>
      <c r="U76">
        <f>(BP76+(T76+2*0.95*5.67E-8*(((BP76+$B$7)+273)^4-(BP76+273)^4)-44100*I76)/(1.84*29.3*Q76+8*0.95*5.67E-8*(BP76+273)^3))</f>
        <v>0</v>
      </c>
      <c r="V76">
        <f>($C$7*BQ76+$D$7*BR76+$E$7*U76)</f>
        <v>0</v>
      </c>
      <c r="W76">
        <f>0.61365*exp(17.502*V76/(240.97+V76))</f>
        <v>0</v>
      </c>
      <c r="X76">
        <f>(Y76/Z76*100)</f>
        <v>0</v>
      </c>
      <c r="Y76">
        <f>BI76*(BN76+BO76)/1000</f>
        <v>0</v>
      </c>
      <c r="Z76">
        <f>0.61365*exp(17.502*BP76/(240.97+BP76))</f>
        <v>0</v>
      </c>
      <c r="AA76">
        <f>(W76-BI76*(BN76+BO76)/1000)</f>
        <v>0</v>
      </c>
      <c r="AB76">
        <f>(-I76*44100)</f>
        <v>0</v>
      </c>
      <c r="AC76">
        <f>2*29.3*Q76*0.92*(BP76-V76)</f>
        <v>0</v>
      </c>
      <c r="AD76">
        <f>2*0.95*5.67E-8*(((BP76+$B$7)+273)^4-(V76+273)^4)</f>
        <v>0</v>
      </c>
      <c r="AE76">
        <f>T76+AD76+AB76+AC76</f>
        <v>0</v>
      </c>
      <c r="AF76">
        <f>BM76*AT76*(BH76-BG76*(1000-AT76*BJ76)/(1000-AT76*BI76))/(100*BA76)</f>
        <v>0</v>
      </c>
      <c r="AG76">
        <f>1000*BM76*AT76*(BI76-BJ76)/(100*BA76*(1000-AT76*BI76))</f>
        <v>0</v>
      </c>
      <c r="AH76">
        <f>(AI76 - AJ76 - BN76*1E3/(8.314*(BP76+273.15)) * AL76/BM76 * AK76) * BM76/(100*BA76) * (1000 - BJ76)/1000</f>
        <v>0</v>
      </c>
      <c r="AI76">
        <v>426.3026067015869</v>
      </c>
      <c r="AJ76">
        <v>424.0694121212121</v>
      </c>
      <c r="AK76">
        <v>-0.06333622467683583</v>
      </c>
      <c r="AL76">
        <v>67.16815097061794</v>
      </c>
      <c r="AM76">
        <f>(AO76 - AN76 + BN76*1E3/(8.314*(BP76+273.15)) * AQ76/BM76 * AP76) * BM76/(100*BA76) * 1000/(1000 - AO76)</f>
        <v>0</v>
      </c>
      <c r="AN76">
        <v>14.64317852876873</v>
      </c>
      <c r="AO76">
        <v>14.69552727272728</v>
      </c>
      <c r="AP76">
        <v>0.01331008293520685</v>
      </c>
      <c r="AQ76">
        <v>78.5489632675649</v>
      </c>
      <c r="AR76">
        <v>14</v>
      </c>
      <c r="AS76">
        <v>2</v>
      </c>
      <c r="AT76">
        <f>IF(AR76*$H$13&gt;=AV76,1.0,(AV76/(AV76-AR76*$H$13)))</f>
        <v>0</v>
      </c>
      <c r="AU76">
        <f>(AT76-1)*100</f>
        <v>0</v>
      </c>
      <c r="AV76">
        <f>MAX(0,($B$13+$C$13*BU76)/(1+$D$13*BU76)*BN76/(BP76+273)*$E$13)</f>
        <v>0</v>
      </c>
      <c r="AW76">
        <f>$B$11*BV76+$C$11*BW76+$F$11*CH76*(1-CK76)</f>
        <v>0</v>
      </c>
      <c r="AX76">
        <f>AW76*AY76</f>
        <v>0</v>
      </c>
      <c r="AY76">
        <f>($B$11*$D$9+$C$11*$D$9+$F$11*((CU76+CM76)/MAX(CU76+CM76+CV76, 0.1)*$I$9+CV76/MAX(CU76+CM76+CV76, 0.1)*$J$9))/($B$11+$C$11+$F$11)</f>
        <v>0</v>
      </c>
      <c r="AZ76">
        <f>($B$11*$K$9+$C$11*$K$9+$F$11*((CU76+CM76)/MAX(CU76+CM76+CV76, 0.1)*$P$9+CV76/MAX(CU76+CM76+CV76, 0.1)*$Q$9))/($B$11+$C$11+$F$11)</f>
        <v>0</v>
      </c>
      <c r="BA76">
        <v>6</v>
      </c>
      <c r="BB76">
        <v>0.5</v>
      </c>
      <c r="BC76" t="s">
        <v>355</v>
      </c>
      <c r="BD76">
        <v>2</v>
      </c>
      <c r="BE76" t="b">
        <v>1</v>
      </c>
      <c r="BF76">
        <v>1714153281</v>
      </c>
      <c r="BG76">
        <v>418.8981935483872</v>
      </c>
      <c r="BH76">
        <v>420.0091935483871</v>
      </c>
      <c r="BI76">
        <v>14.56382903225807</v>
      </c>
      <c r="BJ76">
        <v>14.6656</v>
      </c>
      <c r="BK76">
        <v>421.698064516129</v>
      </c>
      <c r="BL76">
        <v>14.59246129032258</v>
      </c>
      <c r="BM76">
        <v>599.9890322580645</v>
      </c>
      <c r="BN76">
        <v>101.3898387096774</v>
      </c>
      <c r="BO76">
        <v>0.09993819677419354</v>
      </c>
      <c r="BP76">
        <v>20.34764193548387</v>
      </c>
      <c r="BQ76">
        <v>20.33526129032258</v>
      </c>
      <c r="BR76">
        <v>999.9000000000003</v>
      </c>
      <c r="BS76">
        <v>0</v>
      </c>
      <c r="BT76">
        <v>0</v>
      </c>
      <c r="BU76">
        <v>9996.191935483874</v>
      </c>
      <c r="BV76">
        <v>0</v>
      </c>
      <c r="BW76">
        <v>65.22208709677419</v>
      </c>
      <c r="BX76">
        <v>-1.111035303225806</v>
      </c>
      <c r="BY76">
        <v>425.0890322580646</v>
      </c>
      <c r="BZ76">
        <v>426.2605806451613</v>
      </c>
      <c r="CA76">
        <v>-0.1017769690322581</v>
      </c>
      <c r="CB76">
        <v>420.0091935483871</v>
      </c>
      <c r="CC76">
        <v>14.6656</v>
      </c>
      <c r="CD76">
        <v>1.476623548387097</v>
      </c>
      <c r="CE76">
        <v>1.486944516129033</v>
      </c>
      <c r="CF76">
        <v>12.7279064516129</v>
      </c>
      <c r="CG76">
        <v>12.83455161290322</v>
      </c>
      <c r="CH76">
        <v>400.0000645161289</v>
      </c>
      <c r="CI76">
        <v>0.8999898709677419</v>
      </c>
      <c r="CJ76">
        <v>0.1000103225806451</v>
      </c>
      <c r="CK76">
        <v>0</v>
      </c>
      <c r="CL76">
        <v>323.3635483870968</v>
      </c>
      <c r="CM76">
        <v>5.00098</v>
      </c>
      <c r="CN76">
        <v>1457.934193548387</v>
      </c>
      <c r="CO76">
        <v>3655.909677419355</v>
      </c>
      <c r="CP76">
        <v>35.39293548387096</v>
      </c>
      <c r="CQ76">
        <v>38.78803225806451</v>
      </c>
      <c r="CR76">
        <v>37.21148387096773</v>
      </c>
      <c r="CS76">
        <v>38.60464516129032</v>
      </c>
      <c r="CT76">
        <v>37.26583870967741</v>
      </c>
      <c r="CU76">
        <v>355.4954838709677</v>
      </c>
      <c r="CV76">
        <v>39.50290322580646</v>
      </c>
      <c r="CW76">
        <v>0</v>
      </c>
      <c r="CX76">
        <v>1714153375.7</v>
      </c>
      <c r="CY76">
        <v>0</v>
      </c>
      <c r="CZ76">
        <v>1714152587.1</v>
      </c>
      <c r="DA76" t="s">
        <v>456</v>
      </c>
      <c r="DB76">
        <v>1714152586.6</v>
      </c>
      <c r="DC76">
        <v>1714152587.1</v>
      </c>
      <c r="DD76">
        <v>2</v>
      </c>
      <c r="DE76">
        <v>-0.066</v>
      </c>
      <c r="DF76">
        <v>0.004</v>
      </c>
      <c r="DG76">
        <v>-2.805</v>
      </c>
      <c r="DH76">
        <v>-0.029</v>
      </c>
      <c r="DI76">
        <v>420</v>
      </c>
      <c r="DJ76">
        <v>14</v>
      </c>
      <c r="DK76">
        <v>0.3</v>
      </c>
      <c r="DL76">
        <v>0.13</v>
      </c>
      <c r="DM76">
        <v>-0.18728036</v>
      </c>
      <c r="DN76">
        <v>-19.29871598048782</v>
      </c>
      <c r="DO76">
        <v>1.98748696009057</v>
      </c>
      <c r="DP76">
        <v>0</v>
      </c>
      <c r="DQ76">
        <v>-0.184121476</v>
      </c>
      <c r="DR76">
        <v>1.928120370731708</v>
      </c>
      <c r="DS76">
        <v>0.188759518827085</v>
      </c>
      <c r="DT76">
        <v>0</v>
      </c>
      <c r="DU76">
        <v>0</v>
      </c>
      <c r="DV76">
        <v>2</v>
      </c>
      <c r="DW76" t="s">
        <v>357</v>
      </c>
      <c r="DX76">
        <v>3.22985</v>
      </c>
      <c r="DY76">
        <v>2.70432</v>
      </c>
      <c r="DZ76">
        <v>0.10669</v>
      </c>
      <c r="EA76">
        <v>0.106929</v>
      </c>
      <c r="EB76">
        <v>0.0823561</v>
      </c>
      <c r="EC76">
        <v>0.0823176</v>
      </c>
      <c r="ED76">
        <v>29334.3</v>
      </c>
      <c r="EE76">
        <v>28700.6</v>
      </c>
      <c r="EF76">
        <v>31428.6</v>
      </c>
      <c r="EG76">
        <v>30444.4</v>
      </c>
      <c r="EH76">
        <v>38646.1</v>
      </c>
      <c r="EI76">
        <v>36942.6</v>
      </c>
      <c r="EJ76">
        <v>44060.1</v>
      </c>
      <c r="EK76">
        <v>42514</v>
      </c>
      <c r="EL76">
        <v>2.14657</v>
      </c>
      <c r="EM76">
        <v>1.98347</v>
      </c>
      <c r="EN76">
        <v>0.0439808</v>
      </c>
      <c r="EO76">
        <v>0</v>
      </c>
      <c r="EP76">
        <v>19.6046</v>
      </c>
      <c r="EQ76">
        <v>999.9</v>
      </c>
      <c r="ER76">
        <v>52.9</v>
      </c>
      <c r="ES76">
        <v>26.2</v>
      </c>
      <c r="ET76">
        <v>17.8145</v>
      </c>
      <c r="EU76">
        <v>61.7045</v>
      </c>
      <c r="EV76">
        <v>23.7019</v>
      </c>
      <c r="EW76">
        <v>1</v>
      </c>
      <c r="EX76">
        <v>-0.318935</v>
      </c>
      <c r="EY76">
        <v>1.26558</v>
      </c>
      <c r="EZ76">
        <v>20.2037</v>
      </c>
      <c r="FA76">
        <v>5.22448</v>
      </c>
      <c r="FB76">
        <v>11.9947</v>
      </c>
      <c r="FC76">
        <v>4.96645</v>
      </c>
      <c r="FD76">
        <v>3.29625</v>
      </c>
      <c r="FE76">
        <v>9999</v>
      </c>
      <c r="FF76">
        <v>9999</v>
      </c>
      <c r="FG76">
        <v>9999</v>
      </c>
      <c r="FH76">
        <v>27.2</v>
      </c>
      <c r="FI76">
        <v>4.97105</v>
      </c>
      <c r="FJ76">
        <v>1.86768</v>
      </c>
      <c r="FK76">
        <v>1.85883</v>
      </c>
      <c r="FL76">
        <v>1.86494</v>
      </c>
      <c r="FM76">
        <v>1.86308</v>
      </c>
      <c r="FN76">
        <v>1.86435</v>
      </c>
      <c r="FO76">
        <v>1.85975</v>
      </c>
      <c r="FP76">
        <v>1.86386</v>
      </c>
      <c r="FQ76">
        <v>0</v>
      </c>
      <c r="FR76">
        <v>0</v>
      </c>
      <c r="FS76">
        <v>0</v>
      </c>
      <c r="FT76">
        <v>0</v>
      </c>
      <c r="FU76" t="s">
        <v>358</v>
      </c>
      <c r="FV76" t="s">
        <v>359</v>
      </c>
      <c r="FW76" t="s">
        <v>360</v>
      </c>
      <c r="FX76" t="s">
        <v>360</v>
      </c>
      <c r="FY76" t="s">
        <v>360</v>
      </c>
      <c r="FZ76" t="s">
        <v>360</v>
      </c>
      <c r="GA76">
        <v>0</v>
      </c>
      <c r="GB76">
        <v>100</v>
      </c>
      <c r="GC76">
        <v>100</v>
      </c>
      <c r="GD76">
        <v>-2.795</v>
      </c>
      <c r="GE76">
        <v>-0.0284</v>
      </c>
      <c r="GF76">
        <v>-0.9468066359150009</v>
      </c>
      <c r="GG76">
        <v>-0.004200780211792431</v>
      </c>
      <c r="GH76">
        <v>-6.086107273994438E-07</v>
      </c>
      <c r="GI76">
        <v>3.538391214060535E-10</v>
      </c>
      <c r="GJ76">
        <v>-0.05097611994291192</v>
      </c>
      <c r="GK76">
        <v>0.006682484536868237</v>
      </c>
      <c r="GL76">
        <v>-0.0007200357986506558</v>
      </c>
      <c r="GM76">
        <v>2.515042002614049E-05</v>
      </c>
      <c r="GN76">
        <v>15</v>
      </c>
      <c r="GO76">
        <v>1944</v>
      </c>
      <c r="GP76">
        <v>3</v>
      </c>
      <c r="GQ76">
        <v>20</v>
      </c>
      <c r="GR76">
        <v>11.7</v>
      </c>
      <c r="GS76">
        <v>11.7</v>
      </c>
      <c r="GT76">
        <v>1.12793</v>
      </c>
      <c r="GU76">
        <v>2.41577</v>
      </c>
      <c r="GV76">
        <v>1.44775</v>
      </c>
      <c r="GW76">
        <v>2.29858</v>
      </c>
      <c r="GX76">
        <v>1.55151</v>
      </c>
      <c r="GY76">
        <v>2.42432</v>
      </c>
      <c r="GZ76">
        <v>30.5662</v>
      </c>
      <c r="HA76">
        <v>14.2021</v>
      </c>
      <c r="HB76">
        <v>18</v>
      </c>
      <c r="HC76">
        <v>573</v>
      </c>
      <c r="HD76">
        <v>474.277</v>
      </c>
      <c r="HE76">
        <v>18</v>
      </c>
      <c r="HF76">
        <v>22.8705</v>
      </c>
      <c r="HG76">
        <v>29.9999</v>
      </c>
      <c r="HH76">
        <v>22.9448</v>
      </c>
      <c r="HI76">
        <v>22.8883</v>
      </c>
      <c r="HJ76">
        <v>22.5863</v>
      </c>
      <c r="HK76">
        <v>27.0595</v>
      </c>
      <c r="HL76">
        <v>54.9234</v>
      </c>
      <c r="HM76">
        <v>18</v>
      </c>
      <c r="HN76">
        <v>420</v>
      </c>
      <c r="HO76">
        <v>14.3383</v>
      </c>
      <c r="HP76">
        <v>99.7557</v>
      </c>
      <c r="HQ76">
        <v>101.586</v>
      </c>
    </row>
    <row r="77" spans="1:225">
      <c r="A77">
        <v>61</v>
      </c>
      <c r="B77">
        <v>1714153307.5</v>
      </c>
      <c r="C77">
        <v>2250.400000095367</v>
      </c>
      <c r="D77" t="s">
        <v>490</v>
      </c>
      <c r="E77" t="s">
        <v>491</v>
      </c>
      <c r="F77">
        <v>5</v>
      </c>
      <c r="G77" t="s">
        <v>489</v>
      </c>
      <c r="H77">
        <v>1714153301.5</v>
      </c>
      <c r="I77">
        <f>(J77)/1000</f>
        <v>0</v>
      </c>
      <c r="J77">
        <f>IF(BE77, AM77, AG77)</f>
        <v>0</v>
      </c>
      <c r="K77">
        <f>IF(BE77, AH77, AF77)</f>
        <v>0</v>
      </c>
      <c r="L77">
        <f>BG77 - IF(AT77&gt;1, K77*BA77*100.0/(AV77*BU77), 0)</f>
        <v>0</v>
      </c>
      <c r="M77">
        <f>((S77-I77/2)*L77-K77)/(S77+I77/2)</f>
        <v>0</v>
      </c>
      <c r="N77">
        <f>M77*(BN77+BO77)/1000.0</f>
        <v>0</v>
      </c>
      <c r="O77">
        <f>(BG77 - IF(AT77&gt;1, K77*BA77*100.0/(AV77*BU77), 0))*(BN77+BO77)/1000.0</f>
        <v>0</v>
      </c>
      <c r="P77">
        <f>2.0/((1/R77-1/Q77)+SIGN(R77)*SQRT((1/R77-1/Q77)*(1/R77-1/Q77) + 4*BB77/((BB77+1)*(BB77+1))*(2*1/R77*1/Q77-1/Q77*1/Q77)))</f>
        <v>0</v>
      </c>
      <c r="Q77">
        <f>IF(LEFT(BC77,1)&lt;&gt;"0",IF(LEFT(BC77,1)="1",3.0,BD77),$D$5+$E$5*(BU77*BN77/($K$5*1000))+$F$5*(BU77*BN77/($K$5*1000))*MAX(MIN(BA77,$J$5),$I$5)*MAX(MIN(BA77,$J$5),$I$5)+$G$5*MAX(MIN(BA77,$J$5),$I$5)*(BU77*BN77/($K$5*1000))+$H$5*(BU77*BN77/($K$5*1000))*(BU77*BN77/($K$5*1000)))</f>
        <v>0</v>
      </c>
      <c r="R77">
        <f>I77*(1000-(1000*0.61365*exp(17.502*V77/(240.97+V77))/(BN77+BO77)+BI77)/2)/(1000*0.61365*exp(17.502*V77/(240.97+V77))/(BN77+BO77)-BI77)</f>
        <v>0</v>
      </c>
      <c r="S77">
        <f>1/((BB77+1)/(P77/1.6)+1/(Q77/1.37)) + BB77/((BB77+1)/(P77/1.6) + BB77/(Q77/1.37))</f>
        <v>0</v>
      </c>
      <c r="T77">
        <f>(AW77*AZ77)</f>
        <v>0</v>
      </c>
      <c r="U77">
        <f>(BP77+(T77+2*0.95*5.67E-8*(((BP77+$B$7)+273)^4-(BP77+273)^4)-44100*I77)/(1.84*29.3*Q77+8*0.95*5.67E-8*(BP77+273)^3))</f>
        <v>0</v>
      </c>
      <c r="V77">
        <f>($C$7*BQ77+$D$7*BR77+$E$7*U77)</f>
        <v>0</v>
      </c>
      <c r="W77">
        <f>0.61365*exp(17.502*V77/(240.97+V77))</f>
        <v>0</v>
      </c>
      <c r="X77">
        <f>(Y77/Z77*100)</f>
        <v>0</v>
      </c>
      <c r="Y77">
        <f>BI77*(BN77+BO77)/1000</f>
        <v>0</v>
      </c>
      <c r="Z77">
        <f>0.61365*exp(17.502*BP77/(240.97+BP77))</f>
        <v>0</v>
      </c>
      <c r="AA77">
        <f>(W77-BI77*(BN77+BO77)/1000)</f>
        <v>0</v>
      </c>
      <c r="AB77">
        <f>(-I77*44100)</f>
        <v>0</v>
      </c>
      <c r="AC77">
        <f>2*29.3*Q77*0.92*(BP77-V77)</f>
        <v>0</v>
      </c>
      <c r="AD77">
        <f>2*0.95*5.67E-8*(((BP77+$B$7)+273)^4-(V77+273)^4)</f>
        <v>0</v>
      </c>
      <c r="AE77">
        <f>T77+AD77+AB77+AC77</f>
        <v>0</v>
      </c>
      <c r="AF77">
        <f>BM77*AT77*(BH77-BG77*(1000-AT77*BJ77)/(1000-AT77*BI77))/(100*BA77)</f>
        <v>0</v>
      </c>
      <c r="AG77">
        <f>1000*BM77*AT77*(BI77-BJ77)/(100*BA77*(1000-AT77*BI77))</f>
        <v>0</v>
      </c>
      <c r="AH77">
        <f>(AI77 - AJ77 - BN77*1E3/(8.314*(BP77+273.15)) * AL77/BM77 * AK77) * BM77/(100*BA77) * (1000 - BJ77)/1000</f>
        <v>0</v>
      </c>
      <c r="AI77">
        <v>426.1314630600849</v>
      </c>
      <c r="AJ77">
        <v>423.5927030303029</v>
      </c>
      <c r="AK77">
        <v>-0.002280864281737873</v>
      </c>
      <c r="AL77">
        <v>67.16815097061794</v>
      </c>
      <c r="AM77">
        <f>(AO77 - AN77 + BN77*1E3/(8.314*(BP77+273.15)) * AQ77/BM77 * AP77) * BM77/(100*BA77) * 1000/(1000 - AO77)</f>
        <v>0</v>
      </c>
      <c r="AN77">
        <v>14.24353820619177</v>
      </c>
      <c r="AO77">
        <v>14.58257999999999</v>
      </c>
      <c r="AP77">
        <v>-0.01085357236248402</v>
      </c>
      <c r="AQ77">
        <v>78.5489632675649</v>
      </c>
      <c r="AR77">
        <v>12</v>
      </c>
      <c r="AS77">
        <v>2</v>
      </c>
      <c r="AT77">
        <f>IF(AR77*$H$13&gt;=AV77,1.0,(AV77/(AV77-AR77*$H$13)))</f>
        <v>0</v>
      </c>
      <c r="AU77">
        <f>(AT77-1)*100</f>
        <v>0</v>
      </c>
      <c r="AV77">
        <f>MAX(0,($B$13+$C$13*BU77)/(1+$D$13*BU77)*BN77/(BP77+273)*$E$13)</f>
        <v>0</v>
      </c>
      <c r="AW77">
        <f>$B$11*BV77+$C$11*BW77+$F$11*CH77*(1-CK77)</f>
        <v>0</v>
      </c>
      <c r="AX77">
        <f>AW77*AY77</f>
        <v>0</v>
      </c>
      <c r="AY77">
        <f>($B$11*$D$9+$C$11*$D$9+$F$11*((CU77+CM77)/MAX(CU77+CM77+CV77, 0.1)*$I$9+CV77/MAX(CU77+CM77+CV77, 0.1)*$J$9))/($B$11+$C$11+$F$11)</f>
        <v>0</v>
      </c>
      <c r="AZ77">
        <f>($B$11*$K$9+$C$11*$K$9+$F$11*((CU77+CM77)/MAX(CU77+CM77+CV77, 0.1)*$P$9+CV77/MAX(CU77+CM77+CV77, 0.1)*$Q$9))/($B$11+$C$11+$F$11)</f>
        <v>0</v>
      </c>
      <c r="BA77">
        <v>6</v>
      </c>
      <c r="BB77">
        <v>0.5</v>
      </c>
      <c r="BC77" t="s">
        <v>355</v>
      </c>
      <c r="BD77">
        <v>2</v>
      </c>
      <c r="BE77" t="b">
        <v>1</v>
      </c>
      <c r="BF77">
        <v>1714153301.5</v>
      </c>
      <c r="BG77">
        <v>417.4734347826086</v>
      </c>
      <c r="BH77">
        <v>420.0296956521739</v>
      </c>
      <c r="BI77">
        <v>14.64124782608696</v>
      </c>
      <c r="BJ77">
        <v>14.30305217391304</v>
      </c>
      <c r="BK77">
        <v>420.2669565217391</v>
      </c>
      <c r="BL77">
        <v>14.66974347826087</v>
      </c>
      <c r="BM77">
        <v>600.0064782608695</v>
      </c>
      <c r="BN77">
        <v>101.3890869565217</v>
      </c>
      <c r="BO77">
        <v>0.09998724347826086</v>
      </c>
      <c r="BP77">
        <v>20.33288260869565</v>
      </c>
      <c r="BQ77">
        <v>20.31869130434783</v>
      </c>
      <c r="BR77">
        <v>999.9000000000003</v>
      </c>
      <c r="BS77">
        <v>0</v>
      </c>
      <c r="BT77">
        <v>0</v>
      </c>
      <c r="BU77">
        <v>10002.90608695652</v>
      </c>
      <c r="BV77">
        <v>0</v>
      </c>
      <c r="BW77">
        <v>53.60645217391304</v>
      </c>
      <c r="BX77">
        <v>-2.556208260869565</v>
      </c>
      <c r="BY77">
        <v>423.6765217391304</v>
      </c>
      <c r="BZ77">
        <v>426.1244782608695</v>
      </c>
      <c r="CA77">
        <v>0.3381953913043478</v>
      </c>
      <c r="CB77">
        <v>420.0296956521739</v>
      </c>
      <c r="CC77">
        <v>14.30305217391304</v>
      </c>
      <c r="CD77">
        <v>1.484460869565217</v>
      </c>
      <c r="CE77">
        <v>1.450172173913044</v>
      </c>
      <c r="CF77">
        <v>12.80900869565218</v>
      </c>
      <c r="CG77">
        <v>12.45255217391304</v>
      </c>
      <c r="CH77">
        <v>399.9938695652173</v>
      </c>
      <c r="CI77">
        <v>0.9000026956521738</v>
      </c>
      <c r="CJ77">
        <v>0.09999758695652176</v>
      </c>
      <c r="CK77">
        <v>0</v>
      </c>
      <c r="CL77">
        <v>300.4539565217392</v>
      </c>
      <c r="CM77">
        <v>5.000979999999999</v>
      </c>
      <c r="CN77">
        <v>1362.965217391305</v>
      </c>
      <c r="CO77">
        <v>3655.866521739131</v>
      </c>
      <c r="CP77">
        <v>35.52695652173914</v>
      </c>
      <c r="CQ77">
        <v>39.09765217391305</v>
      </c>
      <c r="CR77">
        <v>37.36678260869565</v>
      </c>
      <c r="CS77">
        <v>39.02421739130435</v>
      </c>
      <c r="CT77">
        <v>37.48621739130435</v>
      </c>
      <c r="CU77">
        <v>355.4943478260869</v>
      </c>
      <c r="CV77">
        <v>39.49695652173914</v>
      </c>
      <c r="CW77">
        <v>0</v>
      </c>
      <c r="CX77">
        <v>1714153394.3</v>
      </c>
      <c r="CY77">
        <v>0</v>
      </c>
      <c r="CZ77">
        <v>1714152587.1</v>
      </c>
      <c r="DA77" t="s">
        <v>456</v>
      </c>
      <c r="DB77">
        <v>1714152586.6</v>
      </c>
      <c r="DC77">
        <v>1714152587.1</v>
      </c>
      <c r="DD77">
        <v>2</v>
      </c>
      <c r="DE77">
        <v>-0.066</v>
      </c>
      <c r="DF77">
        <v>0.004</v>
      </c>
      <c r="DG77">
        <v>-2.805</v>
      </c>
      <c r="DH77">
        <v>-0.029</v>
      </c>
      <c r="DI77">
        <v>420</v>
      </c>
      <c r="DJ77">
        <v>14</v>
      </c>
      <c r="DK77">
        <v>0.3</v>
      </c>
      <c r="DL77">
        <v>0.13</v>
      </c>
      <c r="DM77">
        <v>-2.418930731707317</v>
      </c>
      <c r="DN77">
        <v>-1.565211428571432</v>
      </c>
      <c r="DO77">
        <v>0.1597546772076127</v>
      </c>
      <c r="DP77">
        <v>0</v>
      </c>
      <c r="DQ77">
        <v>0.2460538878048781</v>
      </c>
      <c r="DR77">
        <v>1.055619451567944</v>
      </c>
      <c r="DS77">
        <v>0.1076638489856823</v>
      </c>
      <c r="DT77">
        <v>0</v>
      </c>
      <c r="DU77">
        <v>0</v>
      </c>
      <c r="DV77">
        <v>2</v>
      </c>
      <c r="DW77" t="s">
        <v>357</v>
      </c>
      <c r="DX77">
        <v>3.22977</v>
      </c>
      <c r="DY77">
        <v>2.70441</v>
      </c>
      <c r="DZ77">
        <v>0.106608</v>
      </c>
      <c r="EA77">
        <v>0.106915</v>
      </c>
      <c r="EB77">
        <v>0.0818572</v>
      </c>
      <c r="EC77">
        <v>0.0807413</v>
      </c>
      <c r="ED77">
        <v>29336.7</v>
      </c>
      <c r="EE77">
        <v>28701.6</v>
      </c>
      <c r="EF77">
        <v>31428.2</v>
      </c>
      <c r="EG77">
        <v>30444.8</v>
      </c>
      <c r="EH77">
        <v>38667</v>
      </c>
      <c r="EI77">
        <v>37007.2</v>
      </c>
      <c r="EJ77">
        <v>44059.8</v>
      </c>
      <c r="EK77">
        <v>42514.8</v>
      </c>
      <c r="EL77">
        <v>2.14895</v>
      </c>
      <c r="EM77">
        <v>1.98305</v>
      </c>
      <c r="EN77">
        <v>0.0445917</v>
      </c>
      <c r="EO77">
        <v>0</v>
      </c>
      <c r="EP77">
        <v>19.5855</v>
      </c>
      <c r="EQ77">
        <v>999.9</v>
      </c>
      <c r="ER77">
        <v>52.9</v>
      </c>
      <c r="ES77">
        <v>26.2</v>
      </c>
      <c r="ET77">
        <v>17.8162</v>
      </c>
      <c r="EU77">
        <v>61.7045</v>
      </c>
      <c r="EV77">
        <v>23.726</v>
      </c>
      <c r="EW77">
        <v>1</v>
      </c>
      <c r="EX77">
        <v>-0.320122</v>
      </c>
      <c r="EY77">
        <v>1.25479</v>
      </c>
      <c r="EZ77">
        <v>20.2045</v>
      </c>
      <c r="FA77">
        <v>5.22867</v>
      </c>
      <c r="FB77">
        <v>11.9962</v>
      </c>
      <c r="FC77">
        <v>4.96765</v>
      </c>
      <c r="FD77">
        <v>3.297</v>
      </c>
      <c r="FE77">
        <v>9999</v>
      </c>
      <c r="FF77">
        <v>9999</v>
      </c>
      <c r="FG77">
        <v>9999</v>
      </c>
      <c r="FH77">
        <v>27.2</v>
      </c>
      <c r="FI77">
        <v>4.97104</v>
      </c>
      <c r="FJ77">
        <v>1.86768</v>
      </c>
      <c r="FK77">
        <v>1.85883</v>
      </c>
      <c r="FL77">
        <v>1.86494</v>
      </c>
      <c r="FM77">
        <v>1.86308</v>
      </c>
      <c r="FN77">
        <v>1.86432</v>
      </c>
      <c r="FO77">
        <v>1.85975</v>
      </c>
      <c r="FP77">
        <v>1.86386</v>
      </c>
      <c r="FQ77">
        <v>0</v>
      </c>
      <c r="FR77">
        <v>0</v>
      </c>
      <c r="FS77">
        <v>0</v>
      </c>
      <c r="FT77">
        <v>0</v>
      </c>
      <c r="FU77" t="s">
        <v>358</v>
      </c>
      <c r="FV77" t="s">
        <v>359</v>
      </c>
      <c r="FW77" t="s">
        <v>360</v>
      </c>
      <c r="FX77" t="s">
        <v>360</v>
      </c>
      <c r="FY77" t="s">
        <v>360</v>
      </c>
      <c r="FZ77" t="s">
        <v>360</v>
      </c>
      <c r="GA77">
        <v>0</v>
      </c>
      <c r="GB77">
        <v>100</v>
      </c>
      <c r="GC77">
        <v>100</v>
      </c>
      <c r="GD77">
        <v>-2.793</v>
      </c>
      <c r="GE77">
        <v>-0.0286</v>
      </c>
      <c r="GF77">
        <v>-0.9468066359150009</v>
      </c>
      <c r="GG77">
        <v>-0.004200780211792431</v>
      </c>
      <c r="GH77">
        <v>-6.086107273994438E-07</v>
      </c>
      <c r="GI77">
        <v>3.538391214060535E-10</v>
      </c>
      <c r="GJ77">
        <v>-0.05097611994291192</v>
      </c>
      <c r="GK77">
        <v>0.006682484536868237</v>
      </c>
      <c r="GL77">
        <v>-0.0007200357986506558</v>
      </c>
      <c r="GM77">
        <v>2.515042002614049E-05</v>
      </c>
      <c r="GN77">
        <v>15</v>
      </c>
      <c r="GO77">
        <v>1944</v>
      </c>
      <c r="GP77">
        <v>3</v>
      </c>
      <c r="GQ77">
        <v>20</v>
      </c>
      <c r="GR77">
        <v>12</v>
      </c>
      <c r="GS77">
        <v>12</v>
      </c>
      <c r="GT77">
        <v>1.12793</v>
      </c>
      <c r="GU77">
        <v>2.41821</v>
      </c>
      <c r="GV77">
        <v>1.44775</v>
      </c>
      <c r="GW77">
        <v>2.29736</v>
      </c>
      <c r="GX77">
        <v>1.55151</v>
      </c>
      <c r="GY77">
        <v>2.41455</v>
      </c>
      <c r="GZ77">
        <v>30.5446</v>
      </c>
      <c r="HA77">
        <v>14.2196</v>
      </c>
      <c r="HB77">
        <v>18</v>
      </c>
      <c r="HC77">
        <v>574.47</v>
      </c>
      <c r="HD77">
        <v>473.936</v>
      </c>
      <c r="HE77">
        <v>17.9996</v>
      </c>
      <c r="HF77">
        <v>22.8574</v>
      </c>
      <c r="HG77">
        <v>29.9999</v>
      </c>
      <c r="HH77">
        <v>22.9342</v>
      </c>
      <c r="HI77">
        <v>22.88</v>
      </c>
      <c r="HJ77">
        <v>22.5822</v>
      </c>
      <c r="HK77">
        <v>28.8811</v>
      </c>
      <c r="HL77">
        <v>54.9234</v>
      </c>
      <c r="HM77">
        <v>18</v>
      </c>
      <c r="HN77">
        <v>420</v>
      </c>
      <c r="HO77">
        <v>14.1128</v>
      </c>
      <c r="HP77">
        <v>99.7548</v>
      </c>
      <c r="HQ77">
        <v>101.588</v>
      </c>
    </row>
    <row r="78" spans="1:225">
      <c r="A78">
        <v>62</v>
      </c>
      <c r="B78">
        <v>1714153317.5</v>
      </c>
      <c r="C78">
        <v>2260.400000095367</v>
      </c>
      <c r="D78" t="s">
        <v>492</v>
      </c>
      <c r="E78" t="s">
        <v>493</v>
      </c>
      <c r="F78">
        <v>5</v>
      </c>
      <c r="G78" t="s">
        <v>489</v>
      </c>
      <c r="H78">
        <v>1714153309.566667</v>
      </c>
      <c r="I78">
        <f>(J78)/1000</f>
        <v>0</v>
      </c>
      <c r="J78">
        <f>IF(BE78, AM78, AG78)</f>
        <v>0</v>
      </c>
      <c r="K78">
        <f>IF(BE78, AH78, AF78)</f>
        <v>0</v>
      </c>
      <c r="L78">
        <f>BG78 - IF(AT78&gt;1, K78*BA78*100.0/(AV78*BU78), 0)</f>
        <v>0</v>
      </c>
      <c r="M78">
        <f>((S78-I78/2)*L78-K78)/(S78+I78/2)</f>
        <v>0</v>
      </c>
      <c r="N78">
        <f>M78*(BN78+BO78)/1000.0</f>
        <v>0</v>
      </c>
      <c r="O78">
        <f>(BG78 - IF(AT78&gt;1, K78*BA78*100.0/(AV78*BU78), 0))*(BN78+BO78)/1000.0</f>
        <v>0</v>
      </c>
      <c r="P78">
        <f>2.0/((1/R78-1/Q78)+SIGN(R78)*SQRT((1/R78-1/Q78)*(1/R78-1/Q78) + 4*BB78/((BB78+1)*(BB78+1))*(2*1/R78*1/Q78-1/Q78*1/Q78)))</f>
        <v>0</v>
      </c>
      <c r="Q78">
        <f>IF(LEFT(BC78,1)&lt;&gt;"0",IF(LEFT(BC78,1)="1",3.0,BD78),$D$5+$E$5*(BU78*BN78/($K$5*1000))+$F$5*(BU78*BN78/($K$5*1000))*MAX(MIN(BA78,$J$5),$I$5)*MAX(MIN(BA78,$J$5),$I$5)+$G$5*MAX(MIN(BA78,$J$5),$I$5)*(BU78*BN78/($K$5*1000))+$H$5*(BU78*BN78/($K$5*1000))*(BU78*BN78/($K$5*1000)))</f>
        <v>0</v>
      </c>
      <c r="R78">
        <f>I78*(1000-(1000*0.61365*exp(17.502*V78/(240.97+V78))/(BN78+BO78)+BI78)/2)/(1000*0.61365*exp(17.502*V78/(240.97+V78))/(BN78+BO78)-BI78)</f>
        <v>0</v>
      </c>
      <c r="S78">
        <f>1/((BB78+1)/(P78/1.6)+1/(Q78/1.37)) + BB78/((BB78+1)/(P78/1.6) + BB78/(Q78/1.37))</f>
        <v>0</v>
      </c>
      <c r="T78">
        <f>(AW78*AZ78)</f>
        <v>0</v>
      </c>
      <c r="U78">
        <f>(BP78+(T78+2*0.95*5.67E-8*(((BP78+$B$7)+273)^4-(BP78+273)^4)-44100*I78)/(1.84*29.3*Q78+8*0.95*5.67E-8*(BP78+273)^3))</f>
        <v>0</v>
      </c>
      <c r="V78">
        <f>($C$7*BQ78+$D$7*BR78+$E$7*U78)</f>
        <v>0</v>
      </c>
      <c r="W78">
        <f>0.61365*exp(17.502*V78/(240.97+V78))</f>
        <v>0</v>
      </c>
      <c r="X78">
        <f>(Y78/Z78*100)</f>
        <v>0</v>
      </c>
      <c r="Y78">
        <f>BI78*(BN78+BO78)/1000</f>
        <v>0</v>
      </c>
      <c r="Z78">
        <f>0.61365*exp(17.502*BP78/(240.97+BP78))</f>
        <v>0</v>
      </c>
      <c r="AA78">
        <f>(W78-BI78*(BN78+BO78)/1000)</f>
        <v>0</v>
      </c>
      <c r="AB78">
        <f>(-I78*44100)</f>
        <v>0</v>
      </c>
      <c r="AC78">
        <f>2*29.3*Q78*0.92*(BP78-V78)</f>
        <v>0</v>
      </c>
      <c r="AD78">
        <f>2*0.95*5.67E-8*(((BP78+$B$7)+273)^4-(V78+273)^4)</f>
        <v>0</v>
      </c>
      <c r="AE78">
        <f>T78+AD78+AB78+AC78</f>
        <v>0</v>
      </c>
      <c r="AF78">
        <f>BM78*AT78*(BH78-BG78*(1000-AT78*BJ78)/(1000-AT78*BI78))/(100*BA78)</f>
        <v>0</v>
      </c>
      <c r="AG78">
        <f>1000*BM78*AT78*(BI78-BJ78)/(100*BA78*(1000-AT78*BI78))</f>
        <v>0</v>
      </c>
      <c r="AH78">
        <f>(AI78 - AJ78 - BN78*1E3/(8.314*(BP78+273.15)) * AL78/BM78 * AK78) * BM78/(100*BA78) * (1000 - BJ78)/1000</f>
        <v>0</v>
      </c>
      <c r="AI78">
        <v>426.0756767293754</v>
      </c>
      <c r="AJ78">
        <v>423.4786363636363</v>
      </c>
      <c r="AK78">
        <v>0.001525274906441734</v>
      </c>
      <c r="AL78">
        <v>67.16815097061794</v>
      </c>
      <c r="AM78">
        <f>(AO78 - AN78 + BN78*1E3/(8.314*(BP78+273.15)) * AQ78/BM78 * AP78) * BM78/(100*BA78) * 1000/(1000 - AO78)</f>
        <v>0</v>
      </c>
      <c r="AN78">
        <v>14.16954028943669</v>
      </c>
      <c r="AO78">
        <v>14.49469999999999</v>
      </c>
      <c r="AP78">
        <v>-0.006835033147326274</v>
      </c>
      <c r="AQ78">
        <v>78.5489632675649</v>
      </c>
      <c r="AR78">
        <v>12</v>
      </c>
      <c r="AS78">
        <v>2</v>
      </c>
      <c r="AT78">
        <f>IF(AR78*$H$13&gt;=AV78,1.0,(AV78/(AV78-AR78*$H$13)))</f>
        <v>0</v>
      </c>
      <c r="AU78">
        <f>(AT78-1)*100</f>
        <v>0</v>
      </c>
      <c r="AV78">
        <f>MAX(0,($B$13+$C$13*BU78)/(1+$D$13*BU78)*BN78/(BP78+273)*$E$13)</f>
        <v>0</v>
      </c>
      <c r="AW78">
        <f>$B$11*BV78+$C$11*BW78+$F$11*CH78*(1-CK78)</f>
        <v>0</v>
      </c>
      <c r="AX78">
        <f>AW78*AY78</f>
        <v>0</v>
      </c>
      <c r="AY78">
        <f>($B$11*$D$9+$C$11*$D$9+$F$11*((CU78+CM78)/MAX(CU78+CM78+CV78, 0.1)*$I$9+CV78/MAX(CU78+CM78+CV78, 0.1)*$J$9))/($B$11+$C$11+$F$11)</f>
        <v>0</v>
      </c>
      <c r="AZ78">
        <f>($B$11*$K$9+$C$11*$K$9+$F$11*((CU78+CM78)/MAX(CU78+CM78+CV78, 0.1)*$P$9+CV78/MAX(CU78+CM78+CV78, 0.1)*$Q$9))/($B$11+$C$11+$F$11)</f>
        <v>0</v>
      </c>
      <c r="BA78">
        <v>6</v>
      </c>
      <c r="BB78">
        <v>0.5</v>
      </c>
      <c r="BC78" t="s">
        <v>355</v>
      </c>
      <c r="BD78">
        <v>2</v>
      </c>
      <c r="BE78" t="b">
        <v>1</v>
      </c>
      <c r="BF78">
        <v>1714153309.566667</v>
      </c>
      <c r="BG78">
        <v>417.3815999999999</v>
      </c>
      <c r="BH78">
        <v>420.0050000000001</v>
      </c>
      <c r="BI78">
        <v>14.55867666666667</v>
      </c>
      <c r="BJ78">
        <v>14.20602</v>
      </c>
      <c r="BK78">
        <v>420.1747</v>
      </c>
      <c r="BL78">
        <v>14.58732666666667</v>
      </c>
      <c r="BM78">
        <v>600.0087</v>
      </c>
      <c r="BN78">
        <v>101.3872666666667</v>
      </c>
      <c r="BO78">
        <v>0.09993952999999998</v>
      </c>
      <c r="BP78">
        <v>20.33383</v>
      </c>
      <c r="BQ78">
        <v>20.31888</v>
      </c>
      <c r="BR78">
        <v>999.9000000000002</v>
      </c>
      <c r="BS78">
        <v>0</v>
      </c>
      <c r="BT78">
        <v>0</v>
      </c>
      <c r="BU78">
        <v>9995.975333333332</v>
      </c>
      <c r="BV78">
        <v>0</v>
      </c>
      <c r="BW78">
        <v>64.06468333333333</v>
      </c>
      <c r="BX78">
        <v>-2.623498</v>
      </c>
      <c r="BY78">
        <v>423.5478666666666</v>
      </c>
      <c r="BZ78">
        <v>426.0575666666667</v>
      </c>
      <c r="CA78">
        <v>0.3526578666666666</v>
      </c>
      <c r="CB78">
        <v>420.0050000000001</v>
      </c>
      <c r="CC78">
        <v>14.20602</v>
      </c>
      <c r="CD78">
        <v>1.476064333333334</v>
      </c>
      <c r="CE78">
        <v>1.440309</v>
      </c>
      <c r="CF78">
        <v>12.72239</v>
      </c>
      <c r="CG78">
        <v>12.34875</v>
      </c>
      <c r="CH78">
        <v>400.0038333333333</v>
      </c>
      <c r="CI78">
        <v>0.9000124000000002</v>
      </c>
      <c r="CJ78">
        <v>0.09998794999999998</v>
      </c>
      <c r="CK78">
        <v>0</v>
      </c>
      <c r="CL78">
        <v>294.7038</v>
      </c>
      <c r="CM78">
        <v>5.00098</v>
      </c>
      <c r="CN78">
        <v>1343.489</v>
      </c>
      <c r="CO78">
        <v>3655.970666666667</v>
      </c>
      <c r="CP78">
        <v>35.57673333333334</v>
      </c>
      <c r="CQ78">
        <v>39.1894</v>
      </c>
      <c r="CR78">
        <v>37.41426666666666</v>
      </c>
      <c r="CS78">
        <v>39.18303333333332</v>
      </c>
      <c r="CT78">
        <v>37.556</v>
      </c>
      <c r="CU78">
        <v>355.5073333333332</v>
      </c>
      <c r="CV78">
        <v>39.493</v>
      </c>
      <c r="CW78">
        <v>0</v>
      </c>
      <c r="CX78">
        <v>1714153404.5</v>
      </c>
      <c r="CY78">
        <v>0</v>
      </c>
      <c r="CZ78">
        <v>1714152587.1</v>
      </c>
      <c r="DA78" t="s">
        <v>456</v>
      </c>
      <c r="DB78">
        <v>1714152586.6</v>
      </c>
      <c r="DC78">
        <v>1714152587.1</v>
      </c>
      <c r="DD78">
        <v>2</v>
      </c>
      <c r="DE78">
        <v>-0.066</v>
      </c>
      <c r="DF78">
        <v>0.004</v>
      </c>
      <c r="DG78">
        <v>-2.805</v>
      </c>
      <c r="DH78">
        <v>-0.029</v>
      </c>
      <c r="DI78">
        <v>420</v>
      </c>
      <c r="DJ78">
        <v>14</v>
      </c>
      <c r="DK78">
        <v>0.3</v>
      </c>
      <c r="DL78">
        <v>0.13</v>
      </c>
      <c r="DM78">
        <v>-2.5960595</v>
      </c>
      <c r="DN78">
        <v>-0.5691705816135042</v>
      </c>
      <c r="DO78">
        <v>0.06819194655346042</v>
      </c>
      <c r="DP78">
        <v>0</v>
      </c>
      <c r="DQ78">
        <v>0.34638945</v>
      </c>
      <c r="DR78">
        <v>0.0617812457786112</v>
      </c>
      <c r="DS78">
        <v>0.01621833247277598</v>
      </c>
      <c r="DT78">
        <v>1</v>
      </c>
      <c r="DU78">
        <v>1</v>
      </c>
      <c r="DV78">
        <v>2</v>
      </c>
      <c r="DW78" t="s">
        <v>368</v>
      </c>
      <c r="DX78">
        <v>3.22959</v>
      </c>
      <c r="DY78">
        <v>2.70402</v>
      </c>
      <c r="DZ78">
        <v>0.106596</v>
      </c>
      <c r="EA78">
        <v>0.106903</v>
      </c>
      <c r="EB78">
        <v>0.0814991</v>
      </c>
      <c r="EC78">
        <v>0.08041089999999999</v>
      </c>
      <c r="ED78">
        <v>29338</v>
      </c>
      <c r="EE78">
        <v>28702.3</v>
      </c>
      <c r="EF78">
        <v>31429.1</v>
      </c>
      <c r="EG78">
        <v>30445.1</v>
      </c>
      <c r="EH78">
        <v>38683</v>
      </c>
      <c r="EI78">
        <v>37020.9</v>
      </c>
      <c r="EJ78">
        <v>44060.6</v>
      </c>
      <c r="EK78">
        <v>42515.1</v>
      </c>
      <c r="EL78">
        <v>2.14908</v>
      </c>
      <c r="EM78">
        <v>1.9835</v>
      </c>
      <c r="EN78">
        <v>0.0443608</v>
      </c>
      <c r="EO78">
        <v>0</v>
      </c>
      <c r="EP78">
        <v>19.581</v>
      </c>
      <c r="EQ78">
        <v>999.9</v>
      </c>
      <c r="ER78">
        <v>52.9</v>
      </c>
      <c r="ES78">
        <v>26.1</v>
      </c>
      <c r="ET78">
        <v>17.7096</v>
      </c>
      <c r="EU78">
        <v>61.5145</v>
      </c>
      <c r="EV78">
        <v>23.5978</v>
      </c>
      <c r="EW78">
        <v>1</v>
      </c>
      <c r="EX78">
        <v>-0.3205</v>
      </c>
      <c r="EY78">
        <v>1.25183</v>
      </c>
      <c r="EZ78">
        <v>20.2039</v>
      </c>
      <c r="FA78">
        <v>5.22553</v>
      </c>
      <c r="FB78">
        <v>11.9947</v>
      </c>
      <c r="FC78">
        <v>4.9668</v>
      </c>
      <c r="FD78">
        <v>3.2964</v>
      </c>
      <c r="FE78">
        <v>9999</v>
      </c>
      <c r="FF78">
        <v>9999</v>
      </c>
      <c r="FG78">
        <v>9999</v>
      </c>
      <c r="FH78">
        <v>27.2</v>
      </c>
      <c r="FI78">
        <v>4.97105</v>
      </c>
      <c r="FJ78">
        <v>1.86768</v>
      </c>
      <c r="FK78">
        <v>1.85883</v>
      </c>
      <c r="FL78">
        <v>1.86494</v>
      </c>
      <c r="FM78">
        <v>1.86307</v>
      </c>
      <c r="FN78">
        <v>1.86432</v>
      </c>
      <c r="FO78">
        <v>1.85976</v>
      </c>
      <c r="FP78">
        <v>1.86386</v>
      </c>
      <c r="FQ78">
        <v>0</v>
      </c>
      <c r="FR78">
        <v>0</v>
      </c>
      <c r="FS78">
        <v>0</v>
      </c>
      <c r="FT78">
        <v>0</v>
      </c>
      <c r="FU78" t="s">
        <v>358</v>
      </c>
      <c r="FV78" t="s">
        <v>359</v>
      </c>
      <c r="FW78" t="s">
        <v>360</v>
      </c>
      <c r="FX78" t="s">
        <v>360</v>
      </c>
      <c r="FY78" t="s">
        <v>360</v>
      </c>
      <c r="FZ78" t="s">
        <v>360</v>
      </c>
      <c r="GA78">
        <v>0</v>
      </c>
      <c r="GB78">
        <v>100</v>
      </c>
      <c r="GC78">
        <v>100</v>
      </c>
      <c r="GD78">
        <v>-2.793</v>
      </c>
      <c r="GE78">
        <v>-0.0287</v>
      </c>
      <c r="GF78">
        <v>-0.9468066359150009</v>
      </c>
      <c r="GG78">
        <v>-0.004200780211792431</v>
      </c>
      <c r="GH78">
        <v>-6.086107273994438E-07</v>
      </c>
      <c r="GI78">
        <v>3.538391214060535E-10</v>
      </c>
      <c r="GJ78">
        <v>-0.05097611994291192</v>
      </c>
      <c r="GK78">
        <v>0.006682484536868237</v>
      </c>
      <c r="GL78">
        <v>-0.0007200357986506558</v>
      </c>
      <c r="GM78">
        <v>2.515042002614049E-05</v>
      </c>
      <c r="GN78">
        <v>15</v>
      </c>
      <c r="GO78">
        <v>1944</v>
      </c>
      <c r="GP78">
        <v>3</v>
      </c>
      <c r="GQ78">
        <v>20</v>
      </c>
      <c r="GR78">
        <v>12.2</v>
      </c>
      <c r="GS78">
        <v>12.2</v>
      </c>
      <c r="GT78">
        <v>1.12793</v>
      </c>
      <c r="GU78">
        <v>2.4231</v>
      </c>
      <c r="GV78">
        <v>1.44897</v>
      </c>
      <c r="GW78">
        <v>2.29736</v>
      </c>
      <c r="GX78">
        <v>1.55151</v>
      </c>
      <c r="GY78">
        <v>2.27905</v>
      </c>
      <c r="GZ78">
        <v>30.5231</v>
      </c>
      <c r="HA78">
        <v>14.1933</v>
      </c>
      <c r="HB78">
        <v>18</v>
      </c>
      <c r="HC78">
        <v>574.5069999999999</v>
      </c>
      <c r="HD78">
        <v>474.19</v>
      </c>
      <c r="HE78">
        <v>17.9998</v>
      </c>
      <c r="HF78">
        <v>22.8502</v>
      </c>
      <c r="HG78">
        <v>29.9998</v>
      </c>
      <c r="HH78">
        <v>22.9299</v>
      </c>
      <c r="HI78">
        <v>22.8772</v>
      </c>
      <c r="HJ78">
        <v>22.5821</v>
      </c>
      <c r="HK78">
        <v>29.1544</v>
      </c>
      <c r="HL78">
        <v>54.9234</v>
      </c>
      <c r="HM78">
        <v>18</v>
      </c>
      <c r="HN78">
        <v>420</v>
      </c>
      <c r="HO78">
        <v>14.1051</v>
      </c>
      <c r="HP78">
        <v>99.75709999999999</v>
      </c>
      <c r="HQ78">
        <v>101.588</v>
      </c>
    </row>
    <row r="79" spans="1:225">
      <c r="A79">
        <v>63</v>
      </c>
      <c r="B79">
        <v>1714153327.5</v>
      </c>
      <c r="C79">
        <v>2270.400000095367</v>
      </c>
      <c r="D79" t="s">
        <v>494</v>
      </c>
      <c r="E79" t="s">
        <v>495</v>
      </c>
      <c r="F79">
        <v>5</v>
      </c>
      <c r="G79" t="s">
        <v>489</v>
      </c>
      <c r="H79">
        <v>1714153319.566667</v>
      </c>
      <c r="I79">
        <f>(J79)/1000</f>
        <v>0</v>
      </c>
      <c r="J79">
        <f>IF(BE79, AM79, AG79)</f>
        <v>0</v>
      </c>
      <c r="K79">
        <f>IF(BE79, AH79, AF79)</f>
        <v>0</v>
      </c>
      <c r="L79">
        <f>BG79 - IF(AT79&gt;1, K79*BA79*100.0/(AV79*BU79), 0)</f>
        <v>0</v>
      </c>
      <c r="M79">
        <f>((S79-I79/2)*L79-K79)/(S79+I79/2)</f>
        <v>0</v>
      </c>
      <c r="N79">
        <f>M79*(BN79+BO79)/1000.0</f>
        <v>0</v>
      </c>
      <c r="O79">
        <f>(BG79 - IF(AT79&gt;1, K79*BA79*100.0/(AV79*BU79), 0))*(BN79+BO79)/1000.0</f>
        <v>0</v>
      </c>
      <c r="P79">
        <f>2.0/((1/R79-1/Q79)+SIGN(R79)*SQRT((1/R79-1/Q79)*(1/R79-1/Q79) + 4*BB79/((BB79+1)*(BB79+1))*(2*1/R79*1/Q79-1/Q79*1/Q79)))</f>
        <v>0</v>
      </c>
      <c r="Q79">
        <f>IF(LEFT(BC79,1)&lt;&gt;"0",IF(LEFT(BC79,1)="1",3.0,BD79),$D$5+$E$5*(BU79*BN79/($K$5*1000))+$F$5*(BU79*BN79/($K$5*1000))*MAX(MIN(BA79,$J$5),$I$5)*MAX(MIN(BA79,$J$5),$I$5)+$G$5*MAX(MIN(BA79,$J$5),$I$5)*(BU79*BN79/($K$5*1000))+$H$5*(BU79*BN79/($K$5*1000))*(BU79*BN79/($K$5*1000)))</f>
        <v>0</v>
      </c>
      <c r="R79">
        <f>I79*(1000-(1000*0.61365*exp(17.502*V79/(240.97+V79))/(BN79+BO79)+BI79)/2)/(1000*0.61365*exp(17.502*V79/(240.97+V79))/(BN79+BO79)-BI79)</f>
        <v>0</v>
      </c>
      <c r="S79">
        <f>1/((BB79+1)/(P79/1.6)+1/(Q79/1.37)) + BB79/((BB79+1)/(P79/1.6) + BB79/(Q79/1.37))</f>
        <v>0</v>
      </c>
      <c r="T79">
        <f>(AW79*AZ79)</f>
        <v>0</v>
      </c>
      <c r="U79">
        <f>(BP79+(T79+2*0.95*5.67E-8*(((BP79+$B$7)+273)^4-(BP79+273)^4)-44100*I79)/(1.84*29.3*Q79+8*0.95*5.67E-8*(BP79+273)^3))</f>
        <v>0</v>
      </c>
      <c r="V79">
        <f>($C$7*BQ79+$D$7*BR79+$E$7*U79)</f>
        <v>0</v>
      </c>
      <c r="W79">
        <f>0.61365*exp(17.502*V79/(240.97+V79))</f>
        <v>0</v>
      </c>
      <c r="X79">
        <f>(Y79/Z79*100)</f>
        <v>0</v>
      </c>
      <c r="Y79">
        <f>BI79*(BN79+BO79)/1000</f>
        <v>0</v>
      </c>
      <c r="Z79">
        <f>0.61365*exp(17.502*BP79/(240.97+BP79))</f>
        <v>0</v>
      </c>
      <c r="AA79">
        <f>(W79-BI79*(BN79+BO79)/1000)</f>
        <v>0</v>
      </c>
      <c r="AB79">
        <f>(-I79*44100)</f>
        <v>0</v>
      </c>
      <c r="AC79">
        <f>2*29.3*Q79*0.92*(BP79-V79)</f>
        <v>0</v>
      </c>
      <c r="AD79">
        <f>2*0.95*5.67E-8*(((BP79+$B$7)+273)^4-(V79+273)^4)</f>
        <v>0</v>
      </c>
      <c r="AE79">
        <f>T79+AD79+AB79+AC79</f>
        <v>0</v>
      </c>
      <c r="AF79">
        <f>BM79*AT79*(BH79-BG79*(1000-AT79*BJ79)/(1000-AT79*BI79))/(100*BA79)</f>
        <v>0</v>
      </c>
      <c r="AG79">
        <f>1000*BM79*AT79*(BI79-BJ79)/(100*BA79*(1000-AT79*BI79))</f>
        <v>0</v>
      </c>
      <c r="AH79">
        <f>(AI79 - AJ79 - BN79*1E3/(8.314*(BP79+273.15)) * AL79/BM79 * AK79) * BM79/(100*BA79) * (1000 - BJ79)/1000</f>
        <v>0</v>
      </c>
      <c r="AI79">
        <v>425.9255258188711</v>
      </c>
      <c r="AJ79">
        <v>423.394296969697</v>
      </c>
      <c r="AK79">
        <v>-0.0008653614558240595</v>
      </c>
      <c r="AL79">
        <v>67.16815097061794</v>
      </c>
      <c r="AM79">
        <f>(AO79 - AN79 + BN79*1E3/(8.314*(BP79+273.15)) * AQ79/BM79 * AP79) * BM79/(100*BA79) * 1000/(1000 - AO79)</f>
        <v>0</v>
      </c>
      <c r="AN79">
        <v>14.1142865206291</v>
      </c>
      <c r="AO79">
        <v>14.42941454545454</v>
      </c>
      <c r="AP79">
        <v>-0.005484561032085352</v>
      </c>
      <c r="AQ79">
        <v>78.5489632675649</v>
      </c>
      <c r="AR79">
        <v>12</v>
      </c>
      <c r="AS79">
        <v>2</v>
      </c>
      <c r="AT79">
        <f>IF(AR79*$H$13&gt;=AV79,1.0,(AV79/(AV79-AR79*$H$13)))</f>
        <v>0</v>
      </c>
      <c r="AU79">
        <f>(AT79-1)*100</f>
        <v>0</v>
      </c>
      <c r="AV79">
        <f>MAX(0,($B$13+$C$13*BU79)/(1+$D$13*BU79)*BN79/(BP79+273)*$E$13)</f>
        <v>0</v>
      </c>
      <c r="AW79">
        <f>$B$11*BV79+$C$11*BW79+$F$11*CH79*(1-CK79)</f>
        <v>0</v>
      </c>
      <c r="AX79">
        <f>AW79*AY79</f>
        <v>0</v>
      </c>
      <c r="AY79">
        <f>($B$11*$D$9+$C$11*$D$9+$F$11*((CU79+CM79)/MAX(CU79+CM79+CV79, 0.1)*$I$9+CV79/MAX(CU79+CM79+CV79, 0.1)*$J$9))/($B$11+$C$11+$F$11)</f>
        <v>0</v>
      </c>
      <c r="AZ79">
        <f>($B$11*$K$9+$C$11*$K$9+$F$11*((CU79+CM79)/MAX(CU79+CM79+CV79, 0.1)*$P$9+CV79/MAX(CU79+CM79+CV79, 0.1)*$Q$9))/($B$11+$C$11+$F$11)</f>
        <v>0</v>
      </c>
      <c r="BA79">
        <v>6</v>
      </c>
      <c r="BB79">
        <v>0.5</v>
      </c>
      <c r="BC79" t="s">
        <v>355</v>
      </c>
      <c r="BD79">
        <v>2</v>
      </c>
      <c r="BE79" t="b">
        <v>1</v>
      </c>
      <c r="BF79">
        <v>1714153319.566667</v>
      </c>
      <c r="BG79">
        <v>417.3143666666667</v>
      </c>
      <c r="BH79">
        <v>420.0012666666666</v>
      </c>
      <c r="BI79">
        <v>14.47557333333333</v>
      </c>
      <c r="BJ79">
        <v>14.13696666666667</v>
      </c>
      <c r="BK79">
        <v>420.1071666666667</v>
      </c>
      <c r="BL79">
        <v>14.50436333333333</v>
      </c>
      <c r="BM79">
        <v>599.9936</v>
      </c>
      <c r="BN79">
        <v>101.3876</v>
      </c>
      <c r="BO79">
        <v>0.09994202333333331</v>
      </c>
      <c r="BP79">
        <v>20.33662</v>
      </c>
      <c r="BQ79">
        <v>20.3193</v>
      </c>
      <c r="BR79">
        <v>999.9000000000002</v>
      </c>
      <c r="BS79">
        <v>0</v>
      </c>
      <c r="BT79">
        <v>0</v>
      </c>
      <c r="BU79">
        <v>10005.67133333333</v>
      </c>
      <c r="BV79">
        <v>0</v>
      </c>
      <c r="BW79">
        <v>66.09518999999999</v>
      </c>
      <c r="BX79">
        <v>-2.686963999999999</v>
      </c>
      <c r="BY79">
        <v>423.4439</v>
      </c>
      <c r="BZ79">
        <v>426.024</v>
      </c>
      <c r="CA79">
        <v>0.3386127</v>
      </c>
      <c r="CB79">
        <v>420.0012666666666</v>
      </c>
      <c r="CC79">
        <v>14.13696666666667</v>
      </c>
      <c r="CD79">
        <v>1.467645333333333</v>
      </c>
      <c r="CE79">
        <v>1.433312333333333</v>
      </c>
      <c r="CF79">
        <v>12.63515333333334</v>
      </c>
      <c r="CG79">
        <v>12.27471333333333</v>
      </c>
      <c r="CH79">
        <v>399.9761</v>
      </c>
      <c r="CI79">
        <v>0.9000172000000002</v>
      </c>
      <c r="CJ79">
        <v>0.09998318333333331</v>
      </c>
      <c r="CK79">
        <v>0</v>
      </c>
      <c r="CL79">
        <v>288.9255333333333</v>
      </c>
      <c r="CM79">
        <v>5.00098</v>
      </c>
      <c r="CN79">
        <v>1320.522</v>
      </c>
      <c r="CO79">
        <v>3655.720333333334</v>
      </c>
      <c r="CP79">
        <v>35.63936666666666</v>
      </c>
      <c r="CQ79">
        <v>39.3103</v>
      </c>
      <c r="CR79">
        <v>37.4706</v>
      </c>
      <c r="CS79">
        <v>39.37273333333334</v>
      </c>
      <c r="CT79">
        <v>37.64343333333332</v>
      </c>
      <c r="CU79">
        <v>355.484</v>
      </c>
      <c r="CV79">
        <v>39.49</v>
      </c>
      <c r="CW79">
        <v>0</v>
      </c>
      <c r="CX79">
        <v>1714153414.7</v>
      </c>
      <c r="CY79">
        <v>0</v>
      </c>
      <c r="CZ79">
        <v>1714152587.1</v>
      </c>
      <c r="DA79" t="s">
        <v>456</v>
      </c>
      <c r="DB79">
        <v>1714152586.6</v>
      </c>
      <c r="DC79">
        <v>1714152587.1</v>
      </c>
      <c r="DD79">
        <v>2</v>
      </c>
      <c r="DE79">
        <v>-0.066</v>
      </c>
      <c r="DF79">
        <v>0.004</v>
      </c>
      <c r="DG79">
        <v>-2.805</v>
      </c>
      <c r="DH79">
        <v>-0.029</v>
      </c>
      <c r="DI79">
        <v>420</v>
      </c>
      <c r="DJ79">
        <v>14</v>
      </c>
      <c r="DK79">
        <v>0.3</v>
      </c>
      <c r="DL79">
        <v>0.13</v>
      </c>
      <c r="DM79">
        <v>-2.662820975609756</v>
      </c>
      <c r="DN79">
        <v>-0.3142716376306657</v>
      </c>
      <c r="DO79">
        <v>0.06813761483311365</v>
      </c>
      <c r="DP79">
        <v>0</v>
      </c>
      <c r="DQ79">
        <v>0.3438724146341463</v>
      </c>
      <c r="DR79">
        <v>-0.1089025923344953</v>
      </c>
      <c r="DS79">
        <v>0.01354241095906398</v>
      </c>
      <c r="DT79">
        <v>0</v>
      </c>
      <c r="DU79">
        <v>0</v>
      </c>
      <c r="DV79">
        <v>2</v>
      </c>
      <c r="DW79" t="s">
        <v>357</v>
      </c>
      <c r="DX79">
        <v>3.22986</v>
      </c>
      <c r="DY79">
        <v>2.70477</v>
      </c>
      <c r="DZ79">
        <v>0.106585</v>
      </c>
      <c r="EA79">
        <v>0.106912</v>
      </c>
      <c r="EB79">
        <v>0.0812389</v>
      </c>
      <c r="EC79">
        <v>0.08032880000000001</v>
      </c>
      <c r="ED79">
        <v>29339.2</v>
      </c>
      <c r="EE79">
        <v>28702.4</v>
      </c>
      <c r="EF79">
        <v>31430</v>
      </c>
      <c r="EG79">
        <v>30445.5</v>
      </c>
      <c r="EH79">
        <v>38695.2</v>
      </c>
      <c r="EI79">
        <v>37024.8</v>
      </c>
      <c r="EJ79">
        <v>44062.1</v>
      </c>
      <c r="EK79">
        <v>42515.7</v>
      </c>
      <c r="EL79">
        <v>2.14967</v>
      </c>
      <c r="EM79">
        <v>1.98283</v>
      </c>
      <c r="EN79">
        <v>0.0444278</v>
      </c>
      <c r="EO79">
        <v>0</v>
      </c>
      <c r="EP79">
        <v>19.5842</v>
      </c>
      <c r="EQ79">
        <v>999.9</v>
      </c>
      <c r="ER79">
        <v>52.8</v>
      </c>
      <c r="ES79">
        <v>26.2</v>
      </c>
      <c r="ET79">
        <v>17.7811</v>
      </c>
      <c r="EU79">
        <v>61.1445</v>
      </c>
      <c r="EV79">
        <v>23.2131</v>
      </c>
      <c r="EW79">
        <v>1</v>
      </c>
      <c r="EX79">
        <v>-0.320808</v>
      </c>
      <c r="EY79">
        <v>1.25068</v>
      </c>
      <c r="EZ79">
        <v>20.2043</v>
      </c>
      <c r="FA79">
        <v>5.22867</v>
      </c>
      <c r="FB79">
        <v>11.9948</v>
      </c>
      <c r="FC79">
        <v>4.9677</v>
      </c>
      <c r="FD79">
        <v>3.297</v>
      </c>
      <c r="FE79">
        <v>9999</v>
      </c>
      <c r="FF79">
        <v>9999</v>
      </c>
      <c r="FG79">
        <v>9999</v>
      </c>
      <c r="FH79">
        <v>27.2</v>
      </c>
      <c r="FI79">
        <v>4.97107</v>
      </c>
      <c r="FJ79">
        <v>1.86768</v>
      </c>
      <c r="FK79">
        <v>1.85883</v>
      </c>
      <c r="FL79">
        <v>1.86496</v>
      </c>
      <c r="FM79">
        <v>1.86307</v>
      </c>
      <c r="FN79">
        <v>1.86433</v>
      </c>
      <c r="FO79">
        <v>1.85975</v>
      </c>
      <c r="FP79">
        <v>1.86386</v>
      </c>
      <c r="FQ79">
        <v>0</v>
      </c>
      <c r="FR79">
        <v>0</v>
      </c>
      <c r="FS79">
        <v>0</v>
      </c>
      <c r="FT79">
        <v>0</v>
      </c>
      <c r="FU79" t="s">
        <v>358</v>
      </c>
      <c r="FV79" t="s">
        <v>359</v>
      </c>
      <c r="FW79" t="s">
        <v>360</v>
      </c>
      <c r="FX79" t="s">
        <v>360</v>
      </c>
      <c r="FY79" t="s">
        <v>360</v>
      </c>
      <c r="FZ79" t="s">
        <v>360</v>
      </c>
      <c r="GA79">
        <v>0</v>
      </c>
      <c r="GB79">
        <v>100</v>
      </c>
      <c r="GC79">
        <v>100</v>
      </c>
      <c r="GD79">
        <v>-2.792</v>
      </c>
      <c r="GE79">
        <v>-0.0289</v>
      </c>
      <c r="GF79">
        <v>-0.9468066359150009</v>
      </c>
      <c r="GG79">
        <v>-0.004200780211792431</v>
      </c>
      <c r="GH79">
        <v>-6.086107273994438E-07</v>
      </c>
      <c r="GI79">
        <v>3.538391214060535E-10</v>
      </c>
      <c r="GJ79">
        <v>-0.05097611994291192</v>
      </c>
      <c r="GK79">
        <v>0.006682484536868237</v>
      </c>
      <c r="GL79">
        <v>-0.0007200357986506558</v>
      </c>
      <c r="GM79">
        <v>2.515042002614049E-05</v>
      </c>
      <c r="GN79">
        <v>15</v>
      </c>
      <c r="GO79">
        <v>1944</v>
      </c>
      <c r="GP79">
        <v>3</v>
      </c>
      <c r="GQ79">
        <v>20</v>
      </c>
      <c r="GR79">
        <v>12.3</v>
      </c>
      <c r="GS79">
        <v>12.3</v>
      </c>
      <c r="GT79">
        <v>1.12793</v>
      </c>
      <c r="GU79">
        <v>2.40601</v>
      </c>
      <c r="GV79">
        <v>1.44775</v>
      </c>
      <c r="GW79">
        <v>2.29858</v>
      </c>
      <c r="GX79">
        <v>1.55151</v>
      </c>
      <c r="GY79">
        <v>2.43408</v>
      </c>
      <c r="GZ79">
        <v>30.5015</v>
      </c>
      <c r="HA79">
        <v>14.2108</v>
      </c>
      <c r="HB79">
        <v>18</v>
      </c>
      <c r="HC79">
        <v>574.861</v>
      </c>
      <c r="HD79">
        <v>473.741</v>
      </c>
      <c r="HE79">
        <v>17.9998</v>
      </c>
      <c r="HF79">
        <v>22.8434</v>
      </c>
      <c r="HG79">
        <v>29.9998</v>
      </c>
      <c r="HH79">
        <v>22.9255</v>
      </c>
      <c r="HI79">
        <v>22.8741</v>
      </c>
      <c r="HJ79">
        <v>22.5806</v>
      </c>
      <c r="HK79">
        <v>29.1544</v>
      </c>
      <c r="HL79">
        <v>54.9234</v>
      </c>
      <c r="HM79">
        <v>18</v>
      </c>
      <c r="HN79">
        <v>420</v>
      </c>
      <c r="HO79">
        <v>14.1249</v>
      </c>
      <c r="HP79">
        <v>99.76009999999999</v>
      </c>
      <c r="HQ79">
        <v>101.59</v>
      </c>
    </row>
    <row r="80" spans="1:225">
      <c r="A80">
        <v>64</v>
      </c>
      <c r="B80">
        <v>1714153337.5</v>
      </c>
      <c r="C80">
        <v>2280.400000095367</v>
      </c>
      <c r="D80" t="s">
        <v>496</v>
      </c>
      <c r="E80" t="s">
        <v>497</v>
      </c>
      <c r="F80">
        <v>5</v>
      </c>
      <c r="G80" t="s">
        <v>489</v>
      </c>
      <c r="H80">
        <v>1714153329.566667</v>
      </c>
      <c r="I80">
        <f>(J80)/1000</f>
        <v>0</v>
      </c>
      <c r="J80">
        <f>IF(BE80, AM80, AG80)</f>
        <v>0</v>
      </c>
      <c r="K80">
        <f>IF(BE80, AH80, AF80)</f>
        <v>0</v>
      </c>
      <c r="L80">
        <f>BG80 - IF(AT80&gt;1, K80*BA80*100.0/(AV80*BU80), 0)</f>
        <v>0</v>
      </c>
      <c r="M80">
        <f>((S80-I80/2)*L80-K80)/(S80+I80/2)</f>
        <v>0</v>
      </c>
      <c r="N80">
        <f>M80*(BN80+BO80)/1000.0</f>
        <v>0</v>
      </c>
      <c r="O80">
        <f>(BG80 - IF(AT80&gt;1, K80*BA80*100.0/(AV80*BU80), 0))*(BN80+BO80)/1000.0</f>
        <v>0</v>
      </c>
      <c r="P80">
        <f>2.0/((1/R80-1/Q80)+SIGN(R80)*SQRT((1/R80-1/Q80)*(1/R80-1/Q80) + 4*BB80/((BB80+1)*(BB80+1))*(2*1/R80*1/Q80-1/Q80*1/Q80)))</f>
        <v>0</v>
      </c>
      <c r="Q80">
        <f>IF(LEFT(BC80,1)&lt;&gt;"0",IF(LEFT(BC80,1)="1",3.0,BD80),$D$5+$E$5*(BU80*BN80/($K$5*1000))+$F$5*(BU80*BN80/($K$5*1000))*MAX(MIN(BA80,$J$5),$I$5)*MAX(MIN(BA80,$J$5),$I$5)+$G$5*MAX(MIN(BA80,$J$5),$I$5)*(BU80*BN80/($K$5*1000))+$H$5*(BU80*BN80/($K$5*1000))*(BU80*BN80/($K$5*1000)))</f>
        <v>0</v>
      </c>
      <c r="R80">
        <f>I80*(1000-(1000*0.61365*exp(17.502*V80/(240.97+V80))/(BN80+BO80)+BI80)/2)/(1000*0.61365*exp(17.502*V80/(240.97+V80))/(BN80+BO80)-BI80)</f>
        <v>0</v>
      </c>
      <c r="S80">
        <f>1/((BB80+1)/(P80/1.6)+1/(Q80/1.37)) + BB80/((BB80+1)/(P80/1.6) + BB80/(Q80/1.37))</f>
        <v>0</v>
      </c>
      <c r="T80">
        <f>(AW80*AZ80)</f>
        <v>0</v>
      </c>
      <c r="U80">
        <f>(BP80+(T80+2*0.95*5.67E-8*(((BP80+$B$7)+273)^4-(BP80+273)^4)-44100*I80)/(1.84*29.3*Q80+8*0.95*5.67E-8*(BP80+273)^3))</f>
        <v>0</v>
      </c>
      <c r="V80">
        <f>($C$7*BQ80+$D$7*BR80+$E$7*U80)</f>
        <v>0</v>
      </c>
      <c r="W80">
        <f>0.61365*exp(17.502*V80/(240.97+V80))</f>
        <v>0</v>
      </c>
      <c r="X80">
        <f>(Y80/Z80*100)</f>
        <v>0</v>
      </c>
      <c r="Y80">
        <f>BI80*(BN80+BO80)/1000</f>
        <v>0</v>
      </c>
      <c r="Z80">
        <f>0.61365*exp(17.502*BP80/(240.97+BP80))</f>
        <v>0</v>
      </c>
      <c r="AA80">
        <f>(W80-BI80*(BN80+BO80)/1000)</f>
        <v>0</v>
      </c>
      <c r="AB80">
        <f>(-I80*44100)</f>
        <v>0</v>
      </c>
      <c r="AC80">
        <f>2*29.3*Q80*0.92*(BP80-V80)</f>
        <v>0</v>
      </c>
      <c r="AD80">
        <f>2*0.95*5.67E-8*(((BP80+$B$7)+273)^4-(V80+273)^4)</f>
        <v>0</v>
      </c>
      <c r="AE80">
        <f>T80+AD80+AB80+AC80</f>
        <v>0</v>
      </c>
      <c r="AF80">
        <f>BM80*AT80*(BH80-BG80*(1000-AT80*BJ80)/(1000-AT80*BI80))/(100*BA80)</f>
        <v>0</v>
      </c>
      <c r="AG80">
        <f>1000*BM80*AT80*(BI80-BJ80)/(100*BA80*(1000-AT80*BI80))</f>
        <v>0</v>
      </c>
      <c r="AH80">
        <f>(AI80 - AJ80 - BN80*1E3/(8.314*(BP80+273.15)) * AL80/BM80 * AK80) * BM80/(100*BA80) * (1000 - BJ80)/1000</f>
        <v>0</v>
      </c>
      <c r="AI80">
        <v>426.0356187754702</v>
      </c>
      <c r="AJ80">
        <v>423.3451636363638</v>
      </c>
      <c r="AK80">
        <v>-3.307027895561497E-05</v>
      </c>
      <c r="AL80">
        <v>67.16815097061794</v>
      </c>
      <c r="AM80">
        <f>(AO80 - AN80 + BN80*1E3/(8.314*(BP80+273.15)) * AQ80/BM80 * AP80) * BM80/(100*BA80) * 1000/(1000 - AO80)</f>
        <v>0</v>
      </c>
      <c r="AN80">
        <v>14.1088760696725</v>
      </c>
      <c r="AO80">
        <v>14.39996848484848</v>
      </c>
      <c r="AP80">
        <v>-0.0004578420892441522</v>
      </c>
      <c r="AQ80">
        <v>78.5489632675649</v>
      </c>
      <c r="AR80">
        <v>12</v>
      </c>
      <c r="AS80">
        <v>2</v>
      </c>
      <c r="AT80">
        <f>IF(AR80*$H$13&gt;=AV80,1.0,(AV80/(AV80-AR80*$H$13)))</f>
        <v>0</v>
      </c>
      <c r="AU80">
        <f>(AT80-1)*100</f>
        <v>0</v>
      </c>
      <c r="AV80">
        <f>MAX(0,($B$13+$C$13*BU80)/(1+$D$13*BU80)*BN80/(BP80+273)*$E$13)</f>
        <v>0</v>
      </c>
      <c r="AW80">
        <f>$B$11*BV80+$C$11*BW80+$F$11*CH80*(1-CK80)</f>
        <v>0</v>
      </c>
      <c r="AX80">
        <f>AW80*AY80</f>
        <v>0</v>
      </c>
      <c r="AY80">
        <f>($B$11*$D$9+$C$11*$D$9+$F$11*((CU80+CM80)/MAX(CU80+CM80+CV80, 0.1)*$I$9+CV80/MAX(CU80+CM80+CV80, 0.1)*$J$9))/($B$11+$C$11+$F$11)</f>
        <v>0</v>
      </c>
      <c r="AZ80">
        <f>($B$11*$K$9+$C$11*$K$9+$F$11*((CU80+CM80)/MAX(CU80+CM80+CV80, 0.1)*$P$9+CV80/MAX(CU80+CM80+CV80, 0.1)*$Q$9))/($B$11+$C$11+$F$11)</f>
        <v>0</v>
      </c>
      <c r="BA80">
        <v>6</v>
      </c>
      <c r="BB80">
        <v>0.5</v>
      </c>
      <c r="BC80" t="s">
        <v>355</v>
      </c>
      <c r="BD80">
        <v>2</v>
      </c>
      <c r="BE80" t="b">
        <v>1</v>
      </c>
      <c r="BF80">
        <v>1714153329.566667</v>
      </c>
      <c r="BG80">
        <v>417.2642</v>
      </c>
      <c r="BH80">
        <v>419.9929666666667</v>
      </c>
      <c r="BI80">
        <v>14.42267666666667</v>
      </c>
      <c r="BJ80">
        <v>14.11231333333334</v>
      </c>
      <c r="BK80">
        <v>420.0568666666667</v>
      </c>
      <c r="BL80">
        <v>14.45155333333333</v>
      </c>
      <c r="BM80">
        <v>600.0461</v>
      </c>
      <c r="BN80">
        <v>101.3880333333334</v>
      </c>
      <c r="BO80">
        <v>0.10007349</v>
      </c>
      <c r="BP80">
        <v>20.33715333333333</v>
      </c>
      <c r="BQ80">
        <v>20.31966666666667</v>
      </c>
      <c r="BR80">
        <v>999.9000000000002</v>
      </c>
      <c r="BS80">
        <v>0</v>
      </c>
      <c r="BT80">
        <v>0</v>
      </c>
      <c r="BU80">
        <v>9995.837666666665</v>
      </c>
      <c r="BV80">
        <v>0</v>
      </c>
      <c r="BW80">
        <v>66.85568666666667</v>
      </c>
      <c r="BX80">
        <v>-2.728694333333334</v>
      </c>
      <c r="BY80">
        <v>423.3703333333333</v>
      </c>
      <c r="BZ80">
        <v>426.0048666666667</v>
      </c>
      <c r="CA80">
        <v>0.3103604666666667</v>
      </c>
      <c r="CB80">
        <v>419.9929666666667</v>
      </c>
      <c r="CC80">
        <v>14.11231333333334</v>
      </c>
      <c r="CD80">
        <v>1.462287666666666</v>
      </c>
      <c r="CE80">
        <v>1.430819666666667</v>
      </c>
      <c r="CF80">
        <v>12.57942</v>
      </c>
      <c r="CG80">
        <v>12.24827</v>
      </c>
      <c r="CH80">
        <v>399.9870333333334</v>
      </c>
      <c r="CI80">
        <v>0.9000292000000004</v>
      </c>
      <c r="CJ80">
        <v>0.09997126666666663</v>
      </c>
      <c r="CK80">
        <v>0</v>
      </c>
      <c r="CL80">
        <v>284.4675666666668</v>
      </c>
      <c r="CM80">
        <v>5.00098</v>
      </c>
      <c r="CN80">
        <v>1303.355</v>
      </c>
      <c r="CO80">
        <v>3655.835666666667</v>
      </c>
      <c r="CP80">
        <v>35.69966666666667</v>
      </c>
      <c r="CQ80">
        <v>39.4248</v>
      </c>
      <c r="CR80">
        <v>37.50206666666666</v>
      </c>
      <c r="CS80">
        <v>39.56223333333332</v>
      </c>
      <c r="CT80">
        <v>37.73516666666667</v>
      </c>
      <c r="CU80">
        <v>355.4996666666666</v>
      </c>
      <c r="CV80">
        <v>39.48633333333334</v>
      </c>
      <c r="CW80">
        <v>0</v>
      </c>
      <c r="CX80">
        <v>1714153424.3</v>
      </c>
      <c r="CY80">
        <v>0</v>
      </c>
      <c r="CZ80">
        <v>1714152587.1</v>
      </c>
      <c r="DA80" t="s">
        <v>456</v>
      </c>
      <c r="DB80">
        <v>1714152586.6</v>
      </c>
      <c r="DC80">
        <v>1714152587.1</v>
      </c>
      <c r="DD80">
        <v>2</v>
      </c>
      <c r="DE80">
        <v>-0.066</v>
      </c>
      <c r="DF80">
        <v>0.004</v>
      </c>
      <c r="DG80">
        <v>-2.805</v>
      </c>
      <c r="DH80">
        <v>-0.029</v>
      </c>
      <c r="DI80">
        <v>420</v>
      </c>
      <c r="DJ80">
        <v>14</v>
      </c>
      <c r="DK80">
        <v>0.3</v>
      </c>
      <c r="DL80">
        <v>0.13</v>
      </c>
      <c r="DM80">
        <v>-2.723044390243902</v>
      </c>
      <c r="DN80">
        <v>-0.2753061324041842</v>
      </c>
      <c r="DO80">
        <v>0.05972655384654545</v>
      </c>
      <c r="DP80">
        <v>0</v>
      </c>
      <c r="DQ80">
        <v>0.3202115609756098</v>
      </c>
      <c r="DR80">
        <v>-0.2115513867595815</v>
      </c>
      <c r="DS80">
        <v>0.02125112342860935</v>
      </c>
      <c r="DT80">
        <v>0</v>
      </c>
      <c r="DU80">
        <v>0</v>
      </c>
      <c r="DV80">
        <v>2</v>
      </c>
      <c r="DW80" t="s">
        <v>357</v>
      </c>
      <c r="DX80">
        <v>3.22973</v>
      </c>
      <c r="DY80">
        <v>2.70415</v>
      </c>
      <c r="DZ80">
        <v>0.106584</v>
      </c>
      <c r="EA80">
        <v>0.10691</v>
      </c>
      <c r="EB80">
        <v>0.0811231</v>
      </c>
      <c r="EC80">
        <v>0.080299</v>
      </c>
      <c r="ED80">
        <v>29339.6</v>
      </c>
      <c r="EE80">
        <v>28702.5</v>
      </c>
      <c r="EF80">
        <v>31430.3</v>
      </c>
      <c r="EG80">
        <v>30445.6</v>
      </c>
      <c r="EH80">
        <v>38700.7</v>
      </c>
      <c r="EI80">
        <v>37025.9</v>
      </c>
      <c r="EJ80">
        <v>44062.7</v>
      </c>
      <c r="EK80">
        <v>42515.6</v>
      </c>
      <c r="EL80">
        <v>2.15013</v>
      </c>
      <c r="EM80">
        <v>1.98323</v>
      </c>
      <c r="EN80">
        <v>0.0441819</v>
      </c>
      <c r="EO80">
        <v>0</v>
      </c>
      <c r="EP80">
        <v>19.5907</v>
      </c>
      <c r="EQ80">
        <v>999.9</v>
      </c>
      <c r="ER80">
        <v>52.8</v>
      </c>
      <c r="ES80">
        <v>26.1</v>
      </c>
      <c r="ET80">
        <v>17.6764</v>
      </c>
      <c r="EU80">
        <v>61.0745</v>
      </c>
      <c r="EV80">
        <v>23.7901</v>
      </c>
      <c r="EW80">
        <v>1</v>
      </c>
      <c r="EX80">
        <v>-0.321334</v>
      </c>
      <c r="EY80">
        <v>1.24856</v>
      </c>
      <c r="EZ80">
        <v>20.2044</v>
      </c>
      <c r="FA80">
        <v>5.22822</v>
      </c>
      <c r="FB80">
        <v>11.9947</v>
      </c>
      <c r="FC80">
        <v>4.9675</v>
      </c>
      <c r="FD80">
        <v>3.297</v>
      </c>
      <c r="FE80">
        <v>9999</v>
      </c>
      <c r="FF80">
        <v>9999</v>
      </c>
      <c r="FG80">
        <v>9999</v>
      </c>
      <c r="FH80">
        <v>27.2</v>
      </c>
      <c r="FI80">
        <v>4.97105</v>
      </c>
      <c r="FJ80">
        <v>1.86768</v>
      </c>
      <c r="FK80">
        <v>1.85883</v>
      </c>
      <c r="FL80">
        <v>1.86494</v>
      </c>
      <c r="FM80">
        <v>1.86309</v>
      </c>
      <c r="FN80">
        <v>1.86433</v>
      </c>
      <c r="FO80">
        <v>1.85976</v>
      </c>
      <c r="FP80">
        <v>1.86386</v>
      </c>
      <c r="FQ80">
        <v>0</v>
      </c>
      <c r="FR80">
        <v>0</v>
      </c>
      <c r="FS80">
        <v>0</v>
      </c>
      <c r="FT80">
        <v>0</v>
      </c>
      <c r="FU80" t="s">
        <v>358</v>
      </c>
      <c r="FV80" t="s">
        <v>359</v>
      </c>
      <c r="FW80" t="s">
        <v>360</v>
      </c>
      <c r="FX80" t="s">
        <v>360</v>
      </c>
      <c r="FY80" t="s">
        <v>360</v>
      </c>
      <c r="FZ80" t="s">
        <v>360</v>
      </c>
      <c r="GA80">
        <v>0</v>
      </c>
      <c r="GB80">
        <v>100</v>
      </c>
      <c r="GC80">
        <v>100</v>
      </c>
      <c r="GD80">
        <v>-2.793</v>
      </c>
      <c r="GE80">
        <v>-0.0289</v>
      </c>
      <c r="GF80">
        <v>-0.9468066359150009</v>
      </c>
      <c r="GG80">
        <v>-0.004200780211792431</v>
      </c>
      <c r="GH80">
        <v>-6.086107273994438E-07</v>
      </c>
      <c r="GI80">
        <v>3.538391214060535E-10</v>
      </c>
      <c r="GJ80">
        <v>-0.05097611994291192</v>
      </c>
      <c r="GK80">
        <v>0.006682484536868237</v>
      </c>
      <c r="GL80">
        <v>-0.0007200357986506558</v>
      </c>
      <c r="GM80">
        <v>2.515042002614049E-05</v>
      </c>
      <c r="GN80">
        <v>15</v>
      </c>
      <c r="GO80">
        <v>1944</v>
      </c>
      <c r="GP80">
        <v>3</v>
      </c>
      <c r="GQ80">
        <v>20</v>
      </c>
      <c r="GR80">
        <v>12.5</v>
      </c>
      <c r="GS80">
        <v>12.5</v>
      </c>
      <c r="GT80">
        <v>1.12793</v>
      </c>
      <c r="GU80">
        <v>2.41943</v>
      </c>
      <c r="GV80">
        <v>1.44775</v>
      </c>
      <c r="GW80">
        <v>2.29858</v>
      </c>
      <c r="GX80">
        <v>1.55151</v>
      </c>
      <c r="GY80">
        <v>2.40845</v>
      </c>
      <c r="GZ80">
        <v>30.5015</v>
      </c>
      <c r="HA80">
        <v>14.2108</v>
      </c>
      <c r="HB80">
        <v>18</v>
      </c>
      <c r="HC80">
        <v>575.121</v>
      </c>
      <c r="HD80">
        <v>473.971</v>
      </c>
      <c r="HE80">
        <v>17.9998</v>
      </c>
      <c r="HF80">
        <v>22.8371</v>
      </c>
      <c r="HG80">
        <v>29.9999</v>
      </c>
      <c r="HH80">
        <v>22.9217</v>
      </c>
      <c r="HI80">
        <v>22.8719</v>
      </c>
      <c r="HJ80">
        <v>22.5823</v>
      </c>
      <c r="HK80">
        <v>29.1544</v>
      </c>
      <c r="HL80">
        <v>54.9234</v>
      </c>
      <c r="HM80">
        <v>18</v>
      </c>
      <c r="HN80">
        <v>420</v>
      </c>
      <c r="HO80">
        <v>14.1249</v>
      </c>
      <c r="HP80">
        <v>99.76130000000001</v>
      </c>
      <c r="HQ80">
        <v>101.59</v>
      </c>
    </row>
    <row r="81" spans="1:225">
      <c r="A81">
        <v>65</v>
      </c>
      <c r="B81">
        <v>1714153347.5</v>
      </c>
      <c r="C81">
        <v>2290.400000095367</v>
      </c>
      <c r="D81" t="s">
        <v>498</v>
      </c>
      <c r="E81" t="s">
        <v>499</v>
      </c>
      <c r="F81">
        <v>5</v>
      </c>
      <c r="G81" t="s">
        <v>489</v>
      </c>
      <c r="H81">
        <v>1714153339.566667</v>
      </c>
      <c r="I81">
        <f>(J81)/1000</f>
        <v>0</v>
      </c>
      <c r="J81">
        <f>IF(BE81, AM81, AG81)</f>
        <v>0</v>
      </c>
      <c r="K81">
        <f>IF(BE81, AH81, AF81)</f>
        <v>0</v>
      </c>
      <c r="L81">
        <f>BG81 - IF(AT81&gt;1, K81*BA81*100.0/(AV81*BU81), 0)</f>
        <v>0</v>
      </c>
      <c r="M81">
        <f>((S81-I81/2)*L81-K81)/(S81+I81/2)</f>
        <v>0</v>
      </c>
      <c r="N81">
        <f>M81*(BN81+BO81)/1000.0</f>
        <v>0</v>
      </c>
      <c r="O81">
        <f>(BG81 - IF(AT81&gt;1, K81*BA81*100.0/(AV81*BU81), 0))*(BN81+BO81)/1000.0</f>
        <v>0</v>
      </c>
      <c r="P81">
        <f>2.0/((1/R81-1/Q81)+SIGN(R81)*SQRT((1/R81-1/Q81)*(1/R81-1/Q81) + 4*BB81/((BB81+1)*(BB81+1))*(2*1/R81*1/Q81-1/Q81*1/Q81)))</f>
        <v>0</v>
      </c>
      <c r="Q81">
        <f>IF(LEFT(BC81,1)&lt;&gt;"0",IF(LEFT(BC81,1)="1",3.0,BD81),$D$5+$E$5*(BU81*BN81/($K$5*1000))+$F$5*(BU81*BN81/($K$5*1000))*MAX(MIN(BA81,$J$5),$I$5)*MAX(MIN(BA81,$J$5),$I$5)+$G$5*MAX(MIN(BA81,$J$5),$I$5)*(BU81*BN81/($K$5*1000))+$H$5*(BU81*BN81/($K$5*1000))*(BU81*BN81/($K$5*1000)))</f>
        <v>0</v>
      </c>
      <c r="R81">
        <f>I81*(1000-(1000*0.61365*exp(17.502*V81/(240.97+V81))/(BN81+BO81)+BI81)/2)/(1000*0.61365*exp(17.502*V81/(240.97+V81))/(BN81+BO81)-BI81)</f>
        <v>0</v>
      </c>
      <c r="S81">
        <f>1/((BB81+1)/(P81/1.6)+1/(Q81/1.37)) + BB81/((BB81+1)/(P81/1.6) + BB81/(Q81/1.37))</f>
        <v>0</v>
      </c>
      <c r="T81">
        <f>(AW81*AZ81)</f>
        <v>0</v>
      </c>
      <c r="U81">
        <f>(BP81+(T81+2*0.95*5.67E-8*(((BP81+$B$7)+273)^4-(BP81+273)^4)-44100*I81)/(1.84*29.3*Q81+8*0.95*5.67E-8*(BP81+273)^3))</f>
        <v>0</v>
      </c>
      <c r="V81">
        <f>($C$7*BQ81+$D$7*BR81+$E$7*U81)</f>
        <v>0</v>
      </c>
      <c r="W81">
        <f>0.61365*exp(17.502*V81/(240.97+V81))</f>
        <v>0</v>
      </c>
      <c r="X81">
        <f>(Y81/Z81*100)</f>
        <v>0</v>
      </c>
      <c r="Y81">
        <f>BI81*(BN81+BO81)/1000</f>
        <v>0</v>
      </c>
      <c r="Z81">
        <f>0.61365*exp(17.502*BP81/(240.97+BP81))</f>
        <v>0</v>
      </c>
      <c r="AA81">
        <f>(W81-BI81*(BN81+BO81)/1000)</f>
        <v>0</v>
      </c>
      <c r="AB81">
        <f>(-I81*44100)</f>
        <v>0</v>
      </c>
      <c r="AC81">
        <f>2*29.3*Q81*0.92*(BP81-V81)</f>
        <v>0</v>
      </c>
      <c r="AD81">
        <f>2*0.95*5.67E-8*(((BP81+$B$7)+273)^4-(V81+273)^4)</f>
        <v>0</v>
      </c>
      <c r="AE81">
        <f>T81+AD81+AB81+AC81</f>
        <v>0</v>
      </c>
      <c r="AF81">
        <f>BM81*AT81*(BH81-BG81*(1000-AT81*BJ81)/(1000-AT81*BI81))/(100*BA81)</f>
        <v>0</v>
      </c>
      <c r="AG81">
        <f>1000*BM81*AT81*(BI81-BJ81)/(100*BA81*(1000-AT81*BI81))</f>
        <v>0</v>
      </c>
      <c r="AH81">
        <f>(AI81 - AJ81 - BN81*1E3/(8.314*(BP81+273.15)) * AL81/BM81 * AK81) * BM81/(100*BA81) * (1000 - BJ81)/1000</f>
        <v>0</v>
      </c>
      <c r="AI81">
        <v>426.0039409482578</v>
      </c>
      <c r="AJ81">
        <v>423.2873151515148</v>
      </c>
      <c r="AK81">
        <v>1.590838543640414E-05</v>
      </c>
      <c r="AL81">
        <v>67.16815097061794</v>
      </c>
      <c r="AM81">
        <f>(AO81 - AN81 + BN81*1E3/(8.314*(BP81+273.15)) * AQ81/BM81 * AP81) * BM81/(100*BA81) * 1000/(1000 - AO81)</f>
        <v>0</v>
      </c>
      <c r="AN81">
        <v>14.09412793558611</v>
      </c>
      <c r="AO81">
        <v>14.38366181818181</v>
      </c>
      <c r="AP81">
        <v>-0.0001668244019089107</v>
      </c>
      <c r="AQ81">
        <v>78.5489632675649</v>
      </c>
      <c r="AR81">
        <v>11</v>
      </c>
      <c r="AS81">
        <v>2</v>
      </c>
      <c r="AT81">
        <f>IF(AR81*$H$13&gt;=AV81,1.0,(AV81/(AV81-AR81*$H$13)))</f>
        <v>0</v>
      </c>
      <c r="AU81">
        <f>(AT81-1)*100</f>
        <v>0</v>
      </c>
      <c r="AV81">
        <f>MAX(0,($B$13+$C$13*BU81)/(1+$D$13*BU81)*BN81/(BP81+273)*$E$13)</f>
        <v>0</v>
      </c>
      <c r="AW81">
        <f>$B$11*BV81+$C$11*BW81+$F$11*CH81*(1-CK81)</f>
        <v>0</v>
      </c>
      <c r="AX81">
        <f>AW81*AY81</f>
        <v>0</v>
      </c>
      <c r="AY81">
        <f>($B$11*$D$9+$C$11*$D$9+$F$11*((CU81+CM81)/MAX(CU81+CM81+CV81, 0.1)*$I$9+CV81/MAX(CU81+CM81+CV81, 0.1)*$J$9))/($B$11+$C$11+$F$11)</f>
        <v>0</v>
      </c>
      <c r="AZ81">
        <f>($B$11*$K$9+$C$11*$K$9+$F$11*((CU81+CM81)/MAX(CU81+CM81+CV81, 0.1)*$P$9+CV81/MAX(CU81+CM81+CV81, 0.1)*$Q$9))/($B$11+$C$11+$F$11)</f>
        <v>0</v>
      </c>
      <c r="BA81">
        <v>6</v>
      </c>
      <c r="BB81">
        <v>0.5</v>
      </c>
      <c r="BC81" t="s">
        <v>355</v>
      </c>
      <c r="BD81">
        <v>2</v>
      </c>
      <c r="BE81" t="b">
        <v>1</v>
      </c>
      <c r="BF81">
        <v>1714153339.566667</v>
      </c>
      <c r="BG81">
        <v>417.2287</v>
      </c>
      <c r="BH81">
        <v>420.0021666666667</v>
      </c>
      <c r="BI81">
        <v>14.39677</v>
      </c>
      <c r="BJ81">
        <v>14.10303</v>
      </c>
      <c r="BK81">
        <v>420.0211666666667</v>
      </c>
      <c r="BL81">
        <v>14.42568333333333</v>
      </c>
      <c r="BM81">
        <v>599.9926666666668</v>
      </c>
      <c r="BN81">
        <v>101.3889666666667</v>
      </c>
      <c r="BO81">
        <v>0.09995209666666666</v>
      </c>
      <c r="BP81">
        <v>20.33430666666667</v>
      </c>
      <c r="BQ81">
        <v>20.31927000000001</v>
      </c>
      <c r="BR81">
        <v>999.9000000000002</v>
      </c>
      <c r="BS81">
        <v>0</v>
      </c>
      <c r="BT81">
        <v>0</v>
      </c>
      <c r="BU81">
        <v>9997.976333333332</v>
      </c>
      <c r="BV81">
        <v>0</v>
      </c>
      <c r="BW81">
        <v>66.17683333333333</v>
      </c>
      <c r="BX81">
        <v>-2.773350333333333</v>
      </c>
      <c r="BY81">
        <v>423.3231666666668</v>
      </c>
      <c r="BZ81">
        <v>426.0101666666667</v>
      </c>
      <c r="CA81">
        <v>0.2937494</v>
      </c>
      <c r="CB81">
        <v>420.0021666666667</v>
      </c>
      <c r="CC81">
        <v>14.10303</v>
      </c>
      <c r="CD81">
        <v>1.459673333333334</v>
      </c>
      <c r="CE81">
        <v>1.429890333333333</v>
      </c>
      <c r="CF81">
        <v>12.55215666666667</v>
      </c>
      <c r="CG81">
        <v>12.23838</v>
      </c>
      <c r="CH81">
        <v>399.9912333333334</v>
      </c>
      <c r="CI81">
        <v>0.9000211333333337</v>
      </c>
      <c r="CJ81">
        <v>0.09997923333333331</v>
      </c>
      <c r="CK81">
        <v>0</v>
      </c>
      <c r="CL81">
        <v>281.0675666666667</v>
      </c>
      <c r="CM81">
        <v>5.00098</v>
      </c>
      <c r="CN81">
        <v>1288.535333333333</v>
      </c>
      <c r="CO81">
        <v>3655.866000000001</v>
      </c>
      <c r="CP81">
        <v>35.75196666666667</v>
      </c>
      <c r="CQ81">
        <v>39.51429999999998</v>
      </c>
      <c r="CR81">
        <v>37.52893333333332</v>
      </c>
      <c r="CS81">
        <v>39.73513333333333</v>
      </c>
      <c r="CT81">
        <v>37.81013333333333</v>
      </c>
      <c r="CU81">
        <v>355.4993333333334</v>
      </c>
      <c r="CV81">
        <v>39.49</v>
      </c>
      <c r="CW81">
        <v>0</v>
      </c>
      <c r="CX81">
        <v>1714153434.5</v>
      </c>
      <c r="CY81">
        <v>0</v>
      </c>
      <c r="CZ81">
        <v>1714152587.1</v>
      </c>
      <c r="DA81" t="s">
        <v>456</v>
      </c>
      <c r="DB81">
        <v>1714152586.6</v>
      </c>
      <c r="DC81">
        <v>1714152587.1</v>
      </c>
      <c r="DD81">
        <v>2</v>
      </c>
      <c r="DE81">
        <v>-0.066</v>
      </c>
      <c r="DF81">
        <v>0.004</v>
      </c>
      <c r="DG81">
        <v>-2.805</v>
      </c>
      <c r="DH81">
        <v>-0.029</v>
      </c>
      <c r="DI81">
        <v>420</v>
      </c>
      <c r="DJ81">
        <v>14</v>
      </c>
      <c r="DK81">
        <v>0.3</v>
      </c>
      <c r="DL81">
        <v>0.13</v>
      </c>
      <c r="DM81">
        <v>-2.755309512195122</v>
      </c>
      <c r="DN81">
        <v>-0.2793148432055806</v>
      </c>
      <c r="DO81">
        <v>0.04401165843058892</v>
      </c>
      <c r="DP81">
        <v>0</v>
      </c>
      <c r="DQ81">
        <v>0.2981836097560976</v>
      </c>
      <c r="DR81">
        <v>-0.0716373449477346</v>
      </c>
      <c r="DS81">
        <v>0.008101893680712142</v>
      </c>
      <c r="DT81">
        <v>1</v>
      </c>
      <c r="DU81">
        <v>1</v>
      </c>
      <c r="DV81">
        <v>2</v>
      </c>
      <c r="DW81" t="s">
        <v>368</v>
      </c>
      <c r="DX81">
        <v>3.22962</v>
      </c>
      <c r="DY81">
        <v>2.70432</v>
      </c>
      <c r="DZ81">
        <v>0.106572</v>
      </c>
      <c r="EA81">
        <v>0.106916</v>
      </c>
      <c r="EB81">
        <v>0.081056</v>
      </c>
      <c r="EC81">
        <v>0.0802118</v>
      </c>
      <c r="ED81">
        <v>29340.2</v>
      </c>
      <c r="EE81">
        <v>28702.5</v>
      </c>
      <c r="EF81">
        <v>31430.5</v>
      </c>
      <c r="EG81">
        <v>30445.7</v>
      </c>
      <c r="EH81">
        <v>38703.8</v>
      </c>
      <c r="EI81">
        <v>37029.6</v>
      </c>
      <c r="EJ81">
        <v>44062.9</v>
      </c>
      <c r="EK81">
        <v>42515.8</v>
      </c>
      <c r="EL81">
        <v>2.15173</v>
      </c>
      <c r="EM81">
        <v>1.983</v>
      </c>
      <c r="EN81">
        <v>0.0438988</v>
      </c>
      <c r="EO81">
        <v>0</v>
      </c>
      <c r="EP81">
        <v>19.5992</v>
      </c>
      <c r="EQ81">
        <v>999.9</v>
      </c>
      <c r="ER81">
        <v>52.8</v>
      </c>
      <c r="ES81">
        <v>26.1</v>
      </c>
      <c r="ET81">
        <v>17.6769</v>
      </c>
      <c r="EU81">
        <v>60.9745</v>
      </c>
      <c r="EV81">
        <v>23.4936</v>
      </c>
      <c r="EW81">
        <v>1</v>
      </c>
      <c r="EX81">
        <v>-0.32189</v>
      </c>
      <c r="EY81">
        <v>1.24097</v>
      </c>
      <c r="EZ81">
        <v>20.2044</v>
      </c>
      <c r="FA81">
        <v>5.22822</v>
      </c>
      <c r="FB81">
        <v>11.9956</v>
      </c>
      <c r="FC81">
        <v>4.96795</v>
      </c>
      <c r="FD81">
        <v>3.297</v>
      </c>
      <c r="FE81">
        <v>9999</v>
      </c>
      <c r="FF81">
        <v>9999</v>
      </c>
      <c r="FG81">
        <v>9999</v>
      </c>
      <c r="FH81">
        <v>27.2</v>
      </c>
      <c r="FI81">
        <v>4.97104</v>
      </c>
      <c r="FJ81">
        <v>1.86768</v>
      </c>
      <c r="FK81">
        <v>1.85883</v>
      </c>
      <c r="FL81">
        <v>1.86494</v>
      </c>
      <c r="FM81">
        <v>1.8631</v>
      </c>
      <c r="FN81">
        <v>1.86433</v>
      </c>
      <c r="FO81">
        <v>1.85976</v>
      </c>
      <c r="FP81">
        <v>1.86386</v>
      </c>
      <c r="FQ81">
        <v>0</v>
      </c>
      <c r="FR81">
        <v>0</v>
      </c>
      <c r="FS81">
        <v>0</v>
      </c>
      <c r="FT81">
        <v>0</v>
      </c>
      <c r="FU81" t="s">
        <v>358</v>
      </c>
      <c r="FV81" t="s">
        <v>359</v>
      </c>
      <c r="FW81" t="s">
        <v>360</v>
      </c>
      <c r="FX81" t="s">
        <v>360</v>
      </c>
      <c r="FY81" t="s">
        <v>360</v>
      </c>
      <c r="FZ81" t="s">
        <v>360</v>
      </c>
      <c r="GA81">
        <v>0</v>
      </c>
      <c r="GB81">
        <v>100</v>
      </c>
      <c r="GC81">
        <v>100</v>
      </c>
      <c r="GD81">
        <v>-2.792</v>
      </c>
      <c r="GE81">
        <v>-0.0289</v>
      </c>
      <c r="GF81">
        <v>-0.9468066359150009</v>
      </c>
      <c r="GG81">
        <v>-0.004200780211792431</v>
      </c>
      <c r="GH81">
        <v>-6.086107273994438E-07</v>
      </c>
      <c r="GI81">
        <v>3.538391214060535E-10</v>
      </c>
      <c r="GJ81">
        <v>-0.05097611994291192</v>
      </c>
      <c r="GK81">
        <v>0.006682484536868237</v>
      </c>
      <c r="GL81">
        <v>-0.0007200357986506558</v>
      </c>
      <c r="GM81">
        <v>2.515042002614049E-05</v>
      </c>
      <c r="GN81">
        <v>15</v>
      </c>
      <c r="GO81">
        <v>1944</v>
      </c>
      <c r="GP81">
        <v>3</v>
      </c>
      <c r="GQ81">
        <v>20</v>
      </c>
      <c r="GR81">
        <v>12.7</v>
      </c>
      <c r="GS81">
        <v>12.7</v>
      </c>
      <c r="GT81">
        <v>1.12793</v>
      </c>
      <c r="GU81">
        <v>2.42188</v>
      </c>
      <c r="GV81">
        <v>1.44897</v>
      </c>
      <c r="GW81">
        <v>2.29736</v>
      </c>
      <c r="GX81">
        <v>1.55151</v>
      </c>
      <c r="GY81">
        <v>2.26196</v>
      </c>
      <c r="GZ81">
        <v>30.48</v>
      </c>
      <c r="HA81">
        <v>14.1933</v>
      </c>
      <c r="HB81">
        <v>18</v>
      </c>
      <c r="HC81">
        <v>576.145</v>
      </c>
      <c r="HD81">
        <v>473.798</v>
      </c>
      <c r="HE81">
        <v>17.9993</v>
      </c>
      <c r="HF81">
        <v>22.8299</v>
      </c>
      <c r="HG81">
        <v>29.9999</v>
      </c>
      <c r="HH81">
        <v>22.9174</v>
      </c>
      <c r="HI81">
        <v>22.8684</v>
      </c>
      <c r="HJ81">
        <v>22.5827</v>
      </c>
      <c r="HK81">
        <v>29.1544</v>
      </c>
      <c r="HL81">
        <v>54.5454</v>
      </c>
      <c r="HM81">
        <v>18</v>
      </c>
      <c r="HN81">
        <v>420</v>
      </c>
      <c r="HO81">
        <v>14.1249</v>
      </c>
      <c r="HP81">
        <v>99.7619</v>
      </c>
      <c r="HQ81">
        <v>101.59</v>
      </c>
    </row>
    <row r="82" spans="1:225">
      <c r="A82">
        <v>66</v>
      </c>
      <c r="B82">
        <v>1714153357.5</v>
      </c>
      <c r="C82">
        <v>2300.400000095367</v>
      </c>
      <c r="D82" t="s">
        <v>500</v>
      </c>
      <c r="E82" t="s">
        <v>501</v>
      </c>
      <c r="F82">
        <v>5</v>
      </c>
      <c r="G82" t="s">
        <v>489</v>
      </c>
      <c r="H82">
        <v>1714153349.566667</v>
      </c>
      <c r="I82">
        <f>(J82)/1000</f>
        <v>0</v>
      </c>
      <c r="J82">
        <f>IF(BE82, AM82, AG82)</f>
        <v>0</v>
      </c>
      <c r="K82">
        <f>IF(BE82, AH82, AF82)</f>
        <v>0</v>
      </c>
      <c r="L82">
        <f>BG82 - IF(AT82&gt;1, K82*BA82*100.0/(AV82*BU82), 0)</f>
        <v>0</v>
      </c>
      <c r="M82">
        <f>((S82-I82/2)*L82-K82)/(S82+I82/2)</f>
        <v>0</v>
      </c>
      <c r="N82">
        <f>M82*(BN82+BO82)/1000.0</f>
        <v>0</v>
      </c>
      <c r="O82">
        <f>(BG82 - IF(AT82&gt;1, K82*BA82*100.0/(AV82*BU82), 0))*(BN82+BO82)/1000.0</f>
        <v>0</v>
      </c>
      <c r="P82">
        <f>2.0/((1/R82-1/Q82)+SIGN(R82)*SQRT((1/R82-1/Q82)*(1/R82-1/Q82) + 4*BB82/((BB82+1)*(BB82+1))*(2*1/R82*1/Q82-1/Q82*1/Q82)))</f>
        <v>0</v>
      </c>
      <c r="Q82">
        <f>IF(LEFT(BC82,1)&lt;&gt;"0",IF(LEFT(BC82,1)="1",3.0,BD82),$D$5+$E$5*(BU82*BN82/($K$5*1000))+$F$5*(BU82*BN82/($K$5*1000))*MAX(MIN(BA82,$J$5),$I$5)*MAX(MIN(BA82,$J$5),$I$5)+$G$5*MAX(MIN(BA82,$J$5),$I$5)*(BU82*BN82/($K$5*1000))+$H$5*(BU82*BN82/($K$5*1000))*(BU82*BN82/($K$5*1000)))</f>
        <v>0</v>
      </c>
      <c r="R82">
        <f>I82*(1000-(1000*0.61365*exp(17.502*V82/(240.97+V82))/(BN82+BO82)+BI82)/2)/(1000*0.61365*exp(17.502*V82/(240.97+V82))/(BN82+BO82)-BI82)</f>
        <v>0</v>
      </c>
      <c r="S82">
        <f>1/((BB82+1)/(P82/1.6)+1/(Q82/1.37)) + BB82/((BB82+1)/(P82/1.6) + BB82/(Q82/1.37))</f>
        <v>0</v>
      </c>
      <c r="T82">
        <f>(AW82*AZ82)</f>
        <v>0</v>
      </c>
      <c r="U82">
        <f>(BP82+(T82+2*0.95*5.67E-8*(((BP82+$B$7)+273)^4-(BP82+273)^4)-44100*I82)/(1.84*29.3*Q82+8*0.95*5.67E-8*(BP82+273)^3))</f>
        <v>0</v>
      </c>
      <c r="V82">
        <f>($C$7*BQ82+$D$7*BR82+$E$7*U82)</f>
        <v>0</v>
      </c>
      <c r="W82">
        <f>0.61365*exp(17.502*V82/(240.97+V82))</f>
        <v>0</v>
      </c>
      <c r="X82">
        <f>(Y82/Z82*100)</f>
        <v>0</v>
      </c>
      <c r="Y82">
        <f>BI82*(BN82+BO82)/1000</f>
        <v>0</v>
      </c>
      <c r="Z82">
        <f>0.61365*exp(17.502*BP82/(240.97+BP82))</f>
        <v>0</v>
      </c>
      <c r="AA82">
        <f>(W82-BI82*(BN82+BO82)/1000)</f>
        <v>0</v>
      </c>
      <c r="AB82">
        <f>(-I82*44100)</f>
        <v>0</v>
      </c>
      <c r="AC82">
        <f>2*29.3*Q82*0.92*(BP82-V82)</f>
        <v>0</v>
      </c>
      <c r="AD82">
        <f>2*0.95*5.67E-8*(((BP82+$B$7)+273)^4-(V82+273)^4)</f>
        <v>0</v>
      </c>
      <c r="AE82">
        <f>T82+AD82+AB82+AC82</f>
        <v>0</v>
      </c>
      <c r="AF82">
        <f>BM82*AT82*(BH82-BG82*(1000-AT82*BJ82)/(1000-AT82*BI82))/(100*BA82)</f>
        <v>0</v>
      </c>
      <c r="AG82">
        <f>1000*BM82*AT82*(BI82-BJ82)/(100*BA82*(1000-AT82*BI82))</f>
        <v>0</v>
      </c>
      <c r="AH82">
        <f>(AI82 - AJ82 - BN82*1E3/(8.314*(BP82+273.15)) * AL82/BM82 * AK82) * BM82/(100*BA82) * (1000 - BJ82)/1000</f>
        <v>0</v>
      </c>
      <c r="AI82">
        <v>426.0104098727016</v>
      </c>
      <c r="AJ82">
        <v>423.3062909090909</v>
      </c>
      <c r="AK82">
        <v>0.02368169356179342</v>
      </c>
      <c r="AL82">
        <v>67.16815097061794</v>
      </c>
      <c r="AM82">
        <f>(AO82 - AN82 + BN82*1E3/(8.314*(BP82+273.15)) * AQ82/BM82 * AP82) * BM82/(100*BA82) * 1000/(1000 - AO82)</f>
        <v>0</v>
      </c>
      <c r="AN82">
        <v>14.07847780524099</v>
      </c>
      <c r="AO82">
        <v>14.36517030303031</v>
      </c>
      <c r="AP82">
        <v>-0.0001432410944940045</v>
      </c>
      <c r="AQ82">
        <v>78.5489632675649</v>
      </c>
      <c r="AR82">
        <v>11</v>
      </c>
      <c r="AS82">
        <v>2</v>
      </c>
      <c r="AT82">
        <f>IF(AR82*$H$13&gt;=AV82,1.0,(AV82/(AV82-AR82*$H$13)))</f>
        <v>0</v>
      </c>
      <c r="AU82">
        <f>(AT82-1)*100</f>
        <v>0</v>
      </c>
      <c r="AV82">
        <f>MAX(0,($B$13+$C$13*BU82)/(1+$D$13*BU82)*BN82/(BP82+273)*$E$13)</f>
        <v>0</v>
      </c>
      <c r="AW82">
        <f>$B$11*BV82+$C$11*BW82+$F$11*CH82*(1-CK82)</f>
        <v>0</v>
      </c>
      <c r="AX82">
        <f>AW82*AY82</f>
        <v>0</v>
      </c>
      <c r="AY82">
        <f>($B$11*$D$9+$C$11*$D$9+$F$11*((CU82+CM82)/MAX(CU82+CM82+CV82, 0.1)*$I$9+CV82/MAX(CU82+CM82+CV82, 0.1)*$J$9))/($B$11+$C$11+$F$11)</f>
        <v>0</v>
      </c>
      <c r="AZ82">
        <f>($B$11*$K$9+$C$11*$K$9+$F$11*((CU82+CM82)/MAX(CU82+CM82+CV82, 0.1)*$P$9+CV82/MAX(CU82+CM82+CV82, 0.1)*$Q$9))/($B$11+$C$11+$F$11)</f>
        <v>0</v>
      </c>
      <c r="BA82">
        <v>6</v>
      </c>
      <c r="BB82">
        <v>0.5</v>
      </c>
      <c r="BC82" t="s">
        <v>355</v>
      </c>
      <c r="BD82">
        <v>2</v>
      </c>
      <c r="BE82" t="b">
        <v>1</v>
      </c>
      <c r="BF82">
        <v>1714153349.566667</v>
      </c>
      <c r="BG82">
        <v>417.1885666666667</v>
      </c>
      <c r="BH82">
        <v>419.9829666666667</v>
      </c>
      <c r="BI82">
        <v>14.37909</v>
      </c>
      <c r="BJ82">
        <v>14.08665</v>
      </c>
      <c r="BK82">
        <v>419.9807</v>
      </c>
      <c r="BL82">
        <v>14.40802333333334</v>
      </c>
      <c r="BM82">
        <v>599.9925999999999</v>
      </c>
      <c r="BN82">
        <v>101.3879666666667</v>
      </c>
      <c r="BO82">
        <v>0.1000117333333333</v>
      </c>
      <c r="BP82">
        <v>20.33548</v>
      </c>
      <c r="BQ82">
        <v>20.32040333333333</v>
      </c>
      <c r="BR82">
        <v>999.9000000000002</v>
      </c>
      <c r="BS82">
        <v>0</v>
      </c>
      <c r="BT82">
        <v>0</v>
      </c>
      <c r="BU82">
        <v>9990.752</v>
      </c>
      <c r="BV82">
        <v>0</v>
      </c>
      <c r="BW82">
        <v>61.77806333333332</v>
      </c>
      <c r="BX82">
        <v>-2.794410666666667</v>
      </c>
      <c r="BY82">
        <v>423.2748000000001</v>
      </c>
      <c r="BZ82">
        <v>425.9837666666667</v>
      </c>
      <c r="CA82">
        <v>0.2924294666666666</v>
      </c>
      <c r="CB82">
        <v>419.9829666666667</v>
      </c>
      <c r="CC82">
        <v>14.08665</v>
      </c>
      <c r="CD82">
        <v>1.457866</v>
      </c>
      <c r="CE82">
        <v>1.428217333333333</v>
      </c>
      <c r="CF82">
        <v>12.53327333333334</v>
      </c>
      <c r="CG82">
        <v>12.22058666666667</v>
      </c>
      <c r="CH82">
        <v>400.0004666666666</v>
      </c>
      <c r="CI82">
        <v>0.900021066666667</v>
      </c>
      <c r="CJ82">
        <v>0.09997926666666665</v>
      </c>
      <c r="CK82">
        <v>0</v>
      </c>
      <c r="CL82">
        <v>278.2726333333333</v>
      </c>
      <c r="CM82">
        <v>5.00098</v>
      </c>
      <c r="CN82">
        <v>1275.665</v>
      </c>
      <c r="CO82">
        <v>3655.951666666666</v>
      </c>
      <c r="CP82">
        <v>35.81013333333333</v>
      </c>
      <c r="CQ82">
        <v>39.58933333333333</v>
      </c>
      <c r="CR82">
        <v>37.60603333333333</v>
      </c>
      <c r="CS82">
        <v>39.89976666666666</v>
      </c>
      <c r="CT82">
        <v>37.87276666666666</v>
      </c>
      <c r="CU82">
        <v>355.5073333333333</v>
      </c>
      <c r="CV82">
        <v>39.494</v>
      </c>
      <c r="CW82">
        <v>0</v>
      </c>
      <c r="CX82">
        <v>1714153444.7</v>
      </c>
      <c r="CY82">
        <v>0</v>
      </c>
      <c r="CZ82">
        <v>1714152587.1</v>
      </c>
      <c r="DA82" t="s">
        <v>456</v>
      </c>
      <c r="DB82">
        <v>1714152586.6</v>
      </c>
      <c r="DC82">
        <v>1714152587.1</v>
      </c>
      <c r="DD82">
        <v>2</v>
      </c>
      <c r="DE82">
        <v>-0.066</v>
      </c>
      <c r="DF82">
        <v>0.004</v>
      </c>
      <c r="DG82">
        <v>-2.805</v>
      </c>
      <c r="DH82">
        <v>-0.029</v>
      </c>
      <c r="DI82">
        <v>420</v>
      </c>
      <c r="DJ82">
        <v>14</v>
      </c>
      <c r="DK82">
        <v>0.3</v>
      </c>
      <c r="DL82">
        <v>0.13</v>
      </c>
      <c r="DM82">
        <v>-2.781274634146342</v>
      </c>
      <c r="DN82">
        <v>-0.2236103832752675</v>
      </c>
      <c r="DO82">
        <v>0.04750914654415457</v>
      </c>
      <c r="DP82">
        <v>0</v>
      </c>
      <c r="DQ82">
        <v>0.2925471707317073</v>
      </c>
      <c r="DR82">
        <v>0.001732871080138806</v>
      </c>
      <c r="DS82">
        <v>0.002313558255181608</v>
      </c>
      <c r="DT82">
        <v>1</v>
      </c>
      <c r="DU82">
        <v>1</v>
      </c>
      <c r="DV82">
        <v>2</v>
      </c>
      <c r="DW82" t="s">
        <v>368</v>
      </c>
      <c r="DX82">
        <v>3.22965</v>
      </c>
      <c r="DY82">
        <v>2.70413</v>
      </c>
      <c r="DZ82">
        <v>0.106577</v>
      </c>
      <c r="EA82">
        <v>0.106911</v>
      </c>
      <c r="EB82">
        <v>0.0809787</v>
      </c>
      <c r="EC82">
        <v>0.0801873</v>
      </c>
      <c r="ED82">
        <v>29340.2</v>
      </c>
      <c r="EE82">
        <v>28702.9</v>
      </c>
      <c r="EF82">
        <v>31430.7</v>
      </c>
      <c r="EG82">
        <v>30445.9</v>
      </c>
      <c r="EH82">
        <v>38707.5</v>
      </c>
      <c r="EI82">
        <v>37031.6</v>
      </c>
      <c r="EJ82">
        <v>44063.4</v>
      </c>
      <c r="EK82">
        <v>42516.9</v>
      </c>
      <c r="EL82">
        <v>2.15233</v>
      </c>
      <c r="EM82">
        <v>1.98337</v>
      </c>
      <c r="EN82">
        <v>0.0431314</v>
      </c>
      <c r="EO82">
        <v>0</v>
      </c>
      <c r="EP82">
        <v>19.6044</v>
      </c>
      <c r="EQ82">
        <v>999.9</v>
      </c>
      <c r="ER82">
        <v>52.8</v>
      </c>
      <c r="ES82">
        <v>26.1</v>
      </c>
      <c r="ET82">
        <v>17.6753</v>
      </c>
      <c r="EU82">
        <v>61.4445</v>
      </c>
      <c r="EV82">
        <v>23.2252</v>
      </c>
      <c r="EW82">
        <v>1</v>
      </c>
      <c r="EX82">
        <v>-0.321944</v>
      </c>
      <c r="EY82">
        <v>1.23116</v>
      </c>
      <c r="EZ82">
        <v>20.2045</v>
      </c>
      <c r="FA82">
        <v>5.22867</v>
      </c>
      <c r="FB82">
        <v>11.9942</v>
      </c>
      <c r="FC82">
        <v>4.968</v>
      </c>
      <c r="FD82">
        <v>3.297</v>
      </c>
      <c r="FE82">
        <v>9999</v>
      </c>
      <c r="FF82">
        <v>9999</v>
      </c>
      <c r="FG82">
        <v>9999</v>
      </c>
      <c r="FH82">
        <v>27.2</v>
      </c>
      <c r="FI82">
        <v>4.97106</v>
      </c>
      <c r="FJ82">
        <v>1.86768</v>
      </c>
      <c r="FK82">
        <v>1.85883</v>
      </c>
      <c r="FL82">
        <v>1.86495</v>
      </c>
      <c r="FM82">
        <v>1.86309</v>
      </c>
      <c r="FN82">
        <v>1.86435</v>
      </c>
      <c r="FO82">
        <v>1.85975</v>
      </c>
      <c r="FP82">
        <v>1.86386</v>
      </c>
      <c r="FQ82">
        <v>0</v>
      </c>
      <c r="FR82">
        <v>0</v>
      </c>
      <c r="FS82">
        <v>0</v>
      </c>
      <c r="FT82">
        <v>0</v>
      </c>
      <c r="FU82" t="s">
        <v>358</v>
      </c>
      <c r="FV82" t="s">
        <v>359</v>
      </c>
      <c r="FW82" t="s">
        <v>360</v>
      </c>
      <c r="FX82" t="s">
        <v>360</v>
      </c>
      <c r="FY82" t="s">
        <v>360</v>
      </c>
      <c r="FZ82" t="s">
        <v>360</v>
      </c>
      <c r="GA82">
        <v>0</v>
      </c>
      <c r="GB82">
        <v>100</v>
      </c>
      <c r="GC82">
        <v>100</v>
      </c>
      <c r="GD82">
        <v>-2.792</v>
      </c>
      <c r="GE82">
        <v>-0.029</v>
      </c>
      <c r="GF82">
        <v>-0.9468066359150009</v>
      </c>
      <c r="GG82">
        <v>-0.004200780211792431</v>
      </c>
      <c r="GH82">
        <v>-6.086107273994438E-07</v>
      </c>
      <c r="GI82">
        <v>3.538391214060535E-10</v>
      </c>
      <c r="GJ82">
        <v>-0.05097611994291192</v>
      </c>
      <c r="GK82">
        <v>0.006682484536868237</v>
      </c>
      <c r="GL82">
        <v>-0.0007200357986506558</v>
      </c>
      <c r="GM82">
        <v>2.515042002614049E-05</v>
      </c>
      <c r="GN82">
        <v>15</v>
      </c>
      <c r="GO82">
        <v>1944</v>
      </c>
      <c r="GP82">
        <v>3</v>
      </c>
      <c r="GQ82">
        <v>20</v>
      </c>
      <c r="GR82">
        <v>12.8</v>
      </c>
      <c r="GS82">
        <v>12.8</v>
      </c>
      <c r="GT82">
        <v>1.12793</v>
      </c>
      <c r="GU82">
        <v>2.40234</v>
      </c>
      <c r="GV82">
        <v>1.44775</v>
      </c>
      <c r="GW82">
        <v>2.29858</v>
      </c>
      <c r="GX82">
        <v>1.55151</v>
      </c>
      <c r="GY82">
        <v>2.43164</v>
      </c>
      <c r="GZ82">
        <v>30.4584</v>
      </c>
      <c r="HA82">
        <v>14.2021</v>
      </c>
      <c r="HB82">
        <v>18</v>
      </c>
      <c r="HC82">
        <v>576.501</v>
      </c>
      <c r="HD82">
        <v>473.994</v>
      </c>
      <c r="HE82">
        <v>17.9992</v>
      </c>
      <c r="HF82">
        <v>22.8237</v>
      </c>
      <c r="HG82">
        <v>29.9999</v>
      </c>
      <c r="HH82">
        <v>22.9131</v>
      </c>
      <c r="HI82">
        <v>22.8643</v>
      </c>
      <c r="HJ82">
        <v>22.5848</v>
      </c>
      <c r="HK82">
        <v>29.1544</v>
      </c>
      <c r="HL82">
        <v>54.5454</v>
      </c>
      <c r="HM82">
        <v>18</v>
      </c>
      <c r="HN82">
        <v>420</v>
      </c>
      <c r="HO82">
        <v>14.1311</v>
      </c>
      <c r="HP82">
        <v>99.7629</v>
      </c>
      <c r="HQ82">
        <v>101.592</v>
      </c>
    </row>
    <row r="83" spans="1:225">
      <c r="A83">
        <v>67</v>
      </c>
      <c r="B83">
        <v>1714153550.5</v>
      </c>
      <c r="C83">
        <v>2493.400000095367</v>
      </c>
      <c r="D83" t="s">
        <v>502</v>
      </c>
      <c r="E83" t="s">
        <v>503</v>
      </c>
      <c r="F83">
        <v>5</v>
      </c>
      <c r="G83" t="s">
        <v>504</v>
      </c>
      <c r="H83">
        <v>1714153542.5</v>
      </c>
      <c r="I83">
        <f>(J83)/1000</f>
        <v>0</v>
      </c>
      <c r="J83">
        <f>IF(BE83, AM83, AG83)</f>
        <v>0</v>
      </c>
      <c r="K83">
        <f>IF(BE83, AH83, AF83)</f>
        <v>0</v>
      </c>
      <c r="L83">
        <f>BG83 - IF(AT83&gt;1, K83*BA83*100.0/(AV83*BU83), 0)</f>
        <v>0</v>
      </c>
      <c r="M83">
        <f>((S83-I83/2)*L83-K83)/(S83+I83/2)</f>
        <v>0</v>
      </c>
      <c r="N83">
        <f>M83*(BN83+BO83)/1000.0</f>
        <v>0</v>
      </c>
      <c r="O83">
        <f>(BG83 - IF(AT83&gt;1, K83*BA83*100.0/(AV83*BU83), 0))*(BN83+BO83)/1000.0</f>
        <v>0</v>
      </c>
      <c r="P83">
        <f>2.0/((1/R83-1/Q83)+SIGN(R83)*SQRT((1/R83-1/Q83)*(1/R83-1/Q83) + 4*BB83/((BB83+1)*(BB83+1))*(2*1/R83*1/Q83-1/Q83*1/Q83)))</f>
        <v>0</v>
      </c>
      <c r="Q83">
        <f>IF(LEFT(BC83,1)&lt;&gt;"0",IF(LEFT(BC83,1)="1",3.0,BD83),$D$5+$E$5*(BU83*BN83/($K$5*1000))+$F$5*(BU83*BN83/($K$5*1000))*MAX(MIN(BA83,$J$5),$I$5)*MAX(MIN(BA83,$J$5),$I$5)+$G$5*MAX(MIN(BA83,$J$5),$I$5)*(BU83*BN83/($K$5*1000))+$H$5*(BU83*BN83/($K$5*1000))*(BU83*BN83/($K$5*1000)))</f>
        <v>0</v>
      </c>
      <c r="R83">
        <f>I83*(1000-(1000*0.61365*exp(17.502*V83/(240.97+V83))/(BN83+BO83)+BI83)/2)/(1000*0.61365*exp(17.502*V83/(240.97+V83))/(BN83+BO83)-BI83)</f>
        <v>0</v>
      </c>
      <c r="S83">
        <f>1/((BB83+1)/(P83/1.6)+1/(Q83/1.37)) + BB83/((BB83+1)/(P83/1.6) + BB83/(Q83/1.37))</f>
        <v>0</v>
      </c>
      <c r="T83">
        <f>(AW83*AZ83)</f>
        <v>0</v>
      </c>
      <c r="U83">
        <f>(BP83+(T83+2*0.95*5.67E-8*(((BP83+$B$7)+273)^4-(BP83+273)^4)-44100*I83)/(1.84*29.3*Q83+8*0.95*5.67E-8*(BP83+273)^3))</f>
        <v>0</v>
      </c>
      <c r="V83">
        <f>($C$7*BQ83+$D$7*BR83+$E$7*U83)</f>
        <v>0</v>
      </c>
      <c r="W83">
        <f>0.61365*exp(17.502*V83/(240.97+V83))</f>
        <v>0</v>
      </c>
      <c r="X83">
        <f>(Y83/Z83*100)</f>
        <v>0</v>
      </c>
      <c r="Y83">
        <f>BI83*(BN83+BO83)/1000</f>
        <v>0</v>
      </c>
      <c r="Z83">
        <f>0.61365*exp(17.502*BP83/(240.97+BP83))</f>
        <v>0</v>
      </c>
      <c r="AA83">
        <f>(W83-BI83*(BN83+BO83)/1000)</f>
        <v>0</v>
      </c>
      <c r="AB83">
        <f>(-I83*44100)</f>
        <v>0</v>
      </c>
      <c r="AC83">
        <f>2*29.3*Q83*0.92*(BP83-V83)</f>
        <v>0</v>
      </c>
      <c r="AD83">
        <f>2*0.95*5.67E-8*(((BP83+$B$7)+273)^4-(V83+273)^4)</f>
        <v>0</v>
      </c>
      <c r="AE83">
        <f>T83+AD83+AB83+AC83</f>
        <v>0</v>
      </c>
      <c r="AF83">
        <f>BM83*AT83*(BH83-BG83*(1000-AT83*BJ83)/(1000-AT83*BI83))/(100*BA83)</f>
        <v>0</v>
      </c>
      <c r="AG83">
        <f>1000*BM83*AT83*(BI83-BJ83)/(100*BA83*(1000-AT83*BI83))</f>
        <v>0</v>
      </c>
      <c r="AH83">
        <f>(AI83 - AJ83 - BN83*1E3/(8.314*(BP83+273.15)) * AL83/BM83 * AK83) * BM83/(100*BA83) * (1000 - BJ83)/1000</f>
        <v>0</v>
      </c>
      <c r="AI83">
        <v>426.1061707744008</v>
      </c>
      <c r="AJ83">
        <v>423.4578545454545</v>
      </c>
      <c r="AK83">
        <v>-0.0002830788074320607</v>
      </c>
      <c r="AL83">
        <v>67.16042839326192</v>
      </c>
      <c r="AM83">
        <f>(AO83 - AN83 + BN83*1E3/(8.314*(BP83+273.15)) * AQ83/BM83 * AP83) * BM83/(100*BA83) * 1000/(1000 - AO83)</f>
        <v>0</v>
      </c>
      <c r="AN83">
        <v>14.32013865112929</v>
      </c>
      <c r="AO83">
        <v>14.59211878787878</v>
      </c>
      <c r="AP83">
        <v>-3.506768757530841E-05</v>
      </c>
      <c r="AQ83">
        <v>78.54783615020241</v>
      </c>
      <c r="AR83">
        <v>0</v>
      </c>
      <c r="AS83">
        <v>0</v>
      </c>
      <c r="AT83">
        <f>IF(AR83*$H$13&gt;=AV83,1.0,(AV83/(AV83-AR83*$H$13)))</f>
        <v>0</v>
      </c>
      <c r="AU83">
        <f>(AT83-1)*100</f>
        <v>0</v>
      </c>
      <c r="AV83">
        <f>MAX(0,($B$13+$C$13*BU83)/(1+$D$13*BU83)*BN83/(BP83+273)*$E$13)</f>
        <v>0</v>
      </c>
      <c r="AW83">
        <f>$B$11*BV83+$C$11*BW83+$F$11*CH83*(1-CK83)</f>
        <v>0</v>
      </c>
      <c r="AX83">
        <f>AW83*AY83</f>
        <v>0</v>
      </c>
      <c r="AY83">
        <f>($B$11*$D$9+$C$11*$D$9+$F$11*((CU83+CM83)/MAX(CU83+CM83+CV83, 0.1)*$I$9+CV83/MAX(CU83+CM83+CV83, 0.1)*$J$9))/($B$11+$C$11+$F$11)</f>
        <v>0</v>
      </c>
      <c r="AZ83">
        <f>($B$11*$K$9+$C$11*$K$9+$F$11*((CU83+CM83)/MAX(CU83+CM83+CV83, 0.1)*$P$9+CV83/MAX(CU83+CM83+CV83, 0.1)*$Q$9))/($B$11+$C$11+$F$11)</f>
        <v>0</v>
      </c>
      <c r="BA83">
        <v>6</v>
      </c>
      <c r="BB83">
        <v>0.5</v>
      </c>
      <c r="BC83" t="s">
        <v>355</v>
      </c>
      <c r="BD83">
        <v>2</v>
      </c>
      <c r="BE83" t="b">
        <v>1</v>
      </c>
      <c r="BF83">
        <v>1714153542.5</v>
      </c>
      <c r="BG83">
        <v>417.2871935483872</v>
      </c>
      <c r="BH83">
        <v>420.0011935483872</v>
      </c>
      <c r="BI83">
        <v>14.59853548387097</v>
      </c>
      <c r="BJ83">
        <v>14.32247096774194</v>
      </c>
      <c r="BK83">
        <v>420.079870967742</v>
      </c>
      <c r="BL83">
        <v>14.62711935483871</v>
      </c>
      <c r="BM83">
        <v>600.0058387096774</v>
      </c>
      <c r="BN83">
        <v>101.3922903225806</v>
      </c>
      <c r="BO83">
        <v>0.1000208870967742</v>
      </c>
      <c r="BP83">
        <v>20.55065806451613</v>
      </c>
      <c r="BQ83">
        <v>20.37472258064517</v>
      </c>
      <c r="BR83">
        <v>999.9000000000003</v>
      </c>
      <c r="BS83">
        <v>0</v>
      </c>
      <c r="BT83">
        <v>0</v>
      </c>
      <c r="BU83">
        <v>9988.627741935483</v>
      </c>
      <c r="BV83">
        <v>0</v>
      </c>
      <c r="BW83">
        <v>118.5628709677419</v>
      </c>
      <c r="BX83">
        <v>-2.714015806451613</v>
      </c>
      <c r="BY83">
        <v>423.4692580645162</v>
      </c>
      <c r="BZ83">
        <v>426.1040967741935</v>
      </c>
      <c r="CA83">
        <v>0.2760675806451613</v>
      </c>
      <c r="CB83">
        <v>420.0011935483872</v>
      </c>
      <c r="CC83">
        <v>14.32247096774194</v>
      </c>
      <c r="CD83">
        <v>1.48018064516129</v>
      </c>
      <c r="CE83">
        <v>1.452188387096774</v>
      </c>
      <c r="CF83">
        <v>12.76494516129032</v>
      </c>
      <c r="CG83">
        <v>12.47384193548387</v>
      </c>
      <c r="CH83">
        <v>400.0547741935484</v>
      </c>
      <c r="CI83">
        <v>0.8999922903225803</v>
      </c>
      <c r="CJ83">
        <v>0.1000076419354839</v>
      </c>
      <c r="CK83">
        <v>0</v>
      </c>
      <c r="CL83">
        <v>261.3257096774194</v>
      </c>
      <c r="CM83">
        <v>5.00098</v>
      </c>
      <c r="CN83">
        <v>1206.823225806452</v>
      </c>
      <c r="CO83">
        <v>3656.41935483871</v>
      </c>
      <c r="CP83">
        <v>36.67109677419354</v>
      </c>
      <c r="CQ83">
        <v>39.76383870967741</v>
      </c>
      <c r="CR83">
        <v>38.38683870967742</v>
      </c>
      <c r="CS83">
        <v>41.01583870967741</v>
      </c>
      <c r="CT83">
        <v>38.4978064516129</v>
      </c>
      <c r="CU83">
        <v>355.5467741935483</v>
      </c>
      <c r="CV83">
        <v>39.50838709677419</v>
      </c>
      <c r="CW83">
        <v>0</v>
      </c>
      <c r="CX83">
        <v>1714153637.3</v>
      </c>
      <c r="CY83">
        <v>0</v>
      </c>
      <c r="CZ83">
        <v>1714152587.1</v>
      </c>
      <c r="DA83" t="s">
        <v>456</v>
      </c>
      <c r="DB83">
        <v>1714152586.6</v>
      </c>
      <c r="DC83">
        <v>1714152587.1</v>
      </c>
      <c r="DD83">
        <v>2</v>
      </c>
      <c r="DE83">
        <v>-0.066</v>
      </c>
      <c r="DF83">
        <v>0.004</v>
      </c>
      <c r="DG83">
        <v>-2.805</v>
      </c>
      <c r="DH83">
        <v>-0.029</v>
      </c>
      <c r="DI83">
        <v>420</v>
      </c>
      <c r="DJ83">
        <v>14</v>
      </c>
      <c r="DK83">
        <v>0.3</v>
      </c>
      <c r="DL83">
        <v>0.13</v>
      </c>
      <c r="DM83">
        <v>-2.694394146341464</v>
      </c>
      <c r="DN83">
        <v>-0.3559944250871184</v>
      </c>
      <c r="DO83">
        <v>0.05030444256071663</v>
      </c>
      <c r="DP83">
        <v>0</v>
      </c>
      <c r="DQ83">
        <v>0.280566243902439</v>
      </c>
      <c r="DR83">
        <v>-0.074892773519163</v>
      </c>
      <c r="DS83">
        <v>0.007672882591150783</v>
      </c>
      <c r="DT83">
        <v>1</v>
      </c>
      <c r="DU83">
        <v>1</v>
      </c>
      <c r="DV83">
        <v>2</v>
      </c>
      <c r="DW83" t="s">
        <v>368</v>
      </c>
      <c r="DX83">
        <v>3.22981</v>
      </c>
      <c r="DY83">
        <v>2.70431</v>
      </c>
      <c r="DZ83">
        <v>0.106599</v>
      </c>
      <c r="EA83">
        <v>0.10691</v>
      </c>
      <c r="EB83">
        <v>0.0819262</v>
      </c>
      <c r="EC83">
        <v>0.0811972</v>
      </c>
      <c r="ED83">
        <v>29340.1</v>
      </c>
      <c r="EE83">
        <v>28704.2</v>
      </c>
      <c r="EF83">
        <v>31431.2</v>
      </c>
      <c r="EG83">
        <v>30447</v>
      </c>
      <c r="EH83">
        <v>38667.6</v>
      </c>
      <c r="EI83">
        <v>36991.4</v>
      </c>
      <c r="EJ83">
        <v>44063.8</v>
      </c>
      <c r="EK83">
        <v>42517.9</v>
      </c>
      <c r="EL83">
        <v>2.19607</v>
      </c>
      <c r="EM83">
        <v>1.98288</v>
      </c>
      <c r="EN83">
        <v>0.042744</v>
      </c>
      <c r="EO83">
        <v>0</v>
      </c>
      <c r="EP83">
        <v>19.6725</v>
      </c>
      <c r="EQ83">
        <v>999.9</v>
      </c>
      <c r="ER83">
        <v>52.8</v>
      </c>
      <c r="ES83">
        <v>26.1</v>
      </c>
      <c r="ET83">
        <v>17.6741</v>
      </c>
      <c r="EU83">
        <v>61.6145</v>
      </c>
      <c r="EV83">
        <v>23.4495</v>
      </c>
      <c r="EW83">
        <v>1</v>
      </c>
      <c r="EX83">
        <v>-0.324243</v>
      </c>
      <c r="EY83">
        <v>1.23992</v>
      </c>
      <c r="EZ83">
        <v>20.2021</v>
      </c>
      <c r="FA83">
        <v>5.22807</v>
      </c>
      <c r="FB83">
        <v>11.9951</v>
      </c>
      <c r="FC83">
        <v>4.96755</v>
      </c>
      <c r="FD83">
        <v>3.297</v>
      </c>
      <c r="FE83">
        <v>9999</v>
      </c>
      <c r="FF83">
        <v>9999</v>
      </c>
      <c r="FG83">
        <v>9999</v>
      </c>
      <c r="FH83">
        <v>27.2</v>
      </c>
      <c r="FI83">
        <v>4.97107</v>
      </c>
      <c r="FJ83">
        <v>1.86768</v>
      </c>
      <c r="FK83">
        <v>1.85883</v>
      </c>
      <c r="FL83">
        <v>1.86493</v>
      </c>
      <c r="FM83">
        <v>1.8631</v>
      </c>
      <c r="FN83">
        <v>1.86435</v>
      </c>
      <c r="FO83">
        <v>1.85976</v>
      </c>
      <c r="FP83">
        <v>1.86386</v>
      </c>
      <c r="FQ83">
        <v>0</v>
      </c>
      <c r="FR83">
        <v>0</v>
      </c>
      <c r="FS83">
        <v>0</v>
      </c>
      <c r="FT83">
        <v>0</v>
      </c>
      <c r="FU83" t="s">
        <v>358</v>
      </c>
      <c r="FV83" t="s">
        <v>359</v>
      </c>
      <c r="FW83" t="s">
        <v>360</v>
      </c>
      <c r="FX83" t="s">
        <v>360</v>
      </c>
      <c r="FY83" t="s">
        <v>360</v>
      </c>
      <c r="FZ83" t="s">
        <v>360</v>
      </c>
      <c r="GA83">
        <v>0</v>
      </c>
      <c r="GB83">
        <v>100</v>
      </c>
      <c r="GC83">
        <v>100</v>
      </c>
      <c r="GD83">
        <v>-2.793</v>
      </c>
      <c r="GE83">
        <v>-0.0286</v>
      </c>
      <c r="GF83">
        <v>-0.9468066359150009</v>
      </c>
      <c r="GG83">
        <v>-0.004200780211792431</v>
      </c>
      <c r="GH83">
        <v>-6.086107273994438E-07</v>
      </c>
      <c r="GI83">
        <v>3.538391214060535E-10</v>
      </c>
      <c r="GJ83">
        <v>-0.05097611994291192</v>
      </c>
      <c r="GK83">
        <v>0.006682484536868237</v>
      </c>
      <c r="GL83">
        <v>-0.0007200357986506558</v>
      </c>
      <c r="GM83">
        <v>2.515042002614049E-05</v>
      </c>
      <c r="GN83">
        <v>15</v>
      </c>
      <c r="GO83">
        <v>1944</v>
      </c>
      <c r="GP83">
        <v>3</v>
      </c>
      <c r="GQ83">
        <v>20</v>
      </c>
      <c r="GR83">
        <v>16.1</v>
      </c>
      <c r="GS83">
        <v>16.1</v>
      </c>
      <c r="GT83">
        <v>1.12915</v>
      </c>
      <c r="GU83">
        <v>2.42554</v>
      </c>
      <c r="GV83">
        <v>1.44897</v>
      </c>
      <c r="GW83">
        <v>2.29736</v>
      </c>
      <c r="GX83">
        <v>1.55151</v>
      </c>
      <c r="GY83">
        <v>2.26685</v>
      </c>
      <c r="GZ83">
        <v>30.2649</v>
      </c>
      <c r="HA83">
        <v>14.1495</v>
      </c>
      <c r="HB83">
        <v>18</v>
      </c>
      <c r="HC83">
        <v>606.091</v>
      </c>
      <c r="HD83">
        <v>473.494</v>
      </c>
      <c r="HE83">
        <v>18.0001</v>
      </c>
      <c r="HF83">
        <v>22.7905</v>
      </c>
      <c r="HG83">
        <v>30</v>
      </c>
      <c r="HH83">
        <v>22.8872</v>
      </c>
      <c r="HI83">
        <v>22.8437</v>
      </c>
      <c r="HJ83">
        <v>22.5976</v>
      </c>
      <c r="HK83">
        <v>27.3878</v>
      </c>
      <c r="HL83">
        <v>54.5454</v>
      </c>
      <c r="HM83">
        <v>18</v>
      </c>
      <c r="HN83">
        <v>420</v>
      </c>
      <c r="HO83">
        <v>14.2764</v>
      </c>
      <c r="HP83">
        <v>99.76390000000001</v>
      </c>
      <c r="HQ83">
        <v>101.595</v>
      </c>
    </row>
    <row r="84" spans="1:225">
      <c r="A84">
        <v>68</v>
      </c>
      <c r="B84">
        <v>1714153569.5</v>
      </c>
      <c r="C84">
        <v>2512.400000095367</v>
      </c>
      <c r="D84" t="s">
        <v>505</v>
      </c>
      <c r="E84" t="s">
        <v>506</v>
      </c>
      <c r="F84">
        <v>5</v>
      </c>
      <c r="G84" t="s">
        <v>504</v>
      </c>
      <c r="H84">
        <v>1714153562.75</v>
      </c>
      <c r="I84">
        <f>(J84)/1000</f>
        <v>0</v>
      </c>
      <c r="J84">
        <f>IF(BE84, AM84, AG84)</f>
        <v>0</v>
      </c>
      <c r="K84">
        <f>IF(BE84, AH84, AF84)</f>
        <v>0</v>
      </c>
      <c r="L84">
        <f>BG84 - IF(AT84&gt;1, K84*BA84*100.0/(AV84*BU84), 0)</f>
        <v>0</v>
      </c>
      <c r="M84">
        <f>((S84-I84/2)*L84-K84)/(S84+I84/2)</f>
        <v>0</v>
      </c>
      <c r="N84">
        <f>M84*(BN84+BO84)/1000.0</f>
        <v>0</v>
      </c>
      <c r="O84">
        <f>(BG84 - IF(AT84&gt;1, K84*BA84*100.0/(AV84*BU84), 0))*(BN84+BO84)/1000.0</f>
        <v>0</v>
      </c>
      <c r="P84">
        <f>2.0/((1/R84-1/Q84)+SIGN(R84)*SQRT((1/R84-1/Q84)*(1/R84-1/Q84) + 4*BB84/((BB84+1)*(BB84+1))*(2*1/R84*1/Q84-1/Q84*1/Q84)))</f>
        <v>0</v>
      </c>
      <c r="Q84">
        <f>IF(LEFT(BC84,1)&lt;&gt;"0",IF(LEFT(BC84,1)="1",3.0,BD84),$D$5+$E$5*(BU84*BN84/($K$5*1000))+$F$5*(BU84*BN84/($K$5*1000))*MAX(MIN(BA84,$J$5),$I$5)*MAX(MIN(BA84,$J$5),$I$5)+$G$5*MAX(MIN(BA84,$J$5),$I$5)*(BU84*BN84/($K$5*1000))+$H$5*(BU84*BN84/($K$5*1000))*(BU84*BN84/($K$5*1000)))</f>
        <v>0</v>
      </c>
      <c r="R84">
        <f>I84*(1000-(1000*0.61365*exp(17.502*V84/(240.97+V84))/(BN84+BO84)+BI84)/2)/(1000*0.61365*exp(17.502*V84/(240.97+V84))/(BN84+BO84)-BI84)</f>
        <v>0</v>
      </c>
      <c r="S84">
        <f>1/((BB84+1)/(P84/1.6)+1/(Q84/1.37)) + BB84/((BB84+1)/(P84/1.6) + BB84/(Q84/1.37))</f>
        <v>0</v>
      </c>
      <c r="T84">
        <f>(AW84*AZ84)</f>
        <v>0</v>
      </c>
      <c r="U84">
        <f>(BP84+(T84+2*0.95*5.67E-8*(((BP84+$B$7)+273)^4-(BP84+273)^4)-44100*I84)/(1.84*29.3*Q84+8*0.95*5.67E-8*(BP84+273)^3))</f>
        <v>0</v>
      </c>
      <c r="V84">
        <f>($C$7*BQ84+$D$7*BR84+$E$7*U84)</f>
        <v>0</v>
      </c>
      <c r="W84">
        <f>0.61365*exp(17.502*V84/(240.97+V84))</f>
        <v>0</v>
      </c>
      <c r="X84">
        <f>(Y84/Z84*100)</f>
        <v>0</v>
      </c>
      <c r="Y84">
        <f>BI84*(BN84+BO84)/1000</f>
        <v>0</v>
      </c>
      <c r="Z84">
        <f>0.61365*exp(17.502*BP84/(240.97+BP84))</f>
        <v>0</v>
      </c>
      <c r="AA84">
        <f>(W84-BI84*(BN84+BO84)/1000)</f>
        <v>0</v>
      </c>
      <c r="AB84">
        <f>(-I84*44100)</f>
        <v>0</v>
      </c>
      <c r="AC84">
        <f>2*29.3*Q84*0.92*(BP84-V84)</f>
        <v>0</v>
      </c>
      <c r="AD84">
        <f>2*0.95*5.67E-8*(((BP84+$B$7)+273)^4-(V84+273)^4)</f>
        <v>0</v>
      </c>
      <c r="AE84">
        <f>T84+AD84+AB84+AC84</f>
        <v>0</v>
      </c>
      <c r="AF84">
        <f>BM84*AT84*(BH84-BG84*(1000-AT84*BJ84)/(1000-AT84*BI84))/(100*BA84)</f>
        <v>0</v>
      </c>
      <c r="AG84">
        <f>1000*BM84*AT84*(BI84-BJ84)/(100*BA84*(1000-AT84*BI84))</f>
        <v>0</v>
      </c>
      <c r="AH84">
        <f>(AI84 - AJ84 - BN84*1E3/(8.314*(BP84+273.15)) * AL84/BM84 * AK84) * BM84/(100*BA84) * (1000 - BJ84)/1000</f>
        <v>0</v>
      </c>
      <c r="AI84">
        <v>426.1422381175448</v>
      </c>
      <c r="AJ84">
        <v>423.3946848484847</v>
      </c>
      <c r="AK84">
        <v>0.001902390886518886</v>
      </c>
      <c r="AL84">
        <v>67.16042839326192</v>
      </c>
      <c r="AM84">
        <f>(AO84 - AN84 + BN84*1E3/(8.314*(BP84+273.15)) * AQ84/BM84 * AP84) * BM84/(100*BA84) * 1000/(1000 - AO84)</f>
        <v>0</v>
      </c>
      <c r="AN84">
        <v>14.31318468779563</v>
      </c>
      <c r="AO84">
        <v>14.58825575757576</v>
      </c>
      <c r="AP84">
        <v>1.894353935271447E-06</v>
      </c>
      <c r="AQ84">
        <v>78.54783615020241</v>
      </c>
      <c r="AR84">
        <v>0</v>
      </c>
      <c r="AS84">
        <v>0</v>
      </c>
      <c r="AT84">
        <f>IF(AR84*$H$13&gt;=AV84,1.0,(AV84/(AV84-AR84*$H$13)))</f>
        <v>0</v>
      </c>
      <c r="AU84">
        <f>(AT84-1)*100</f>
        <v>0</v>
      </c>
      <c r="AV84">
        <f>MAX(0,($B$13+$C$13*BU84)/(1+$D$13*BU84)*BN84/(BP84+273)*$E$13)</f>
        <v>0</v>
      </c>
      <c r="AW84">
        <f>$B$11*BV84+$C$11*BW84+$F$11*CH84*(1-CK84)</f>
        <v>0</v>
      </c>
      <c r="AX84">
        <f>AW84*AY84</f>
        <v>0</v>
      </c>
      <c r="AY84">
        <f>($B$11*$D$9+$C$11*$D$9+$F$11*((CU84+CM84)/MAX(CU84+CM84+CV84, 0.1)*$I$9+CV84/MAX(CU84+CM84+CV84, 0.1)*$J$9))/($B$11+$C$11+$F$11)</f>
        <v>0</v>
      </c>
      <c r="AZ84">
        <f>($B$11*$K$9+$C$11*$K$9+$F$11*((CU84+CM84)/MAX(CU84+CM84+CV84, 0.1)*$P$9+CV84/MAX(CU84+CM84+CV84, 0.1)*$Q$9))/($B$11+$C$11+$F$11)</f>
        <v>0</v>
      </c>
      <c r="BA84">
        <v>6</v>
      </c>
      <c r="BB84">
        <v>0.5</v>
      </c>
      <c r="BC84" t="s">
        <v>355</v>
      </c>
      <c r="BD84">
        <v>2</v>
      </c>
      <c r="BE84" t="b">
        <v>1</v>
      </c>
      <c r="BF84">
        <v>1714153562.75</v>
      </c>
      <c r="BG84">
        <v>417.1916923076923</v>
      </c>
      <c r="BH84">
        <v>419.9949615384616</v>
      </c>
      <c r="BI84">
        <v>14.58871923076923</v>
      </c>
      <c r="BJ84">
        <v>14.31516538461538</v>
      </c>
      <c r="BK84">
        <v>419.984</v>
      </c>
      <c r="BL84">
        <v>14.61731923076923</v>
      </c>
      <c r="BM84">
        <v>600.0099615384614</v>
      </c>
      <c r="BN84">
        <v>101.3908461538461</v>
      </c>
      <c r="BO84">
        <v>0.09998697307692309</v>
      </c>
      <c r="BP84">
        <v>20.56372692307692</v>
      </c>
      <c r="BQ84">
        <v>20.38801153846154</v>
      </c>
      <c r="BR84">
        <v>999.9000000000001</v>
      </c>
      <c r="BS84">
        <v>0</v>
      </c>
      <c r="BT84">
        <v>0</v>
      </c>
      <c r="BU84">
        <v>10010.14115384615</v>
      </c>
      <c r="BV84">
        <v>0</v>
      </c>
      <c r="BW84">
        <v>175.7420769230769</v>
      </c>
      <c r="BX84">
        <v>-2.803159615384615</v>
      </c>
      <c r="BY84">
        <v>423.3682307692307</v>
      </c>
      <c r="BZ84">
        <v>426.0946538461539</v>
      </c>
      <c r="CA84">
        <v>0.2735635769230769</v>
      </c>
      <c r="CB84">
        <v>419.9949615384616</v>
      </c>
      <c r="CC84">
        <v>14.31516538461538</v>
      </c>
      <c r="CD84">
        <v>1.479162692307692</v>
      </c>
      <c r="CE84">
        <v>1.451425769230769</v>
      </c>
      <c r="CF84">
        <v>12.75445384615385</v>
      </c>
      <c r="CG84">
        <v>12.46582692307692</v>
      </c>
      <c r="CH84">
        <v>400.0127307692309</v>
      </c>
      <c r="CI84">
        <v>0.9000064615384615</v>
      </c>
      <c r="CJ84">
        <v>0.0999937076923077</v>
      </c>
      <c r="CK84">
        <v>0</v>
      </c>
      <c r="CL84">
        <v>255.3911153846154</v>
      </c>
      <c r="CM84">
        <v>5.00098</v>
      </c>
      <c r="CN84">
        <v>1173.976538461538</v>
      </c>
      <c r="CO84">
        <v>3656.045769230769</v>
      </c>
      <c r="CP84">
        <v>36.27384615384615</v>
      </c>
      <c r="CQ84">
        <v>38.9276923076923</v>
      </c>
      <c r="CR84">
        <v>37.96607692307692</v>
      </c>
      <c r="CS84">
        <v>39.62476923076922</v>
      </c>
      <c r="CT84">
        <v>37.83153846153846</v>
      </c>
      <c r="CU84">
        <v>355.5138461538462</v>
      </c>
      <c r="CV84">
        <v>39.49961538461538</v>
      </c>
      <c r="CW84">
        <v>0</v>
      </c>
      <c r="CX84">
        <v>1714153656.5</v>
      </c>
      <c r="CY84">
        <v>0</v>
      </c>
      <c r="CZ84">
        <v>1714152587.1</v>
      </c>
      <c r="DA84" t="s">
        <v>456</v>
      </c>
      <c r="DB84">
        <v>1714152586.6</v>
      </c>
      <c r="DC84">
        <v>1714152587.1</v>
      </c>
      <c r="DD84">
        <v>2</v>
      </c>
      <c r="DE84">
        <v>-0.066</v>
      </c>
      <c r="DF84">
        <v>0.004</v>
      </c>
      <c r="DG84">
        <v>-2.805</v>
      </c>
      <c r="DH84">
        <v>-0.029</v>
      </c>
      <c r="DI84">
        <v>420</v>
      </c>
      <c r="DJ84">
        <v>14</v>
      </c>
      <c r="DK84">
        <v>0.3</v>
      </c>
      <c r="DL84">
        <v>0.13</v>
      </c>
      <c r="DM84">
        <v>-2.78098487804878</v>
      </c>
      <c r="DN84">
        <v>-0.4496809756097546</v>
      </c>
      <c r="DO84">
        <v>0.06208049959418155</v>
      </c>
      <c r="DP84">
        <v>0</v>
      </c>
      <c r="DQ84">
        <v>0.2727895853658536</v>
      </c>
      <c r="DR84">
        <v>0.01486145644599325</v>
      </c>
      <c r="DS84">
        <v>0.001643843250725744</v>
      </c>
      <c r="DT84">
        <v>1</v>
      </c>
      <c r="DU84">
        <v>1</v>
      </c>
      <c r="DV84">
        <v>2</v>
      </c>
      <c r="DW84" t="s">
        <v>368</v>
      </c>
      <c r="DX84">
        <v>3.22989</v>
      </c>
      <c r="DY84">
        <v>2.70437</v>
      </c>
      <c r="DZ84">
        <v>0.106591</v>
      </c>
      <c r="EA84">
        <v>0.106932</v>
      </c>
      <c r="EB84">
        <v>0.0819131</v>
      </c>
      <c r="EC84">
        <v>0.08116039999999999</v>
      </c>
      <c r="ED84">
        <v>29341.2</v>
      </c>
      <c r="EE84">
        <v>28703.4</v>
      </c>
      <c r="EF84">
        <v>31432.1</v>
      </c>
      <c r="EG84">
        <v>30446.9</v>
      </c>
      <c r="EH84">
        <v>38669.4</v>
      </c>
      <c r="EI84">
        <v>36992.7</v>
      </c>
      <c r="EJ84">
        <v>44065.2</v>
      </c>
      <c r="EK84">
        <v>42517.6</v>
      </c>
      <c r="EL84">
        <v>2.19625</v>
      </c>
      <c r="EM84">
        <v>1.98295</v>
      </c>
      <c r="EN84">
        <v>0.0426024</v>
      </c>
      <c r="EO84">
        <v>0</v>
      </c>
      <c r="EP84">
        <v>19.6918</v>
      </c>
      <c r="EQ84">
        <v>999.9</v>
      </c>
      <c r="ER84">
        <v>52.8</v>
      </c>
      <c r="ES84">
        <v>26.1</v>
      </c>
      <c r="ET84">
        <v>17.6751</v>
      </c>
      <c r="EU84">
        <v>61.3645</v>
      </c>
      <c r="EV84">
        <v>23.5296</v>
      </c>
      <c r="EW84">
        <v>1</v>
      </c>
      <c r="EX84">
        <v>-0.323907</v>
      </c>
      <c r="EY84">
        <v>1.24714</v>
      </c>
      <c r="EZ84">
        <v>20.2025</v>
      </c>
      <c r="FA84">
        <v>5.22792</v>
      </c>
      <c r="FB84">
        <v>11.9951</v>
      </c>
      <c r="FC84">
        <v>4.96765</v>
      </c>
      <c r="FD84">
        <v>3.297</v>
      </c>
      <c r="FE84">
        <v>9999</v>
      </c>
      <c r="FF84">
        <v>9999</v>
      </c>
      <c r="FG84">
        <v>9999</v>
      </c>
      <c r="FH84">
        <v>27.2</v>
      </c>
      <c r="FI84">
        <v>4.97107</v>
      </c>
      <c r="FJ84">
        <v>1.86768</v>
      </c>
      <c r="FK84">
        <v>1.85883</v>
      </c>
      <c r="FL84">
        <v>1.86493</v>
      </c>
      <c r="FM84">
        <v>1.86309</v>
      </c>
      <c r="FN84">
        <v>1.86435</v>
      </c>
      <c r="FO84">
        <v>1.85978</v>
      </c>
      <c r="FP84">
        <v>1.86386</v>
      </c>
      <c r="FQ84">
        <v>0</v>
      </c>
      <c r="FR84">
        <v>0</v>
      </c>
      <c r="FS84">
        <v>0</v>
      </c>
      <c r="FT84">
        <v>0</v>
      </c>
      <c r="FU84" t="s">
        <v>358</v>
      </c>
      <c r="FV84" t="s">
        <v>359</v>
      </c>
      <c r="FW84" t="s">
        <v>360</v>
      </c>
      <c r="FX84" t="s">
        <v>360</v>
      </c>
      <c r="FY84" t="s">
        <v>360</v>
      </c>
      <c r="FZ84" t="s">
        <v>360</v>
      </c>
      <c r="GA84">
        <v>0</v>
      </c>
      <c r="GB84">
        <v>100</v>
      </c>
      <c r="GC84">
        <v>100</v>
      </c>
      <c r="GD84">
        <v>-2.792</v>
      </c>
      <c r="GE84">
        <v>-0.0286</v>
      </c>
      <c r="GF84">
        <v>-0.9468066359150009</v>
      </c>
      <c r="GG84">
        <v>-0.004200780211792431</v>
      </c>
      <c r="GH84">
        <v>-6.086107273994438E-07</v>
      </c>
      <c r="GI84">
        <v>3.538391214060535E-10</v>
      </c>
      <c r="GJ84">
        <v>-0.05097611994291192</v>
      </c>
      <c r="GK84">
        <v>0.006682484536868237</v>
      </c>
      <c r="GL84">
        <v>-0.0007200357986506558</v>
      </c>
      <c r="GM84">
        <v>2.515042002614049E-05</v>
      </c>
      <c r="GN84">
        <v>15</v>
      </c>
      <c r="GO84">
        <v>1944</v>
      </c>
      <c r="GP84">
        <v>3</v>
      </c>
      <c r="GQ84">
        <v>20</v>
      </c>
      <c r="GR84">
        <v>16.4</v>
      </c>
      <c r="GS84">
        <v>16.4</v>
      </c>
      <c r="GT84">
        <v>1.12915</v>
      </c>
      <c r="GU84">
        <v>2.41577</v>
      </c>
      <c r="GV84">
        <v>1.44775</v>
      </c>
      <c r="GW84">
        <v>2.29736</v>
      </c>
      <c r="GX84">
        <v>1.55151</v>
      </c>
      <c r="GY84">
        <v>2.43652</v>
      </c>
      <c r="GZ84">
        <v>30.2434</v>
      </c>
      <c r="HA84">
        <v>14.1758</v>
      </c>
      <c r="HB84">
        <v>18</v>
      </c>
      <c r="HC84">
        <v>606.192</v>
      </c>
      <c r="HD84">
        <v>473.523</v>
      </c>
      <c r="HE84">
        <v>18.0008</v>
      </c>
      <c r="HF84">
        <v>22.7872</v>
      </c>
      <c r="HG84">
        <v>30.0001</v>
      </c>
      <c r="HH84">
        <v>22.8853</v>
      </c>
      <c r="HI84">
        <v>22.8418</v>
      </c>
      <c r="HJ84">
        <v>22.5979</v>
      </c>
      <c r="HK84">
        <v>27.3878</v>
      </c>
      <c r="HL84">
        <v>54.5454</v>
      </c>
      <c r="HM84">
        <v>18</v>
      </c>
      <c r="HN84">
        <v>420</v>
      </c>
      <c r="HO84">
        <v>14.264</v>
      </c>
      <c r="HP84">
        <v>99.76690000000001</v>
      </c>
      <c r="HQ84">
        <v>101.595</v>
      </c>
    </row>
    <row r="85" spans="1:225">
      <c r="A85">
        <v>69</v>
      </c>
      <c r="B85">
        <v>1714153579.5</v>
      </c>
      <c r="C85">
        <v>2522.400000095367</v>
      </c>
      <c r="D85" t="s">
        <v>507</v>
      </c>
      <c r="E85" t="s">
        <v>508</v>
      </c>
      <c r="F85">
        <v>5</v>
      </c>
      <c r="G85" t="s">
        <v>504</v>
      </c>
      <c r="H85">
        <v>1714153571.827586</v>
      </c>
      <c r="I85">
        <f>(J85)/1000</f>
        <v>0</v>
      </c>
      <c r="J85">
        <f>IF(BE85, AM85, AG85)</f>
        <v>0</v>
      </c>
      <c r="K85">
        <f>IF(BE85, AH85, AF85)</f>
        <v>0</v>
      </c>
      <c r="L85">
        <f>BG85 - IF(AT85&gt;1, K85*BA85*100.0/(AV85*BU85), 0)</f>
        <v>0</v>
      </c>
      <c r="M85">
        <f>((S85-I85/2)*L85-K85)/(S85+I85/2)</f>
        <v>0</v>
      </c>
      <c r="N85">
        <f>M85*(BN85+BO85)/1000.0</f>
        <v>0</v>
      </c>
      <c r="O85">
        <f>(BG85 - IF(AT85&gt;1, K85*BA85*100.0/(AV85*BU85), 0))*(BN85+BO85)/1000.0</f>
        <v>0</v>
      </c>
      <c r="P85">
        <f>2.0/((1/R85-1/Q85)+SIGN(R85)*SQRT((1/R85-1/Q85)*(1/R85-1/Q85) + 4*BB85/((BB85+1)*(BB85+1))*(2*1/R85*1/Q85-1/Q85*1/Q85)))</f>
        <v>0</v>
      </c>
      <c r="Q85">
        <f>IF(LEFT(BC85,1)&lt;&gt;"0",IF(LEFT(BC85,1)="1",3.0,BD85),$D$5+$E$5*(BU85*BN85/($K$5*1000))+$F$5*(BU85*BN85/($K$5*1000))*MAX(MIN(BA85,$J$5),$I$5)*MAX(MIN(BA85,$J$5),$I$5)+$G$5*MAX(MIN(BA85,$J$5),$I$5)*(BU85*BN85/($K$5*1000))+$H$5*(BU85*BN85/($K$5*1000))*(BU85*BN85/($K$5*1000)))</f>
        <v>0</v>
      </c>
      <c r="R85">
        <f>I85*(1000-(1000*0.61365*exp(17.502*V85/(240.97+V85))/(BN85+BO85)+BI85)/2)/(1000*0.61365*exp(17.502*V85/(240.97+V85))/(BN85+BO85)-BI85)</f>
        <v>0</v>
      </c>
      <c r="S85">
        <f>1/((BB85+1)/(P85/1.6)+1/(Q85/1.37)) + BB85/((BB85+1)/(P85/1.6) + BB85/(Q85/1.37))</f>
        <v>0</v>
      </c>
      <c r="T85">
        <f>(AW85*AZ85)</f>
        <v>0</v>
      </c>
      <c r="U85">
        <f>(BP85+(T85+2*0.95*5.67E-8*(((BP85+$B$7)+273)^4-(BP85+273)^4)-44100*I85)/(1.84*29.3*Q85+8*0.95*5.67E-8*(BP85+273)^3))</f>
        <v>0</v>
      </c>
      <c r="V85">
        <f>($C$7*BQ85+$D$7*BR85+$E$7*U85)</f>
        <v>0</v>
      </c>
      <c r="W85">
        <f>0.61365*exp(17.502*V85/(240.97+V85))</f>
        <v>0</v>
      </c>
      <c r="X85">
        <f>(Y85/Z85*100)</f>
        <v>0</v>
      </c>
      <c r="Y85">
        <f>BI85*(BN85+BO85)/1000</f>
        <v>0</v>
      </c>
      <c r="Z85">
        <f>0.61365*exp(17.502*BP85/(240.97+BP85))</f>
        <v>0</v>
      </c>
      <c r="AA85">
        <f>(W85-BI85*(BN85+BO85)/1000)</f>
        <v>0</v>
      </c>
      <c r="AB85">
        <f>(-I85*44100)</f>
        <v>0</v>
      </c>
      <c r="AC85">
        <f>2*29.3*Q85*0.92*(BP85-V85)</f>
        <v>0</v>
      </c>
      <c r="AD85">
        <f>2*0.95*5.67E-8*(((BP85+$B$7)+273)^4-(V85+273)^4)</f>
        <v>0</v>
      </c>
      <c r="AE85">
        <f>T85+AD85+AB85+AC85</f>
        <v>0</v>
      </c>
      <c r="AF85">
        <f>BM85*AT85*(BH85-BG85*(1000-AT85*BJ85)/(1000-AT85*BI85))/(100*BA85)</f>
        <v>0</v>
      </c>
      <c r="AG85">
        <f>1000*BM85*AT85*(BI85-BJ85)/(100*BA85*(1000-AT85*BI85))</f>
        <v>0</v>
      </c>
      <c r="AH85">
        <f>(AI85 - AJ85 - BN85*1E3/(8.314*(BP85+273.15)) * AL85/BM85 * AK85) * BM85/(100*BA85) * (1000 - BJ85)/1000</f>
        <v>0</v>
      </c>
      <c r="AI85">
        <v>426.0820539020149</v>
      </c>
      <c r="AJ85">
        <v>423.3411030303027</v>
      </c>
      <c r="AK85">
        <v>-0.001396818993775951</v>
      </c>
      <c r="AL85">
        <v>67.16042839326192</v>
      </c>
      <c r="AM85">
        <f>(AO85 - AN85 + BN85*1E3/(8.314*(BP85+273.15)) * AQ85/BM85 * AP85) * BM85/(100*BA85) * 1000/(1000 - AO85)</f>
        <v>0</v>
      </c>
      <c r="AN85">
        <v>14.30743044284726</v>
      </c>
      <c r="AO85">
        <v>14.58445757575758</v>
      </c>
      <c r="AP85">
        <v>-7.166094362057416E-06</v>
      </c>
      <c r="AQ85">
        <v>78.54783615020241</v>
      </c>
      <c r="AR85">
        <v>0</v>
      </c>
      <c r="AS85">
        <v>0</v>
      </c>
      <c r="AT85">
        <f>IF(AR85*$H$13&gt;=AV85,1.0,(AV85/(AV85-AR85*$H$13)))</f>
        <v>0</v>
      </c>
      <c r="AU85">
        <f>(AT85-1)*100</f>
        <v>0</v>
      </c>
      <c r="AV85">
        <f>MAX(0,($B$13+$C$13*BU85)/(1+$D$13*BU85)*BN85/(BP85+273)*$E$13)</f>
        <v>0</v>
      </c>
      <c r="AW85">
        <f>$B$11*BV85+$C$11*BW85+$F$11*CH85*(1-CK85)</f>
        <v>0</v>
      </c>
      <c r="AX85">
        <f>AW85*AY85</f>
        <v>0</v>
      </c>
      <c r="AY85">
        <f>($B$11*$D$9+$C$11*$D$9+$F$11*((CU85+CM85)/MAX(CU85+CM85+CV85, 0.1)*$I$9+CV85/MAX(CU85+CM85+CV85, 0.1)*$J$9))/($B$11+$C$11+$F$11)</f>
        <v>0</v>
      </c>
      <c r="AZ85">
        <f>($B$11*$K$9+$C$11*$K$9+$F$11*((CU85+CM85)/MAX(CU85+CM85+CV85, 0.1)*$P$9+CV85/MAX(CU85+CM85+CV85, 0.1)*$Q$9))/($B$11+$C$11+$F$11)</f>
        <v>0</v>
      </c>
      <c r="BA85">
        <v>6</v>
      </c>
      <c r="BB85">
        <v>0.5</v>
      </c>
      <c r="BC85" t="s">
        <v>355</v>
      </c>
      <c r="BD85">
        <v>2</v>
      </c>
      <c r="BE85" t="b">
        <v>1</v>
      </c>
      <c r="BF85">
        <v>1714153571.827586</v>
      </c>
      <c r="BG85">
        <v>417.1938965517242</v>
      </c>
      <c r="BH85">
        <v>420.0045862068965</v>
      </c>
      <c r="BI85">
        <v>14.58712413793104</v>
      </c>
      <c r="BJ85">
        <v>14.31011379310345</v>
      </c>
      <c r="BK85">
        <v>419.9860344827587</v>
      </c>
      <c r="BL85">
        <v>14.61572068965517</v>
      </c>
      <c r="BM85">
        <v>600.0152413793103</v>
      </c>
      <c r="BN85">
        <v>101.3906206896552</v>
      </c>
      <c r="BO85">
        <v>0.1000079103448276</v>
      </c>
      <c r="BP85">
        <v>20.57042068965518</v>
      </c>
      <c r="BQ85">
        <v>20.40273448275862</v>
      </c>
      <c r="BR85">
        <v>999.9000000000002</v>
      </c>
      <c r="BS85">
        <v>0</v>
      </c>
      <c r="BT85">
        <v>0</v>
      </c>
      <c r="BU85">
        <v>10000.71896551724</v>
      </c>
      <c r="BV85">
        <v>0</v>
      </c>
      <c r="BW85">
        <v>182.4418965517241</v>
      </c>
      <c r="BX85">
        <v>-2.810734482758621</v>
      </c>
      <c r="BY85">
        <v>423.3695862068964</v>
      </c>
      <c r="BZ85">
        <v>426.1021379310345</v>
      </c>
      <c r="CA85">
        <v>0.2770094827586208</v>
      </c>
      <c r="CB85">
        <v>420.0045862068965</v>
      </c>
      <c r="CC85">
        <v>14.31011379310345</v>
      </c>
      <c r="CD85">
        <v>1.478998275862069</v>
      </c>
      <c r="CE85">
        <v>1.450911724137931</v>
      </c>
      <c r="CF85">
        <v>12.75275517241379</v>
      </c>
      <c r="CG85">
        <v>12.46044482758621</v>
      </c>
      <c r="CH85">
        <v>399.9951034482759</v>
      </c>
      <c r="CI85">
        <v>0.8999982068965519</v>
      </c>
      <c r="CJ85">
        <v>0.1000019793103448</v>
      </c>
      <c r="CK85">
        <v>0</v>
      </c>
      <c r="CL85">
        <v>253.5151034482759</v>
      </c>
      <c r="CM85">
        <v>5.00098</v>
      </c>
      <c r="CN85">
        <v>1165.13448275862</v>
      </c>
      <c r="CO85">
        <v>3655.873448275863</v>
      </c>
      <c r="CP85">
        <v>36.08596551724138</v>
      </c>
      <c r="CQ85">
        <v>38.61403448275862</v>
      </c>
      <c r="CR85">
        <v>37.76055172413793</v>
      </c>
      <c r="CS85">
        <v>39.10106896551724</v>
      </c>
      <c r="CT85">
        <v>37.59893103448275</v>
      </c>
      <c r="CU85">
        <v>355.4941379310345</v>
      </c>
      <c r="CV85">
        <v>39.50137931034482</v>
      </c>
      <c r="CW85">
        <v>0</v>
      </c>
      <c r="CX85">
        <v>1714153666.7</v>
      </c>
      <c r="CY85">
        <v>0</v>
      </c>
      <c r="CZ85">
        <v>1714152587.1</v>
      </c>
      <c r="DA85" t="s">
        <v>456</v>
      </c>
      <c r="DB85">
        <v>1714152586.6</v>
      </c>
      <c r="DC85">
        <v>1714152587.1</v>
      </c>
      <c r="DD85">
        <v>2</v>
      </c>
      <c r="DE85">
        <v>-0.066</v>
      </c>
      <c r="DF85">
        <v>0.004</v>
      </c>
      <c r="DG85">
        <v>-2.805</v>
      </c>
      <c r="DH85">
        <v>-0.029</v>
      </c>
      <c r="DI85">
        <v>420</v>
      </c>
      <c r="DJ85">
        <v>14</v>
      </c>
      <c r="DK85">
        <v>0.3</v>
      </c>
      <c r="DL85">
        <v>0.13</v>
      </c>
      <c r="DM85">
        <v>-2.79952512195122</v>
      </c>
      <c r="DN85">
        <v>-0.1041273867595805</v>
      </c>
      <c r="DO85">
        <v>0.0369330501816034</v>
      </c>
      <c r="DP85">
        <v>0</v>
      </c>
      <c r="DQ85">
        <v>0.2756597804878049</v>
      </c>
      <c r="DR85">
        <v>0.02289301045296259</v>
      </c>
      <c r="DS85">
        <v>0.002328366678776948</v>
      </c>
      <c r="DT85">
        <v>1</v>
      </c>
      <c r="DU85">
        <v>1</v>
      </c>
      <c r="DV85">
        <v>2</v>
      </c>
      <c r="DW85" t="s">
        <v>368</v>
      </c>
      <c r="DX85">
        <v>3.22985</v>
      </c>
      <c r="DY85">
        <v>2.70432</v>
      </c>
      <c r="DZ85">
        <v>0.106583</v>
      </c>
      <c r="EA85">
        <v>0.106932</v>
      </c>
      <c r="EB85">
        <v>0.0819014</v>
      </c>
      <c r="EC85">
        <v>0.0811467</v>
      </c>
      <c r="ED85">
        <v>29341.2</v>
      </c>
      <c r="EE85">
        <v>28703.3</v>
      </c>
      <c r="EF85">
        <v>31431.8</v>
      </c>
      <c r="EG85">
        <v>30446.8</v>
      </c>
      <c r="EH85">
        <v>38669.4</v>
      </c>
      <c r="EI85">
        <v>36993.4</v>
      </c>
      <c r="EJ85">
        <v>44064.6</v>
      </c>
      <c r="EK85">
        <v>42517.8</v>
      </c>
      <c r="EL85">
        <v>2.19637</v>
      </c>
      <c r="EM85">
        <v>1.98295</v>
      </c>
      <c r="EN85">
        <v>0.0423267</v>
      </c>
      <c r="EO85">
        <v>0</v>
      </c>
      <c r="EP85">
        <v>19.7076</v>
      </c>
      <c r="EQ85">
        <v>999.9</v>
      </c>
      <c r="ER85">
        <v>52.8</v>
      </c>
      <c r="ES85">
        <v>26</v>
      </c>
      <c r="ET85">
        <v>17.5711</v>
      </c>
      <c r="EU85">
        <v>61.7145</v>
      </c>
      <c r="EV85">
        <v>23.6819</v>
      </c>
      <c r="EW85">
        <v>1</v>
      </c>
      <c r="EX85">
        <v>-0.324042</v>
      </c>
      <c r="EY85">
        <v>1.24752</v>
      </c>
      <c r="EZ85">
        <v>20.2024</v>
      </c>
      <c r="FA85">
        <v>5.22822</v>
      </c>
      <c r="FB85">
        <v>11.9941</v>
      </c>
      <c r="FC85">
        <v>4.96765</v>
      </c>
      <c r="FD85">
        <v>3.297</v>
      </c>
      <c r="FE85">
        <v>9999</v>
      </c>
      <c r="FF85">
        <v>9999</v>
      </c>
      <c r="FG85">
        <v>9999</v>
      </c>
      <c r="FH85">
        <v>27.2</v>
      </c>
      <c r="FI85">
        <v>4.97108</v>
      </c>
      <c r="FJ85">
        <v>1.86768</v>
      </c>
      <c r="FK85">
        <v>1.85883</v>
      </c>
      <c r="FL85">
        <v>1.86494</v>
      </c>
      <c r="FM85">
        <v>1.8631</v>
      </c>
      <c r="FN85">
        <v>1.86434</v>
      </c>
      <c r="FO85">
        <v>1.85977</v>
      </c>
      <c r="FP85">
        <v>1.86386</v>
      </c>
      <c r="FQ85">
        <v>0</v>
      </c>
      <c r="FR85">
        <v>0</v>
      </c>
      <c r="FS85">
        <v>0</v>
      </c>
      <c r="FT85">
        <v>0</v>
      </c>
      <c r="FU85" t="s">
        <v>358</v>
      </c>
      <c r="FV85" t="s">
        <v>359</v>
      </c>
      <c r="FW85" t="s">
        <v>360</v>
      </c>
      <c r="FX85" t="s">
        <v>360</v>
      </c>
      <c r="FY85" t="s">
        <v>360</v>
      </c>
      <c r="FZ85" t="s">
        <v>360</v>
      </c>
      <c r="GA85">
        <v>0</v>
      </c>
      <c r="GB85">
        <v>100</v>
      </c>
      <c r="GC85">
        <v>100</v>
      </c>
      <c r="GD85">
        <v>-2.792</v>
      </c>
      <c r="GE85">
        <v>-0.0286</v>
      </c>
      <c r="GF85">
        <v>-0.9468066359150009</v>
      </c>
      <c r="GG85">
        <v>-0.004200780211792431</v>
      </c>
      <c r="GH85">
        <v>-6.086107273994438E-07</v>
      </c>
      <c r="GI85">
        <v>3.538391214060535E-10</v>
      </c>
      <c r="GJ85">
        <v>-0.05097611994291192</v>
      </c>
      <c r="GK85">
        <v>0.006682484536868237</v>
      </c>
      <c r="GL85">
        <v>-0.0007200357986506558</v>
      </c>
      <c r="GM85">
        <v>2.515042002614049E-05</v>
      </c>
      <c r="GN85">
        <v>15</v>
      </c>
      <c r="GO85">
        <v>1944</v>
      </c>
      <c r="GP85">
        <v>3</v>
      </c>
      <c r="GQ85">
        <v>20</v>
      </c>
      <c r="GR85">
        <v>16.5</v>
      </c>
      <c r="GS85">
        <v>16.5</v>
      </c>
      <c r="GT85">
        <v>1.12915</v>
      </c>
      <c r="GU85">
        <v>2.41821</v>
      </c>
      <c r="GV85">
        <v>1.44775</v>
      </c>
      <c r="GW85">
        <v>2.29736</v>
      </c>
      <c r="GX85">
        <v>1.55151</v>
      </c>
      <c r="GY85">
        <v>2.37549</v>
      </c>
      <c r="GZ85">
        <v>30.2434</v>
      </c>
      <c r="HA85">
        <v>14.1758</v>
      </c>
      <c r="HB85">
        <v>18</v>
      </c>
      <c r="HC85">
        <v>606.275</v>
      </c>
      <c r="HD85">
        <v>473.523</v>
      </c>
      <c r="HE85">
        <v>18</v>
      </c>
      <c r="HF85">
        <v>22.7867</v>
      </c>
      <c r="HG85">
        <v>30.0001</v>
      </c>
      <c r="HH85">
        <v>22.8849</v>
      </c>
      <c r="HI85">
        <v>22.8418</v>
      </c>
      <c r="HJ85">
        <v>22.5977</v>
      </c>
      <c r="HK85">
        <v>27.3878</v>
      </c>
      <c r="HL85">
        <v>54.5454</v>
      </c>
      <c r="HM85">
        <v>18</v>
      </c>
      <c r="HN85">
        <v>420</v>
      </c>
      <c r="HO85">
        <v>14.2629</v>
      </c>
      <c r="HP85">
        <v>99.7658</v>
      </c>
      <c r="HQ85">
        <v>101.595</v>
      </c>
    </row>
    <row r="86" spans="1:225">
      <c r="A86">
        <v>70</v>
      </c>
      <c r="B86">
        <v>1714153589.5</v>
      </c>
      <c r="C86">
        <v>2532.400000095367</v>
      </c>
      <c r="D86" t="s">
        <v>509</v>
      </c>
      <c r="E86" t="s">
        <v>510</v>
      </c>
      <c r="F86">
        <v>5</v>
      </c>
      <c r="G86" t="s">
        <v>504</v>
      </c>
      <c r="H86">
        <v>1714153581.566667</v>
      </c>
      <c r="I86">
        <f>(J86)/1000</f>
        <v>0</v>
      </c>
      <c r="J86">
        <f>IF(BE86, AM86, AG86)</f>
        <v>0</v>
      </c>
      <c r="K86">
        <f>IF(BE86, AH86, AF86)</f>
        <v>0</v>
      </c>
      <c r="L86">
        <f>BG86 - IF(AT86&gt;1, K86*BA86*100.0/(AV86*BU86), 0)</f>
        <v>0</v>
      </c>
      <c r="M86">
        <f>((S86-I86/2)*L86-K86)/(S86+I86/2)</f>
        <v>0</v>
      </c>
      <c r="N86">
        <f>M86*(BN86+BO86)/1000.0</f>
        <v>0</v>
      </c>
      <c r="O86">
        <f>(BG86 - IF(AT86&gt;1, K86*BA86*100.0/(AV86*BU86), 0))*(BN86+BO86)/1000.0</f>
        <v>0</v>
      </c>
      <c r="P86">
        <f>2.0/((1/R86-1/Q86)+SIGN(R86)*SQRT((1/R86-1/Q86)*(1/R86-1/Q86) + 4*BB86/((BB86+1)*(BB86+1))*(2*1/R86*1/Q86-1/Q86*1/Q86)))</f>
        <v>0</v>
      </c>
      <c r="Q86">
        <f>IF(LEFT(BC86,1)&lt;&gt;"0",IF(LEFT(BC86,1)="1",3.0,BD86),$D$5+$E$5*(BU86*BN86/($K$5*1000))+$F$5*(BU86*BN86/($K$5*1000))*MAX(MIN(BA86,$J$5),$I$5)*MAX(MIN(BA86,$J$5),$I$5)+$G$5*MAX(MIN(BA86,$J$5),$I$5)*(BU86*BN86/($K$5*1000))+$H$5*(BU86*BN86/($K$5*1000))*(BU86*BN86/($K$5*1000)))</f>
        <v>0</v>
      </c>
      <c r="R86">
        <f>I86*(1000-(1000*0.61365*exp(17.502*V86/(240.97+V86))/(BN86+BO86)+BI86)/2)/(1000*0.61365*exp(17.502*V86/(240.97+V86))/(BN86+BO86)-BI86)</f>
        <v>0</v>
      </c>
      <c r="S86">
        <f>1/((BB86+1)/(P86/1.6)+1/(Q86/1.37)) + BB86/((BB86+1)/(P86/1.6) + BB86/(Q86/1.37))</f>
        <v>0</v>
      </c>
      <c r="T86">
        <f>(AW86*AZ86)</f>
        <v>0</v>
      </c>
      <c r="U86">
        <f>(BP86+(T86+2*0.95*5.67E-8*(((BP86+$B$7)+273)^4-(BP86+273)^4)-44100*I86)/(1.84*29.3*Q86+8*0.95*5.67E-8*(BP86+273)^3))</f>
        <v>0</v>
      </c>
      <c r="V86">
        <f>($C$7*BQ86+$D$7*BR86+$E$7*U86)</f>
        <v>0</v>
      </c>
      <c r="W86">
        <f>0.61365*exp(17.502*V86/(240.97+V86))</f>
        <v>0</v>
      </c>
      <c r="X86">
        <f>(Y86/Z86*100)</f>
        <v>0</v>
      </c>
      <c r="Y86">
        <f>BI86*(BN86+BO86)/1000</f>
        <v>0</v>
      </c>
      <c r="Z86">
        <f>0.61365*exp(17.502*BP86/(240.97+BP86))</f>
        <v>0</v>
      </c>
      <c r="AA86">
        <f>(W86-BI86*(BN86+BO86)/1000)</f>
        <v>0</v>
      </c>
      <c r="AB86">
        <f>(-I86*44100)</f>
        <v>0</v>
      </c>
      <c r="AC86">
        <f>2*29.3*Q86*0.92*(BP86-V86)</f>
        <v>0</v>
      </c>
      <c r="AD86">
        <f>2*0.95*5.67E-8*(((BP86+$B$7)+273)^4-(V86+273)^4)</f>
        <v>0</v>
      </c>
      <c r="AE86">
        <f>T86+AD86+AB86+AC86</f>
        <v>0</v>
      </c>
      <c r="AF86">
        <f>BM86*AT86*(BH86-BG86*(1000-AT86*BJ86)/(1000-AT86*BI86))/(100*BA86)</f>
        <v>0</v>
      </c>
      <c r="AG86">
        <f>1000*BM86*AT86*(BI86-BJ86)/(100*BA86*(1000-AT86*BI86))</f>
        <v>0</v>
      </c>
      <c r="AH86">
        <f>(AI86 - AJ86 - BN86*1E3/(8.314*(BP86+273.15)) * AL86/BM86 * AK86) * BM86/(100*BA86) * (1000 - BJ86)/1000</f>
        <v>0</v>
      </c>
      <c r="AI86">
        <v>426.0796884782882</v>
      </c>
      <c r="AJ86">
        <v>423.3195818181818</v>
      </c>
      <c r="AK86">
        <v>-0.0001553185162852154</v>
      </c>
      <c r="AL86">
        <v>67.16042839326192</v>
      </c>
      <c r="AM86">
        <f>(AO86 - AN86 + BN86*1E3/(8.314*(BP86+273.15)) * AQ86/BM86 * AP86) * BM86/(100*BA86) * 1000/(1000 - AO86)</f>
        <v>0</v>
      </c>
      <c r="AN86">
        <v>14.3041649570309</v>
      </c>
      <c r="AO86">
        <v>14.5831806060606</v>
      </c>
      <c r="AP86">
        <v>-1.275944041292143E-05</v>
      </c>
      <c r="AQ86">
        <v>78.54783615020241</v>
      </c>
      <c r="AR86">
        <v>0</v>
      </c>
      <c r="AS86">
        <v>0</v>
      </c>
      <c r="AT86">
        <f>IF(AR86*$H$13&gt;=AV86,1.0,(AV86/(AV86-AR86*$H$13)))</f>
        <v>0</v>
      </c>
      <c r="AU86">
        <f>(AT86-1)*100</f>
        <v>0</v>
      </c>
      <c r="AV86">
        <f>MAX(0,($B$13+$C$13*BU86)/(1+$D$13*BU86)*BN86/(BP86+273)*$E$13)</f>
        <v>0</v>
      </c>
      <c r="AW86">
        <f>$B$11*BV86+$C$11*BW86+$F$11*CH86*(1-CK86)</f>
        <v>0</v>
      </c>
      <c r="AX86">
        <f>AW86*AY86</f>
        <v>0</v>
      </c>
      <c r="AY86">
        <f>($B$11*$D$9+$C$11*$D$9+$F$11*((CU86+CM86)/MAX(CU86+CM86+CV86, 0.1)*$I$9+CV86/MAX(CU86+CM86+CV86, 0.1)*$J$9))/($B$11+$C$11+$F$11)</f>
        <v>0</v>
      </c>
      <c r="AZ86">
        <f>($B$11*$K$9+$C$11*$K$9+$F$11*((CU86+CM86)/MAX(CU86+CM86+CV86, 0.1)*$P$9+CV86/MAX(CU86+CM86+CV86, 0.1)*$Q$9))/($B$11+$C$11+$F$11)</f>
        <v>0</v>
      </c>
      <c r="BA86">
        <v>6</v>
      </c>
      <c r="BB86">
        <v>0.5</v>
      </c>
      <c r="BC86" t="s">
        <v>355</v>
      </c>
      <c r="BD86">
        <v>2</v>
      </c>
      <c r="BE86" t="b">
        <v>1</v>
      </c>
      <c r="BF86">
        <v>1714153581.566667</v>
      </c>
      <c r="BG86">
        <v>417.1671666666667</v>
      </c>
      <c r="BH86">
        <v>419.9894</v>
      </c>
      <c r="BI86">
        <v>14.58480333333333</v>
      </c>
      <c r="BJ86">
        <v>14.30578333333333</v>
      </c>
      <c r="BK86">
        <v>419.9592333333333</v>
      </c>
      <c r="BL86">
        <v>14.61340333333334</v>
      </c>
      <c r="BM86">
        <v>600.0104666666666</v>
      </c>
      <c r="BN86">
        <v>101.3919666666666</v>
      </c>
      <c r="BO86">
        <v>0.10004698</v>
      </c>
      <c r="BP86">
        <v>20.57477333333334</v>
      </c>
      <c r="BQ86">
        <v>20.41079</v>
      </c>
      <c r="BR86">
        <v>999.9000000000002</v>
      </c>
      <c r="BS86">
        <v>0</v>
      </c>
      <c r="BT86">
        <v>0</v>
      </c>
      <c r="BU86">
        <v>9987.359333333334</v>
      </c>
      <c r="BV86">
        <v>0</v>
      </c>
      <c r="BW86">
        <v>190.7610333333334</v>
      </c>
      <c r="BX86">
        <v>-2.822286333333333</v>
      </c>
      <c r="BY86">
        <v>423.3414</v>
      </c>
      <c r="BZ86">
        <v>426.0848999999999</v>
      </c>
      <c r="CA86">
        <v>0.2790243666666666</v>
      </c>
      <c r="CB86">
        <v>419.9894</v>
      </c>
      <c r="CC86">
        <v>14.30578333333333</v>
      </c>
      <c r="CD86">
        <v>1.478783</v>
      </c>
      <c r="CE86">
        <v>1.450492</v>
      </c>
      <c r="CF86">
        <v>12.75052666666667</v>
      </c>
      <c r="CG86">
        <v>12.45603333333333</v>
      </c>
      <c r="CH86">
        <v>399.9521333333333</v>
      </c>
      <c r="CI86">
        <v>0.8999894666666667</v>
      </c>
      <c r="CJ86">
        <v>0.10001072</v>
      </c>
      <c r="CK86">
        <v>0</v>
      </c>
      <c r="CL86">
        <v>251.8233333333333</v>
      </c>
      <c r="CM86">
        <v>5.00098</v>
      </c>
      <c r="CN86">
        <v>1156.753333333333</v>
      </c>
      <c r="CO86">
        <v>3655.466</v>
      </c>
      <c r="CP86">
        <v>35.87896666666666</v>
      </c>
      <c r="CQ86">
        <v>38.31436666666666</v>
      </c>
      <c r="CR86">
        <v>37.5476</v>
      </c>
      <c r="CS86">
        <v>38.58936666666666</v>
      </c>
      <c r="CT86">
        <v>37.34763333333333</v>
      </c>
      <c r="CU86">
        <v>355.451</v>
      </c>
      <c r="CV86">
        <v>39.501</v>
      </c>
      <c r="CW86">
        <v>0</v>
      </c>
      <c r="CX86">
        <v>1714153676.3</v>
      </c>
      <c r="CY86">
        <v>0</v>
      </c>
      <c r="CZ86">
        <v>1714152587.1</v>
      </c>
      <c r="DA86" t="s">
        <v>456</v>
      </c>
      <c r="DB86">
        <v>1714152586.6</v>
      </c>
      <c r="DC86">
        <v>1714152587.1</v>
      </c>
      <c r="DD86">
        <v>2</v>
      </c>
      <c r="DE86">
        <v>-0.066</v>
      </c>
      <c r="DF86">
        <v>0.004</v>
      </c>
      <c r="DG86">
        <v>-2.805</v>
      </c>
      <c r="DH86">
        <v>-0.029</v>
      </c>
      <c r="DI86">
        <v>420</v>
      </c>
      <c r="DJ86">
        <v>14</v>
      </c>
      <c r="DK86">
        <v>0.3</v>
      </c>
      <c r="DL86">
        <v>0.13</v>
      </c>
      <c r="DM86">
        <v>-2.815102195121951</v>
      </c>
      <c r="DN86">
        <v>-0.05132885017421485</v>
      </c>
      <c r="DO86">
        <v>0.03837799938304308</v>
      </c>
      <c r="DP86">
        <v>1</v>
      </c>
      <c r="DQ86">
        <v>0.2784654878048781</v>
      </c>
      <c r="DR86">
        <v>0.01055245296167276</v>
      </c>
      <c r="DS86">
        <v>0.001199755465368065</v>
      </c>
      <c r="DT86">
        <v>1</v>
      </c>
      <c r="DU86">
        <v>2</v>
      </c>
      <c r="DV86">
        <v>2</v>
      </c>
      <c r="DW86" t="s">
        <v>365</v>
      </c>
      <c r="DX86">
        <v>3.22978</v>
      </c>
      <c r="DY86">
        <v>2.70435</v>
      </c>
      <c r="DZ86">
        <v>0.106577</v>
      </c>
      <c r="EA86">
        <v>0.106936</v>
      </c>
      <c r="EB86">
        <v>0.0818952</v>
      </c>
      <c r="EC86">
        <v>0.0811322</v>
      </c>
      <c r="ED86">
        <v>29340.6</v>
      </c>
      <c r="EE86">
        <v>28703.3</v>
      </c>
      <c r="EF86">
        <v>31430.9</v>
      </c>
      <c r="EG86">
        <v>30446.9</v>
      </c>
      <c r="EH86">
        <v>38668.7</v>
      </c>
      <c r="EI86">
        <v>36993.7</v>
      </c>
      <c r="EJ86">
        <v>44063.6</v>
      </c>
      <c r="EK86">
        <v>42517.5</v>
      </c>
      <c r="EL86">
        <v>2.1962</v>
      </c>
      <c r="EM86">
        <v>1.9829</v>
      </c>
      <c r="EN86">
        <v>0.0416785</v>
      </c>
      <c r="EO86">
        <v>0</v>
      </c>
      <c r="EP86">
        <v>19.7262</v>
      </c>
      <c r="EQ86">
        <v>999.9</v>
      </c>
      <c r="ER86">
        <v>52.8</v>
      </c>
      <c r="ES86">
        <v>26</v>
      </c>
      <c r="ET86">
        <v>17.5724</v>
      </c>
      <c r="EU86">
        <v>61.7345</v>
      </c>
      <c r="EV86">
        <v>23.5096</v>
      </c>
      <c r="EW86">
        <v>1</v>
      </c>
      <c r="EX86">
        <v>-0.324101</v>
      </c>
      <c r="EY86">
        <v>1.24541</v>
      </c>
      <c r="EZ86">
        <v>20.2024</v>
      </c>
      <c r="FA86">
        <v>5.22807</v>
      </c>
      <c r="FB86">
        <v>11.9956</v>
      </c>
      <c r="FC86">
        <v>4.96755</v>
      </c>
      <c r="FD86">
        <v>3.297</v>
      </c>
      <c r="FE86">
        <v>9999</v>
      </c>
      <c r="FF86">
        <v>9999</v>
      </c>
      <c r="FG86">
        <v>9999</v>
      </c>
      <c r="FH86">
        <v>27.2</v>
      </c>
      <c r="FI86">
        <v>4.97107</v>
      </c>
      <c r="FJ86">
        <v>1.86768</v>
      </c>
      <c r="FK86">
        <v>1.85882</v>
      </c>
      <c r="FL86">
        <v>1.86493</v>
      </c>
      <c r="FM86">
        <v>1.86309</v>
      </c>
      <c r="FN86">
        <v>1.86434</v>
      </c>
      <c r="FO86">
        <v>1.85974</v>
      </c>
      <c r="FP86">
        <v>1.86385</v>
      </c>
      <c r="FQ86">
        <v>0</v>
      </c>
      <c r="FR86">
        <v>0</v>
      </c>
      <c r="FS86">
        <v>0</v>
      </c>
      <c r="FT86">
        <v>0</v>
      </c>
      <c r="FU86" t="s">
        <v>358</v>
      </c>
      <c r="FV86" t="s">
        <v>359</v>
      </c>
      <c r="FW86" t="s">
        <v>360</v>
      </c>
      <c r="FX86" t="s">
        <v>360</v>
      </c>
      <c r="FY86" t="s">
        <v>360</v>
      </c>
      <c r="FZ86" t="s">
        <v>360</v>
      </c>
      <c r="GA86">
        <v>0</v>
      </c>
      <c r="GB86">
        <v>100</v>
      </c>
      <c r="GC86">
        <v>100</v>
      </c>
      <c r="GD86">
        <v>-2.792</v>
      </c>
      <c r="GE86">
        <v>-0.0287</v>
      </c>
      <c r="GF86">
        <v>-0.9468066359150009</v>
      </c>
      <c r="GG86">
        <v>-0.004200780211792431</v>
      </c>
      <c r="GH86">
        <v>-6.086107273994438E-07</v>
      </c>
      <c r="GI86">
        <v>3.538391214060535E-10</v>
      </c>
      <c r="GJ86">
        <v>-0.05097611994291192</v>
      </c>
      <c r="GK86">
        <v>0.006682484536868237</v>
      </c>
      <c r="GL86">
        <v>-0.0007200357986506558</v>
      </c>
      <c r="GM86">
        <v>2.515042002614049E-05</v>
      </c>
      <c r="GN86">
        <v>15</v>
      </c>
      <c r="GO86">
        <v>1944</v>
      </c>
      <c r="GP86">
        <v>3</v>
      </c>
      <c r="GQ86">
        <v>20</v>
      </c>
      <c r="GR86">
        <v>16.7</v>
      </c>
      <c r="GS86">
        <v>16.7</v>
      </c>
      <c r="GT86">
        <v>1.12915</v>
      </c>
      <c r="GU86">
        <v>2.41577</v>
      </c>
      <c r="GV86">
        <v>1.44897</v>
      </c>
      <c r="GW86">
        <v>2.29736</v>
      </c>
      <c r="GX86">
        <v>1.55151</v>
      </c>
      <c r="GY86">
        <v>2.29736</v>
      </c>
      <c r="GZ86">
        <v>30.2434</v>
      </c>
      <c r="HA86">
        <v>14.1583</v>
      </c>
      <c r="HB86">
        <v>18</v>
      </c>
      <c r="HC86">
        <v>606.135</v>
      </c>
      <c r="HD86">
        <v>473.474</v>
      </c>
      <c r="HE86">
        <v>17.9998</v>
      </c>
      <c r="HF86">
        <v>22.7853</v>
      </c>
      <c r="HG86">
        <v>30.0001</v>
      </c>
      <c r="HH86">
        <v>22.8834</v>
      </c>
      <c r="HI86">
        <v>22.8399</v>
      </c>
      <c r="HJ86">
        <v>22.5949</v>
      </c>
      <c r="HK86">
        <v>27.3878</v>
      </c>
      <c r="HL86">
        <v>54.5454</v>
      </c>
      <c r="HM86">
        <v>18</v>
      </c>
      <c r="HN86">
        <v>420</v>
      </c>
      <c r="HO86">
        <v>14.2649</v>
      </c>
      <c r="HP86">
        <v>99.7633</v>
      </c>
      <c r="HQ86">
        <v>101.594</v>
      </c>
    </row>
    <row r="87" spans="1:225">
      <c r="A87">
        <v>71</v>
      </c>
      <c r="B87">
        <v>1714153599.5</v>
      </c>
      <c r="C87">
        <v>2542.400000095367</v>
      </c>
      <c r="D87" t="s">
        <v>511</v>
      </c>
      <c r="E87" t="s">
        <v>512</v>
      </c>
      <c r="F87">
        <v>5</v>
      </c>
      <c r="G87" t="s">
        <v>504</v>
      </c>
      <c r="H87">
        <v>1714153591.566667</v>
      </c>
      <c r="I87">
        <f>(J87)/1000</f>
        <v>0</v>
      </c>
      <c r="J87">
        <f>IF(BE87, AM87, AG87)</f>
        <v>0</v>
      </c>
      <c r="K87">
        <f>IF(BE87, AH87, AF87)</f>
        <v>0</v>
      </c>
      <c r="L87">
        <f>BG87 - IF(AT87&gt;1, K87*BA87*100.0/(AV87*BU87), 0)</f>
        <v>0</v>
      </c>
      <c r="M87">
        <f>((S87-I87/2)*L87-K87)/(S87+I87/2)</f>
        <v>0</v>
      </c>
      <c r="N87">
        <f>M87*(BN87+BO87)/1000.0</f>
        <v>0</v>
      </c>
      <c r="O87">
        <f>(BG87 - IF(AT87&gt;1, K87*BA87*100.0/(AV87*BU87), 0))*(BN87+BO87)/1000.0</f>
        <v>0</v>
      </c>
      <c r="P87">
        <f>2.0/((1/R87-1/Q87)+SIGN(R87)*SQRT((1/R87-1/Q87)*(1/R87-1/Q87) + 4*BB87/((BB87+1)*(BB87+1))*(2*1/R87*1/Q87-1/Q87*1/Q87)))</f>
        <v>0</v>
      </c>
      <c r="Q87">
        <f>IF(LEFT(BC87,1)&lt;&gt;"0",IF(LEFT(BC87,1)="1",3.0,BD87),$D$5+$E$5*(BU87*BN87/($K$5*1000))+$F$5*(BU87*BN87/($K$5*1000))*MAX(MIN(BA87,$J$5),$I$5)*MAX(MIN(BA87,$J$5),$I$5)+$G$5*MAX(MIN(BA87,$J$5),$I$5)*(BU87*BN87/($K$5*1000))+$H$5*(BU87*BN87/($K$5*1000))*(BU87*BN87/($K$5*1000)))</f>
        <v>0</v>
      </c>
      <c r="R87">
        <f>I87*(1000-(1000*0.61365*exp(17.502*V87/(240.97+V87))/(BN87+BO87)+BI87)/2)/(1000*0.61365*exp(17.502*V87/(240.97+V87))/(BN87+BO87)-BI87)</f>
        <v>0</v>
      </c>
      <c r="S87">
        <f>1/((BB87+1)/(P87/1.6)+1/(Q87/1.37)) + BB87/((BB87+1)/(P87/1.6) + BB87/(Q87/1.37))</f>
        <v>0</v>
      </c>
      <c r="T87">
        <f>(AW87*AZ87)</f>
        <v>0</v>
      </c>
      <c r="U87">
        <f>(BP87+(T87+2*0.95*5.67E-8*(((BP87+$B$7)+273)^4-(BP87+273)^4)-44100*I87)/(1.84*29.3*Q87+8*0.95*5.67E-8*(BP87+273)^3))</f>
        <v>0</v>
      </c>
      <c r="V87">
        <f>($C$7*BQ87+$D$7*BR87+$E$7*U87)</f>
        <v>0</v>
      </c>
      <c r="W87">
        <f>0.61365*exp(17.502*V87/(240.97+V87))</f>
        <v>0</v>
      </c>
      <c r="X87">
        <f>(Y87/Z87*100)</f>
        <v>0</v>
      </c>
      <c r="Y87">
        <f>BI87*(BN87+BO87)/1000</f>
        <v>0</v>
      </c>
      <c r="Z87">
        <f>0.61365*exp(17.502*BP87/(240.97+BP87))</f>
        <v>0</v>
      </c>
      <c r="AA87">
        <f>(W87-BI87*(BN87+BO87)/1000)</f>
        <v>0</v>
      </c>
      <c r="AB87">
        <f>(-I87*44100)</f>
        <v>0</v>
      </c>
      <c r="AC87">
        <f>2*29.3*Q87*0.92*(BP87-V87)</f>
        <v>0</v>
      </c>
      <c r="AD87">
        <f>2*0.95*5.67E-8*(((BP87+$B$7)+273)^4-(V87+273)^4)</f>
        <v>0</v>
      </c>
      <c r="AE87">
        <f>T87+AD87+AB87+AC87</f>
        <v>0</v>
      </c>
      <c r="AF87">
        <f>BM87*AT87*(BH87-BG87*(1000-AT87*BJ87)/(1000-AT87*BI87))/(100*BA87)</f>
        <v>0</v>
      </c>
      <c r="AG87">
        <f>1000*BM87*AT87*(BI87-BJ87)/(100*BA87*(1000-AT87*BI87))</f>
        <v>0</v>
      </c>
      <c r="AH87">
        <f>(AI87 - AJ87 - BN87*1E3/(8.314*(BP87+273.15)) * AL87/BM87 * AK87) * BM87/(100*BA87) * (1000 - BJ87)/1000</f>
        <v>0</v>
      </c>
      <c r="AI87">
        <v>425.9885256655794</v>
      </c>
      <c r="AJ87">
        <v>423.2436545454544</v>
      </c>
      <c r="AK87">
        <v>-0.00115110592015303</v>
      </c>
      <c r="AL87">
        <v>67.16042839326192</v>
      </c>
      <c r="AM87">
        <f>(AO87 - AN87 + BN87*1E3/(8.314*(BP87+273.15)) * AQ87/BM87 * AP87) * BM87/(100*BA87) * 1000/(1000 - AO87)</f>
        <v>0</v>
      </c>
      <c r="AN87">
        <v>14.300363079804</v>
      </c>
      <c r="AO87">
        <v>14.58142909090908</v>
      </c>
      <c r="AP87">
        <v>1.138857650942973E-06</v>
      </c>
      <c r="AQ87">
        <v>78.54783615020241</v>
      </c>
      <c r="AR87">
        <v>0</v>
      </c>
      <c r="AS87">
        <v>0</v>
      </c>
      <c r="AT87">
        <f>IF(AR87*$H$13&gt;=AV87,1.0,(AV87/(AV87-AR87*$H$13)))</f>
        <v>0</v>
      </c>
      <c r="AU87">
        <f>(AT87-1)*100</f>
        <v>0</v>
      </c>
      <c r="AV87">
        <f>MAX(0,($B$13+$C$13*BU87)/(1+$D$13*BU87)*BN87/(BP87+273)*$E$13)</f>
        <v>0</v>
      </c>
      <c r="AW87">
        <f>$B$11*BV87+$C$11*BW87+$F$11*CH87*(1-CK87)</f>
        <v>0</v>
      </c>
      <c r="AX87">
        <f>AW87*AY87</f>
        <v>0</v>
      </c>
      <c r="AY87">
        <f>($B$11*$D$9+$C$11*$D$9+$F$11*((CU87+CM87)/MAX(CU87+CM87+CV87, 0.1)*$I$9+CV87/MAX(CU87+CM87+CV87, 0.1)*$J$9))/($B$11+$C$11+$F$11)</f>
        <v>0</v>
      </c>
      <c r="AZ87">
        <f>($B$11*$K$9+$C$11*$K$9+$F$11*((CU87+CM87)/MAX(CU87+CM87+CV87, 0.1)*$P$9+CV87/MAX(CU87+CM87+CV87, 0.1)*$Q$9))/($B$11+$C$11+$F$11)</f>
        <v>0</v>
      </c>
      <c r="BA87">
        <v>6</v>
      </c>
      <c r="BB87">
        <v>0.5</v>
      </c>
      <c r="BC87" t="s">
        <v>355</v>
      </c>
      <c r="BD87">
        <v>2</v>
      </c>
      <c r="BE87" t="b">
        <v>1</v>
      </c>
      <c r="BF87">
        <v>1714153591.566667</v>
      </c>
      <c r="BG87">
        <v>417.1362333333333</v>
      </c>
      <c r="BH87">
        <v>419.9821666666667</v>
      </c>
      <c r="BI87">
        <v>14.58254666666667</v>
      </c>
      <c r="BJ87">
        <v>14.30158</v>
      </c>
      <c r="BK87">
        <v>419.9281</v>
      </c>
      <c r="BL87">
        <v>14.61115666666667</v>
      </c>
      <c r="BM87">
        <v>599.9922000000001</v>
      </c>
      <c r="BN87">
        <v>101.3929333333333</v>
      </c>
      <c r="BO87">
        <v>0.09998785999999998</v>
      </c>
      <c r="BP87">
        <v>20.57806000000001</v>
      </c>
      <c r="BQ87">
        <v>20.41453333333333</v>
      </c>
      <c r="BR87">
        <v>999.9000000000002</v>
      </c>
      <c r="BS87">
        <v>0</v>
      </c>
      <c r="BT87">
        <v>0</v>
      </c>
      <c r="BU87">
        <v>9995.939000000002</v>
      </c>
      <c r="BV87">
        <v>0</v>
      </c>
      <c r="BW87">
        <v>186.456</v>
      </c>
      <c r="BX87">
        <v>-2.846011666666667</v>
      </c>
      <c r="BY87">
        <v>423.3091333333334</v>
      </c>
      <c r="BZ87">
        <v>426.0756666666666</v>
      </c>
      <c r="CA87">
        <v>0.2809831999999999</v>
      </c>
      <c r="CB87">
        <v>419.9821666666667</v>
      </c>
      <c r="CC87">
        <v>14.30158</v>
      </c>
      <c r="CD87">
        <v>1.478568</v>
      </c>
      <c r="CE87">
        <v>1.450077666666667</v>
      </c>
      <c r="CF87">
        <v>12.74832</v>
      </c>
      <c r="CG87">
        <v>12.45169666666667</v>
      </c>
      <c r="CH87">
        <v>399.9761333333334</v>
      </c>
      <c r="CI87">
        <v>0.8999741000000001</v>
      </c>
      <c r="CJ87">
        <v>0.10002604</v>
      </c>
      <c r="CK87">
        <v>0</v>
      </c>
      <c r="CL87">
        <v>250.4277</v>
      </c>
      <c r="CM87">
        <v>5.00098</v>
      </c>
      <c r="CN87">
        <v>1149.128666666667</v>
      </c>
      <c r="CO87">
        <v>3655.668666666667</v>
      </c>
      <c r="CP87">
        <v>35.67889999999999</v>
      </c>
      <c r="CQ87">
        <v>38.05186666666666</v>
      </c>
      <c r="CR87">
        <v>37.34143333333333</v>
      </c>
      <c r="CS87">
        <v>38.14763333333333</v>
      </c>
      <c r="CT87">
        <v>37.11016666666666</v>
      </c>
      <c r="CU87">
        <v>355.4666666666668</v>
      </c>
      <c r="CV87">
        <v>39.508</v>
      </c>
      <c r="CW87">
        <v>0</v>
      </c>
      <c r="CX87">
        <v>1714153686.5</v>
      </c>
      <c r="CY87">
        <v>0</v>
      </c>
      <c r="CZ87">
        <v>1714152587.1</v>
      </c>
      <c r="DA87" t="s">
        <v>456</v>
      </c>
      <c r="DB87">
        <v>1714152586.6</v>
      </c>
      <c r="DC87">
        <v>1714152587.1</v>
      </c>
      <c r="DD87">
        <v>2</v>
      </c>
      <c r="DE87">
        <v>-0.066</v>
      </c>
      <c r="DF87">
        <v>0.004</v>
      </c>
      <c r="DG87">
        <v>-2.805</v>
      </c>
      <c r="DH87">
        <v>-0.029</v>
      </c>
      <c r="DI87">
        <v>420</v>
      </c>
      <c r="DJ87">
        <v>14</v>
      </c>
      <c r="DK87">
        <v>0.3</v>
      </c>
      <c r="DL87">
        <v>0.13</v>
      </c>
      <c r="DM87">
        <v>-2.84776475</v>
      </c>
      <c r="DN87">
        <v>-0.03733407129455896</v>
      </c>
      <c r="DO87">
        <v>0.06261345266743801</v>
      </c>
      <c r="DP87">
        <v>1</v>
      </c>
      <c r="DQ87">
        <v>0.28038265</v>
      </c>
      <c r="DR87">
        <v>0.01259193996247586</v>
      </c>
      <c r="DS87">
        <v>0.001785589182174893</v>
      </c>
      <c r="DT87">
        <v>1</v>
      </c>
      <c r="DU87">
        <v>2</v>
      </c>
      <c r="DV87">
        <v>2</v>
      </c>
      <c r="DW87" t="s">
        <v>365</v>
      </c>
      <c r="DX87">
        <v>3.22974</v>
      </c>
      <c r="DY87">
        <v>2.70458</v>
      </c>
      <c r="DZ87">
        <v>0.106567</v>
      </c>
      <c r="EA87">
        <v>0.106924</v>
      </c>
      <c r="EB87">
        <v>0.0818883</v>
      </c>
      <c r="EC87">
        <v>0.0811262</v>
      </c>
      <c r="ED87">
        <v>29340.1</v>
      </c>
      <c r="EE87">
        <v>28703.8</v>
      </c>
      <c r="EF87">
        <v>31430.1</v>
      </c>
      <c r="EG87">
        <v>30447</v>
      </c>
      <c r="EH87">
        <v>38668</v>
      </c>
      <c r="EI87">
        <v>36994.6</v>
      </c>
      <c r="EJ87">
        <v>44062.4</v>
      </c>
      <c r="EK87">
        <v>42518.2</v>
      </c>
      <c r="EL87">
        <v>2.19638</v>
      </c>
      <c r="EM87">
        <v>1.98298</v>
      </c>
      <c r="EN87">
        <v>0.0410452</v>
      </c>
      <c r="EO87">
        <v>0</v>
      </c>
      <c r="EP87">
        <v>19.7415</v>
      </c>
      <c r="EQ87">
        <v>999.9</v>
      </c>
      <c r="ER87">
        <v>52.8</v>
      </c>
      <c r="ES87">
        <v>26</v>
      </c>
      <c r="ET87">
        <v>17.5718</v>
      </c>
      <c r="EU87">
        <v>62.0245</v>
      </c>
      <c r="EV87">
        <v>23.2812</v>
      </c>
      <c r="EW87">
        <v>1</v>
      </c>
      <c r="EX87">
        <v>-0.324009</v>
      </c>
      <c r="EY87">
        <v>1.24556</v>
      </c>
      <c r="EZ87">
        <v>20.2043</v>
      </c>
      <c r="FA87">
        <v>5.22822</v>
      </c>
      <c r="FB87">
        <v>11.9954</v>
      </c>
      <c r="FC87">
        <v>4.96775</v>
      </c>
      <c r="FD87">
        <v>3.297</v>
      </c>
      <c r="FE87">
        <v>9999</v>
      </c>
      <c r="FF87">
        <v>9999</v>
      </c>
      <c r="FG87">
        <v>9999</v>
      </c>
      <c r="FH87">
        <v>27.2</v>
      </c>
      <c r="FI87">
        <v>4.97107</v>
      </c>
      <c r="FJ87">
        <v>1.86768</v>
      </c>
      <c r="FK87">
        <v>1.85883</v>
      </c>
      <c r="FL87">
        <v>1.86494</v>
      </c>
      <c r="FM87">
        <v>1.8631</v>
      </c>
      <c r="FN87">
        <v>1.86442</v>
      </c>
      <c r="FO87">
        <v>1.8598</v>
      </c>
      <c r="FP87">
        <v>1.86386</v>
      </c>
      <c r="FQ87">
        <v>0</v>
      </c>
      <c r="FR87">
        <v>0</v>
      </c>
      <c r="FS87">
        <v>0</v>
      </c>
      <c r="FT87">
        <v>0</v>
      </c>
      <c r="FU87" t="s">
        <v>358</v>
      </c>
      <c r="FV87" t="s">
        <v>359</v>
      </c>
      <c r="FW87" t="s">
        <v>360</v>
      </c>
      <c r="FX87" t="s">
        <v>360</v>
      </c>
      <c r="FY87" t="s">
        <v>360</v>
      </c>
      <c r="FZ87" t="s">
        <v>360</v>
      </c>
      <c r="GA87">
        <v>0</v>
      </c>
      <c r="GB87">
        <v>100</v>
      </c>
      <c r="GC87">
        <v>100</v>
      </c>
      <c r="GD87">
        <v>-2.792</v>
      </c>
      <c r="GE87">
        <v>-0.0286</v>
      </c>
      <c r="GF87">
        <v>-0.9468066359150009</v>
      </c>
      <c r="GG87">
        <v>-0.004200780211792431</v>
      </c>
      <c r="GH87">
        <v>-6.086107273994438E-07</v>
      </c>
      <c r="GI87">
        <v>3.538391214060535E-10</v>
      </c>
      <c r="GJ87">
        <v>-0.05097611994291192</v>
      </c>
      <c r="GK87">
        <v>0.006682484536868237</v>
      </c>
      <c r="GL87">
        <v>-0.0007200357986506558</v>
      </c>
      <c r="GM87">
        <v>2.515042002614049E-05</v>
      </c>
      <c r="GN87">
        <v>15</v>
      </c>
      <c r="GO87">
        <v>1944</v>
      </c>
      <c r="GP87">
        <v>3</v>
      </c>
      <c r="GQ87">
        <v>20</v>
      </c>
      <c r="GR87">
        <v>16.9</v>
      </c>
      <c r="GS87">
        <v>16.9</v>
      </c>
      <c r="GT87">
        <v>1.12915</v>
      </c>
      <c r="GU87">
        <v>2.42188</v>
      </c>
      <c r="GV87">
        <v>1.44897</v>
      </c>
      <c r="GW87">
        <v>2.29736</v>
      </c>
      <c r="GX87">
        <v>1.55151</v>
      </c>
      <c r="GY87">
        <v>2.24854</v>
      </c>
      <c r="GZ87">
        <v>30.222</v>
      </c>
      <c r="HA87">
        <v>14.1583</v>
      </c>
      <c r="HB87">
        <v>18</v>
      </c>
      <c r="HC87">
        <v>606.248</v>
      </c>
      <c r="HD87">
        <v>473.521</v>
      </c>
      <c r="HE87">
        <v>18.0002</v>
      </c>
      <c r="HF87">
        <v>22.7847</v>
      </c>
      <c r="HG87">
        <v>30.0001</v>
      </c>
      <c r="HH87">
        <v>22.8825</v>
      </c>
      <c r="HI87">
        <v>22.8399</v>
      </c>
      <c r="HJ87">
        <v>22.602</v>
      </c>
      <c r="HK87">
        <v>27.3878</v>
      </c>
      <c r="HL87">
        <v>54.5454</v>
      </c>
      <c r="HM87">
        <v>18</v>
      </c>
      <c r="HN87">
        <v>420</v>
      </c>
      <c r="HO87">
        <v>14.2653</v>
      </c>
      <c r="HP87">
        <v>99.7607</v>
      </c>
      <c r="HQ87">
        <v>101.595</v>
      </c>
    </row>
    <row r="88" spans="1:225">
      <c r="A88">
        <v>72</v>
      </c>
      <c r="B88">
        <v>1714153609.5</v>
      </c>
      <c r="C88">
        <v>2552.400000095367</v>
      </c>
      <c r="D88" t="s">
        <v>513</v>
      </c>
      <c r="E88" t="s">
        <v>514</v>
      </c>
      <c r="F88">
        <v>5</v>
      </c>
      <c r="G88" t="s">
        <v>504</v>
      </c>
      <c r="H88">
        <v>1714153601.566667</v>
      </c>
      <c r="I88">
        <f>(J88)/1000</f>
        <v>0</v>
      </c>
      <c r="J88">
        <f>IF(BE88, AM88, AG88)</f>
        <v>0</v>
      </c>
      <c r="K88">
        <f>IF(BE88, AH88, AF88)</f>
        <v>0</v>
      </c>
      <c r="L88">
        <f>BG88 - IF(AT88&gt;1, K88*BA88*100.0/(AV88*BU88), 0)</f>
        <v>0</v>
      </c>
      <c r="M88">
        <f>((S88-I88/2)*L88-K88)/(S88+I88/2)</f>
        <v>0</v>
      </c>
      <c r="N88">
        <f>M88*(BN88+BO88)/1000.0</f>
        <v>0</v>
      </c>
      <c r="O88">
        <f>(BG88 - IF(AT88&gt;1, K88*BA88*100.0/(AV88*BU88), 0))*(BN88+BO88)/1000.0</f>
        <v>0</v>
      </c>
      <c r="P88">
        <f>2.0/((1/R88-1/Q88)+SIGN(R88)*SQRT((1/R88-1/Q88)*(1/R88-1/Q88) + 4*BB88/((BB88+1)*(BB88+1))*(2*1/R88*1/Q88-1/Q88*1/Q88)))</f>
        <v>0</v>
      </c>
      <c r="Q88">
        <f>IF(LEFT(BC88,1)&lt;&gt;"0",IF(LEFT(BC88,1)="1",3.0,BD88),$D$5+$E$5*(BU88*BN88/($K$5*1000))+$F$5*(BU88*BN88/($K$5*1000))*MAX(MIN(BA88,$J$5),$I$5)*MAX(MIN(BA88,$J$5),$I$5)+$G$5*MAX(MIN(BA88,$J$5),$I$5)*(BU88*BN88/($K$5*1000))+$H$5*(BU88*BN88/($K$5*1000))*(BU88*BN88/($K$5*1000)))</f>
        <v>0</v>
      </c>
      <c r="R88">
        <f>I88*(1000-(1000*0.61365*exp(17.502*V88/(240.97+V88))/(BN88+BO88)+BI88)/2)/(1000*0.61365*exp(17.502*V88/(240.97+V88))/(BN88+BO88)-BI88)</f>
        <v>0</v>
      </c>
      <c r="S88">
        <f>1/((BB88+1)/(P88/1.6)+1/(Q88/1.37)) + BB88/((BB88+1)/(P88/1.6) + BB88/(Q88/1.37))</f>
        <v>0</v>
      </c>
      <c r="T88">
        <f>(AW88*AZ88)</f>
        <v>0</v>
      </c>
      <c r="U88">
        <f>(BP88+(T88+2*0.95*5.67E-8*(((BP88+$B$7)+273)^4-(BP88+273)^4)-44100*I88)/(1.84*29.3*Q88+8*0.95*5.67E-8*(BP88+273)^3))</f>
        <v>0</v>
      </c>
      <c r="V88">
        <f>($C$7*BQ88+$D$7*BR88+$E$7*U88)</f>
        <v>0</v>
      </c>
      <c r="W88">
        <f>0.61365*exp(17.502*V88/(240.97+V88))</f>
        <v>0</v>
      </c>
      <c r="X88">
        <f>(Y88/Z88*100)</f>
        <v>0</v>
      </c>
      <c r="Y88">
        <f>BI88*(BN88+BO88)/1000</f>
        <v>0</v>
      </c>
      <c r="Z88">
        <f>0.61365*exp(17.502*BP88/(240.97+BP88))</f>
        <v>0</v>
      </c>
      <c r="AA88">
        <f>(W88-BI88*(BN88+BO88)/1000)</f>
        <v>0</v>
      </c>
      <c r="AB88">
        <f>(-I88*44100)</f>
        <v>0</v>
      </c>
      <c r="AC88">
        <f>2*29.3*Q88*0.92*(BP88-V88)</f>
        <v>0</v>
      </c>
      <c r="AD88">
        <f>2*0.95*5.67E-8*(((BP88+$B$7)+273)^4-(V88+273)^4)</f>
        <v>0</v>
      </c>
      <c r="AE88">
        <f>T88+AD88+AB88+AC88</f>
        <v>0</v>
      </c>
      <c r="AF88">
        <f>BM88*AT88*(BH88-BG88*(1000-AT88*BJ88)/(1000-AT88*BI88))/(100*BA88)</f>
        <v>0</v>
      </c>
      <c r="AG88">
        <f>1000*BM88*AT88*(BI88-BJ88)/(100*BA88*(1000-AT88*BI88))</f>
        <v>0</v>
      </c>
      <c r="AH88">
        <f>(AI88 - AJ88 - BN88*1E3/(8.314*(BP88+273.15)) * AL88/BM88 * AK88) * BM88/(100*BA88) * (1000 - BJ88)/1000</f>
        <v>0</v>
      </c>
      <c r="AI88">
        <v>426.0563006758144</v>
      </c>
      <c r="AJ88">
        <v>423.2790666666666</v>
      </c>
      <c r="AK88">
        <v>-3.928918961754658E-05</v>
      </c>
      <c r="AL88">
        <v>67.16042839326192</v>
      </c>
      <c r="AM88">
        <f>(AO88 - AN88 + BN88*1E3/(8.314*(BP88+273.15)) * AQ88/BM88 * AP88) * BM88/(100*BA88) * 1000/(1000 - AO88)</f>
        <v>0</v>
      </c>
      <c r="AN88">
        <v>14.29820687613974</v>
      </c>
      <c r="AO88">
        <v>14.57881939393939</v>
      </c>
      <c r="AP88">
        <v>-5.037425201728014E-06</v>
      </c>
      <c r="AQ88">
        <v>78.54783615020241</v>
      </c>
      <c r="AR88">
        <v>0</v>
      </c>
      <c r="AS88">
        <v>0</v>
      </c>
      <c r="AT88">
        <f>IF(AR88*$H$13&gt;=AV88,1.0,(AV88/(AV88-AR88*$H$13)))</f>
        <v>0</v>
      </c>
      <c r="AU88">
        <f>(AT88-1)*100</f>
        <v>0</v>
      </c>
      <c r="AV88">
        <f>MAX(0,($B$13+$C$13*BU88)/(1+$D$13*BU88)*BN88/(BP88+273)*$E$13)</f>
        <v>0</v>
      </c>
      <c r="AW88">
        <f>$B$11*BV88+$C$11*BW88+$F$11*CH88*(1-CK88)</f>
        <v>0</v>
      </c>
      <c r="AX88">
        <f>AW88*AY88</f>
        <v>0</v>
      </c>
      <c r="AY88">
        <f>($B$11*$D$9+$C$11*$D$9+$F$11*((CU88+CM88)/MAX(CU88+CM88+CV88, 0.1)*$I$9+CV88/MAX(CU88+CM88+CV88, 0.1)*$J$9))/($B$11+$C$11+$F$11)</f>
        <v>0</v>
      </c>
      <c r="AZ88">
        <f>($B$11*$K$9+$C$11*$K$9+$F$11*((CU88+CM88)/MAX(CU88+CM88+CV88, 0.1)*$P$9+CV88/MAX(CU88+CM88+CV88, 0.1)*$Q$9))/($B$11+$C$11+$F$11)</f>
        <v>0</v>
      </c>
      <c r="BA88">
        <v>6</v>
      </c>
      <c r="BB88">
        <v>0.5</v>
      </c>
      <c r="BC88" t="s">
        <v>355</v>
      </c>
      <c r="BD88">
        <v>2</v>
      </c>
      <c r="BE88" t="b">
        <v>1</v>
      </c>
      <c r="BF88">
        <v>1714153601.566667</v>
      </c>
      <c r="BG88">
        <v>417.1091333333334</v>
      </c>
      <c r="BH88">
        <v>419.9657</v>
      </c>
      <c r="BI88">
        <v>14.58037333333333</v>
      </c>
      <c r="BJ88">
        <v>14.29891666666667</v>
      </c>
      <c r="BK88">
        <v>419.9009666666668</v>
      </c>
      <c r="BL88">
        <v>14.60898666666666</v>
      </c>
      <c r="BM88">
        <v>600.0061666666667</v>
      </c>
      <c r="BN88">
        <v>101.3948333333333</v>
      </c>
      <c r="BO88">
        <v>0.09997973333333335</v>
      </c>
      <c r="BP88">
        <v>20.57984666666668</v>
      </c>
      <c r="BQ88">
        <v>20.4183</v>
      </c>
      <c r="BR88">
        <v>999.9000000000002</v>
      </c>
      <c r="BS88">
        <v>0</v>
      </c>
      <c r="BT88">
        <v>0</v>
      </c>
      <c r="BU88">
        <v>10004.87233333333</v>
      </c>
      <c r="BV88">
        <v>0</v>
      </c>
      <c r="BW88">
        <v>215.6803666666667</v>
      </c>
      <c r="BX88">
        <v>-2.856633666666667</v>
      </c>
      <c r="BY88">
        <v>423.2807666666666</v>
      </c>
      <c r="BZ88">
        <v>426.0578333333333</v>
      </c>
      <c r="CA88">
        <v>0.2814684666666666</v>
      </c>
      <c r="CB88">
        <v>419.9657</v>
      </c>
      <c r="CC88">
        <v>14.29891666666667</v>
      </c>
      <c r="CD88">
        <v>1.478374666666667</v>
      </c>
      <c r="CE88">
        <v>1.449835</v>
      </c>
      <c r="CF88">
        <v>12.74632666666667</v>
      </c>
      <c r="CG88">
        <v>12.44915</v>
      </c>
      <c r="CH88">
        <v>399.9718666666667</v>
      </c>
      <c r="CI88">
        <v>0.8999826333333331</v>
      </c>
      <c r="CJ88">
        <v>0.1000174666666667</v>
      </c>
      <c r="CK88">
        <v>0</v>
      </c>
      <c r="CL88">
        <v>249.2888</v>
      </c>
      <c r="CM88">
        <v>5.00098</v>
      </c>
      <c r="CN88">
        <v>1144.066</v>
      </c>
      <c r="CO88">
        <v>3655.638333333334</v>
      </c>
      <c r="CP88">
        <v>35.5893</v>
      </c>
      <c r="CQ88">
        <v>38.13099999999999</v>
      </c>
      <c r="CR88">
        <v>37.28933333333332</v>
      </c>
      <c r="CS88">
        <v>38.08933333333334</v>
      </c>
      <c r="CT88">
        <v>37.1248</v>
      </c>
      <c r="CU88">
        <v>355.4673333333333</v>
      </c>
      <c r="CV88">
        <v>39.504</v>
      </c>
      <c r="CW88">
        <v>0</v>
      </c>
      <c r="CX88">
        <v>1714153696.7</v>
      </c>
      <c r="CY88">
        <v>0</v>
      </c>
      <c r="CZ88">
        <v>1714152587.1</v>
      </c>
      <c r="DA88" t="s">
        <v>456</v>
      </c>
      <c r="DB88">
        <v>1714152586.6</v>
      </c>
      <c r="DC88">
        <v>1714152587.1</v>
      </c>
      <c r="DD88">
        <v>2</v>
      </c>
      <c r="DE88">
        <v>-0.066</v>
      </c>
      <c r="DF88">
        <v>0.004</v>
      </c>
      <c r="DG88">
        <v>-2.805</v>
      </c>
      <c r="DH88">
        <v>-0.029</v>
      </c>
      <c r="DI88">
        <v>420</v>
      </c>
      <c r="DJ88">
        <v>14</v>
      </c>
      <c r="DK88">
        <v>0.3</v>
      </c>
      <c r="DL88">
        <v>0.13</v>
      </c>
      <c r="DM88">
        <v>-2.873908048780488</v>
      </c>
      <c r="DN88">
        <v>0.0766795818815378</v>
      </c>
      <c r="DO88">
        <v>0.06122933061776895</v>
      </c>
      <c r="DP88">
        <v>1</v>
      </c>
      <c r="DQ88">
        <v>0.281127756097561</v>
      </c>
      <c r="DR88">
        <v>0.002794975609756723</v>
      </c>
      <c r="DS88">
        <v>0.001566908697831778</v>
      </c>
      <c r="DT88">
        <v>1</v>
      </c>
      <c r="DU88">
        <v>2</v>
      </c>
      <c r="DV88">
        <v>2</v>
      </c>
      <c r="DW88" t="s">
        <v>365</v>
      </c>
      <c r="DX88">
        <v>3.22981</v>
      </c>
      <c r="DY88">
        <v>2.70425</v>
      </c>
      <c r="DZ88">
        <v>0.106576</v>
      </c>
      <c r="EA88">
        <v>0.106923</v>
      </c>
      <c r="EB88">
        <v>0.0818806</v>
      </c>
      <c r="EC88">
        <v>0.081096</v>
      </c>
      <c r="ED88">
        <v>29340.4</v>
      </c>
      <c r="EE88">
        <v>28703.4</v>
      </c>
      <c r="EF88">
        <v>31430.7</v>
      </c>
      <c r="EG88">
        <v>30446.6</v>
      </c>
      <c r="EH88">
        <v>38669.1</v>
      </c>
      <c r="EI88">
        <v>36995.1</v>
      </c>
      <c r="EJ88">
        <v>44063.2</v>
      </c>
      <c r="EK88">
        <v>42517.4</v>
      </c>
      <c r="EL88">
        <v>2.19625</v>
      </c>
      <c r="EM88">
        <v>1.98277</v>
      </c>
      <c r="EN88">
        <v>0.0401363</v>
      </c>
      <c r="EO88">
        <v>0</v>
      </c>
      <c r="EP88">
        <v>19.756</v>
      </c>
      <c r="EQ88">
        <v>999.9</v>
      </c>
      <c r="ER88">
        <v>52.8</v>
      </c>
      <c r="ES88">
        <v>26</v>
      </c>
      <c r="ET88">
        <v>17.5704</v>
      </c>
      <c r="EU88">
        <v>61.1745</v>
      </c>
      <c r="EV88">
        <v>23.137</v>
      </c>
      <c r="EW88">
        <v>1</v>
      </c>
      <c r="EX88">
        <v>-0.323996</v>
      </c>
      <c r="EY88">
        <v>1.24819</v>
      </c>
      <c r="EZ88">
        <v>20.2043</v>
      </c>
      <c r="FA88">
        <v>5.22837</v>
      </c>
      <c r="FB88">
        <v>11.9963</v>
      </c>
      <c r="FC88">
        <v>4.96765</v>
      </c>
      <c r="FD88">
        <v>3.297</v>
      </c>
      <c r="FE88">
        <v>9999</v>
      </c>
      <c r="FF88">
        <v>9999</v>
      </c>
      <c r="FG88">
        <v>9999</v>
      </c>
      <c r="FH88">
        <v>27.2</v>
      </c>
      <c r="FI88">
        <v>4.97106</v>
      </c>
      <c r="FJ88">
        <v>1.86768</v>
      </c>
      <c r="FK88">
        <v>1.85883</v>
      </c>
      <c r="FL88">
        <v>1.86494</v>
      </c>
      <c r="FM88">
        <v>1.8631</v>
      </c>
      <c r="FN88">
        <v>1.86436</v>
      </c>
      <c r="FO88">
        <v>1.85982</v>
      </c>
      <c r="FP88">
        <v>1.86386</v>
      </c>
      <c r="FQ88">
        <v>0</v>
      </c>
      <c r="FR88">
        <v>0</v>
      </c>
      <c r="FS88">
        <v>0</v>
      </c>
      <c r="FT88">
        <v>0</v>
      </c>
      <c r="FU88" t="s">
        <v>358</v>
      </c>
      <c r="FV88" t="s">
        <v>359</v>
      </c>
      <c r="FW88" t="s">
        <v>360</v>
      </c>
      <c r="FX88" t="s">
        <v>360</v>
      </c>
      <c r="FY88" t="s">
        <v>360</v>
      </c>
      <c r="FZ88" t="s">
        <v>360</v>
      </c>
      <c r="GA88">
        <v>0</v>
      </c>
      <c r="GB88">
        <v>100</v>
      </c>
      <c r="GC88">
        <v>100</v>
      </c>
      <c r="GD88">
        <v>-2.792</v>
      </c>
      <c r="GE88">
        <v>-0.0286</v>
      </c>
      <c r="GF88">
        <v>-0.9468066359150009</v>
      </c>
      <c r="GG88">
        <v>-0.004200780211792431</v>
      </c>
      <c r="GH88">
        <v>-6.086107273994438E-07</v>
      </c>
      <c r="GI88">
        <v>3.538391214060535E-10</v>
      </c>
      <c r="GJ88">
        <v>-0.05097611994291192</v>
      </c>
      <c r="GK88">
        <v>0.006682484536868237</v>
      </c>
      <c r="GL88">
        <v>-0.0007200357986506558</v>
      </c>
      <c r="GM88">
        <v>2.515042002614049E-05</v>
      </c>
      <c r="GN88">
        <v>15</v>
      </c>
      <c r="GO88">
        <v>1944</v>
      </c>
      <c r="GP88">
        <v>3</v>
      </c>
      <c r="GQ88">
        <v>20</v>
      </c>
      <c r="GR88">
        <v>17</v>
      </c>
      <c r="GS88">
        <v>17</v>
      </c>
      <c r="GT88">
        <v>1.12915</v>
      </c>
      <c r="GU88">
        <v>2.41943</v>
      </c>
      <c r="GV88">
        <v>1.44897</v>
      </c>
      <c r="GW88">
        <v>2.29736</v>
      </c>
      <c r="GX88">
        <v>1.55151</v>
      </c>
      <c r="GY88">
        <v>2.22656</v>
      </c>
      <c r="GZ88">
        <v>30.2005</v>
      </c>
      <c r="HA88">
        <v>14.1583</v>
      </c>
      <c r="HB88">
        <v>18</v>
      </c>
      <c r="HC88">
        <v>606.148</v>
      </c>
      <c r="HD88">
        <v>473.379</v>
      </c>
      <c r="HE88">
        <v>18.0002</v>
      </c>
      <c r="HF88">
        <v>22.7847</v>
      </c>
      <c r="HG88">
        <v>30</v>
      </c>
      <c r="HH88">
        <v>22.8815</v>
      </c>
      <c r="HI88">
        <v>22.838</v>
      </c>
      <c r="HJ88">
        <v>22.6042</v>
      </c>
      <c r="HK88">
        <v>27.3878</v>
      </c>
      <c r="HL88">
        <v>54.5454</v>
      </c>
      <c r="HM88">
        <v>18</v>
      </c>
      <c r="HN88">
        <v>420</v>
      </c>
      <c r="HO88">
        <v>14.2652</v>
      </c>
      <c r="HP88">
        <v>99.7625</v>
      </c>
      <c r="HQ88">
        <v>101.594</v>
      </c>
    </row>
    <row r="89" spans="1:225">
      <c r="A89">
        <v>73</v>
      </c>
      <c r="B89">
        <v>1714153619.5</v>
      </c>
      <c r="C89">
        <v>2562.400000095367</v>
      </c>
      <c r="D89" t="s">
        <v>515</v>
      </c>
      <c r="E89" t="s">
        <v>516</v>
      </c>
      <c r="F89">
        <v>5</v>
      </c>
      <c r="G89" t="s">
        <v>504</v>
      </c>
      <c r="H89">
        <v>1714153611.566667</v>
      </c>
      <c r="I89">
        <f>(J89)/1000</f>
        <v>0</v>
      </c>
      <c r="J89">
        <f>IF(BE89, AM89, AG89)</f>
        <v>0</v>
      </c>
      <c r="K89">
        <f>IF(BE89, AH89, AF89)</f>
        <v>0</v>
      </c>
      <c r="L89">
        <f>BG89 - IF(AT89&gt;1, K89*BA89*100.0/(AV89*BU89), 0)</f>
        <v>0</v>
      </c>
      <c r="M89">
        <f>((S89-I89/2)*L89-K89)/(S89+I89/2)</f>
        <v>0</v>
      </c>
      <c r="N89">
        <f>M89*(BN89+BO89)/1000.0</f>
        <v>0</v>
      </c>
      <c r="O89">
        <f>(BG89 - IF(AT89&gt;1, K89*BA89*100.0/(AV89*BU89), 0))*(BN89+BO89)/1000.0</f>
        <v>0</v>
      </c>
      <c r="P89">
        <f>2.0/((1/R89-1/Q89)+SIGN(R89)*SQRT((1/R89-1/Q89)*(1/R89-1/Q89) + 4*BB89/((BB89+1)*(BB89+1))*(2*1/R89*1/Q89-1/Q89*1/Q89)))</f>
        <v>0</v>
      </c>
      <c r="Q89">
        <f>IF(LEFT(BC89,1)&lt;&gt;"0",IF(LEFT(BC89,1)="1",3.0,BD89),$D$5+$E$5*(BU89*BN89/($K$5*1000))+$F$5*(BU89*BN89/($K$5*1000))*MAX(MIN(BA89,$J$5),$I$5)*MAX(MIN(BA89,$J$5),$I$5)+$G$5*MAX(MIN(BA89,$J$5),$I$5)*(BU89*BN89/($K$5*1000))+$H$5*(BU89*BN89/($K$5*1000))*(BU89*BN89/($K$5*1000)))</f>
        <v>0</v>
      </c>
      <c r="R89">
        <f>I89*(1000-(1000*0.61365*exp(17.502*V89/(240.97+V89))/(BN89+BO89)+BI89)/2)/(1000*0.61365*exp(17.502*V89/(240.97+V89))/(BN89+BO89)-BI89)</f>
        <v>0</v>
      </c>
      <c r="S89">
        <f>1/((BB89+1)/(P89/1.6)+1/(Q89/1.37)) + BB89/((BB89+1)/(P89/1.6) + BB89/(Q89/1.37))</f>
        <v>0</v>
      </c>
      <c r="T89">
        <f>(AW89*AZ89)</f>
        <v>0</v>
      </c>
      <c r="U89">
        <f>(BP89+(T89+2*0.95*5.67E-8*(((BP89+$B$7)+273)^4-(BP89+273)^4)-44100*I89)/(1.84*29.3*Q89+8*0.95*5.67E-8*(BP89+273)^3))</f>
        <v>0</v>
      </c>
      <c r="V89">
        <f>($C$7*BQ89+$D$7*BR89+$E$7*U89)</f>
        <v>0</v>
      </c>
      <c r="W89">
        <f>0.61365*exp(17.502*V89/(240.97+V89))</f>
        <v>0</v>
      </c>
      <c r="X89">
        <f>(Y89/Z89*100)</f>
        <v>0</v>
      </c>
      <c r="Y89">
        <f>BI89*(BN89+BO89)/1000</f>
        <v>0</v>
      </c>
      <c r="Z89">
        <f>0.61365*exp(17.502*BP89/(240.97+BP89))</f>
        <v>0</v>
      </c>
      <c r="AA89">
        <f>(W89-BI89*(BN89+BO89)/1000)</f>
        <v>0</v>
      </c>
      <c r="AB89">
        <f>(-I89*44100)</f>
        <v>0</v>
      </c>
      <c r="AC89">
        <f>2*29.3*Q89*0.92*(BP89-V89)</f>
        <v>0</v>
      </c>
      <c r="AD89">
        <f>2*0.95*5.67E-8*(((BP89+$B$7)+273)^4-(V89+273)^4)</f>
        <v>0</v>
      </c>
      <c r="AE89">
        <f>T89+AD89+AB89+AC89</f>
        <v>0</v>
      </c>
      <c r="AF89">
        <f>BM89*AT89*(BH89-BG89*(1000-AT89*BJ89)/(1000-AT89*BI89))/(100*BA89)</f>
        <v>0</v>
      </c>
      <c r="AG89">
        <f>1000*BM89*AT89*(BI89-BJ89)/(100*BA89*(1000-AT89*BI89))</f>
        <v>0</v>
      </c>
      <c r="AH89">
        <f>(AI89 - AJ89 - BN89*1E3/(8.314*(BP89+273.15)) * AL89/BM89 * AK89) * BM89/(100*BA89) * (1000 - BJ89)/1000</f>
        <v>0</v>
      </c>
      <c r="AI89">
        <v>426.0541542483778</v>
      </c>
      <c r="AJ89">
        <v>423.2564727272727</v>
      </c>
      <c r="AK89">
        <v>-0.0005800924479806241</v>
      </c>
      <c r="AL89">
        <v>67.16042839326192</v>
      </c>
      <c r="AM89">
        <f>(AO89 - AN89 + BN89*1E3/(8.314*(BP89+273.15)) * AQ89/BM89 * AP89) * BM89/(100*BA89) * 1000/(1000 - AO89)</f>
        <v>0</v>
      </c>
      <c r="AN89">
        <v>14.29863081299831</v>
      </c>
      <c r="AO89">
        <v>14.57734303030303</v>
      </c>
      <c r="AP89">
        <v>-4.5633890479567E-06</v>
      </c>
      <c r="AQ89">
        <v>78.54783615020241</v>
      </c>
      <c r="AR89">
        <v>0</v>
      </c>
      <c r="AS89">
        <v>0</v>
      </c>
      <c r="AT89">
        <f>IF(AR89*$H$13&gt;=AV89,1.0,(AV89/(AV89-AR89*$H$13)))</f>
        <v>0</v>
      </c>
      <c r="AU89">
        <f>(AT89-1)*100</f>
        <v>0</v>
      </c>
      <c r="AV89">
        <f>MAX(0,($B$13+$C$13*BU89)/(1+$D$13*BU89)*BN89/(BP89+273)*$E$13)</f>
        <v>0</v>
      </c>
      <c r="AW89">
        <f>$B$11*BV89+$C$11*BW89+$F$11*CH89*(1-CK89)</f>
        <v>0</v>
      </c>
      <c r="AX89">
        <f>AW89*AY89</f>
        <v>0</v>
      </c>
      <c r="AY89">
        <f>($B$11*$D$9+$C$11*$D$9+$F$11*((CU89+CM89)/MAX(CU89+CM89+CV89, 0.1)*$I$9+CV89/MAX(CU89+CM89+CV89, 0.1)*$J$9))/($B$11+$C$11+$F$11)</f>
        <v>0</v>
      </c>
      <c r="AZ89">
        <f>($B$11*$K$9+$C$11*$K$9+$F$11*((CU89+CM89)/MAX(CU89+CM89+CV89, 0.1)*$P$9+CV89/MAX(CU89+CM89+CV89, 0.1)*$Q$9))/($B$11+$C$11+$F$11)</f>
        <v>0</v>
      </c>
      <c r="BA89">
        <v>6</v>
      </c>
      <c r="BB89">
        <v>0.5</v>
      </c>
      <c r="BC89" t="s">
        <v>355</v>
      </c>
      <c r="BD89">
        <v>2</v>
      </c>
      <c r="BE89" t="b">
        <v>1</v>
      </c>
      <c r="BF89">
        <v>1714153611.566667</v>
      </c>
      <c r="BG89">
        <v>417.1143666666667</v>
      </c>
      <c r="BH89">
        <v>419.9966666666666</v>
      </c>
      <c r="BI89">
        <v>14.57884666666667</v>
      </c>
      <c r="BJ89">
        <v>14.29797333333333</v>
      </c>
      <c r="BK89">
        <v>419.9062333333333</v>
      </c>
      <c r="BL89">
        <v>14.60746333333333</v>
      </c>
      <c r="BM89">
        <v>599.9925666666666</v>
      </c>
      <c r="BN89">
        <v>101.3959333333334</v>
      </c>
      <c r="BO89">
        <v>0.09999191999999998</v>
      </c>
      <c r="BP89">
        <v>20.58248666666667</v>
      </c>
      <c r="BQ89">
        <v>20.42327333333333</v>
      </c>
      <c r="BR89">
        <v>999.9000000000002</v>
      </c>
      <c r="BS89">
        <v>0</v>
      </c>
      <c r="BT89">
        <v>0</v>
      </c>
      <c r="BU89">
        <v>10000.99766666667</v>
      </c>
      <c r="BV89">
        <v>0</v>
      </c>
      <c r="BW89">
        <v>216.6526666666667</v>
      </c>
      <c r="BX89">
        <v>-2.882356999999999</v>
      </c>
      <c r="BY89">
        <v>423.2854</v>
      </c>
      <c r="BZ89">
        <v>426.089</v>
      </c>
      <c r="CA89">
        <v>0.2808884</v>
      </c>
      <c r="CB89">
        <v>419.9966666666666</v>
      </c>
      <c r="CC89">
        <v>14.29797333333333</v>
      </c>
      <c r="CD89">
        <v>1.478235</v>
      </c>
      <c r="CE89">
        <v>1.449753666666667</v>
      </c>
      <c r="CF89">
        <v>12.74487333333333</v>
      </c>
      <c r="CG89">
        <v>12.44829333333333</v>
      </c>
      <c r="CH89">
        <v>399.9930666666668</v>
      </c>
      <c r="CI89">
        <v>0.8999999666666663</v>
      </c>
      <c r="CJ89">
        <v>0.09999996666666669</v>
      </c>
      <c r="CK89">
        <v>0</v>
      </c>
      <c r="CL89">
        <v>248.2642333333334</v>
      </c>
      <c r="CM89">
        <v>5.00098</v>
      </c>
      <c r="CN89">
        <v>1140.988</v>
      </c>
      <c r="CO89">
        <v>3655.857000000001</v>
      </c>
      <c r="CP89">
        <v>35.64763333333333</v>
      </c>
      <c r="CQ89">
        <v>38.41643333333332</v>
      </c>
      <c r="CR89">
        <v>37.37263333333332</v>
      </c>
      <c r="CS89">
        <v>38.31636666666666</v>
      </c>
      <c r="CT89">
        <v>37.31636666666666</v>
      </c>
      <c r="CU89">
        <v>355.4933333333332</v>
      </c>
      <c r="CV89">
        <v>39.49833333333333</v>
      </c>
      <c r="CW89">
        <v>0</v>
      </c>
      <c r="CX89">
        <v>1714153706.3</v>
      </c>
      <c r="CY89">
        <v>0</v>
      </c>
      <c r="CZ89">
        <v>1714152587.1</v>
      </c>
      <c r="DA89" t="s">
        <v>456</v>
      </c>
      <c r="DB89">
        <v>1714152586.6</v>
      </c>
      <c r="DC89">
        <v>1714152587.1</v>
      </c>
      <c r="DD89">
        <v>2</v>
      </c>
      <c r="DE89">
        <v>-0.066</v>
      </c>
      <c r="DF89">
        <v>0.004</v>
      </c>
      <c r="DG89">
        <v>-2.805</v>
      </c>
      <c r="DH89">
        <v>-0.029</v>
      </c>
      <c r="DI89">
        <v>420</v>
      </c>
      <c r="DJ89">
        <v>14</v>
      </c>
      <c r="DK89">
        <v>0.3</v>
      </c>
      <c r="DL89">
        <v>0.13</v>
      </c>
      <c r="DM89">
        <v>-2.88854475</v>
      </c>
      <c r="DN89">
        <v>0.01934240150093775</v>
      </c>
      <c r="DO89">
        <v>0.05215397976125599</v>
      </c>
      <c r="DP89">
        <v>1</v>
      </c>
      <c r="DQ89">
        <v>0.280913175</v>
      </c>
      <c r="DR89">
        <v>-0.003640491557223576</v>
      </c>
      <c r="DS89">
        <v>0.001653955741359182</v>
      </c>
      <c r="DT89">
        <v>1</v>
      </c>
      <c r="DU89">
        <v>2</v>
      </c>
      <c r="DV89">
        <v>2</v>
      </c>
      <c r="DW89" t="s">
        <v>365</v>
      </c>
      <c r="DX89">
        <v>3.22987</v>
      </c>
      <c r="DY89">
        <v>2.70445</v>
      </c>
      <c r="DZ89">
        <v>0.10657</v>
      </c>
      <c r="EA89">
        <v>0.106935</v>
      </c>
      <c r="EB89">
        <v>0.08187170000000001</v>
      </c>
      <c r="EC89">
        <v>0.0811074</v>
      </c>
      <c r="ED89">
        <v>29341</v>
      </c>
      <c r="EE89">
        <v>28702.8</v>
      </c>
      <c r="EF89">
        <v>31431.1</v>
      </c>
      <c r="EG89">
        <v>30446.3</v>
      </c>
      <c r="EH89">
        <v>38670</v>
      </c>
      <c r="EI89">
        <v>36994.3</v>
      </c>
      <c r="EJ89">
        <v>44063.8</v>
      </c>
      <c r="EK89">
        <v>42517</v>
      </c>
      <c r="EL89">
        <v>2.1964</v>
      </c>
      <c r="EM89">
        <v>1.983</v>
      </c>
      <c r="EN89">
        <v>0.0398904</v>
      </c>
      <c r="EO89">
        <v>0</v>
      </c>
      <c r="EP89">
        <v>19.7687</v>
      </c>
      <c r="EQ89">
        <v>999.9</v>
      </c>
      <c r="ER89">
        <v>52.8</v>
      </c>
      <c r="ES89">
        <v>26</v>
      </c>
      <c r="ET89">
        <v>17.5716</v>
      </c>
      <c r="EU89">
        <v>61.1345</v>
      </c>
      <c r="EV89">
        <v>23.0649</v>
      </c>
      <c r="EW89">
        <v>1</v>
      </c>
      <c r="EX89">
        <v>-0.323674</v>
      </c>
      <c r="EY89">
        <v>1.24847</v>
      </c>
      <c r="EZ89">
        <v>20.2042</v>
      </c>
      <c r="FA89">
        <v>5.22867</v>
      </c>
      <c r="FB89">
        <v>11.9956</v>
      </c>
      <c r="FC89">
        <v>4.96775</v>
      </c>
      <c r="FD89">
        <v>3.297</v>
      </c>
      <c r="FE89">
        <v>9999</v>
      </c>
      <c r="FF89">
        <v>9999</v>
      </c>
      <c r="FG89">
        <v>9999</v>
      </c>
      <c r="FH89">
        <v>27.2</v>
      </c>
      <c r="FI89">
        <v>4.97106</v>
      </c>
      <c r="FJ89">
        <v>1.86768</v>
      </c>
      <c r="FK89">
        <v>1.85883</v>
      </c>
      <c r="FL89">
        <v>1.86494</v>
      </c>
      <c r="FM89">
        <v>1.8631</v>
      </c>
      <c r="FN89">
        <v>1.86437</v>
      </c>
      <c r="FO89">
        <v>1.85981</v>
      </c>
      <c r="FP89">
        <v>1.86386</v>
      </c>
      <c r="FQ89">
        <v>0</v>
      </c>
      <c r="FR89">
        <v>0</v>
      </c>
      <c r="FS89">
        <v>0</v>
      </c>
      <c r="FT89">
        <v>0</v>
      </c>
      <c r="FU89" t="s">
        <v>358</v>
      </c>
      <c r="FV89" t="s">
        <v>359</v>
      </c>
      <c r="FW89" t="s">
        <v>360</v>
      </c>
      <c r="FX89" t="s">
        <v>360</v>
      </c>
      <c r="FY89" t="s">
        <v>360</v>
      </c>
      <c r="FZ89" t="s">
        <v>360</v>
      </c>
      <c r="GA89">
        <v>0</v>
      </c>
      <c r="GB89">
        <v>100</v>
      </c>
      <c r="GC89">
        <v>100</v>
      </c>
      <c r="GD89">
        <v>-2.792</v>
      </c>
      <c r="GE89">
        <v>-0.0286</v>
      </c>
      <c r="GF89">
        <v>-0.9468066359150009</v>
      </c>
      <c r="GG89">
        <v>-0.004200780211792431</v>
      </c>
      <c r="GH89">
        <v>-6.086107273994438E-07</v>
      </c>
      <c r="GI89">
        <v>3.538391214060535E-10</v>
      </c>
      <c r="GJ89">
        <v>-0.05097611994291192</v>
      </c>
      <c r="GK89">
        <v>0.006682484536868237</v>
      </c>
      <c r="GL89">
        <v>-0.0007200357986506558</v>
      </c>
      <c r="GM89">
        <v>2.515042002614049E-05</v>
      </c>
      <c r="GN89">
        <v>15</v>
      </c>
      <c r="GO89">
        <v>1944</v>
      </c>
      <c r="GP89">
        <v>3</v>
      </c>
      <c r="GQ89">
        <v>20</v>
      </c>
      <c r="GR89">
        <v>17.2</v>
      </c>
      <c r="GS89">
        <v>17.2</v>
      </c>
      <c r="GT89">
        <v>1.12915</v>
      </c>
      <c r="GU89">
        <v>2.40479</v>
      </c>
      <c r="GV89">
        <v>1.44775</v>
      </c>
      <c r="GW89">
        <v>2.29736</v>
      </c>
      <c r="GX89">
        <v>1.55151</v>
      </c>
      <c r="GY89">
        <v>2.38159</v>
      </c>
      <c r="GZ89">
        <v>30.2005</v>
      </c>
      <c r="HA89">
        <v>14.1671</v>
      </c>
      <c r="HB89">
        <v>18</v>
      </c>
      <c r="HC89">
        <v>606.253</v>
      </c>
      <c r="HD89">
        <v>473.519</v>
      </c>
      <c r="HE89">
        <v>18.0001</v>
      </c>
      <c r="HF89">
        <v>22.7847</v>
      </c>
      <c r="HG89">
        <v>30.0001</v>
      </c>
      <c r="HH89">
        <v>22.8815</v>
      </c>
      <c r="HI89">
        <v>22.838</v>
      </c>
      <c r="HJ89">
        <v>22.5994</v>
      </c>
      <c r="HK89">
        <v>27.3878</v>
      </c>
      <c r="HL89">
        <v>54.5454</v>
      </c>
      <c r="HM89">
        <v>18</v>
      </c>
      <c r="HN89">
        <v>420</v>
      </c>
      <c r="HO89">
        <v>14.2652</v>
      </c>
      <c r="HP89">
        <v>99.76390000000001</v>
      </c>
      <c r="HQ89">
        <v>101.593</v>
      </c>
    </row>
    <row r="90" spans="1:225">
      <c r="A90">
        <v>74</v>
      </c>
      <c r="B90">
        <v>1714153874</v>
      </c>
      <c r="C90">
        <v>2816.900000095367</v>
      </c>
      <c r="D90" t="s">
        <v>517</v>
      </c>
      <c r="E90" t="s">
        <v>518</v>
      </c>
      <c r="F90">
        <v>5</v>
      </c>
      <c r="G90" t="s">
        <v>519</v>
      </c>
      <c r="H90">
        <v>1714153866.25</v>
      </c>
      <c r="I90">
        <f>(J90)/1000</f>
        <v>0</v>
      </c>
      <c r="J90">
        <f>IF(BE90, AM90, AG90)</f>
        <v>0</v>
      </c>
      <c r="K90">
        <f>IF(BE90, AH90, AF90)</f>
        <v>0</v>
      </c>
      <c r="L90">
        <f>BG90 - IF(AT90&gt;1, K90*BA90*100.0/(AV90*BU90), 0)</f>
        <v>0</v>
      </c>
      <c r="M90">
        <f>((S90-I90/2)*L90-K90)/(S90+I90/2)</f>
        <v>0</v>
      </c>
      <c r="N90">
        <f>M90*(BN90+BO90)/1000.0</f>
        <v>0</v>
      </c>
      <c r="O90">
        <f>(BG90 - IF(AT90&gt;1, K90*BA90*100.0/(AV90*BU90), 0))*(BN90+BO90)/1000.0</f>
        <v>0</v>
      </c>
      <c r="P90">
        <f>2.0/((1/R90-1/Q90)+SIGN(R90)*SQRT((1/R90-1/Q90)*(1/R90-1/Q90) + 4*BB90/((BB90+1)*(BB90+1))*(2*1/R90*1/Q90-1/Q90*1/Q90)))</f>
        <v>0</v>
      </c>
      <c r="Q90">
        <f>IF(LEFT(BC90,1)&lt;&gt;"0",IF(LEFT(BC90,1)="1",3.0,BD90),$D$5+$E$5*(BU90*BN90/($K$5*1000))+$F$5*(BU90*BN90/($K$5*1000))*MAX(MIN(BA90,$J$5),$I$5)*MAX(MIN(BA90,$J$5),$I$5)+$G$5*MAX(MIN(BA90,$J$5),$I$5)*(BU90*BN90/($K$5*1000))+$H$5*(BU90*BN90/($K$5*1000))*(BU90*BN90/($K$5*1000)))</f>
        <v>0</v>
      </c>
      <c r="R90">
        <f>I90*(1000-(1000*0.61365*exp(17.502*V90/(240.97+V90))/(BN90+BO90)+BI90)/2)/(1000*0.61365*exp(17.502*V90/(240.97+V90))/(BN90+BO90)-BI90)</f>
        <v>0</v>
      </c>
      <c r="S90">
        <f>1/((BB90+1)/(P90/1.6)+1/(Q90/1.37)) + BB90/((BB90+1)/(P90/1.6) + BB90/(Q90/1.37))</f>
        <v>0</v>
      </c>
      <c r="T90">
        <f>(AW90*AZ90)</f>
        <v>0</v>
      </c>
      <c r="U90">
        <f>(BP90+(T90+2*0.95*5.67E-8*(((BP90+$B$7)+273)^4-(BP90+273)^4)-44100*I90)/(1.84*29.3*Q90+8*0.95*5.67E-8*(BP90+273)^3))</f>
        <v>0</v>
      </c>
      <c r="V90">
        <f>($C$7*BQ90+$D$7*BR90+$E$7*U90)</f>
        <v>0</v>
      </c>
      <c r="W90">
        <f>0.61365*exp(17.502*V90/(240.97+V90))</f>
        <v>0</v>
      </c>
      <c r="X90">
        <f>(Y90/Z90*100)</f>
        <v>0</v>
      </c>
      <c r="Y90">
        <f>BI90*(BN90+BO90)/1000</f>
        <v>0</v>
      </c>
      <c r="Z90">
        <f>0.61365*exp(17.502*BP90/(240.97+BP90))</f>
        <v>0</v>
      </c>
      <c r="AA90">
        <f>(W90-BI90*(BN90+BO90)/1000)</f>
        <v>0</v>
      </c>
      <c r="AB90">
        <f>(-I90*44100)</f>
        <v>0</v>
      </c>
      <c r="AC90">
        <f>2*29.3*Q90*0.92*(BP90-V90)</f>
        <v>0</v>
      </c>
      <c r="AD90">
        <f>2*0.95*5.67E-8*(((BP90+$B$7)+273)^4-(V90+273)^4)</f>
        <v>0</v>
      </c>
      <c r="AE90">
        <f>T90+AD90+AB90+AC90</f>
        <v>0</v>
      </c>
      <c r="AF90">
        <f>BM90*AT90*(BH90-BG90*(1000-AT90*BJ90)/(1000-AT90*BI90))/(100*BA90)</f>
        <v>0</v>
      </c>
      <c r="AG90">
        <f>1000*BM90*AT90*(BI90-BJ90)/(100*BA90*(1000-AT90*BI90))</f>
        <v>0</v>
      </c>
      <c r="AH90">
        <f>(AI90 - AJ90 - BN90*1E3/(8.314*(BP90+273.15)) * AL90/BM90 * AK90) * BM90/(100*BA90) * (1000 - BJ90)/1000</f>
        <v>0</v>
      </c>
      <c r="AI90">
        <v>426.1147022659026</v>
      </c>
      <c r="AJ90">
        <v>424.0006060606063</v>
      </c>
      <c r="AK90">
        <v>-0.002601174228180933</v>
      </c>
      <c r="AL90">
        <v>67.162397887726</v>
      </c>
      <c r="AM90">
        <f>(AO90 - AN90 + BN90*1E3/(8.314*(BP90+273.15)) * AQ90/BM90 * AP90) * BM90/(100*BA90) * 1000/(1000 - AO90)</f>
        <v>0</v>
      </c>
      <c r="AN90">
        <v>14.43463504229667</v>
      </c>
      <c r="AO90">
        <v>14.66123151515151</v>
      </c>
      <c r="AP90">
        <v>-7.317536942433626E-05</v>
      </c>
      <c r="AQ90">
        <v>78.5480585123014</v>
      </c>
      <c r="AR90">
        <v>3</v>
      </c>
      <c r="AS90">
        <v>1</v>
      </c>
      <c r="AT90">
        <f>IF(AR90*$H$13&gt;=AV90,1.0,(AV90/(AV90-AR90*$H$13)))</f>
        <v>0</v>
      </c>
      <c r="AU90">
        <f>(AT90-1)*100</f>
        <v>0</v>
      </c>
      <c r="AV90">
        <f>MAX(0,($B$13+$C$13*BU90)/(1+$D$13*BU90)*BN90/(BP90+273)*$E$13)</f>
        <v>0</v>
      </c>
      <c r="AW90">
        <f>$B$11*BV90+$C$11*BW90+$F$11*CH90*(1-CK90)</f>
        <v>0</v>
      </c>
      <c r="AX90">
        <f>AW90*AY90</f>
        <v>0</v>
      </c>
      <c r="AY90">
        <f>($B$11*$D$9+$C$11*$D$9+$F$11*((CU90+CM90)/MAX(CU90+CM90+CV90, 0.1)*$I$9+CV90/MAX(CU90+CM90+CV90, 0.1)*$J$9))/($B$11+$C$11+$F$11)</f>
        <v>0</v>
      </c>
      <c r="AZ90">
        <f>($B$11*$K$9+$C$11*$K$9+$F$11*((CU90+CM90)/MAX(CU90+CM90+CV90, 0.1)*$P$9+CV90/MAX(CU90+CM90+CV90, 0.1)*$Q$9))/($B$11+$C$11+$F$11)</f>
        <v>0</v>
      </c>
      <c r="BA90">
        <v>6</v>
      </c>
      <c r="BB90">
        <v>0.5</v>
      </c>
      <c r="BC90" t="s">
        <v>355</v>
      </c>
      <c r="BD90">
        <v>2</v>
      </c>
      <c r="BE90" t="b">
        <v>1</v>
      </c>
      <c r="BF90">
        <v>1714153866.25</v>
      </c>
      <c r="BG90">
        <v>417.8673666666666</v>
      </c>
      <c r="BH90">
        <v>419.9900333333334</v>
      </c>
      <c r="BI90">
        <v>14.67561333333333</v>
      </c>
      <c r="BJ90">
        <v>14.43593333333333</v>
      </c>
      <c r="BK90">
        <v>420.6626333333333</v>
      </c>
      <c r="BL90">
        <v>14.70405</v>
      </c>
      <c r="BM90">
        <v>600.0061666666666</v>
      </c>
      <c r="BN90">
        <v>101.4025</v>
      </c>
      <c r="BO90">
        <v>0.09996460333333333</v>
      </c>
      <c r="BP90">
        <v>20.65304666666667</v>
      </c>
      <c r="BQ90">
        <v>20.55267666666667</v>
      </c>
      <c r="BR90">
        <v>999.9000000000002</v>
      </c>
      <c r="BS90">
        <v>0</v>
      </c>
      <c r="BT90">
        <v>0</v>
      </c>
      <c r="BU90">
        <v>10002.164</v>
      </c>
      <c r="BV90">
        <v>0</v>
      </c>
      <c r="BW90">
        <v>100.69947</v>
      </c>
      <c r="BX90">
        <v>-2.122657666666667</v>
      </c>
      <c r="BY90">
        <v>424.0911333333333</v>
      </c>
      <c r="BZ90">
        <v>426.1417666666667</v>
      </c>
      <c r="CA90">
        <v>0.2396822333333333</v>
      </c>
      <c r="CB90">
        <v>419.9900333333334</v>
      </c>
      <c r="CC90">
        <v>14.43593333333333</v>
      </c>
      <c r="CD90">
        <v>1.488143</v>
      </c>
      <c r="CE90">
        <v>1.463839</v>
      </c>
      <c r="CF90">
        <v>12.84688333333333</v>
      </c>
      <c r="CG90">
        <v>12.59560666666667</v>
      </c>
      <c r="CH90">
        <v>400.0194333333333</v>
      </c>
      <c r="CI90">
        <v>0.8999932333333335</v>
      </c>
      <c r="CJ90">
        <v>0.10000691</v>
      </c>
      <c r="CK90">
        <v>0</v>
      </c>
      <c r="CL90">
        <v>206.5405333333333</v>
      </c>
      <c r="CM90">
        <v>5.00098</v>
      </c>
      <c r="CN90">
        <v>988.2570000000001</v>
      </c>
      <c r="CO90">
        <v>3656.091</v>
      </c>
      <c r="CP90">
        <v>36.60189999999999</v>
      </c>
      <c r="CQ90">
        <v>39.46849999999999</v>
      </c>
      <c r="CR90">
        <v>38.32883333333333</v>
      </c>
      <c r="CS90">
        <v>40.21849999999999</v>
      </c>
      <c r="CT90">
        <v>38.24766666666665</v>
      </c>
      <c r="CU90">
        <v>355.513</v>
      </c>
      <c r="CV90">
        <v>39.50333333333333</v>
      </c>
      <c r="CW90">
        <v>0</v>
      </c>
      <c r="CX90">
        <v>1714153960.7</v>
      </c>
      <c r="CY90">
        <v>0</v>
      </c>
      <c r="CZ90">
        <v>1714152587.1</v>
      </c>
      <c r="DA90" t="s">
        <v>456</v>
      </c>
      <c r="DB90">
        <v>1714152586.6</v>
      </c>
      <c r="DC90">
        <v>1714152587.1</v>
      </c>
      <c r="DD90">
        <v>2</v>
      </c>
      <c r="DE90">
        <v>-0.066</v>
      </c>
      <c r="DF90">
        <v>0.004</v>
      </c>
      <c r="DG90">
        <v>-2.805</v>
      </c>
      <c r="DH90">
        <v>-0.029</v>
      </c>
      <c r="DI90">
        <v>420</v>
      </c>
      <c r="DJ90">
        <v>14</v>
      </c>
      <c r="DK90">
        <v>0.3</v>
      </c>
      <c r="DL90">
        <v>0.13</v>
      </c>
      <c r="DM90">
        <v>-2.08526825</v>
      </c>
      <c r="DN90">
        <v>-0.745350956848024</v>
      </c>
      <c r="DO90">
        <v>0.08515776056495086</v>
      </c>
      <c r="DP90">
        <v>0</v>
      </c>
      <c r="DQ90">
        <v>0.23895395</v>
      </c>
      <c r="DR90">
        <v>-0.04610447279549786</v>
      </c>
      <c r="DS90">
        <v>0.009827238335234368</v>
      </c>
      <c r="DT90">
        <v>1</v>
      </c>
      <c r="DU90">
        <v>1</v>
      </c>
      <c r="DV90">
        <v>2</v>
      </c>
      <c r="DW90" t="s">
        <v>368</v>
      </c>
      <c r="DX90">
        <v>3.22977</v>
      </c>
      <c r="DY90">
        <v>2.70424</v>
      </c>
      <c r="DZ90">
        <v>0.1067</v>
      </c>
      <c r="EA90">
        <v>0.106926</v>
      </c>
      <c r="EB90">
        <v>0.0822141</v>
      </c>
      <c r="EC90">
        <v>0.0816774</v>
      </c>
      <c r="ED90">
        <v>29335.9</v>
      </c>
      <c r="EE90">
        <v>28698.2</v>
      </c>
      <c r="EF90">
        <v>31430.6</v>
      </c>
      <c r="EG90">
        <v>30441.7</v>
      </c>
      <c r="EH90">
        <v>38655</v>
      </c>
      <c r="EI90">
        <v>36966</v>
      </c>
      <c r="EJ90">
        <v>44063.4</v>
      </c>
      <c r="EK90">
        <v>42511</v>
      </c>
      <c r="EL90">
        <v>2.16607</v>
      </c>
      <c r="EM90">
        <v>1.98472</v>
      </c>
      <c r="EN90">
        <v>0.0473447</v>
      </c>
      <c r="EO90">
        <v>0</v>
      </c>
      <c r="EP90">
        <v>19.7821</v>
      </c>
      <c r="EQ90">
        <v>999.9</v>
      </c>
      <c r="ER90">
        <v>53</v>
      </c>
      <c r="ES90">
        <v>25.9</v>
      </c>
      <c r="ET90">
        <v>17.5312</v>
      </c>
      <c r="EU90">
        <v>61.6745</v>
      </c>
      <c r="EV90">
        <v>23.2412</v>
      </c>
      <c r="EW90">
        <v>1</v>
      </c>
      <c r="EX90">
        <v>-0.319322</v>
      </c>
      <c r="EY90">
        <v>1.28542</v>
      </c>
      <c r="EZ90">
        <v>20.2021</v>
      </c>
      <c r="FA90">
        <v>5.22777</v>
      </c>
      <c r="FB90">
        <v>11.9951</v>
      </c>
      <c r="FC90">
        <v>4.9678</v>
      </c>
      <c r="FD90">
        <v>3.297</v>
      </c>
      <c r="FE90">
        <v>9999</v>
      </c>
      <c r="FF90">
        <v>9999</v>
      </c>
      <c r="FG90">
        <v>9999</v>
      </c>
      <c r="FH90">
        <v>27.3</v>
      </c>
      <c r="FI90">
        <v>4.97107</v>
      </c>
      <c r="FJ90">
        <v>1.86768</v>
      </c>
      <c r="FK90">
        <v>1.85883</v>
      </c>
      <c r="FL90">
        <v>1.86493</v>
      </c>
      <c r="FM90">
        <v>1.8631</v>
      </c>
      <c r="FN90">
        <v>1.86434</v>
      </c>
      <c r="FO90">
        <v>1.85976</v>
      </c>
      <c r="FP90">
        <v>1.86386</v>
      </c>
      <c r="FQ90">
        <v>0</v>
      </c>
      <c r="FR90">
        <v>0</v>
      </c>
      <c r="FS90">
        <v>0</v>
      </c>
      <c r="FT90">
        <v>0</v>
      </c>
      <c r="FU90" t="s">
        <v>358</v>
      </c>
      <c r="FV90" t="s">
        <v>359</v>
      </c>
      <c r="FW90" t="s">
        <v>360</v>
      </c>
      <c r="FX90" t="s">
        <v>360</v>
      </c>
      <c r="FY90" t="s">
        <v>360</v>
      </c>
      <c r="FZ90" t="s">
        <v>360</v>
      </c>
      <c r="GA90">
        <v>0</v>
      </c>
      <c r="GB90">
        <v>100</v>
      </c>
      <c r="GC90">
        <v>100</v>
      </c>
      <c r="GD90">
        <v>-2.795</v>
      </c>
      <c r="GE90">
        <v>-0.0284</v>
      </c>
      <c r="GF90">
        <v>-0.9468066359150009</v>
      </c>
      <c r="GG90">
        <v>-0.004200780211792431</v>
      </c>
      <c r="GH90">
        <v>-6.086107273994438E-07</v>
      </c>
      <c r="GI90">
        <v>3.538391214060535E-10</v>
      </c>
      <c r="GJ90">
        <v>-0.05097611994291192</v>
      </c>
      <c r="GK90">
        <v>0.006682484536868237</v>
      </c>
      <c r="GL90">
        <v>-0.0007200357986506558</v>
      </c>
      <c r="GM90">
        <v>2.515042002614049E-05</v>
      </c>
      <c r="GN90">
        <v>15</v>
      </c>
      <c r="GO90">
        <v>1944</v>
      </c>
      <c r="GP90">
        <v>3</v>
      </c>
      <c r="GQ90">
        <v>20</v>
      </c>
      <c r="GR90">
        <v>21.5</v>
      </c>
      <c r="GS90">
        <v>21.4</v>
      </c>
      <c r="GT90">
        <v>1.12915</v>
      </c>
      <c r="GU90">
        <v>2.41089</v>
      </c>
      <c r="GV90">
        <v>1.44897</v>
      </c>
      <c r="GW90">
        <v>2.29858</v>
      </c>
      <c r="GX90">
        <v>1.55151</v>
      </c>
      <c r="GY90">
        <v>2.2522</v>
      </c>
      <c r="GZ90">
        <v>30.0718</v>
      </c>
      <c r="HA90">
        <v>14.1145</v>
      </c>
      <c r="HB90">
        <v>18</v>
      </c>
      <c r="HC90">
        <v>586.0170000000001</v>
      </c>
      <c r="HD90">
        <v>475.105</v>
      </c>
      <c r="HE90">
        <v>18.0006</v>
      </c>
      <c r="HF90">
        <v>22.8564</v>
      </c>
      <c r="HG90">
        <v>30.0002</v>
      </c>
      <c r="HH90">
        <v>22.937</v>
      </c>
      <c r="HI90">
        <v>22.8937</v>
      </c>
      <c r="HJ90">
        <v>22.6036</v>
      </c>
      <c r="HK90">
        <v>26.6391</v>
      </c>
      <c r="HL90">
        <v>54.5454</v>
      </c>
      <c r="HM90">
        <v>18</v>
      </c>
      <c r="HN90">
        <v>420</v>
      </c>
      <c r="HO90">
        <v>14.3727</v>
      </c>
      <c r="HP90">
        <v>99.7627</v>
      </c>
      <c r="HQ90">
        <v>101.578</v>
      </c>
    </row>
    <row r="91" spans="1:225">
      <c r="A91">
        <v>75</v>
      </c>
      <c r="B91">
        <v>1714153896.5</v>
      </c>
      <c r="C91">
        <v>2839.400000095367</v>
      </c>
      <c r="D91" t="s">
        <v>520</v>
      </c>
      <c r="E91" t="s">
        <v>521</v>
      </c>
      <c r="F91">
        <v>5</v>
      </c>
      <c r="G91" t="s">
        <v>519</v>
      </c>
      <c r="H91">
        <v>1714153889.75</v>
      </c>
      <c r="I91">
        <f>(J91)/1000</f>
        <v>0</v>
      </c>
      <c r="J91">
        <f>IF(BE91, AM91, AG91)</f>
        <v>0</v>
      </c>
      <c r="K91">
        <f>IF(BE91, AH91, AF91)</f>
        <v>0</v>
      </c>
      <c r="L91">
        <f>BG91 - IF(AT91&gt;1, K91*BA91*100.0/(AV91*BU91), 0)</f>
        <v>0</v>
      </c>
      <c r="M91">
        <f>((S91-I91/2)*L91-K91)/(S91+I91/2)</f>
        <v>0</v>
      </c>
      <c r="N91">
        <f>M91*(BN91+BO91)/1000.0</f>
        <v>0</v>
      </c>
      <c r="O91">
        <f>(BG91 - IF(AT91&gt;1, K91*BA91*100.0/(AV91*BU91), 0))*(BN91+BO91)/1000.0</f>
        <v>0</v>
      </c>
      <c r="P91">
        <f>2.0/((1/R91-1/Q91)+SIGN(R91)*SQRT((1/R91-1/Q91)*(1/R91-1/Q91) + 4*BB91/((BB91+1)*(BB91+1))*(2*1/R91*1/Q91-1/Q91*1/Q91)))</f>
        <v>0</v>
      </c>
      <c r="Q91">
        <f>IF(LEFT(BC91,1)&lt;&gt;"0",IF(LEFT(BC91,1)="1",3.0,BD91),$D$5+$E$5*(BU91*BN91/($K$5*1000))+$F$5*(BU91*BN91/($K$5*1000))*MAX(MIN(BA91,$J$5),$I$5)*MAX(MIN(BA91,$J$5),$I$5)+$G$5*MAX(MIN(BA91,$J$5),$I$5)*(BU91*BN91/($K$5*1000))+$H$5*(BU91*BN91/($K$5*1000))*(BU91*BN91/($K$5*1000)))</f>
        <v>0</v>
      </c>
      <c r="R91">
        <f>I91*(1000-(1000*0.61365*exp(17.502*V91/(240.97+V91))/(BN91+BO91)+BI91)/2)/(1000*0.61365*exp(17.502*V91/(240.97+V91))/(BN91+BO91)-BI91)</f>
        <v>0</v>
      </c>
      <c r="S91">
        <f>1/((BB91+1)/(P91/1.6)+1/(Q91/1.37)) + BB91/((BB91+1)/(P91/1.6) + BB91/(Q91/1.37))</f>
        <v>0</v>
      </c>
      <c r="T91">
        <f>(AW91*AZ91)</f>
        <v>0</v>
      </c>
      <c r="U91">
        <f>(BP91+(T91+2*0.95*5.67E-8*(((BP91+$B$7)+273)^4-(BP91+273)^4)-44100*I91)/(1.84*29.3*Q91+8*0.95*5.67E-8*(BP91+273)^3))</f>
        <v>0</v>
      </c>
      <c r="V91">
        <f>($C$7*BQ91+$D$7*BR91+$E$7*U91)</f>
        <v>0</v>
      </c>
      <c r="W91">
        <f>0.61365*exp(17.502*V91/(240.97+V91))</f>
        <v>0</v>
      </c>
      <c r="X91">
        <f>(Y91/Z91*100)</f>
        <v>0</v>
      </c>
      <c r="Y91">
        <f>BI91*(BN91+BO91)/1000</f>
        <v>0</v>
      </c>
      <c r="Z91">
        <f>0.61365*exp(17.502*BP91/(240.97+BP91))</f>
        <v>0</v>
      </c>
      <c r="AA91">
        <f>(W91-BI91*(BN91+BO91)/1000)</f>
        <v>0</v>
      </c>
      <c r="AB91">
        <f>(-I91*44100)</f>
        <v>0</v>
      </c>
      <c r="AC91">
        <f>2*29.3*Q91*0.92*(BP91-V91)</f>
        <v>0</v>
      </c>
      <c r="AD91">
        <f>2*0.95*5.67E-8*(((BP91+$B$7)+273)^4-(V91+273)^4)</f>
        <v>0</v>
      </c>
      <c r="AE91">
        <f>T91+AD91+AB91+AC91</f>
        <v>0</v>
      </c>
      <c r="AF91">
        <f>BM91*AT91*(BH91-BG91*(1000-AT91*BJ91)/(1000-AT91*BI91))/(100*BA91)</f>
        <v>0</v>
      </c>
      <c r="AG91">
        <f>1000*BM91*AT91*(BI91-BJ91)/(100*BA91*(1000-AT91*BI91))</f>
        <v>0</v>
      </c>
      <c r="AH91">
        <f>(AI91 - AJ91 - BN91*1E3/(8.314*(BP91+273.15)) * AL91/BM91 * AK91) * BM91/(100*BA91) * (1000 - BJ91)/1000</f>
        <v>0</v>
      </c>
      <c r="AI91">
        <v>426.1490153788397</v>
      </c>
      <c r="AJ91">
        <v>423.9630181818181</v>
      </c>
      <c r="AK91">
        <v>0.0001871591380202348</v>
      </c>
      <c r="AL91">
        <v>67.162397887726</v>
      </c>
      <c r="AM91">
        <f>(AO91 - AN91 + BN91*1E3/(8.314*(BP91+273.15)) * AQ91/BM91 * AP91) * BM91/(100*BA91) * 1000/(1000 - AO91)</f>
        <v>0</v>
      </c>
      <c r="AN91">
        <v>14.43816958917047</v>
      </c>
      <c r="AO91">
        <v>14.66835030303031</v>
      </c>
      <c r="AP91">
        <v>3.849149154978585E-05</v>
      </c>
      <c r="AQ91">
        <v>78.5480585123014</v>
      </c>
      <c r="AR91">
        <v>3</v>
      </c>
      <c r="AS91">
        <v>1</v>
      </c>
      <c r="AT91">
        <f>IF(AR91*$H$13&gt;=AV91,1.0,(AV91/(AV91-AR91*$H$13)))</f>
        <v>0</v>
      </c>
      <c r="AU91">
        <f>(AT91-1)*100</f>
        <v>0</v>
      </c>
      <c r="AV91">
        <f>MAX(0,($B$13+$C$13*BU91)/(1+$D$13*BU91)*BN91/(BP91+273)*$E$13)</f>
        <v>0</v>
      </c>
      <c r="AW91">
        <f>$B$11*BV91+$C$11*BW91+$F$11*CH91*(1-CK91)</f>
        <v>0</v>
      </c>
      <c r="AX91">
        <f>AW91*AY91</f>
        <v>0</v>
      </c>
      <c r="AY91">
        <f>($B$11*$D$9+$C$11*$D$9+$F$11*((CU91+CM91)/MAX(CU91+CM91+CV91, 0.1)*$I$9+CV91/MAX(CU91+CM91+CV91, 0.1)*$J$9))/($B$11+$C$11+$F$11)</f>
        <v>0</v>
      </c>
      <c r="AZ91">
        <f>($B$11*$K$9+$C$11*$K$9+$F$11*((CU91+CM91)/MAX(CU91+CM91+CV91, 0.1)*$P$9+CV91/MAX(CU91+CM91+CV91, 0.1)*$Q$9))/($B$11+$C$11+$F$11)</f>
        <v>0</v>
      </c>
      <c r="BA91">
        <v>6</v>
      </c>
      <c r="BB91">
        <v>0.5</v>
      </c>
      <c r="BC91" t="s">
        <v>355</v>
      </c>
      <c r="BD91">
        <v>2</v>
      </c>
      <c r="BE91" t="b">
        <v>1</v>
      </c>
      <c r="BF91">
        <v>1714153889.75</v>
      </c>
      <c r="BG91">
        <v>417.7632692307692</v>
      </c>
      <c r="BH91">
        <v>420.0159615384616</v>
      </c>
      <c r="BI91">
        <v>14.66488076923077</v>
      </c>
      <c r="BJ91">
        <v>14.43913076923077</v>
      </c>
      <c r="BK91">
        <v>420.5581153846154</v>
      </c>
      <c r="BL91">
        <v>14.69333461538462</v>
      </c>
      <c r="BM91">
        <v>600.0312307692308</v>
      </c>
      <c r="BN91">
        <v>101.3998461538462</v>
      </c>
      <c r="BO91">
        <v>0.1000406615384616</v>
      </c>
      <c r="BP91">
        <v>20.67832692307692</v>
      </c>
      <c r="BQ91">
        <v>20.57423846153847</v>
      </c>
      <c r="BR91">
        <v>999.9000000000001</v>
      </c>
      <c r="BS91">
        <v>0</v>
      </c>
      <c r="BT91">
        <v>0</v>
      </c>
      <c r="BU91">
        <v>9998.172692307693</v>
      </c>
      <c r="BV91">
        <v>0</v>
      </c>
      <c r="BW91">
        <v>93.39319999999998</v>
      </c>
      <c r="BX91">
        <v>-2.252663461538461</v>
      </c>
      <c r="BY91">
        <v>423.9810000000001</v>
      </c>
      <c r="BZ91">
        <v>426.1694230769231</v>
      </c>
      <c r="CA91">
        <v>0.2257266153846154</v>
      </c>
      <c r="CB91">
        <v>420.0159615384616</v>
      </c>
      <c r="CC91">
        <v>14.43913076923077</v>
      </c>
      <c r="CD91">
        <v>1.487016923076923</v>
      </c>
      <c r="CE91">
        <v>1.464128846153846</v>
      </c>
      <c r="CF91">
        <v>12.83531923076923</v>
      </c>
      <c r="CG91">
        <v>12.59861153846154</v>
      </c>
      <c r="CH91">
        <v>400.0283461538461</v>
      </c>
      <c r="CI91">
        <v>0.8999823076923076</v>
      </c>
      <c r="CJ91">
        <v>0.1000178730769231</v>
      </c>
      <c r="CK91">
        <v>0</v>
      </c>
      <c r="CL91">
        <v>203.4895769230769</v>
      </c>
      <c r="CM91">
        <v>5.00098</v>
      </c>
      <c r="CN91">
        <v>972.8860769230768</v>
      </c>
      <c r="CO91">
        <v>3656.162692307692</v>
      </c>
      <c r="CP91">
        <v>36.11992307692307</v>
      </c>
      <c r="CQ91">
        <v>38.71130769230769</v>
      </c>
      <c r="CR91">
        <v>37.81223076923077</v>
      </c>
      <c r="CS91">
        <v>38.95653846153846</v>
      </c>
      <c r="CT91">
        <v>37.62</v>
      </c>
      <c r="CU91">
        <v>355.5176923076924</v>
      </c>
      <c r="CV91">
        <v>39.50884615384616</v>
      </c>
      <c r="CW91">
        <v>0</v>
      </c>
      <c r="CX91">
        <v>1714153983.5</v>
      </c>
      <c r="CY91">
        <v>0</v>
      </c>
      <c r="CZ91">
        <v>1714152587.1</v>
      </c>
      <c r="DA91" t="s">
        <v>456</v>
      </c>
      <c r="DB91">
        <v>1714152586.6</v>
      </c>
      <c r="DC91">
        <v>1714152587.1</v>
      </c>
      <c r="DD91">
        <v>2</v>
      </c>
      <c r="DE91">
        <v>-0.066</v>
      </c>
      <c r="DF91">
        <v>0.004</v>
      </c>
      <c r="DG91">
        <v>-2.805</v>
      </c>
      <c r="DH91">
        <v>-0.029</v>
      </c>
      <c r="DI91">
        <v>420</v>
      </c>
      <c r="DJ91">
        <v>14</v>
      </c>
      <c r="DK91">
        <v>0.3</v>
      </c>
      <c r="DL91">
        <v>0.13</v>
      </c>
      <c r="DM91">
        <v>-2.242785365853658</v>
      </c>
      <c r="DN91">
        <v>-0.1249214634146343</v>
      </c>
      <c r="DO91">
        <v>0.0487950751762052</v>
      </c>
      <c r="DP91">
        <v>0</v>
      </c>
      <c r="DQ91">
        <v>0.225420756097561</v>
      </c>
      <c r="DR91">
        <v>0.02049629268292696</v>
      </c>
      <c r="DS91">
        <v>0.005223507665425169</v>
      </c>
      <c r="DT91">
        <v>1</v>
      </c>
      <c r="DU91">
        <v>1</v>
      </c>
      <c r="DV91">
        <v>2</v>
      </c>
      <c r="DW91" t="s">
        <v>368</v>
      </c>
      <c r="DX91">
        <v>3.2298</v>
      </c>
      <c r="DY91">
        <v>2.70414</v>
      </c>
      <c r="DZ91">
        <v>0.106682</v>
      </c>
      <c r="EA91">
        <v>0.106915</v>
      </c>
      <c r="EB91">
        <v>0.08223660000000001</v>
      </c>
      <c r="EC91">
        <v>0.08162270000000001</v>
      </c>
      <c r="ED91">
        <v>29336.7</v>
      </c>
      <c r="EE91">
        <v>28698.1</v>
      </c>
      <c r="EF91">
        <v>31430.9</v>
      </c>
      <c r="EG91">
        <v>30441.2</v>
      </c>
      <c r="EH91">
        <v>38654.9</v>
      </c>
      <c r="EI91">
        <v>36967.7</v>
      </c>
      <c r="EJ91">
        <v>44064.3</v>
      </c>
      <c r="EK91">
        <v>42510.4</v>
      </c>
      <c r="EL91">
        <v>2.16668</v>
      </c>
      <c r="EM91">
        <v>1.98452</v>
      </c>
      <c r="EN91">
        <v>0.0459179</v>
      </c>
      <c r="EO91">
        <v>0</v>
      </c>
      <c r="EP91">
        <v>19.8178</v>
      </c>
      <c r="EQ91">
        <v>999.9</v>
      </c>
      <c r="ER91">
        <v>53.1</v>
      </c>
      <c r="ES91">
        <v>25.9</v>
      </c>
      <c r="ET91">
        <v>17.5663</v>
      </c>
      <c r="EU91">
        <v>61.5445</v>
      </c>
      <c r="EV91">
        <v>23.4976</v>
      </c>
      <c r="EW91">
        <v>1</v>
      </c>
      <c r="EX91">
        <v>-0.318618</v>
      </c>
      <c r="EY91">
        <v>1.30344</v>
      </c>
      <c r="EZ91">
        <v>20.2019</v>
      </c>
      <c r="FA91">
        <v>5.22792</v>
      </c>
      <c r="FB91">
        <v>11.9966</v>
      </c>
      <c r="FC91">
        <v>4.9679</v>
      </c>
      <c r="FD91">
        <v>3.297</v>
      </c>
      <c r="FE91">
        <v>9999</v>
      </c>
      <c r="FF91">
        <v>9999</v>
      </c>
      <c r="FG91">
        <v>9999</v>
      </c>
      <c r="FH91">
        <v>27.3</v>
      </c>
      <c r="FI91">
        <v>4.97105</v>
      </c>
      <c r="FJ91">
        <v>1.86768</v>
      </c>
      <c r="FK91">
        <v>1.85883</v>
      </c>
      <c r="FL91">
        <v>1.86493</v>
      </c>
      <c r="FM91">
        <v>1.86307</v>
      </c>
      <c r="FN91">
        <v>1.86432</v>
      </c>
      <c r="FO91">
        <v>1.85975</v>
      </c>
      <c r="FP91">
        <v>1.86386</v>
      </c>
      <c r="FQ91">
        <v>0</v>
      </c>
      <c r="FR91">
        <v>0</v>
      </c>
      <c r="FS91">
        <v>0</v>
      </c>
      <c r="FT91">
        <v>0</v>
      </c>
      <c r="FU91" t="s">
        <v>358</v>
      </c>
      <c r="FV91" t="s">
        <v>359</v>
      </c>
      <c r="FW91" t="s">
        <v>360</v>
      </c>
      <c r="FX91" t="s">
        <v>360</v>
      </c>
      <c r="FY91" t="s">
        <v>360</v>
      </c>
      <c r="FZ91" t="s">
        <v>360</v>
      </c>
      <c r="GA91">
        <v>0</v>
      </c>
      <c r="GB91">
        <v>100</v>
      </c>
      <c r="GC91">
        <v>100</v>
      </c>
      <c r="GD91">
        <v>-2.795</v>
      </c>
      <c r="GE91">
        <v>-0.0284</v>
      </c>
      <c r="GF91">
        <v>-0.9468066359150009</v>
      </c>
      <c r="GG91">
        <v>-0.004200780211792431</v>
      </c>
      <c r="GH91">
        <v>-6.086107273994438E-07</v>
      </c>
      <c r="GI91">
        <v>3.538391214060535E-10</v>
      </c>
      <c r="GJ91">
        <v>-0.05097611994291192</v>
      </c>
      <c r="GK91">
        <v>0.006682484536868237</v>
      </c>
      <c r="GL91">
        <v>-0.0007200357986506558</v>
      </c>
      <c r="GM91">
        <v>2.515042002614049E-05</v>
      </c>
      <c r="GN91">
        <v>15</v>
      </c>
      <c r="GO91">
        <v>1944</v>
      </c>
      <c r="GP91">
        <v>3</v>
      </c>
      <c r="GQ91">
        <v>20</v>
      </c>
      <c r="GR91">
        <v>21.8</v>
      </c>
      <c r="GS91">
        <v>21.8</v>
      </c>
      <c r="GT91">
        <v>1.12915</v>
      </c>
      <c r="GU91">
        <v>2.42188</v>
      </c>
      <c r="GV91">
        <v>1.44897</v>
      </c>
      <c r="GW91">
        <v>2.29736</v>
      </c>
      <c r="GX91">
        <v>1.55151</v>
      </c>
      <c r="GY91">
        <v>2.23999</v>
      </c>
      <c r="GZ91">
        <v>30.0718</v>
      </c>
      <c r="HA91">
        <v>14.1145</v>
      </c>
      <c r="HB91">
        <v>18</v>
      </c>
      <c r="HC91">
        <v>586.511</v>
      </c>
      <c r="HD91">
        <v>475.065</v>
      </c>
      <c r="HE91">
        <v>18.0007</v>
      </c>
      <c r="HF91">
        <v>22.8658</v>
      </c>
      <c r="HG91">
        <v>30.0002</v>
      </c>
      <c r="HH91">
        <v>22.945</v>
      </c>
      <c r="HI91">
        <v>22.9029</v>
      </c>
      <c r="HJ91">
        <v>22.6027</v>
      </c>
      <c r="HK91">
        <v>26.914</v>
      </c>
      <c r="HL91">
        <v>54.5454</v>
      </c>
      <c r="HM91">
        <v>18</v>
      </c>
      <c r="HN91">
        <v>420</v>
      </c>
      <c r="HO91">
        <v>14.3872</v>
      </c>
      <c r="HP91">
        <v>99.7642</v>
      </c>
      <c r="HQ91">
        <v>101.577</v>
      </c>
    </row>
    <row r="92" spans="1:225">
      <c r="A92">
        <v>76</v>
      </c>
      <c r="B92">
        <v>1714153906.5</v>
      </c>
      <c r="C92">
        <v>2849.400000095367</v>
      </c>
      <c r="D92" t="s">
        <v>522</v>
      </c>
      <c r="E92" t="s">
        <v>523</v>
      </c>
      <c r="F92">
        <v>5</v>
      </c>
      <c r="G92" t="s">
        <v>519</v>
      </c>
      <c r="H92">
        <v>1714153898.827586</v>
      </c>
      <c r="I92">
        <f>(J92)/1000</f>
        <v>0</v>
      </c>
      <c r="J92">
        <f>IF(BE92, AM92, AG92)</f>
        <v>0</v>
      </c>
      <c r="K92">
        <f>IF(BE92, AH92, AF92)</f>
        <v>0</v>
      </c>
      <c r="L92">
        <f>BG92 - IF(AT92&gt;1, K92*BA92*100.0/(AV92*BU92), 0)</f>
        <v>0</v>
      </c>
      <c r="M92">
        <f>((S92-I92/2)*L92-K92)/(S92+I92/2)</f>
        <v>0</v>
      </c>
      <c r="N92">
        <f>M92*(BN92+BO92)/1000.0</f>
        <v>0</v>
      </c>
      <c r="O92">
        <f>(BG92 - IF(AT92&gt;1, K92*BA92*100.0/(AV92*BU92), 0))*(BN92+BO92)/1000.0</f>
        <v>0</v>
      </c>
      <c r="P92">
        <f>2.0/((1/R92-1/Q92)+SIGN(R92)*SQRT((1/R92-1/Q92)*(1/R92-1/Q92) + 4*BB92/((BB92+1)*(BB92+1))*(2*1/R92*1/Q92-1/Q92*1/Q92)))</f>
        <v>0</v>
      </c>
      <c r="Q92">
        <f>IF(LEFT(BC92,1)&lt;&gt;"0",IF(LEFT(BC92,1)="1",3.0,BD92),$D$5+$E$5*(BU92*BN92/($K$5*1000))+$F$5*(BU92*BN92/($K$5*1000))*MAX(MIN(BA92,$J$5),$I$5)*MAX(MIN(BA92,$J$5),$I$5)+$G$5*MAX(MIN(BA92,$J$5),$I$5)*(BU92*BN92/($K$5*1000))+$H$5*(BU92*BN92/($K$5*1000))*(BU92*BN92/($K$5*1000)))</f>
        <v>0</v>
      </c>
      <c r="R92">
        <f>I92*(1000-(1000*0.61365*exp(17.502*V92/(240.97+V92))/(BN92+BO92)+BI92)/2)/(1000*0.61365*exp(17.502*V92/(240.97+V92))/(BN92+BO92)-BI92)</f>
        <v>0</v>
      </c>
      <c r="S92">
        <f>1/((BB92+1)/(P92/1.6)+1/(Q92/1.37)) + BB92/((BB92+1)/(P92/1.6) + BB92/(Q92/1.37))</f>
        <v>0</v>
      </c>
      <c r="T92">
        <f>(AW92*AZ92)</f>
        <v>0</v>
      </c>
      <c r="U92">
        <f>(BP92+(T92+2*0.95*5.67E-8*(((BP92+$B$7)+273)^4-(BP92+273)^4)-44100*I92)/(1.84*29.3*Q92+8*0.95*5.67E-8*(BP92+273)^3))</f>
        <v>0</v>
      </c>
      <c r="V92">
        <f>($C$7*BQ92+$D$7*BR92+$E$7*U92)</f>
        <v>0</v>
      </c>
      <c r="W92">
        <f>0.61365*exp(17.502*V92/(240.97+V92))</f>
        <v>0</v>
      </c>
      <c r="X92">
        <f>(Y92/Z92*100)</f>
        <v>0</v>
      </c>
      <c r="Y92">
        <f>BI92*(BN92+BO92)/1000</f>
        <v>0</v>
      </c>
      <c r="Z92">
        <f>0.61365*exp(17.502*BP92/(240.97+BP92))</f>
        <v>0</v>
      </c>
      <c r="AA92">
        <f>(W92-BI92*(BN92+BO92)/1000)</f>
        <v>0</v>
      </c>
      <c r="AB92">
        <f>(-I92*44100)</f>
        <v>0</v>
      </c>
      <c r="AC92">
        <f>2*29.3*Q92*0.92*(BP92-V92)</f>
        <v>0</v>
      </c>
      <c r="AD92">
        <f>2*0.95*5.67E-8*(((BP92+$B$7)+273)^4-(V92+273)^4)</f>
        <v>0</v>
      </c>
      <c r="AE92">
        <f>T92+AD92+AB92+AC92</f>
        <v>0</v>
      </c>
      <c r="AF92">
        <f>BM92*AT92*(BH92-BG92*(1000-AT92*BJ92)/(1000-AT92*BI92))/(100*BA92)</f>
        <v>0</v>
      </c>
      <c r="AG92">
        <f>1000*BM92*AT92*(BI92-BJ92)/(100*BA92*(1000-AT92*BI92))</f>
        <v>0</v>
      </c>
      <c r="AH92">
        <f>(AI92 - AJ92 - BN92*1E3/(8.314*(BP92+273.15)) * AL92/BM92 * AK92) * BM92/(100*BA92) * (1000 - BJ92)/1000</f>
        <v>0</v>
      </c>
      <c r="AI92">
        <v>426.0791187998681</v>
      </c>
      <c r="AJ92">
        <v>423.9344969696969</v>
      </c>
      <c r="AK92">
        <v>-0.0006751215183875514</v>
      </c>
      <c r="AL92">
        <v>67.162397887726</v>
      </c>
      <c r="AM92">
        <f>(AO92 - AN92 + BN92*1E3/(8.314*(BP92+273.15)) * AQ92/BM92 * AP92) * BM92/(100*BA92) * 1000/(1000 - AO92)</f>
        <v>0</v>
      </c>
      <c r="AN92">
        <v>14.42294732446201</v>
      </c>
      <c r="AO92">
        <v>14.65993151515151</v>
      </c>
      <c r="AP92">
        <v>-7.91953306727188E-06</v>
      </c>
      <c r="AQ92">
        <v>78.5480585123014</v>
      </c>
      <c r="AR92">
        <v>3</v>
      </c>
      <c r="AS92">
        <v>1</v>
      </c>
      <c r="AT92">
        <f>IF(AR92*$H$13&gt;=AV92,1.0,(AV92/(AV92-AR92*$H$13)))</f>
        <v>0</v>
      </c>
      <c r="AU92">
        <f>(AT92-1)*100</f>
        <v>0</v>
      </c>
      <c r="AV92">
        <f>MAX(0,($B$13+$C$13*BU92)/(1+$D$13*BU92)*BN92/(BP92+273)*$E$13)</f>
        <v>0</v>
      </c>
      <c r="AW92">
        <f>$B$11*BV92+$C$11*BW92+$F$11*CH92*(1-CK92)</f>
        <v>0</v>
      </c>
      <c r="AX92">
        <f>AW92*AY92</f>
        <v>0</v>
      </c>
      <c r="AY92">
        <f>($B$11*$D$9+$C$11*$D$9+$F$11*((CU92+CM92)/MAX(CU92+CM92+CV92, 0.1)*$I$9+CV92/MAX(CU92+CM92+CV92, 0.1)*$J$9))/($B$11+$C$11+$F$11)</f>
        <v>0</v>
      </c>
      <c r="AZ92">
        <f>($B$11*$K$9+$C$11*$K$9+$F$11*((CU92+CM92)/MAX(CU92+CM92+CV92, 0.1)*$P$9+CV92/MAX(CU92+CM92+CV92, 0.1)*$Q$9))/($B$11+$C$11+$F$11)</f>
        <v>0</v>
      </c>
      <c r="BA92">
        <v>6</v>
      </c>
      <c r="BB92">
        <v>0.5</v>
      </c>
      <c r="BC92" t="s">
        <v>355</v>
      </c>
      <c r="BD92">
        <v>2</v>
      </c>
      <c r="BE92" t="b">
        <v>1</v>
      </c>
      <c r="BF92">
        <v>1714153898.827586</v>
      </c>
      <c r="BG92">
        <v>417.7355862068966</v>
      </c>
      <c r="BH92">
        <v>419.9931379310345</v>
      </c>
      <c r="BI92">
        <v>14.66428965517241</v>
      </c>
      <c r="BJ92">
        <v>14.42742068965517</v>
      </c>
      <c r="BK92">
        <v>420.5302758620691</v>
      </c>
      <c r="BL92">
        <v>14.69274482758621</v>
      </c>
      <c r="BM92">
        <v>599.9894482758622</v>
      </c>
      <c r="BN92">
        <v>101.4005862068965</v>
      </c>
      <c r="BO92">
        <v>0.09999018965517242</v>
      </c>
      <c r="BP92">
        <v>20.68235862068966</v>
      </c>
      <c r="BQ92">
        <v>20.58270344827586</v>
      </c>
      <c r="BR92">
        <v>999.9000000000002</v>
      </c>
      <c r="BS92">
        <v>0</v>
      </c>
      <c r="BT92">
        <v>0</v>
      </c>
      <c r="BU92">
        <v>9993.27724137931</v>
      </c>
      <c r="BV92">
        <v>0</v>
      </c>
      <c r="BW92">
        <v>90.75990689655173</v>
      </c>
      <c r="BX92">
        <v>-2.257543103448276</v>
      </c>
      <c r="BY92">
        <v>423.952551724138</v>
      </c>
      <c r="BZ92">
        <v>426.1412758620691</v>
      </c>
      <c r="CA92">
        <v>0.2368695862068965</v>
      </c>
      <c r="CB92">
        <v>419.9931379310345</v>
      </c>
      <c r="CC92">
        <v>14.42742068965517</v>
      </c>
      <c r="CD92">
        <v>1.486966896551724</v>
      </c>
      <c r="CE92">
        <v>1.462948965517241</v>
      </c>
      <c r="CF92">
        <v>12.83481379310345</v>
      </c>
      <c r="CG92">
        <v>12.58632068965517</v>
      </c>
      <c r="CH92">
        <v>400.0026551724138</v>
      </c>
      <c r="CI92">
        <v>0.8999881724137931</v>
      </c>
      <c r="CJ92">
        <v>0.1000120793103448</v>
      </c>
      <c r="CK92">
        <v>0</v>
      </c>
      <c r="CL92">
        <v>202.8324137931034</v>
      </c>
      <c r="CM92">
        <v>5.00098</v>
      </c>
      <c r="CN92">
        <v>969.7080344827586</v>
      </c>
      <c r="CO92">
        <v>3655.930689655172</v>
      </c>
      <c r="CP92">
        <v>35.92851724137931</v>
      </c>
      <c r="CQ92">
        <v>38.46958620689655</v>
      </c>
      <c r="CR92">
        <v>37.62265517241379</v>
      </c>
      <c r="CS92">
        <v>38.5558275862069</v>
      </c>
      <c r="CT92">
        <v>37.40713793103448</v>
      </c>
      <c r="CU92">
        <v>355.4972413793104</v>
      </c>
      <c r="CV92">
        <v>39.50551724137932</v>
      </c>
      <c r="CW92">
        <v>0</v>
      </c>
      <c r="CX92">
        <v>1714153993.7</v>
      </c>
      <c r="CY92">
        <v>0</v>
      </c>
      <c r="CZ92">
        <v>1714152587.1</v>
      </c>
      <c r="DA92" t="s">
        <v>456</v>
      </c>
      <c r="DB92">
        <v>1714152586.6</v>
      </c>
      <c r="DC92">
        <v>1714152587.1</v>
      </c>
      <c r="DD92">
        <v>2</v>
      </c>
      <c r="DE92">
        <v>-0.066</v>
      </c>
      <c r="DF92">
        <v>0.004</v>
      </c>
      <c r="DG92">
        <v>-2.805</v>
      </c>
      <c r="DH92">
        <v>-0.029</v>
      </c>
      <c r="DI92">
        <v>420</v>
      </c>
      <c r="DJ92">
        <v>14</v>
      </c>
      <c r="DK92">
        <v>0.3</v>
      </c>
      <c r="DL92">
        <v>0.13</v>
      </c>
      <c r="DM92">
        <v>-2.25070875</v>
      </c>
      <c r="DN92">
        <v>0.05131080675423022</v>
      </c>
      <c r="DO92">
        <v>0.04655227439059773</v>
      </c>
      <c r="DP92">
        <v>1</v>
      </c>
      <c r="DQ92">
        <v>0.23284235</v>
      </c>
      <c r="DR92">
        <v>0.07722772232645334</v>
      </c>
      <c r="DS92">
        <v>0.009253092908725169</v>
      </c>
      <c r="DT92">
        <v>1</v>
      </c>
      <c r="DU92">
        <v>2</v>
      </c>
      <c r="DV92">
        <v>2</v>
      </c>
      <c r="DW92" t="s">
        <v>365</v>
      </c>
      <c r="DX92">
        <v>3.22967</v>
      </c>
      <c r="DY92">
        <v>2.70419</v>
      </c>
      <c r="DZ92">
        <v>0.106681</v>
      </c>
      <c r="EA92">
        <v>0.106922</v>
      </c>
      <c r="EB92">
        <v>0.0822032</v>
      </c>
      <c r="EC92">
        <v>0.08162999999999999</v>
      </c>
      <c r="ED92">
        <v>29336.7</v>
      </c>
      <c r="EE92">
        <v>28697.9</v>
      </c>
      <c r="EF92">
        <v>31430.8</v>
      </c>
      <c r="EG92">
        <v>30441.3</v>
      </c>
      <c r="EH92">
        <v>38655.7</v>
      </c>
      <c r="EI92">
        <v>36967.6</v>
      </c>
      <c r="EJ92">
        <v>44063.7</v>
      </c>
      <c r="EK92">
        <v>42510.6</v>
      </c>
      <c r="EL92">
        <v>2.1666</v>
      </c>
      <c r="EM92">
        <v>1.9846</v>
      </c>
      <c r="EN92">
        <v>0.0460595</v>
      </c>
      <c r="EO92">
        <v>0</v>
      </c>
      <c r="EP92">
        <v>19.8348</v>
      </c>
      <c r="EQ92">
        <v>999.9</v>
      </c>
      <c r="ER92">
        <v>53.1</v>
      </c>
      <c r="ES92">
        <v>25.9</v>
      </c>
      <c r="ET92">
        <v>17.5644</v>
      </c>
      <c r="EU92">
        <v>61.4745</v>
      </c>
      <c r="EV92">
        <v>23.2652</v>
      </c>
      <c r="EW92">
        <v>1</v>
      </c>
      <c r="EX92">
        <v>-0.318491</v>
      </c>
      <c r="EY92">
        <v>1.31159</v>
      </c>
      <c r="EZ92">
        <v>20.2014</v>
      </c>
      <c r="FA92">
        <v>5.22448</v>
      </c>
      <c r="FB92">
        <v>11.9957</v>
      </c>
      <c r="FC92">
        <v>4.96635</v>
      </c>
      <c r="FD92">
        <v>3.29625</v>
      </c>
      <c r="FE92">
        <v>9999</v>
      </c>
      <c r="FF92">
        <v>9999</v>
      </c>
      <c r="FG92">
        <v>9999</v>
      </c>
      <c r="FH92">
        <v>27.3</v>
      </c>
      <c r="FI92">
        <v>4.97107</v>
      </c>
      <c r="FJ92">
        <v>1.86768</v>
      </c>
      <c r="FK92">
        <v>1.85883</v>
      </c>
      <c r="FL92">
        <v>1.86494</v>
      </c>
      <c r="FM92">
        <v>1.8631</v>
      </c>
      <c r="FN92">
        <v>1.86433</v>
      </c>
      <c r="FO92">
        <v>1.85976</v>
      </c>
      <c r="FP92">
        <v>1.86386</v>
      </c>
      <c r="FQ92">
        <v>0</v>
      </c>
      <c r="FR92">
        <v>0</v>
      </c>
      <c r="FS92">
        <v>0</v>
      </c>
      <c r="FT92">
        <v>0</v>
      </c>
      <c r="FU92" t="s">
        <v>358</v>
      </c>
      <c r="FV92" t="s">
        <v>359</v>
      </c>
      <c r="FW92" t="s">
        <v>360</v>
      </c>
      <c r="FX92" t="s">
        <v>360</v>
      </c>
      <c r="FY92" t="s">
        <v>360</v>
      </c>
      <c r="FZ92" t="s">
        <v>360</v>
      </c>
      <c r="GA92">
        <v>0</v>
      </c>
      <c r="GB92">
        <v>100</v>
      </c>
      <c r="GC92">
        <v>100</v>
      </c>
      <c r="GD92">
        <v>-2.795</v>
      </c>
      <c r="GE92">
        <v>-0.0285</v>
      </c>
      <c r="GF92">
        <v>-0.9468066359150009</v>
      </c>
      <c r="GG92">
        <v>-0.004200780211792431</v>
      </c>
      <c r="GH92">
        <v>-6.086107273994438E-07</v>
      </c>
      <c r="GI92">
        <v>3.538391214060535E-10</v>
      </c>
      <c r="GJ92">
        <v>-0.05097611994291192</v>
      </c>
      <c r="GK92">
        <v>0.006682484536868237</v>
      </c>
      <c r="GL92">
        <v>-0.0007200357986506558</v>
      </c>
      <c r="GM92">
        <v>2.515042002614049E-05</v>
      </c>
      <c r="GN92">
        <v>15</v>
      </c>
      <c r="GO92">
        <v>1944</v>
      </c>
      <c r="GP92">
        <v>3</v>
      </c>
      <c r="GQ92">
        <v>20</v>
      </c>
      <c r="GR92">
        <v>22</v>
      </c>
      <c r="GS92">
        <v>22</v>
      </c>
      <c r="GT92">
        <v>1.12915</v>
      </c>
      <c r="GU92">
        <v>2.40967</v>
      </c>
      <c r="GV92">
        <v>1.44775</v>
      </c>
      <c r="GW92">
        <v>2.29858</v>
      </c>
      <c r="GX92">
        <v>1.55151</v>
      </c>
      <c r="GY92">
        <v>2.26318</v>
      </c>
      <c r="GZ92">
        <v>30.0718</v>
      </c>
      <c r="HA92">
        <v>14.1233</v>
      </c>
      <c r="HB92">
        <v>18</v>
      </c>
      <c r="HC92">
        <v>586.5069999999999</v>
      </c>
      <c r="HD92">
        <v>475.156</v>
      </c>
      <c r="HE92">
        <v>18.001</v>
      </c>
      <c r="HF92">
        <v>22.8701</v>
      </c>
      <c r="HG92">
        <v>30.0002</v>
      </c>
      <c r="HH92">
        <v>22.9493</v>
      </c>
      <c r="HI92">
        <v>22.9077</v>
      </c>
      <c r="HJ92">
        <v>22.6034</v>
      </c>
      <c r="HK92">
        <v>26.914</v>
      </c>
      <c r="HL92">
        <v>54.5454</v>
      </c>
      <c r="HM92">
        <v>18</v>
      </c>
      <c r="HN92">
        <v>420</v>
      </c>
      <c r="HO92">
        <v>14.3928</v>
      </c>
      <c r="HP92">
        <v>99.7633</v>
      </c>
      <c r="HQ92">
        <v>101.577</v>
      </c>
    </row>
    <row r="93" spans="1:225">
      <c r="A93">
        <v>77</v>
      </c>
      <c r="B93">
        <v>1714153916.5</v>
      </c>
      <c r="C93">
        <v>2859.400000095367</v>
      </c>
      <c r="D93" t="s">
        <v>524</v>
      </c>
      <c r="E93" t="s">
        <v>525</v>
      </c>
      <c r="F93">
        <v>5</v>
      </c>
      <c r="G93" t="s">
        <v>519</v>
      </c>
      <c r="H93">
        <v>1714153908.566667</v>
      </c>
      <c r="I93">
        <f>(J93)/1000</f>
        <v>0</v>
      </c>
      <c r="J93">
        <f>IF(BE93, AM93, AG93)</f>
        <v>0</v>
      </c>
      <c r="K93">
        <f>IF(BE93, AH93, AF93)</f>
        <v>0</v>
      </c>
      <c r="L93">
        <f>BG93 - IF(AT93&gt;1, K93*BA93*100.0/(AV93*BU93), 0)</f>
        <v>0</v>
      </c>
      <c r="M93">
        <f>((S93-I93/2)*L93-K93)/(S93+I93/2)</f>
        <v>0</v>
      </c>
      <c r="N93">
        <f>M93*(BN93+BO93)/1000.0</f>
        <v>0</v>
      </c>
      <c r="O93">
        <f>(BG93 - IF(AT93&gt;1, K93*BA93*100.0/(AV93*BU93), 0))*(BN93+BO93)/1000.0</f>
        <v>0</v>
      </c>
      <c r="P93">
        <f>2.0/((1/R93-1/Q93)+SIGN(R93)*SQRT((1/R93-1/Q93)*(1/R93-1/Q93) + 4*BB93/((BB93+1)*(BB93+1))*(2*1/R93*1/Q93-1/Q93*1/Q93)))</f>
        <v>0</v>
      </c>
      <c r="Q93">
        <f>IF(LEFT(BC93,1)&lt;&gt;"0",IF(LEFT(BC93,1)="1",3.0,BD93),$D$5+$E$5*(BU93*BN93/($K$5*1000))+$F$5*(BU93*BN93/($K$5*1000))*MAX(MIN(BA93,$J$5),$I$5)*MAX(MIN(BA93,$J$5),$I$5)+$G$5*MAX(MIN(BA93,$J$5),$I$5)*(BU93*BN93/($K$5*1000))+$H$5*(BU93*BN93/($K$5*1000))*(BU93*BN93/($K$5*1000)))</f>
        <v>0</v>
      </c>
      <c r="R93">
        <f>I93*(1000-(1000*0.61365*exp(17.502*V93/(240.97+V93))/(BN93+BO93)+BI93)/2)/(1000*0.61365*exp(17.502*V93/(240.97+V93))/(BN93+BO93)-BI93)</f>
        <v>0</v>
      </c>
      <c r="S93">
        <f>1/((BB93+1)/(P93/1.6)+1/(Q93/1.37)) + BB93/((BB93+1)/(P93/1.6) + BB93/(Q93/1.37))</f>
        <v>0</v>
      </c>
      <c r="T93">
        <f>(AW93*AZ93)</f>
        <v>0</v>
      </c>
      <c r="U93">
        <f>(BP93+(T93+2*0.95*5.67E-8*(((BP93+$B$7)+273)^4-(BP93+273)^4)-44100*I93)/(1.84*29.3*Q93+8*0.95*5.67E-8*(BP93+273)^3))</f>
        <v>0</v>
      </c>
      <c r="V93">
        <f>($C$7*BQ93+$D$7*BR93+$E$7*U93)</f>
        <v>0</v>
      </c>
      <c r="W93">
        <f>0.61365*exp(17.502*V93/(240.97+V93))</f>
        <v>0</v>
      </c>
      <c r="X93">
        <f>(Y93/Z93*100)</f>
        <v>0</v>
      </c>
      <c r="Y93">
        <f>BI93*(BN93+BO93)/1000</f>
        <v>0</v>
      </c>
      <c r="Z93">
        <f>0.61365*exp(17.502*BP93/(240.97+BP93))</f>
        <v>0</v>
      </c>
      <c r="AA93">
        <f>(W93-BI93*(BN93+BO93)/1000)</f>
        <v>0</v>
      </c>
      <c r="AB93">
        <f>(-I93*44100)</f>
        <v>0</v>
      </c>
      <c r="AC93">
        <f>2*29.3*Q93*0.92*(BP93-V93)</f>
        <v>0</v>
      </c>
      <c r="AD93">
        <f>2*0.95*5.67E-8*(((BP93+$B$7)+273)^4-(V93+273)^4)</f>
        <v>0</v>
      </c>
      <c r="AE93">
        <f>T93+AD93+AB93+AC93</f>
        <v>0</v>
      </c>
      <c r="AF93">
        <f>BM93*AT93*(BH93-BG93*(1000-AT93*BJ93)/(1000-AT93*BI93))/(100*BA93)</f>
        <v>0</v>
      </c>
      <c r="AG93">
        <f>1000*BM93*AT93*(BI93-BJ93)/(100*BA93*(1000-AT93*BI93))</f>
        <v>0</v>
      </c>
      <c r="AH93">
        <f>(AI93 - AJ93 - BN93*1E3/(8.314*(BP93+273.15)) * AL93/BM93 * AK93) * BM93/(100*BA93) * (1000 - BJ93)/1000</f>
        <v>0</v>
      </c>
      <c r="AI93">
        <v>426.146643748832</v>
      </c>
      <c r="AJ93">
        <v>423.9176363636363</v>
      </c>
      <c r="AK93">
        <v>0.0004177210878493909</v>
      </c>
      <c r="AL93">
        <v>67.162397887726</v>
      </c>
      <c r="AM93">
        <f>(AO93 - AN93 + BN93*1E3/(8.314*(BP93+273.15)) * AQ93/BM93 * AP93) * BM93/(100*BA93) * 1000/(1000 - AO93)</f>
        <v>0</v>
      </c>
      <c r="AN93">
        <v>14.4270580200971</v>
      </c>
      <c r="AO93">
        <v>14.66571696969697</v>
      </c>
      <c r="AP93">
        <v>2.897015601482306E-05</v>
      </c>
      <c r="AQ93">
        <v>78.5480585123014</v>
      </c>
      <c r="AR93">
        <v>3</v>
      </c>
      <c r="AS93">
        <v>0</v>
      </c>
      <c r="AT93">
        <f>IF(AR93*$H$13&gt;=AV93,1.0,(AV93/(AV93-AR93*$H$13)))</f>
        <v>0</v>
      </c>
      <c r="AU93">
        <f>(AT93-1)*100</f>
        <v>0</v>
      </c>
      <c r="AV93">
        <f>MAX(0,($B$13+$C$13*BU93)/(1+$D$13*BU93)*BN93/(BP93+273)*$E$13)</f>
        <v>0</v>
      </c>
      <c r="AW93">
        <f>$B$11*BV93+$C$11*BW93+$F$11*CH93*(1-CK93)</f>
        <v>0</v>
      </c>
      <c r="AX93">
        <f>AW93*AY93</f>
        <v>0</v>
      </c>
      <c r="AY93">
        <f>($B$11*$D$9+$C$11*$D$9+$F$11*((CU93+CM93)/MAX(CU93+CM93+CV93, 0.1)*$I$9+CV93/MAX(CU93+CM93+CV93, 0.1)*$J$9))/($B$11+$C$11+$F$11)</f>
        <v>0</v>
      </c>
      <c r="AZ93">
        <f>($B$11*$K$9+$C$11*$K$9+$F$11*((CU93+CM93)/MAX(CU93+CM93+CV93, 0.1)*$P$9+CV93/MAX(CU93+CM93+CV93, 0.1)*$Q$9))/($B$11+$C$11+$F$11)</f>
        <v>0</v>
      </c>
      <c r="BA93">
        <v>6</v>
      </c>
      <c r="BB93">
        <v>0.5</v>
      </c>
      <c r="BC93" t="s">
        <v>355</v>
      </c>
      <c r="BD93">
        <v>2</v>
      </c>
      <c r="BE93" t="b">
        <v>1</v>
      </c>
      <c r="BF93">
        <v>1714153908.566667</v>
      </c>
      <c r="BG93">
        <v>417.7111333333333</v>
      </c>
      <c r="BH93">
        <v>419.9982333333333</v>
      </c>
      <c r="BI93">
        <v>14.66185</v>
      </c>
      <c r="BJ93">
        <v>14.42514666666667</v>
      </c>
      <c r="BK93">
        <v>420.5056666666666</v>
      </c>
      <c r="BL93">
        <v>14.69030333333333</v>
      </c>
      <c r="BM93">
        <v>600.0148333333333</v>
      </c>
      <c r="BN93">
        <v>101.4003</v>
      </c>
      <c r="BO93">
        <v>0.1000131533333333</v>
      </c>
      <c r="BP93">
        <v>20.68691666666666</v>
      </c>
      <c r="BQ93">
        <v>20.59538333333333</v>
      </c>
      <c r="BR93">
        <v>999.9000000000002</v>
      </c>
      <c r="BS93">
        <v>0</v>
      </c>
      <c r="BT93">
        <v>0</v>
      </c>
      <c r="BU93">
        <v>9999.50666666667</v>
      </c>
      <c r="BV93">
        <v>0</v>
      </c>
      <c r="BW93">
        <v>85.83271666666668</v>
      </c>
      <c r="BX93">
        <v>-2.287158</v>
      </c>
      <c r="BY93">
        <v>423.9266333333334</v>
      </c>
      <c r="BZ93">
        <v>426.1455333333333</v>
      </c>
      <c r="CA93">
        <v>0.2367016</v>
      </c>
      <c r="CB93">
        <v>419.9982333333333</v>
      </c>
      <c r="CC93">
        <v>14.42514666666667</v>
      </c>
      <c r="CD93">
        <v>1.486715666666666</v>
      </c>
      <c r="CE93">
        <v>1.462713666666667</v>
      </c>
      <c r="CF93">
        <v>12.83222666666667</v>
      </c>
      <c r="CG93">
        <v>12.58387333333333</v>
      </c>
      <c r="CH93">
        <v>400.0242666666667</v>
      </c>
      <c r="CI93">
        <v>0.8999798000000002</v>
      </c>
      <c r="CJ93">
        <v>0.1000204366666667</v>
      </c>
      <c r="CK93">
        <v>0</v>
      </c>
      <c r="CL93">
        <v>202.1997</v>
      </c>
      <c r="CM93">
        <v>5.00098</v>
      </c>
      <c r="CN93">
        <v>973.4678333333334</v>
      </c>
      <c r="CO93">
        <v>3656.121666666666</v>
      </c>
      <c r="CP93">
        <v>35.73723333333333</v>
      </c>
      <c r="CQ93">
        <v>38.23109999999999</v>
      </c>
      <c r="CR93">
        <v>37.42469999999999</v>
      </c>
      <c r="CS93">
        <v>38.16016666666665</v>
      </c>
      <c r="CT93">
        <v>37.20389999999999</v>
      </c>
      <c r="CU93">
        <v>355.5136666666666</v>
      </c>
      <c r="CV93">
        <v>39.51233333333333</v>
      </c>
      <c r="CW93">
        <v>0</v>
      </c>
      <c r="CX93">
        <v>1714154003.3</v>
      </c>
      <c r="CY93">
        <v>0</v>
      </c>
      <c r="CZ93">
        <v>1714152587.1</v>
      </c>
      <c r="DA93" t="s">
        <v>456</v>
      </c>
      <c r="DB93">
        <v>1714152586.6</v>
      </c>
      <c r="DC93">
        <v>1714152587.1</v>
      </c>
      <c r="DD93">
        <v>2</v>
      </c>
      <c r="DE93">
        <v>-0.066</v>
      </c>
      <c r="DF93">
        <v>0.004</v>
      </c>
      <c r="DG93">
        <v>-2.805</v>
      </c>
      <c r="DH93">
        <v>-0.029</v>
      </c>
      <c r="DI93">
        <v>420</v>
      </c>
      <c r="DJ93">
        <v>14</v>
      </c>
      <c r="DK93">
        <v>0.3</v>
      </c>
      <c r="DL93">
        <v>0.13</v>
      </c>
      <c r="DM93">
        <v>-2.27930575</v>
      </c>
      <c r="DN93">
        <v>-0.2931706941838595</v>
      </c>
      <c r="DO93">
        <v>0.04601114837121001</v>
      </c>
      <c r="DP93">
        <v>0</v>
      </c>
      <c r="DQ93">
        <v>0.238238025</v>
      </c>
      <c r="DR93">
        <v>-0.02682399624765555</v>
      </c>
      <c r="DS93">
        <v>0.003371138461169312</v>
      </c>
      <c r="DT93">
        <v>1</v>
      </c>
      <c r="DU93">
        <v>1</v>
      </c>
      <c r="DV93">
        <v>2</v>
      </c>
      <c r="DW93" t="s">
        <v>368</v>
      </c>
      <c r="DX93">
        <v>3.22987</v>
      </c>
      <c r="DY93">
        <v>2.70444</v>
      </c>
      <c r="DZ93">
        <v>0.106674</v>
      </c>
      <c r="EA93">
        <v>0.106921</v>
      </c>
      <c r="EB93">
        <v>0.0822266</v>
      </c>
      <c r="EC93">
        <v>0.0816433</v>
      </c>
      <c r="ED93">
        <v>29336.1</v>
      </c>
      <c r="EE93">
        <v>28697.1</v>
      </c>
      <c r="EF93">
        <v>31430</v>
      </c>
      <c r="EG93">
        <v>30440.4</v>
      </c>
      <c r="EH93">
        <v>38654.2</v>
      </c>
      <c r="EI93">
        <v>36966</v>
      </c>
      <c r="EJ93">
        <v>44063</v>
      </c>
      <c r="EK93">
        <v>42509.4</v>
      </c>
      <c r="EL93">
        <v>2.167</v>
      </c>
      <c r="EM93">
        <v>1.98442</v>
      </c>
      <c r="EN93">
        <v>0.0452623</v>
      </c>
      <c r="EO93">
        <v>0</v>
      </c>
      <c r="EP93">
        <v>19.852</v>
      </c>
      <c r="EQ93">
        <v>999.9</v>
      </c>
      <c r="ER93">
        <v>53.1</v>
      </c>
      <c r="ES93">
        <v>25.9</v>
      </c>
      <c r="ET93">
        <v>17.5651</v>
      </c>
      <c r="EU93">
        <v>61.4045</v>
      </c>
      <c r="EV93">
        <v>23.5216</v>
      </c>
      <c r="EW93">
        <v>1</v>
      </c>
      <c r="EX93">
        <v>-0.317906</v>
      </c>
      <c r="EY93">
        <v>1.3281</v>
      </c>
      <c r="EZ93">
        <v>20.2019</v>
      </c>
      <c r="FA93">
        <v>5.22747</v>
      </c>
      <c r="FB93">
        <v>11.996</v>
      </c>
      <c r="FC93">
        <v>4.9676</v>
      </c>
      <c r="FD93">
        <v>3.297</v>
      </c>
      <c r="FE93">
        <v>9999</v>
      </c>
      <c r="FF93">
        <v>9999</v>
      </c>
      <c r="FG93">
        <v>9999</v>
      </c>
      <c r="FH93">
        <v>27.3</v>
      </c>
      <c r="FI93">
        <v>4.97106</v>
      </c>
      <c r="FJ93">
        <v>1.86768</v>
      </c>
      <c r="FK93">
        <v>1.85883</v>
      </c>
      <c r="FL93">
        <v>1.86494</v>
      </c>
      <c r="FM93">
        <v>1.86309</v>
      </c>
      <c r="FN93">
        <v>1.86434</v>
      </c>
      <c r="FO93">
        <v>1.85974</v>
      </c>
      <c r="FP93">
        <v>1.86386</v>
      </c>
      <c r="FQ93">
        <v>0</v>
      </c>
      <c r="FR93">
        <v>0</v>
      </c>
      <c r="FS93">
        <v>0</v>
      </c>
      <c r="FT93">
        <v>0</v>
      </c>
      <c r="FU93" t="s">
        <v>358</v>
      </c>
      <c r="FV93" t="s">
        <v>359</v>
      </c>
      <c r="FW93" t="s">
        <v>360</v>
      </c>
      <c r="FX93" t="s">
        <v>360</v>
      </c>
      <c r="FY93" t="s">
        <v>360</v>
      </c>
      <c r="FZ93" t="s">
        <v>360</v>
      </c>
      <c r="GA93">
        <v>0</v>
      </c>
      <c r="GB93">
        <v>100</v>
      </c>
      <c r="GC93">
        <v>100</v>
      </c>
      <c r="GD93">
        <v>-2.795</v>
      </c>
      <c r="GE93">
        <v>-0.0285</v>
      </c>
      <c r="GF93">
        <v>-0.9468066359150009</v>
      </c>
      <c r="GG93">
        <v>-0.004200780211792431</v>
      </c>
      <c r="GH93">
        <v>-6.086107273994438E-07</v>
      </c>
      <c r="GI93">
        <v>3.538391214060535E-10</v>
      </c>
      <c r="GJ93">
        <v>-0.05097611994291192</v>
      </c>
      <c r="GK93">
        <v>0.006682484536868237</v>
      </c>
      <c r="GL93">
        <v>-0.0007200357986506558</v>
      </c>
      <c r="GM93">
        <v>2.515042002614049E-05</v>
      </c>
      <c r="GN93">
        <v>15</v>
      </c>
      <c r="GO93">
        <v>1944</v>
      </c>
      <c r="GP93">
        <v>3</v>
      </c>
      <c r="GQ93">
        <v>20</v>
      </c>
      <c r="GR93">
        <v>22.2</v>
      </c>
      <c r="GS93">
        <v>22.2</v>
      </c>
      <c r="GT93">
        <v>1.12915</v>
      </c>
      <c r="GU93">
        <v>2.41089</v>
      </c>
      <c r="GV93">
        <v>1.44775</v>
      </c>
      <c r="GW93">
        <v>2.29858</v>
      </c>
      <c r="GX93">
        <v>1.55151</v>
      </c>
      <c r="GY93">
        <v>2.45483</v>
      </c>
      <c r="GZ93">
        <v>30.0718</v>
      </c>
      <c r="HA93">
        <v>14.1408</v>
      </c>
      <c r="HB93">
        <v>18</v>
      </c>
      <c r="HC93">
        <v>586.836</v>
      </c>
      <c r="HD93">
        <v>475.1</v>
      </c>
      <c r="HE93">
        <v>18.0019</v>
      </c>
      <c r="HF93">
        <v>22.8754</v>
      </c>
      <c r="HG93">
        <v>30.0004</v>
      </c>
      <c r="HH93">
        <v>22.9546</v>
      </c>
      <c r="HI93">
        <v>22.9134</v>
      </c>
      <c r="HJ93">
        <v>22.6031</v>
      </c>
      <c r="HK93">
        <v>26.914</v>
      </c>
      <c r="HL93">
        <v>54.5454</v>
      </c>
      <c r="HM93">
        <v>18</v>
      </c>
      <c r="HN93">
        <v>420</v>
      </c>
      <c r="HO93">
        <v>14.3909</v>
      </c>
      <c r="HP93">
        <v>99.76139999999999</v>
      </c>
      <c r="HQ93">
        <v>101.574</v>
      </c>
    </row>
    <row r="94" spans="1:225">
      <c r="A94">
        <v>78</v>
      </c>
      <c r="B94">
        <v>1714153926.5</v>
      </c>
      <c r="C94">
        <v>2869.400000095367</v>
      </c>
      <c r="D94" t="s">
        <v>526</v>
      </c>
      <c r="E94" t="s">
        <v>527</v>
      </c>
      <c r="F94">
        <v>5</v>
      </c>
      <c r="G94" t="s">
        <v>519</v>
      </c>
      <c r="H94">
        <v>1714153918.566667</v>
      </c>
      <c r="I94">
        <f>(J94)/1000</f>
        <v>0</v>
      </c>
      <c r="J94">
        <f>IF(BE94, AM94, AG94)</f>
        <v>0</v>
      </c>
      <c r="K94">
        <f>IF(BE94, AH94, AF94)</f>
        <v>0</v>
      </c>
      <c r="L94">
        <f>BG94 - IF(AT94&gt;1, K94*BA94*100.0/(AV94*BU94), 0)</f>
        <v>0</v>
      </c>
      <c r="M94">
        <f>((S94-I94/2)*L94-K94)/(S94+I94/2)</f>
        <v>0</v>
      </c>
      <c r="N94">
        <f>M94*(BN94+BO94)/1000.0</f>
        <v>0</v>
      </c>
      <c r="O94">
        <f>(BG94 - IF(AT94&gt;1, K94*BA94*100.0/(AV94*BU94), 0))*(BN94+BO94)/1000.0</f>
        <v>0</v>
      </c>
      <c r="P94">
        <f>2.0/((1/R94-1/Q94)+SIGN(R94)*SQRT((1/R94-1/Q94)*(1/R94-1/Q94) + 4*BB94/((BB94+1)*(BB94+1))*(2*1/R94*1/Q94-1/Q94*1/Q94)))</f>
        <v>0</v>
      </c>
      <c r="Q94">
        <f>IF(LEFT(BC94,1)&lt;&gt;"0",IF(LEFT(BC94,1)="1",3.0,BD94),$D$5+$E$5*(BU94*BN94/($K$5*1000))+$F$5*(BU94*BN94/($K$5*1000))*MAX(MIN(BA94,$J$5),$I$5)*MAX(MIN(BA94,$J$5),$I$5)+$G$5*MAX(MIN(BA94,$J$5),$I$5)*(BU94*BN94/($K$5*1000))+$H$5*(BU94*BN94/($K$5*1000))*(BU94*BN94/($K$5*1000)))</f>
        <v>0</v>
      </c>
      <c r="R94">
        <f>I94*(1000-(1000*0.61365*exp(17.502*V94/(240.97+V94))/(BN94+BO94)+BI94)/2)/(1000*0.61365*exp(17.502*V94/(240.97+V94))/(BN94+BO94)-BI94)</f>
        <v>0</v>
      </c>
      <c r="S94">
        <f>1/((BB94+1)/(P94/1.6)+1/(Q94/1.37)) + BB94/((BB94+1)/(P94/1.6) + BB94/(Q94/1.37))</f>
        <v>0</v>
      </c>
      <c r="T94">
        <f>(AW94*AZ94)</f>
        <v>0</v>
      </c>
      <c r="U94">
        <f>(BP94+(T94+2*0.95*5.67E-8*(((BP94+$B$7)+273)^4-(BP94+273)^4)-44100*I94)/(1.84*29.3*Q94+8*0.95*5.67E-8*(BP94+273)^3))</f>
        <v>0</v>
      </c>
      <c r="V94">
        <f>($C$7*BQ94+$D$7*BR94+$E$7*U94)</f>
        <v>0</v>
      </c>
      <c r="W94">
        <f>0.61365*exp(17.502*V94/(240.97+V94))</f>
        <v>0</v>
      </c>
      <c r="X94">
        <f>(Y94/Z94*100)</f>
        <v>0</v>
      </c>
      <c r="Y94">
        <f>BI94*(BN94+BO94)/1000</f>
        <v>0</v>
      </c>
      <c r="Z94">
        <f>0.61365*exp(17.502*BP94/(240.97+BP94))</f>
        <v>0</v>
      </c>
      <c r="AA94">
        <f>(W94-BI94*(BN94+BO94)/1000)</f>
        <v>0</v>
      </c>
      <c r="AB94">
        <f>(-I94*44100)</f>
        <v>0</v>
      </c>
      <c r="AC94">
        <f>2*29.3*Q94*0.92*(BP94-V94)</f>
        <v>0</v>
      </c>
      <c r="AD94">
        <f>2*0.95*5.67E-8*(((BP94+$B$7)+273)^4-(V94+273)^4)</f>
        <v>0</v>
      </c>
      <c r="AE94">
        <f>T94+AD94+AB94+AC94</f>
        <v>0</v>
      </c>
      <c r="AF94">
        <f>BM94*AT94*(BH94-BG94*(1000-AT94*BJ94)/(1000-AT94*BI94))/(100*BA94)</f>
        <v>0</v>
      </c>
      <c r="AG94">
        <f>1000*BM94*AT94*(BI94-BJ94)/(100*BA94*(1000-AT94*BI94))</f>
        <v>0</v>
      </c>
      <c r="AH94">
        <f>(AI94 - AJ94 - BN94*1E3/(8.314*(BP94+273.15)) * AL94/BM94 * AK94) * BM94/(100*BA94) * (1000 - BJ94)/1000</f>
        <v>0</v>
      </c>
      <c r="AI94">
        <v>426.0816074941883</v>
      </c>
      <c r="AJ94">
        <v>423.8766</v>
      </c>
      <c r="AK94">
        <v>-0.0003238992652113658</v>
      </c>
      <c r="AL94">
        <v>67.162397887726</v>
      </c>
      <c r="AM94">
        <f>(AO94 - AN94 + BN94*1E3/(8.314*(BP94+273.15)) * AQ94/BM94 * AP94) * BM94/(100*BA94) * 1000/(1000 - AO94)</f>
        <v>0</v>
      </c>
      <c r="AN94">
        <v>14.43167465468933</v>
      </c>
      <c r="AO94">
        <v>14.67449818181818</v>
      </c>
      <c r="AP94">
        <v>2.021284743622526E-05</v>
      </c>
      <c r="AQ94">
        <v>78.5480585123014</v>
      </c>
      <c r="AR94">
        <v>3</v>
      </c>
      <c r="AS94">
        <v>0</v>
      </c>
      <c r="AT94">
        <f>IF(AR94*$H$13&gt;=AV94,1.0,(AV94/(AV94-AR94*$H$13)))</f>
        <v>0</v>
      </c>
      <c r="AU94">
        <f>(AT94-1)*100</f>
        <v>0</v>
      </c>
      <c r="AV94">
        <f>MAX(0,($B$13+$C$13*BU94)/(1+$D$13*BU94)*BN94/(BP94+273)*$E$13)</f>
        <v>0</v>
      </c>
      <c r="AW94">
        <f>$B$11*BV94+$C$11*BW94+$F$11*CH94*(1-CK94)</f>
        <v>0</v>
      </c>
      <c r="AX94">
        <f>AW94*AY94</f>
        <v>0</v>
      </c>
      <c r="AY94">
        <f>($B$11*$D$9+$C$11*$D$9+$F$11*((CU94+CM94)/MAX(CU94+CM94+CV94, 0.1)*$I$9+CV94/MAX(CU94+CM94+CV94, 0.1)*$J$9))/($B$11+$C$11+$F$11)</f>
        <v>0</v>
      </c>
      <c r="AZ94">
        <f>($B$11*$K$9+$C$11*$K$9+$F$11*((CU94+CM94)/MAX(CU94+CM94+CV94, 0.1)*$P$9+CV94/MAX(CU94+CM94+CV94, 0.1)*$Q$9))/($B$11+$C$11+$F$11)</f>
        <v>0</v>
      </c>
      <c r="BA94">
        <v>6</v>
      </c>
      <c r="BB94">
        <v>0.5</v>
      </c>
      <c r="BC94" t="s">
        <v>355</v>
      </c>
      <c r="BD94">
        <v>2</v>
      </c>
      <c r="BE94" t="b">
        <v>1</v>
      </c>
      <c r="BF94">
        <v>1714153918.566667</v>
      </c>
      <c r="BG94">
        <v>417.6874666666667</v>
      </c>
      <c r="BH94">
        <v>419.9914333333334</v>
      </c>
      <c r="BI94">
        <v>14.66828666666667</v>
      </c>
      <c r="BJ94">
        <v>14.42948</v>
      </c>
      <c r="BK94">
        <v>420.4820666666667</v>
      </c>
      <c r="BL94">
        <v>14.69673</v>
      </c>
      <c r="BM94">
        <v>600.015</v>
      </c>
      <c r="BN94">
        <v>101.4001</v>
      </c>
      <c r="BO94">
        <v>0.1000678033333333</v>
      </c>
      <c r="BP94">
        <v>20.70078</v>
      </c>
      <c r="BQ94">
        <v>20.60643333333333</v>
      </c>
      <c r="BR94">
        <v>999.9000000000002</v>
      </c>
      <c r="BS94">
        <v>0</v>
      </c>
      <c r="BT94">
        <v>0</v>
      </c>
      <c r="BU94">
        <v>10001.279</v>
      </c>
      <c r="BV94">
        <v>0</v>
      </c>
      <c r="BW94">
        <v>98.47913666666666</v>
      </c>
      <c r="BX94">
        <v>-2.303888666666666</v>
      </c>
      <c r="BY94">
        <v>423.9055666666666</v>
      </c>
      <c r="BZ94">
        <v>426.1404333333333</v>
      </c>
      <c r="CA94">
        <v>0.2388040333333333</v>
      </c>
      <c r="CB94">
        <v>419.9914333333334</v>
      </c>
      <c r="CC94">
        <v>14.42948</v>
      </c>
      <c r="CD94">
        <v>1.487366</v>
      </c>
      <c r="CE94">
        <v>1.463151</v>
      </c>
      <c r="CF94">
        <v>12.83889666666667</v>
      </c>
      <c r="CG94">
        <v>12.58842666666667</v>
      </c>
      <c r="CH94">
        <v>400.031</v>
      </c>
      <c r="CI94">
        <v>0.8999756666666667</v>
      </c>
      <c r="CJ94">
        <v>0.1000245266666667</v>
      </c>
      <c r="CK94">
        <v>0</v>
      </c>
      <c r="CL94">
        <v>201.6553</v>
      </c>
      <c r="CM94">
        <v>5.00098</v>
      </c>
      <c r="CN94">
        <v>982.0542666666666</v>
      </c>
      <c r="CO94">
        <v>3656.178666666666</v>
      </c>
      <c r="CP94">
        <v>35.56643333333333</v>
      </c>
      <c r="CQ94">
        <v>38.05396666666665</v>
      </c>
      <c r="CR94">
        <v>37.25589999999999</v>
      </c>
      <c r="CS94">
        <v>37.86856666666667</v>
      </c>
      <c r="CT94">
        <v>37.02889999999999</v>
      </c>
      <c r="CU94">
        <v>355.518</v>
      </c>
      <c r="CV94">
        <v>39.51433333333333</v>
      </c>
      <c r="CW94">
        <v>0</v>
      </c>
      <c r="CX94">
        <v>1714154013.5</v>
      </c>
      <c r="CY94">
        <v>0</v>
      </c>
      <c r="CZ94">
        <v>1714152587.1</v>
      </c>
      <c r="DA94" t="s">
        <v>456</v>
      </c>
      <c r="DB94">
        <v>1714152586.6</v>
      </c>
      <c r="DC94">
        <v>1714152587.1</v>
      </c>
      <c r="DD94">
        <v>2</v>
      </c>
      <c r="DE94">
        <v>-0.066</v>
      </c>
      <c r="DF94">
        <v>0.004</v>
      </c>
      <c r="DG94">
        <v>-2.805</v>
      </c>
      <c r="DH94">
        <v>-0.029</v>
      </c>
      <c r="DI94">
        <v>420</v>
      </c>
      <c r="DJ94">
        <v>14</v>
      </c>
      <c r="DK94">
        <v>0.3</v>
      </c>
      <c r="DL94">
        <v>0.13</v>
      </c>
      <c r="DM94">
        <v>-2.30609925</v>
      </c>
      <c r="DN94">
        <v>0.1243212382739226</v>
      </c>
      <c r="DO94">
        <v>0.02508647607651382</v>
      </c>
      <c r="DP94">
        <v>0</v>
      </c>
      <c r="DQ94">
        <v>0.23762505</v>
      </c>
      <c r="DR94">
        <v>0.02469323076923063</v>
      </c>
      <c r="DS94">
        <v>0.002502205246877244</v>
      </c>
      <c r="DT94">
        <v>1</v>
      </c>
      <c r="DU94">
        <v>1</v>
      </c>
      <c r="DV94">
        <v>2</v>
      </c>
      <c r="DW94" t="s">
        <v>368</v>
      </c>
      <c r="DX94">
        <v>3.2299</v>
      </c>
      <c r="DY94">
        <v>2.70425</v>
      </c>
      <c r="DZ94">
        <v>0.106667</v>
      </c>
      <c r="EA94">
        <v>0.106913</v>
      </c>
      <c r="EB94">
        <v>0.0822629</v>
      </c>
      <c r="EC94">
        <v>0.0816601</v>
      </c>
      <c r="ED94">
        <v>29335.6</v>
      </c>
      <c r="EE94">
        <v>28697.1</v>
      </c>
      <c r="EF94">
        <v>31429.2</v>
      </c>
      <c r="EG94">
        <v>30440.1</v>
      </c>
      <c r="EH94">
        <v>38651.3</v>
      </c>
      <c r="EI94">
        <v>36964.8</v>
      </c>
      <c r="EJ94">
        <v>44061.6</v>
      </c>
      <c r="EK94">
        <v>42508.8</v>
      </c>
      <c r="EL94">
        <v>2.1671</v>
      </c>
      <c r="EM94">
        <v>1.98428</v>
      </c>
      <c r="EN94">
        <v>0.0451952</v>
      </c>
      <c r="EO94">
        <v>0</v>
      </c>
      <c r="EP94">
        <v>19.8792</v>
      </c>
      <c r="EQ94">
        <v>999.9</v>
      </c>
      <c r="ER94">
        <v>53.1</v>
      </c>
      <c r="ES94">
        <v>25.9</v>
      </c>
      <c r="ET94">
        <v>17.5665</v>
      </c>
      <c r="EU94">
        <v>61.7545</v>
      </c>
      <c r="EV94">
        <v>23.7821</v>
      </c>
      <c r="EW94">
        <v>1</v>
      </c>
      <c r="EX94">
        <v>-0.317154</v>
      </c>
      <c r="EY94">
        <v>1.35316</v>
      </c>
      <c r="EZ94">
        <v>20.2035</v>
      </c>
      <c r="FA94">
        <v>5.22807</v>
      </c>
      <c r="FB94">
        <v>11.9956</v>
      </c>
      <c r="FC94">
        <v>4.9677</v>
      </c>
      <c r="FD94">
        <v>3.297</v>
      </c>
      <c r="FE94">
        <v>9999</v>
      </c>
      <c r="FF94">
        <v>9999</v>
      </c>
      <c r="FG94">
        <v>9999</v>
      </c>
      <c r="FH94">
        <v>27.3</v>
      </c>
      <c r="FI94">
        <v>4.97105</v>
      </c>
      <c r="FJ94">
        <v>1.86768</v>
      </c>
      <c r="FK94">
        <v>1.85883</v>
      </c>
      <c r="FL94">
        <v>1.86496</v>
      </c>
      <c r="FM94">
        <v>1.86309</v>
      </c>
      <c r="FN94">
        <v>1.86432</v>
      </c>
      <c r="FO94">
        <v>1.85975</v>
      </c>
      <c r="FP94">
        <v>1.86386</v>
      </c>
      <c r="FQ94">
        <v>0</v>
      </c>
      <c r="FR94">
        <v>0</v>
      </c>
      <c r="FS94">
        <v>0</v>
      </c>
      <c r="FT94">
        <v>0</v>
      </c>
      <c r="FU94" t="s">
        <v>358</v>
      </c>
      <c r="FV94" t="s">
        <v>359</v>
      </c>
      <c r="FW94" t="s">
        <v>360</v>
      </c>
      <c r="FX94" t="s">
        <v>360</v>
      </c>
      <c r="FY94" t="s">
        <v>360</v>
      </c>
      <c r="FZ94" t="s">
        <v>360</v>
      </c>
      <c r="GA94">
        <v>0</v>
      </c>
      <c r="GB94">
        <v>100</v>
      </c>
      <c r="GC94">
        <v>100</v>
      </c>
      <c r="GD94">
        <v>-2.795</v>
      </c>
      <c r="GE94">
        <v>-0.0285</v>
      </c>
      <c r="GF94">
        <v>-0.9468066359150009</v>
      </c>
      <c r="GG94">
        <v>-0.004200780211792431</v>
      </c>
      <c r="GH94">
        <v>-6.086107273994438E-07</v>
      </c>
      <c r="GI94">
        <v>3.538391214060535E-10</v>
      </c>
      <c r="GJ94">
        <v>-0.05097611994291192</v>
      </c>
      <c r="GK94">
        <v>0.006682484536868237</v>
      </c>
      <c r="GL94">
        <v>-0.0007200357986506558</v>
      </c>
      <c r="GM94">
        <v>2.515042002614049E-05</v>
      </c>
      <c r="GN94">
        <v>15</v>
      </c>
      <c r="GO94">
        <v>1944</v>
      </c>
      <c r="GP94">
        <v>3</v>
      </c>
      <c r="GQ94">
        <v>20</v>
      </c>
      <c r="GR94">
        <v>22.3</v>
      </c>
      <c r="GS94">
        <v>22.3</v>
      </c>
      <c r="GT94">
        <v>1.12915</v>
      </c>
      <c r="GU94">
        <v>2.41577</v>
      </c>
      <c r="GV94">
        <v>1.44775</v>
      </c>
      <c r="GW94">
        <v>2.29858</v>
      </c>
      <c r="GX94">
        <v>1.55151</v>
      </c>
      <c r="GY94">
        <v>2.35474</v>
      </c>
      <c r="GZ94">
        <v>30.0718</v>
      </c>
      <c r="HA94">
        <v>14.1408</v>
      </c>
      <c r="HB94">
        <v>18</v>
      </c>
      <c r="HC94">
        <v>586.971</v>
      </c>
      <c r="HD94">
        <v>475.065</v>
      </c>
      <c r="HE94">
        <v>18.0025</v>
      </c>
      <c r="HF94">
        <v>22.8816</v>
      </c>
      <c r="HG94">
        <v>30.0004</v>
      </c>
      <c r="HH94">
        <v>22.9608</v>
      </c>
      <c r="HI94">
        <v>22.9199</v>
      </c>
      <c r="HJ94">
        <v>22.6042</v>
      </c>
      <c r="HK94">
        <v>26.914</v>
      </c>
      <c r="HL94">
        <v>54.5454</v>
      </c>
      <c r="HM94">
        <v>18</v>
      </c>
      <c r="HN94">
        <v>420</v>
      </c>
      <c r="HO94">
        <v>14.3909</v>
      </c>
      <c r="HP94">
        <v>99.7585</v>
      </c>
      <c r="HQ94">
        <v>101.573</v>
      </c>
    </row>
    <row r="95" spans="1:225">
      <c r="A95">
        <v>79</v>
      </c>
      <c r="B95">
        <v>1714153936.5</v>
      </c>
      <c r="C95">
        <v>2879.400000095367</v>
      </c>
      <c r="D95" t="s">
        <v>528</v>
      </c>
      <c r="E95" t="s">
        <v>529</v>
      </c>
      <c r="F95">
        <v>5</v>
      </c>
      <c r="G95" t="s">
        <v>519</v>
      </c>
      <c r="H95">
        <v>1714153928.566667</v>
      </c>
      <c r="I95">
        <f>(J95)/1000</f>
        <v>0</v>
      </c>
      <c r="J95">
        <f>IF(BE95, AM95, AG95)</f>
        <v>0</v>
      </c>
      <c r="K95">
        <f>IF(BE95, AH95, AF95)</f>
        <v>0</v>
      </c>
      <c r="L95">
        <f>BG95 - IF(AT95&gt;1, K95*BA95*100.0/(AV95*BU95), 0)</f>
        <v>0</v>
      </c>
      <c r="M95">
        <f>((S95-I95/2)*L95-K95)/(S95+I95/2)</f>
        <v>0</v>
      </c>
      <c r="N95">
        <f>M95*(BN95+BO95)/1000.0</f>
        <v>0</v>
      </c>
      <c r="O95">
        <f>(BG95 - IF(AT95&gt;1, K95*BA95*100.0/(AV95*BU95), 0))*(BN95+BO95)/1000.0</f>
        <v>0</v>
      </c>
      <c r="P95">
        <f>2.0/((1/R95-1/Q95)+SIGN(R95)*SQRT((1/R95-1/Q95)*(1/R95-1/Q95) + 4*BB95/((BB95+1)*(BB95+1))*(2*1/R95*1/Q95-1/Q95*1/Q95)))</f>
        <v>0</v>
      </c>
      <c r="Q95">
        <f>IF(LEFT(BC95,1)&lt;&gt;"0",IF(LEFT(BC95,1)="1",3.0,BD95),$D$5+$E$5*(BU95*BN95/($K$5*1000))+$F$5*(BU95*BN95/($K$5*1000))*MAX(MIN(BA95,$J$5),$I$5)*MAX(MIN(BA95,$J$5),$I$5)+$G$5*MAX(MIN(BA95,$J$5),$I$5)*(BU95*BN95/($K$5*1000))+$H$5*(BU95*BN95/($K$5*1000))*(BU95*BN95/($K$5*1000)))</f>
        <v>0</v>
      </c>
      <c r="R95">
        <f>I95*(1000-(1000*0.61365*exp(17.502*V95/(240.97+V95))/(BN95+BO95)+BI95)/2)/(1000*0.61365*exp(17.502*V95/(240.97+V95))/(BN95+BO95)-BI95)</f>
        <v>0</v>
      </c>
      <c r="S95">
        <f>1/((BB95+1)/(P95/1.6)+1/(Q95/1.37)) + BB95/((BB95+1)/(P95/1.6) + BB95/(Q95/1.37))</f>
        <v>0</v>
      </c>
      <c r="T95">
        <f>(AW95*AZ95)</f>
        <v>0</v>
      </c>
      <c r="U95">
        <f>(BP95+(T95+2*0.95*5.67E-8*(((BP95+$B$7)+273)^4-(BP95+273)^4)-44100*I95)/(1.84*29.3*Q95+8*0.95*5.67E-8*(BP95+273)^3))</f>
        <v>0</v>
      </c>
      <c r="V95">
        <f>($C$7*BQ95+$D$7*BR95+$E$7*U95)</f>
        <v>0</v>
      </c>
      <c r="W95">
        <f>0.61365*exp(17.502*V95/(240.97+V95))</f>
        <v>0</v>
      </c>
      <c r="X95">
        <f>(Y95/Z95*100)</f>
        <v>0</v>
      </c>
      <c r="Y95">
        <f>BI95*(BN95+BO95)/1000</f>
        <v>0</v>
      </c>
      <c r="Z95">
        <f>0.61365*exp(17.502*BP95/(240.97+BP95))</f>
        <v>0</v>
      </c>
      <c r="AA95">
        <f>(W95-BI95*(BN95+BO95)/1000)</f>
        <v>0</v>
      </c>
      <c r="AB95">
        <f>(-I95*44100)</f>
        <v>0</v>
      </c>
      <c r="AC95">
        <f>2*29.3*Q95*0.92*(BP95-V95)</f>
        <v>0</v>
      </c>
      <c r="AD95">
        <f>2*0.95*5.67E-8*(((BP95+$B$7)+273)^4-(V95+273)^4)</f>
        <v>0</v>
      </c>
      <c r="AE95">
        <f>T95+AD95+AB95+AC95</f>
        <v>0</v>
      </c>
      <c r="AF95">
        <f>BM95*AT95*(BH95-BG95*(1000-AT95*BJ95)/(1000-AT95*BI95))/(100*BA95)</f>
        <v>0</v>
      </c>
      <c r="AG95">
        <f>1000*BM95*AT95*(BI95-BJ95)/(100*BA95*(1000-AT95*BI95))</f>
        <v>0</v>
      </c>
      <c r="AH95">
        <f>(AI95 - AJ95 - BN95*1E3/(8.314*(BP95+273.15)) * AL95/BM95 * AK95) * BM95/(100*BA95) * (1000 - BJ95)/1000</f>
        <v>0</v>
      </c>
      <c r="AI95">
        <v>426.1670934425784</v>
      </c>
      <c r="AJ95">
        <v>423.9356363636364</v>
      </c>
      <c r="AK95">
        <v>1.224820354669926E-05</v>
      </c>
      <c r="AL95">
        <v>67.162397887726</v>
      </c>
      <c r="AM95">
        <f>(AO95 - AN95 + BN95*1E3/(8.314*(BP95+273.15)) * AQ95/BM95 * AP95) * BM95/(100*BA95) * 1000/(1000 - AO95)</f>
        <v>0</v>
      </c>
      <c r="AN95">
        <v>14.43424220263185</v>
      </c>
      <c r="AO95">
        <v>14.6784006060606</v>
      </c>
      <c r="AP95">
        <v>-6.062767051653196E-06</v>
      </c>
      <c r="AQ95">
        <v>78.5480585123014</v>
      </c>
      <c r="AR95">
        <v>2</v>
      </c>
      <c r="AS95">
        <v>0</v>
      </c>
      <c r="AT95">
        <f>IF(AR95*$H$13&gt;=AV95,1.0,(AV95/(AV95-AR95*$H$13)))</f>
        <v>0</v>
      </c>
      <c r="AU95">
        <f>(AT95-1)*100</f>
        <v>0</v>
      </c>
      <c r="AV95">
        <f>MAX(0,($B$13+$C$13*BU95)/(1+$D$13*BU95)*BN95/(BP95+273)*$E$13)</f>
        <v>0</v>
      </c>
      <c r="AW95">
        <f>$B$11*BV95+$C$11*BW95+$F$11*CH95*(1-CK95)</f>
        <v>0</v>
      </c>
      <c r="AX95">
        <f>AW95*AY95</f>
        <v>0</v>
      </c>
      <c r="AY95">
        <f>($B$11*$D$9+$C$11*$D$9+$F$11*((CU95+CM95)/MAX(CU95+CM95+CV95, 0.1)*$I$9+CV95/MAX(CU95+CM95+CV95, 0.1)*$J$9))/($B$11+$C$11+$F$11)</f>
        <v>0</v>
      </c>
      <c r="AZ95">
        <f>($B$11*$K$9+$C$11*$K$9+$F$11*((CU95+CM95)/MAX(CU95+CM95+CV95, 0.1)*$P$9+CV95/MAX(CU95+CM95+CV95, 0.1)*$Q$9))/($B$11+$C$11+$F$11)</f>
        <v>0</v>
      </c>
      <c r="BA95">
        <v>6</v>
      </c>
      <c r="BB95">
        <v>0.5</v>
      </c>
      <c r="BC95" t="s">
        <v>355</v>
      </c>
      <c r="BD95">
        <v>2</v>
      </c>
      <c r="BE95" t="b">
        <v>1</v>
      </c>
      <c r="BF95">
        <v>1714153928.566667</v>
      </c>
      <c r="BG95">
        <v>417.6938666666666</v>
      </c>
      <c r="BH95">
        <v>419.9881666666667</v>
      </c>
      <c r="BI95">
        <v>14.67575666666667</v>
      </c>
      <c r="BJ95">
        <v>14.43325666666667</v>
      </c>
      <c r="BK95">
        <v>420.4883999999999</v>
      </c>
      <c r="BL95">
        <v>14.70419333333333</v>
      </c>
      <c r="BM95">
        <v>600.0045333333334</v>
      </c>
      <c r="BN95">
        <v>101.4</v>
      </c>
      <c r="BO95">
        <v>0.09995121333333336</v>
      </c>
      <c r="BP95">
        <v>20.71296333333333</v>
      </c>
      <c r="BQ95">
        <v>20.62023666666666</v>
      </c>
      <c r="BR95">
        <v>999.9000000000002</v>
      </c>
      <c r="BS95">
        <v>0</v>
      </c>
      <c r="BT95">
        <v>0</v>
      </c>
      <c r="BU95">
        <v>9999.981</v>
      </c>
      <c r="BV95">
        <v>0</v>
      </c>
      <c r="BW95">
        <v>104.2117066666667</v>
      </c>
      <c r="BX95">
        <v>-2.294383666666667</v>
      </c>
      <c r="BY95">
        <v>423.9151333333332</v>
      </c>
      <c r="BZ95">
        <v>426.1387666666667</v>
      </c>
      <c r="CA95">
        <v>0.2424951333333333</v>
      </c>
      <c r="CB95">
        <v>419.9881666666667</v>
      </c>
      <c r="CC95">
        <v>14.43325666666667</v>
      </c>
      <c r="CD95">
        <v>1.488122666666667</v>
      </c>
      <c r="CE95">
        <v>1.463534</v>
      </c>
      <c r="CF95">
        <v>12.84667</v>
      </c>
      <c r="CG95">
        <v>12.59241333333333</v>
      </c>
      <c r="CH95">
        <v>399.9746999999999</v>
      </c>
      <c r="CI95">
        <v>0.8999825999999996</v>
      </c>
      <c r="CJ95">
        <v>0.10001751</v>
      </c>
      <c r="CK95">
        <v>0</v>
      </c>
      <c r="CL95">
        <v>201.2380666666667</v>
      </c>
      <c r="CM95">
        <v>5.00098</v>
      </c>
      <c r="CN95">
        <v>974.6922666666666</v>
      </c>
      <c r="CO95">
        <v>3655.666333333333</v>
      </c>
      <c r="CP95">
        <v>35.51233333333333</v>
      </c>
      <c r="CQ95">
        <v>38.21843333333332</v>
      </c>
      <c r="CR95">
        <v>37.18699999999999</v>
      </c>
      <c r="CS95">
        <v>37.92896666666666</v>
      </c>
      <c r="CT95">
        <v>37.1018</v>
      </c>
      <c r="CU95">
        <v>355.4699999999999</v>
      </c>
      <c r="CV95">
        <v>39.50333333333333</v>
      </c>
      <c r="CW95">
        <v>0</v>
      </c>
      <c r="CX95">
        <v>1714154023.7</v>
      </c>
      <c r="CY95">
        <v>0</v>
      </c>
      <c r="CZ95">
        <v>1714152587.1</v>
      </c>
      <c r="DA95" t="s">
        <v>456</v>
      </c>
      <c r="DB95">
        <v>1714152586.6</v>
      </c>
      <c r="DC95">
        <v>1714152587.1</v>
      </c>
      <c r="DD95">
        <v>2</v>
      </c>
      <c r="DE95">
        <v>-0.066</v>
      </c>
      <c r="DF95">
        <v>0.004</v>
      </c>
      <c r="DG95">
        <v>-2.805</v>
      </c>
      <c r="DH95">
        <v>-0.029</v>
      </c>
      <c r="DI95">
        <v>420</v>
      </c>
      <c r="DJ95">
        <v>14</v>
      </c>
      <c r="DK95">
        <v>0.3</v>
      </c>
      <c r="DL95">
        <v>0.13</v>
      </c>
      <c r="DM95">
        <v>-2.300634</v>
      </c>
      <c r="DN95">
        <v>0.02458288930582118</v>
      </c>
      <c r="DO95">
        <v>0.02341782342575842</v>
      </c>
      <c r="DP95">
        <v>1</v>
      </c>
      <c r="DQ95">
        <v>0.241366275</v>
      </c>
      <c r="DR95">
        <v>0.02210090431519595</v>
      </c>
      <c r="DS95">
        <v>0.002315423438461095</v>
      </c>
      <c r="DT95">
        <v>1</v>
      </c>
      <c r="DU95">
        <v>2</v>
      </c>
      <c r="DV95">
        <v>2</v>
      </c>
      <c r="DW95" t="s">
        <v>365</v>
      </c>
      <c r="DX95">
        <v>3.22972</v>
      </c>
      <c r="DY95">
        <v>2.70419</v>
      </c>
      <c r="DZ95">
        <v>0.106675</v>
      </c>
      <c r="EA95">
        <v>0.10692</v>
      </c>
      <c r="EB95">
        <v>0.08227619999999999</v>
      </c>
      <c r="EC95">
        <v>0.08166950000000001</v>
      </c>
      <c r="ED95">
        <v>29334.4</v>
      </c>
      <c r="EE95">
        <v>28696.4</v>
      </c>
      <c r="EF95">
        <v>31428.3</v>
      </c>
      <c r="EG95">
        <v>30439.7</v>
      </c>
      <c r="EH95">
        <v>38649.8</v>
      </c>
      <c r="EI95">
        <v>36964.1</v>
      </c>
      <c r="EJ95">
        <v>44060.4</v>
      </c>
      <c r="EK95">
        <v>42508.4</v>
      </c>
      <c r="EL95">
        <v>2.16685</v>
      </c>
      <c r="EM95">
        <v>1.984</v>
      </c>
      <c r="EN95">
        <v>0.0429451</v>
      </c>
      <c r="EO95">
        <v>0</v>
      </c>
      <c r="EP95">
        <v>19.9149</v>
      </c>
      <c r="EQ95">
        <v>999.9</v>
      </c>
      <c r="ER95">
        <v>53.2</v>
      </c>
      <c r="ES95">
        <v>25.9</v>
      </c>
      <c r="ET95">
        <v>17.5976</v>
      </c>
      <c r="EU95">
        <v>61.2945</v>
      </c>
      <c r="EV95">
        <v>23.5817</v>
      </c>
      <c r="EW95">
        <v>1</v>
      </c>
      <c r="EX95">
        <v>-0.316349</v>
      </c>
      <c r="EY95">
        <v>1.37733</v>
      </c>
      <c r="EZ95">
        <v>20.2033</v>
      </c>
      <c r="FA95">
        <v>5.22792</v>
      </c>
      <c r="FB95">
        <v>11.9959</v>
      </c>
      <c r="FC95">
        <v>4.96765</v>
      </c>
      <c r="FD95">
        <v>3.297</v>
      </c>
      <c r="FE95">
        <v>9999</v>
      </c>
      <c r="FF95">
        <v>9999</v>
      </c>
      <c r="FG95">
        <v>9999</v>
      </c>
      <c r="FH95">
        <v>27.3</v>
      </c>
      <c r="FI95">
        <v>4.97106</v>
      </c>
      <c r="FJ95">
        <v>1.86768</v>
      </c>
      <c r="FK95">
        <v>1.85883</v>
      </c>
      <c r="FL95">
        <v>1.86496</v>
      </c>
      <c r="FM95">
        <v>1.86309</v>
      </c>
      <c r="FN95">
        <v>1.86433</v>
      </c>
      <c r="FO95">
        <v>1.85975</v>
      </c>
      <c r="FP95">
        <v>1.86386</v>
      </c>
      <c r="FQ95">
        <v>0</v>
      </c>
      <c r="FR95">
        <v>0</v>
      </c>
      <c r="FS95">
        <v>0</v>
      </c>
      <c r="FT95">
        <v>0</v>
      </c>
      <c r="FU95" t="s">
        <v>358</v>
      </c>
      <c r="FV95" t="s">
        <v>359</v>
      </c>
      <c r="FW95" t="s">
        <v>360</v>
      </c>
      <c r="FX95" t="s">
        <v>360</v>
      </c>
      <c r="FY95" t="s">
        <v>360</v>
      </c>
      <c r="FZ95" t="s">
        <v>360</v>
      </c>
      <c r="GA95">
        <v>0</v>
      </c>
      <c r="GB95">
        <v>100</v>
      </c>
      <c r="GC95">
        <v>100</v>
      </c>
      <c r="GD95">
        <v>-2.794</v>
      </c>
      <c r="GE95">
        <v>-0.0284</v>
      </c>
      <c r="GF95">
        <v>-0.9468066359150009</v>
      </c>
      <c r="GG95">
        <v>-0.004200780211792431</v>
      </c>
      <c r="GH95">
        <v>-6.086107273994438E-07</v>
      </c>
      <c r="GI95">
        <v>3.538391214060535E-10</v>
      </c>
      <c r="GJ95">
        <v>-0.05097611994291192</v>
      </c>
      <c r="GK95">
        <v>0.006682484536868237</v>
      </c>
      <c r="GL95">
        <v>-0.0007200357986506558</v>
      </c>
      <c r="GM95">
        <v>2.515042002614049E-05</v>
      </c>
      <c r="GN95">
        <v>15</v>
      </c>
      <c r="GO95">
        <v>1944</v>
      </c>
      <c r="GP95">
        <v>3</v>
      </c>
      <c r="GQ95">
        <v>20</v>
      </c>
      <c r="GR95">
        <v>22.5</v>
      </c>
      <c r="GS95">
        <v>22.5</v>
      </c>
      <c r="GT95">
        <v>1.12915</v>
      </c>
      <c r="GU95">
        <v>2.42065</v>
      </c>
      <c r="GV95">
        <v>1.44897</v>
      </c>
      <c r="GW95">
        <v>2.29858</v>
      </c>
      <c r="GX95">
        <v>1.55151</v>
      </c>
      <c r="GY95">
        <v>2.28638</v>
      </c>
      <c r="GZ95">
        <v>30.0718</v>
      </c>
      <c r="HA95">
        <v>14.1233</v>
      </c>
      <c r="HB95">
        <v>18</v>
      </c>
      <c r="HC95">
        <v>586.8680000000001</v>
      </c>
      <c r="HD95">
        <v>474.953</v>
      </c>
      <c r="HE95">
        <v>18.0025</v>
      </c>
      <c r="HF95">
        <v>22.8887</v>
      </c>
      <c r="HG95">
        <v>30.0005</v>
      </c>
      <c r="HH95">
        <v>22.9671</v>
      </c>
      <c r="HI95">
        <v>22.9263</v>
      </c>
      <c r="HJ95">
        <v>22.6034</v>
      </c>
      <c r="HK95">
        <v>26.914</v>
      </c>
      <c r="HL95">
        <v>54.5454</v>
      </c>
      <c r="HM95">
        <v>18</v>
      </c>
      <c r="HN95">
        <v>420</v>
      </c>
      <c r="HO95">
        <v>14.3909</v>
      </c>
      <c r="HP95">
        <v>99.7557</v>
      </c>
      <c r="HQ95">
        <v>101.572</v>
      </c>
    </row>
    <row r="96" spans="1:225">
      <c r="A96">
        <v>80</v>
      </c>
      <c r="B96">
        <v>1714153946.5</v>
      </c>
      <c r="C96">
        <v>2889.400000095367</v>
      </c>
      <c r="D96" t="s">
        <v>530</v>
      </c>
      <c r="E96" t="s">
        <v>531</v>
      </c>
      <c r="F96">
        <v>5</v>
      </c>
      <c r="G96" t="s">
        <v>519</v>
      </c>
      <c r="H96">
        <v>1714153938.566667</v>
      </c>
      <c r="I96">
        <f>(J96)/1000</f>
        <v>0</v>
      </c>
      <c r="J96">
        <f>IF(BE96, AM96, AG96)</f>
        <v>0</v>
      </c>
      <c r="K96">
        <f>IF(BE96, AH96, AF96)</f>
        <v>0</v>
      </c>
      <c r="L96">
        <f>BG96 - IF(AT96&gt;1, K96*BA96*100.0/(AV96*BU96), 0)</f>
        <v>0</v>
      </c>
      <c r="M96">
        <f>((S96-I96/2)*L96-K96)/(S96+I96/2)</f>
        <v>0</v>
      </c>
      <c r="N96">
        <f>M96*(BN96+BO96)/1000.0</f>
        <v>0</v>
      </c>
      <c r="O96">
        <f>(BG96 - IF(AT96&gt;1, K96*BA96*100.0/(AV96*BU96), 0))*(BN96+BO96)/1000.0</f>
        <v>0</v>
      </c>
      <c r="P96">
        <f>2.0/((1/R96-1/Q96)+SIGN(R96)*SQRT((1/R96-1/Q96)*(1/R96-1/Q96) + 4*BB96/((BB96+1)*(BB96+1))*(2*1/R96*1/Q96-1/Q96*1/Q96)))</f>
        <v>0</v>
      </c>
      <c r="Q96">
        <f>IF(LEFT(BC96,1)&lt;&gt;"0",IF(LEFT(BC96,1)="1",3.0,BD96),$D$5+$E$5*(BU96*BN96/($K$5*1000))+$F$5*(BU96*BN96/($K$5*1000))*MAX(MIN(BA96,$J$5),$I$5)*MAX(MIN(BA96,$J$5),$I$5)+$G$5*MAX(MIN(BA96,$J$5),$I$5)*(BU96*BN96/($K$5*1000))+$H$5*(BU96*BN96/($K$5*1000))*(BU96*BN96/($K$5*1000)))</f>
        <v>0</v>
      </c>
      <c r="R96">
        <f>I96*(1000-(1000*0.61365*exp(17.502*V96/(240.97+V96))/(BN96+BO96)+BI96)/2)/(1000*0.61365*exp(17.502*V96/(240.97+V96))/(BN96+BO96)-BI96)</f>
        <v>0</v>
      </c>
      <c r="S96">
        <f>1/((BB96+1)/(P96/1.6)+1/(Q96/1.37)) + BB96/((BB96+1)/(P96/1.6) + BB96/(Q96/1.37))</f>
        <v>0</v>
      </c>
      <c r="T96">
        <f>(AW96*AZ96)</f>
        <v>0</v>
      </c>
      <c r="U96">
        <f>(BP96+(T96+2*0.95*5.67E-8*(((BP96+$B$7)+273)^4-(BP96+273)^4)-44100*I96)/(1.84*29.3*Q96+8*0.95*5.67E-8*(BP96+273)^3))</f>
        <v>0</v>
      </c>
      <c r="V96">
        <f>($C$7*BQ96+$D$7*BR96+$E$7*U96)</f>
        <v>0</v>
      </c>
      <c r="W96">
        <f>0.61365*exp(17.502*V96/(240.97+V96))</f>
        <v>0</v>
      </c>
      <c r="X96">
        <f>(Y96/Z96*100)</f>
        <v>0</v>
      </c>
      <c r="Y96">
        <f>BI96*(BN96+BO96)/1000</f>
        <v>0</v>
      </c>
      <c r="Z96">
        <f>0.61365*exp(17.502*BP96/(240.97+BP96))</f>
        <v>0</v>
      </c>
      <c r="AA96">
        <f>(W96-BI96*(BN96+BO96)/1000)</f>
        <v>0</v>
      </c>
      <c r="AB96">
        <f>(-I96*44100)</f>
        <v>0</v>
      </c>
      <c r="AC96">
        <f>2*29.3*Q96*0.92*(BP96-V96)</f>
        <v>0</v>
      </c>
      <c r="AD96">
        <f>2*0.95*5.67E-8*(((BP96+$B$7)+273)^4-(V96+273)^4)</f>
        <v>0</v>
      </c>
      <c r="AE96">
        <f>T96+AD96+AB96+AC96</f>
        <v>0</v>
      </c>
      <c r="AF96">
        <f>BM96*AT96*(BH96-BG96*(1000-AT96*BJ96)/(1000-AT96*BI96))/(100*BA96)</f>
        <v>0</v>
      </c>
      <c r="AG96">
        <f>1000*BM96*AT96*(BI96-BJ96)/(100*BA96*(1000-AT96*BI96))</f>
        <v>0</v>
      </c>
      <c r="AH96">
        <f>(AI96 - AJ96 - BN96*1E3/(8.314*(BP96+273.15)) * AL96/BM96 * AK96) * BM96/(100*BA96) * (1000 - BJ96)/1000</f>
        <v>0</v>
      </c>
      <c r="AI96">
        <v>426.1506489219312</v>
      </c>
      <c r="AJ96">
        <v>423.9364484848484</v>
      </c>
      <c r="AK96">
        <v>-0.0002692965641803658</v>
      </c>
      <c r="AL96">
        <v>67.162397887726</v>
      </c>
      <c r="AM96">
        <f>(AO96 - AN96 + BN96*1E3/(8.314*(BP96+273.15)) * AQ96/BM96 * AP96) * BM96/(100*BA96) * 1000/(1000 - AO96)</f>
        <v>0</v>
      </c>
      <c r="AN96">
        <v>14.43953388826808</v>
      </c>
      <c r="AO96">
        <v>14.68324787878788</v>
      </c>
      <c r="AP96">
        <v>1.492832982678626E-05</v>
      </c>
      <c r="AQ96">
        <v>78.5480585123014</v>
      </c>
      <c r="AR96">
        <v>2</v>
      </c>
      <c r="AS96">
        <v>0</v>
      </c>
      <c r="AT96">
        <f>IF(AR96*$H$13&gt;=AV96,1.0,(AV96/(AV96-AR96*$H$13)))</f>
        <v>0</v>
      </c>
      <c r="AU96">
        <f>(AT96-1)*100</f>
        <v>0</v>
      </c>
      <c r="AV96">
        <f>MAX(0,($B$13+$C$13*BU96)/(1+$D$13*BU96)*BN96/(BP96+273)*$E$13)</f>
        <v>0</v>
      </c>
      <c r="AW96">
        <f>$B$11*BV96+$C$11*BW96+$F$11*CH96*(1-CK96)</f>
        <v>0</v>
      </c>
      <c r="AX96">
        <f>AW96*AY96</f>
        <v>0</v>
      </c>
      <c r="AY96">
        <f>($B$11*$D$9+$C$11*$D$9+$F$11*((CU96+CM96)/MAX(CU96+CM96+CV96, 0.1)*$I$9+CV96/MAX(CU96+CM96+CV96, 0.1)*$J$9))/($B$11+$C$11+$F$11)</f>
        <v>0</v>
      </c>
      <c r="AZ96">
        <f>($B$11*$K$9+$C$11*$K$9+$F$11*((CU96+CM96)/MAX(CU96+CM96+CV96, 0.1)*$P$9+CV96/MAX(CU96+CM96+CV96, 0.1)*$Q$9))/($B$11+$C$11+$F$11)</f>
        <v>0</v>
      </c>
      <c r="BA96">
        <v>6</v>
      </c>
      <c r="BB96">
        <v>0.5</v>
      </c>
      <c r="BC96" t="s">
        <v>355</v>
      </c>
      <c r="BD96">
        <v>2</v>
      </c>
      <c r="BE96" t="b">
        <v>1</v>
      </c>
      <c r="BF96">
        <v>1714153938.566667</v>
      </c>
      <c r="BG96">
        <v>417.7163</v>
      </c>
      <c r="BH96">
        <v>420.0138666666666</v>
      </c>
      <c r="BI96">
        <v>14.68001333333333</v>
      </c>
      <c r="BJ96">
        <v>14.43632333333333</v>
      </c>
      <c r="BK96">
        <v>420.5110666666667</v>
      </c>
      <c r="BL96">
        <v>14.70845333333333</v>
      </c>
      <c r="BM96">
        <v>600.0054666666666</v>
      </c>
      <c r="BN96">
        <v>101.4002</v>
      </c>
      <c r="BO96">
        <v>0.09996657666666667</v>
      </c>
      <c r="BP96">
        <v>20.71291666666666</v>
      </c>
      <c r="BQ96">
        <v>20.62436666666666</v>
      </c>
      <c r="BR96">
        <v>999.9000000000002</v>
      </c>
      <c r="BS96">
        <v>0</v>
      </c>
      <c r="BT96">
        <v>0</v>
      </c>
      <c r="BU96">
        <v>9994.875666666667</v>
      </c>
      <c r="BV96">
        <v>0</v>
      </c>
      <c r="BW96">
        <v>98.59300333333334</v>
      </c>
      <c r="BX96">
        <v>-2.297546333333333</v>
      </c>
      <c r="BY96">
        <v>423.9398333333332</v>
      </c>
      <c r="BZ96">
        <v>426.1661999999999</v>
      </c>
      <c r="CA96">
        <v>0.2436947333333334</v>
      </c>
      <c r="CB96">
        <v>420.0138666666666</v>
      </c>
      <c r="CC96">
        <v>14.43632333333333</v>
      </c>
      <c r="CD96">
        <v>1.488555333333334</v>
      </c>
      <c r="CE96">
        <v>1.463845666666667</v>
      </c>
      <c r="CF96">
        <v>12.85112</v>
      </c>
      <c r="CG96">
        <v>12.59566333333333</v>
      </c>
      <c r="CH96">
        <v>399.9901666666666</v>
      </c>
      <c r="CI96">
        <v>0.899990333333333</v>
      </c>
      <c r="CJ96">
        <v>0.1000096133333333</v>
      </c>
      <c r="CK96">
        <v>0</v>
      </c>
      <c r="CL96">
        <v>200.7750333333333</v>
      </c>
      <c r="CM96">
        <v>5.00098</v>
      </c>
      <c r="CN96">
        <v>969.8288333333333</v>
      </c>
      <c r="CO96">
        <v>3655.818333333332</v>
      </c>
      <c r="CP96">
        <v>35.581</v>
      </c>
      <c r="CQ96">
        <v>38.52266666666665</v>
      </c>
      <c r="CR96">
        <v>37.26423333333334</v>
      </c>
      <c r="CS96">
        <v>38.17476666666666</v>
      </c>
      <c r="CT96">
        <v>37.30603333333332</v>
      </c>
      <c r="CU96">
        <v>355.4863333333334</v>
      </c>
      <c r="CV96">
        <v>39.503</v>
      </c>
      <c r="CW96">
        <v>0</v>
      </c>
      <c r="CX96">
        <v>1714154033.3</v>
      </c>
      <c r="CY96">
        <v>0</v>
      </c>
      <c r="CZ96">
        <v>1714152587.1</v>
      </c>
      <c r="DA96" t="s">
        <v>456</v>
      </c>
      <c r="DB96">
        <v>1714152586.6</v>
      </c>
      <c r="DC96">
        <v>1714152587.1</v>
      </c>
      <c r="DD96">
        <v>2</v>
      </c>
      <c r="DE96">
        <v>-0.066</v>
      </c>
      <c r="DF96">
        <v>0.004</v>
      </c>
      <c r="DG96">
        <v>-2.805</v>
      </c>
      <c r="DH96">
        <v>-0.029</v>
      </c>
      <c r="DI96">
        <v>420</v>
      </c>
      <c r="DJ96">
        <v>14</v>
      </c>
      <c r="DK96">
        <v>0.3</v>
      </c>
      <c r="DL96">
        <v>0.13</v>
      </c>
      <c r="DM96">
        <v>-2.297719</v>
      </c>
      <c r="DN96">
        <v>0.09163902439024585</v>
      </c>
      <c r="DO96">
        <v>0.02272489546730632</v>
      </c>
      <c r="DP96">
        <v>1</v>
      </c>
      <c r="DQ96">
        <v>0.24339015</v>
      </c>
      <c r="DR96">
        <v>0.002353778611631986</v>
      </c>
      <c r="DS96">
        <v>0.001111922783964786</v>
      </c>
      <c r="DT96">
        <v>1</v>
      </c>
      <c r="DU96">
        <v>2</v>
      </c>
      <c r="DV96">
        <v>2</v>
      </c>
      <c r="DW96" t="s">
        <v>365</v>
      </c>
      <c r="DX96">
        <v>3.22974</v>
      </c>
      <c r="DY96">
        <v>2.7044</v>
      </c>
      <c r="DZ96">
        <v>0.106668</v>
      </c>
      <c r="EA96">
        <v>0.106922</v>
      </c>
      <c r="EB96">
        <v>0.0822956</v>
      </c>
      <c r="EC96">
        <v>0.0816939</v>
      </c>
      <c r="ED96">
        <v>29334.5</v>
      </c>
      <c r="EE96">
        <v>28695.6</v>
      </c>
      <c r="EF96">
        <v>31428.2</v>
      </c>
      <c r="EG96">
        <v>30438.9</v>
      </c>
      <c r="EH96">
        <v>38648.5</v>
      </c>
      <c r="EI96">
        <v>36962.4</v>
      </c>
      <c r="EJ96">
        <v>44060</v>
      </c>
      <c r="EK96">
        <v>42507.6</v>
      </c>
      <c r="EL96">
        <v>2.16672</v>
      </c>
      <c r="EM96">
        <v>1.98393</v>
      </c>
      <c r="EN96">
        <v>0.0410378</v>
      </c>
      <c r="EO96">
        <v>0</v>
      </c>
      <c r="EP96">
        <v>19.948</v>
      </c>
      <c r="EQ96">
        <v>999.9</v>
      </c>
      <c r="ER96">
        <v>53.2</v>
      </c>
      <c r="ES96">
        <v>25.9</v>
      </c>
      <c r="ET96">
        <v>17.5978</v>
      </c>
      <c r="EU96">
        <v>61.6445</v>
      </c>
      <c r="EV96">
        <v>23.3774</v>
      </c>
      <c r="EW96">
        <v>1</v>
      </c>
      <c r="EX96">
        <v>-0.315498</v>
      </c>
      <c r="EY96">
        <v>1.39199</v>
      </c>
      <c r="EZ96">
        <v>20.2033</v>
      </c>
      <c r="FA96">
        <v>5.22822</v>
      </c>
      <c r="FB96">
        <v>11.9974</v>
      </c>
      <c r="FC96">
        <v>4.96805</v>
      </c>
      <c r="FD96">
        <v>3.297</v>
      </c>
      <c r="FE96">
        <v>9999</v>
      </c>
      <c r="FF96">
        <v>9999</v>
      </c>
      <c r="FG96">
        <v>9999</v>
      </c>
      <c r="FH96">
        <v>27.3</v>
      </c>
      <c r="FI96">
        <v>4.97105</v>
      </c>
      <c r="FJ96">
        <v>1.86768</v>
      </c>
      <c r="FK96">
        <v>1.85883</v>
      </c>
      <c r="FL96">
        <v>1.86496</v>
      </c>
      <c r="FM96">
        <v>1.8631</v>
      </c>
      <c r="FN96">
        <v>1.86432</v>
      </c>
      <c r="FO96">
        <v>1.85977</v>
      </c>
      <c r="FP96">
        <v>1.86386</v>
      </c>
      <c r="FQ96">
        <v>0</v>
      </c>
      <c r="FR96">
        <v>0</v>
      </c>
      <c r="FS96">
        <v>0</v>
      </c>
      <c r="FT96">
        <v>0</v>
      </c>
      <c r="FU96" t="s">
        <v>358</v>
      </c>
      <c r="FV96" t="s">
        <v>359</v>
      </c>
      <c r="FW96" t="s">
        <v>360</v>
      </c>
      <c r="FX96" t="s">
        <v>360</v>
      </c>
      <c r="FY96" t="s">
        <v>360</v>
      </c>
      <c r="FZ96" t="s">
        <v>360</v>
      </c>
      <c r="GA96">
        <v>0</v>
      </c>
      <c r="GB96">
        <v>100</v>
      </c>
      <c r="GC96">
        <v>100</v>
      </c>
      <c r="GD96">
        <v>-2.795</v>
      </c>
      <c r="GE96">
        <v>-0.0284</v>
      </c>
      <c r="GF96">
        <v>-0.9468066359150009</v>
      </c>
      <c r="GG96">
        <v>-0.004200780211792431</v>
      </c>
      <c r="GH96">
        <v>-6.086107273994438E-07</v>
      </c>
      <c r="GI96">
        <v>3.538391214060535E-10</v>
      </c>
      <c r="GJ96">
        <v>-0.05097611994291192</v>
      </c>
      <c r="GK96">
        <v>0.006682484536868237</v>
      </c>
      <c r="GL96">
        <v>-0.0007200357986506558</v>
      </c>
      <c r="GM96">
        <v>2.515042002614049E-05</v>
      </c>
      <c r="GN96">
        <v>15</v>
      </c>
      <c r="GO96">
        <v>1944</v>
      </c>
      <c r="GP96">
        <v>3</v>
      </c>
      <c r="GQ96">
        <v>20</v>
      </c>
      <c r="GR96">
        <v>22.7</v>
      </c>
      <c r="GS96">
        <v>22.7</v>
      </c>
      <c r="GT96">
        <v>1.12915</v>
      </c>
      <c r="GU96">
        <v>2.42065</v>
      </c>
      <c r="GV96">
        <v>1.44897</v>
      </c>
      <c r="GW96">
        <v>2.29736</v>
      </c>
      <c r="GX96">
        <v>1.55151</v>
      </c>
      <c r="GY96">
        <v>2.23145</v>
      </c>
      <c r="GZ96">
        <v>30.0718</v>
      </c>
      <c r="HA96">
        <v>14.1233</v>
      </c>
      <c r="HB96">
        <v>18</v>
      </c>
      <c r="HC96">
        <v>586.855</v>
      </c>
      <c r="HD96">
        <v>474.965</v>
      </c>
      <c r="HE96">
        <v>18.0014</v>
      </c>
      <c r="HF96">
        <v>22.8965</v>
      </c>
      <c r="HG96">
        <v>30.0005</v>
      </c>
      <c r="HH96">
        <v>22.9737</v>
      </c>
      <c r="HI96">
        <v>22.9328</v>
      </c>
      <c r="HJ96">
        <v>22.5999</v>
      </c>
      <c r="HK96">
        <v>26.914</v>
      </c>
      <c r="HL96">
        <v>54.5454</v>
      </c>
      <c r="HM96">
        <v>18</v>
      </c>
      <c r="HN96">
        <v>420</v>
      </c>
      <c r="HO96">
        <v>14.3909</v>
      </c>
      <c r="HP96">
        <v>99.75490000000001</v>
      </c>
      <c r="HQ96">
        <v>101.569</v>
      </c>
    </row>
    <row r="97" spans="1:225">
      <c r="A97">
        <v>81</v>
      </c>
      <c r="B97">
        <v>1714154117</v>
      </c>
      <c r="C97">
        <v>3059.900000095367</v>
      </c>
      <c r="D97" t="s">
        <v>532</v>
      </c>
      <c r="E97" t="s">
        <v>533</v>
      </c>
      <c r="F97">
        <v>5</v>
      </c>
      <c r="G97" t="s">
        <v>534</v>
      </c>
      <c r="H97">
        <v>1714154109.25</v>
      </c>
      <c r="I97">
        <f>(J97)/1000</f>
        <v>0</v>
      </c>
      <c r="J97">
        <f>IF(BE97, AM97, AG97)</f>
        <v>0</v>
      </c>
      <c r="K97">
        <f>IF(BE97, AH97, AF97)</f>
        <v>0</v>
      </c>
      <c r="L97">
        <f>BG97 - IF(AT97&gt;1, K97*BA97*100.0/(AV97*BU97), 0)</f>
        <v>0</v>
      </c>
      <c r="M97">
        <f>((S97-I97/2)*L97-K97)/(S97+I97/2)</f>
        <v>0</v>
      </c>
      <c r="N97">
        <f>M97*(BN97+BO97)/1000.0</f>
        <v>0</v>
      </c>
      <c r="O97">
        <f>(BG97 - IF(AT97&gt;1, K97*BA97*100.0/(AV97*BU97), 0))*(BN97+BO97)/1000.0</f>
        <v>0</v>
      </c>
      <c r="P97">
        <f>2.0/((1/R97-1/Q97)+SIGN(R97)*SQRT((1/R97-1/Q97)*(1/R97-1/Q97) + 4*BB97/((BB97+1)*(BB97+1))*(2*1/R97*1/Q97-1/Q97*1/Q97)))</f>
        <v>0</v>
      </c>
      <c r="Q97">
        <f>IF(LEFT(BC97,1)&lt;&gt;"0",IF(LEFT(BC97,1)="1",3.0,BD97),$D$5+$E$5*(BU97*BN97/($K$5*1000))+$F$5*(BU97*BN97/($K$5*1000))*MAX(MIN(BA97,$J$5),$I$5)*MAX(MIN(BA97,$J$5),$I$5)+$G$5*MAX(MIN(BA97,$J$5),$I$5)*(BU97*BN97/($K$5*1000))+$H$5*(BU97*BN97/($K$5*1000))*(BU97*BN97/($K$5*1000)))</f>
        <v>0</v>
      </c>
      <c r="R97">
        <f>I97*(1000-(1000*0.61365*exp(17.502*V97/(240.97+V97))/(BN97+BO97)+BI97)/2)/(1000*0.61365*exp(17.502*V97/(240.97+V97))/(BN97+BO97)-BI97)</f>
        <v>0</v>
      </c>
      <c r="S97">
        <f>1/((BB97+1)/(P97/1.6)+1/(Q97/1.37)) + BB97/((BB97+1)/(P97/1.6) + BB97/(Q97/1.37))</f>
        <v>0</v>
      </c>
      <c r="T97">
        <f>(AW97*AZ97)</f>
        <v>0</v>
      </c>
      <c r="U97">
        <f>(BP97+(T97+2*0.95*5.67E-8*(((BP97+$B$7)+273)^4-(BP97+273)^4)-44100*I97)/(1.84*29.3*Q97+8*0.95*5.67E-8*(BP97+273)^3))</f>
        <v>0</v>
      </c>
      <c r="V97">
        <f>($C$7*BQ97+$D$7*BR97+$E$7*U97)</f>
        <v>0</v>
      </c>
      <c r="W97">
        <f>0.61365*exp(17.502*V97/(240.97+V97))</f>
        <v>0</v>
      </c>
      <c r="X97">
        <f>(Y97/Z97*100)</f>
        <v>0</v>
      </c>
      <c r="Y97">
        <f>BI97*(BN97+BO97)/1000</f>
        <v>0</v>
      </c>
      <c r="Z97">
        <f>0.61365*exp(17.502*BP97/(240.97+BP97))</f>
        <v>0</v>
      </c>
      <c r="AA97">
        <f>(W97-BI97*(BN97+BO97)/1000)</f>
        <v>0</v>
      </c>
      <c r="AB97">
        <f>(-I97*44100)</f>
        <v>0</v>
      </c>
      <c r="AC97">
        <f>2*29.3*Q97*0.92*(BP97-V97)</f>
        <v>0</v>
      </c>
      <c r="AD97">
        <f>2*0.95*5.67E-8*(((BP97+$B$7)+273)^4-(V97+273)^4)</f>
        <v>0</v>
      </c>
      <c r="AE97">
        <f>T97+AD97+AB97+AC97</f>
        <v>0</v>
      </c>
      <c r="AF97">
        <f>BM97*AT97*(BH97-BG97*(1000-AT97*BJ97)/(1000-AT97*BI97))/(100*BA97)</f>
        <v>0</v>
      </c>
      <c r="AG97">
        <f>1000*BM97*AT97*(BI97-BJ97)/(100*BA97*(1000-AT97*BI97))</f>
        <v>0</v>
      </c>
      <c r="AH97">
        <f>(AI97 - AJ97 - BN97*1E3/(8.314*(BP97+273.15)) * AL97/BM97 * AK97) * BM97/(100*BA97) * (1000 - BJ97)/1000</f>
        <v>0</v>
      </c>
      <c r="AI97">
        <v>426.2702506811743</v>
      </c>
      <c r="AJ97">
        <v>423.8881636363635</v>
      </c>
      <c r="AK97">
        <v>0.005681077620103915</v>
      </c>
      <c r="AL97">
        <v>67.16639967413897</v>
      </c>
      <c r="AM97">
        <f>(AO97 - AN97 + BN97*1E3/(8.314*(BP97+273.15)) * AQ97/BM97 * AP97) * BM97/(100*BA97) * 1000/(1000 - AO97)</f>
        <v>0</v>
      </c>
      <c r="AN97">
        <v>14.57541115905267</v>
      </c>
      <c r="AO97">
        <v>14.8154696969697</v>
      </c>
      <c r="AP97">
        <v>-9.688393341140345E-05</v>
      </c>
      <c r="AQ97">
        <v>78.5489664685353</v>
      </c>
      <c r="AR97">
        <v>0</v>
      </c>
      <c r="AS97">
        <v>0</v>
      </c>
      <c r="AT97">
        <f>IF(AR97*$H$13&gt;=AV97,1.0,(AV97/(AV97-AR97*$H$13)))</f>
        <v>0</v>
      </c>
      <c r="AU97">
        <f>(AT97-1)*100</f>
        <v>0</v>
      </c>
      <c r="AV97">
        <f>MAX(0,($B$13+$C$13*BU97)/(1+$D$13*BU97)*BN97/(BP97+273)*$E$13)</f>
        <v>0</v>
      </c>
      <c r="AW97">
        <f>$B$11*BV97+$C$11*BW97+$F$11*CH97*(1-CK97)</f>
        <v>0</v>
      </c>
      <c r="AX97">
        <f>AW97*AY97</f>
        <v>0</v>
      </c>
      <c r="AY97">
        <f>($B$11*$D$9+$C$11*$D$9+$F$11*((CU97+CM97)/MAX(CU97+CM97+CV97, 0.1)*$I$9+CV97/MAX(CU97+CM97+CV97, 0.1)*$J$9))/($B$11+$C$11+$F$11)</f>
        <v>0</v>
      </c>
      <c r="AZ97">
        <f>($B$11*$K$9+$C$11*$K$9+$F$11*((CU97+CM97)/MAX(CU97+CM97+CV97, 0.1)*$P$9+CV97/MAX(CU97+CM97+CV97, 0.1)*$Q$9))/($B$11+$C$11+$F$11)</f>
        <v>0</v>
      </c>
      <c r="BA97">
        <v>6</v>
      </c>
      <c r="BB97">
        <v>0.5</v>
      </c>
      <c r="BC97" t="s">
        <v>355</v>
      </c>
      <c r="BD97">
        <v>2</v>
      </c>
      <c r="BE97" t="b">
        <v>1</v>
      </c>
      <c r="BF97">
        <v>1714154109.25</v>
      </c>
      <c r="BG97">
        <v>417.6108666666667</v>
      </c>
      <c r="BH97">
        <v>419.9992666666666</v>
      </c>
      <c r="BI97">
        <v>14.82573333333334</v>
      </c>
      <c r="BJ97">
        <v>14.58876333333333</v>
      </c>
      <c r="BK97">
        <v>420.4049333333333</v>
      </c>
      <c r="BL97">
        <v>14.8539</v>
      </c>
      <c r="BM97">
        <v>599.9913</v>
      </c>
      <c r="BN97">
        <v>101.4060666666667</v>
      </c>
      <c r="BO97">
        <v>0.09995737000000002</v>
      </c>
      <c r="BP97">
        <v>20.76817</v>
      </c>
      <c r="BQ97">
        <v>20.77678</v>
      </c>
      <c r="BR97">
        <v>999.9000000000002</v>
      </c>
      <c r="BS97">
        <v>0</v>
      </c>
      <c r="BT97">
        <v>0</v>
      </c>
      <c r="BU97">
        <v>10004.43866666667</v>
      </c>
      <c r="BV97">
        <v>0</v>
      </c>
      <c r="BW97">
        <v>68.66116333333335</v>
      </c>
      <c r="BX97">
        <v>-2.388418</v>
      </c>
      <c r="BY97">
        <v>423.8953333333333</v>
      </c>
      <c r="BZ97">
        <v>426.2171666666666</v>
      </c>
      <c r="CA97">
        <v>0.2369792</v>
      </c>
      <c r="CB97">
        <v>419.9992666666666</v>
      </c>
      <c r="CC97">
        <v>14.58876333333333</v>
      </c>
      <c r="CD97">
        <v>1.503419666666667</v>
      </c>
      <c r="CE97">
        <v>1.479388333333333</v>
      </c>
      <c r="CF97">
        <v>13.00299</v>
      </c>
      <c r="CG97">
        <v>12.75677666666667</v>
      </c>
      <c r="CH97">
        <v>400.0115666666667</v>
      </c>
      <c r="CI97">
        <v>0.8999988</v>
      </c>
      <c r="CJ97">
        <v>0.10000128</v>
      </c>
      <c r="CK97">
        <v>0</v>
      </c>
      <c r="CL97">
        <v>225.9293</v>
      </c>
      <c r="CM97">
        <v>5.00098</v>
      </c>
      <c r="CN97">
        <v>1074.393</v>
      </c>
      <c r="CO97">
        <v>3656.027</v>
      </c>
      <c r="CP97">
        <v>36.70383333333334</v>
      </c>
      <c r="CQ97">
        <v>40.5789</v>
      </c>
      <c r="CR97">
        <v>38.53099999999998</v>
      </c>
      <c r="CS97">
        <v>41.42273333333333</v>
      </c>
      <c r="CT97">
        <v>38.82476666666666</v>
      </c>
      <c r="CU97">
        <v>355.5086666666667</v>
      </c>
      <c r="CV97">
        <v>39.504</v>
      </c>
      <c r="CW97">
        <v>0</v>
      </c>
      <c r="CX97">
        <v>1714154203.7</v>
      </c>
      <c r="CY97">
        <v>0</v>
      </c>
      <c r="CZ97">
        <v>1714152587.1</v>
      </c>
      <c r="DA97" t="s">
        <v>456</v>
      </c>
      <c r="DB97">
        <v>1714152586.6</v>
      </c>
      <c r="DC97">
        <v>1714152587.1</v>
      </c>
      <c r="DD97">
        <v>2</v>
      </c>
      <c r="DE97">
        <v>-0.066</v>
      </c>
      <c r="DF97">
        <v>0.004</v>
      </c>
      <c r="DG97">
        <v>-2.805</v>
      </c>
      <c r="DH97">
        <v>-0.029</v>
      </c>
      <c r="DI97">
        <v>420</v>
      </c>
      <c r="DJ97">
        <v>14</v>
      </c>
      <c r="DK97">
        <v>0.3</v>
      </c>
      <c r="DL97">
        <v>0.13</v>
      </c>
      <c r="DM97">
        <v>-2.3829035</v>
      </c>
      <c r="DN97">
        <v>-0.2800770731707258</v>
      </c>
      <c r="DO97">
        <v>0.04977630493266848</v>
      </c>
      <c r="DP97">
        <v>0</v>
      </c>
      <c r="DQ97">
        <v>0.23425505</v>
      </c>
      <c r="DR97">
        <v>0.07603515196998097</v>
      </c>
      <c r="DS97">
        <v>0.008955904588454484</v>
      </c>
      <c r="DT97">
        <v>1</v>
      </c>
      <c r="DU97">
        <v>1</v>
      </c>
      <c r="DV97">
        <v>2</v>
      </c>
      <c r="DW97" t="s">
        <v>368</v>
      </c>
      <c r="DX97">
        <v>3.22988</v>
      </c>
      <c r="DY97">
        <v>2.70443</v>
      </c>
      <c r="DZ97">
        <v>0.106622</v>
      </c>
      <c r="EA97">
        <v>0.106882</v>
      </c>
      <c r="EB97">
        <v>0.0828121</v>
      </c>
      <c r="EC97">
        <v>0.0821286</v>
      </c>
      <c r="ED97">
        <v>29326.6</v>
      </c>
      <c r="EE97">
        <v>28685.7</v>
      </c>
      <c r="EF97">
        <v>31419</v>
      </c>
      <c r="EG97">
        <v>30428.1</v>
      </c>
      <c r="EH97">
        <v>38614.2</v>
      </c>
      <c r="EI97">
        <v>36932.2</v>
      </c>
      <c r="EJ97">
        <v>44045.9</v>
      </c>
      <c r="EK97">
        <v>42493.1</v>
      </c>
      <c r="EL97">
        <v>2.18837</v>
      </c>
      <c r="EM97">
        <v>1.98132</v>
      </c>
      <c r="EN97">
        <v>0.0401586</v>
      </c>
      <c r="EO97">
        <v>0</v>
      </c>
      <c r="EP97">
        <v>20.1175</v>
      </c>
      <c r="EQ97">
        <v>999.9</v>
      </c>
      <c r="ER97">
        <v>53.3</v>
      </c>
      <c r="ES97">
        <v>25.9</v>
      </c>
      <c r="ET97">
        <v>17.6317</v>
      </c>
      <c r="EU97">
        <v>61.3145</v>
      </c>
      <c r="EV97">
        <v>23.3534</v>
      </c>
      <c r="EW97">
        <v>1</v>
      </c>
      <c r="EX97">
        <v>-0.303582</v>
      </c>
      <c r="EY97">
        <v>1.44793</v>
      </c>
      <c r="EZ97">
        <v>20.203</v>
      </c>
      <c r="FA97">
        <v>5.22747</v>
      </c>
      <c r="FB97">
        <v>11.9966</v>
      </c>
      <c r="FC97">
        <v>4.9676</v>
      </c>
      <c r="FD97">
        <v>3.297</v>
      </c>
      <c r="FE97">
        <v>9999</v>
      </c>
      <c r="FF97">
        <v>9999</v>
      </c>
      <c r="FG97">
        <v>9999</v>
      </c>
      <c r="FH97">
        <v>27.4</v>
      </c>
      <c r="FI97">
        <v>4.97106</v>
      </c>
      <c r="FJ97">
        <v>1.86768</v>
      </c>
      <c r="FK97">
        <v>1.85883</v>
      </c>
      <c r="FL97">
        <v>1.86495</v>
      </c>
      <c r="FM97">
        <v>1.8631</v>
      </c>
      <c r="FN97">
        <v>1.86433</v>
      </c>
      <c r="FO97">
        <v>1.85979</v>
      </c>
      <c r="FP97">
        <v>1.86386</v>
      </c>
      <c r="FQ97">
        <v>0</v>
      </c>
      <c r="FR97">
        <v>0</v>
      </c>
      <c r="FS97">
        <v>0</v>
      </c>
      <c r="FT97">
        <v>0</v>
      </c>
      <c r="FU97" t="s">
        <v>358</v>
      </c>
      <c r="FV97" t="s">
        <v>359</v>
      </c>
      <c r="FW97" t="s">
        <v>360</v>
      </c>
      <c r="FX97" t="s">
        <v>360</v>
      </c>
      <c r="FY97" t="s">
        <v>360</v>
      </c>
      <c r="FZ97" t="s">
        <v>360</v>
      </c>
      <c r="GA97">
        <v>0</v>
      </c>
      <c r="GB97">
        <v>100</v>
      </c>
      <c r="GC97">
        <v>100</v>
      </c>
      <c r="GD97">
        <v>-2.794</v>
      </c>
      <c r="GE97">
        <v>-0.0282</v>
      </c>
      <c r="GF97">
        <v>-0.9468066359150009</v>
      </c>
      <c r="GG97">
        <v>-0.004200780211792431</v>
      </c>
      <c r="GH97">
        <v>-6.086107273994438E-07</v>
      </c>
      <c r="GI97">
        <v>3.538391214060535E-10</v>
      </c>
      <c r="GJ97">
        <v>-0.05097611994291192</v>
      </c>
      <c r="GK97">
        <v>0.006682484536868237</v>
      </c>
      <c r="GL97">
        <v>-0.0007200357986506558</v>
      </c>
      <c r="GM97">
        <v>2.515042002614049E-05</v>
      </c>
      <c r="GN97">
        <v>15</v>
      </c>
      <c r="GO97">
        <v>1944</v>
      </c>
      <c r="GP97">
        <v>3</v>
      </c>
      <c r="GQ97">
        <v>20</v>
      </c>
      <c r="GR97">
        <v>25.5</v>
      </c>
      <c r="GS97">
        <v>25.5</v>
      </c>
      <c r="GT97">
        <v>1.12915</v>
      </c>
      <c r="GU97">
        <v>2.41821</v>
      </c>
      <c r="GV97">
        <v>1.44897</v>
      </c>
      <c r="GW97">
        <v>2.29736</v>
      </c>
      <c r="GX97">
        <v>1.55151</v>
      </c>
      <c r="GY97">
        <v>2.25098</v>
      </c>
      <c r="GZ97">
        <v>30.0504</v>
      </c>
      <c r="HA97">
        <v>14.097</v>
      </c>
      <c r="HB97">
        <v>18</v>
      </c>
      <c r="HC97">
        <v>603.151</v>
      </c>
      <c r="HD97">
        <v>474.493</v>
      </c>
      <c r="HE97">
        <v>18</v>
      </c>
      <c r="HF97">
        <v>23.05</v>
      </c>
      <c r="HG97">
        <v>30.0005</v>
      </c>
      <c r="HH97">
        <v>23.1036</v>
      </c>
      <c r="HI97">
        <v>23.058</v>
      </c>
      <c r="HJ97">
        <v>22.6038</v>
      </c>
      <c r="HK97">
        <v>26.2307</v>
      </c>
      <c r="HL97">
        <v>54.5454</v>
      </c>
      <c r="HM97">
        <v>18</v>
      </c>
      <c r="HN97">
        <v>420</v>
      </c>
      <c r="HO97">
        <v>14.5103</v>
      </c>
      <c r="HP97">
        <v>99.7242</v>
      </c>
      <c r="HQ97">
        <v>101.534</v>
      </c>
    </row>
    <row r="98" spans="1:225">
      <c r="A98">
        <v>82</v>
      </c>
      <c r="B98">
        <v>1714154143</v>
      </c>
      <c r="C98">
        <v>3085.900000095367</v>
      </c>
      <c r="D98" t="s">
        <v>535</v>
      </c>
      <c r="E98" t="s">
        <v>536</v>
      </c>
      <c r="F98">
        <v>5</v>
      </c>
      <c r="G98" t="s">
        <v>534</v>
      </c>
      <c r="H98">
        <v>1714154135</v>
      </c>
      <c r="I98">
        <f>(J98)/1000</f>
        <v>0</v>
      </c>
      <c r="J98">
        <f>IF(BE98, AM98, AG98)</f>
        <v>0</v>
      </c>
      <c r="K98">
        <f>IF(BE98, AH98, AF98)</f>
        <v>0</v>
      </c>
      <c r="L98">
        <f>BG98 - IF(AT98&gt;1, K98*BA98*100.0/(AV98*BU98), 0)</f>
        <v>0</v>
      </c>
      <c r="M98">
        <f>((S98-I98/2)*L98-K98)/(S98+I98/2)</f>
        <v>0</v>
      </c>
      <c r="N98">
        <f>M98*(BN98+BO98)/1000.0</f>
        <v>0</v>
      </c>
      <c r="O98">
        <f>(BG98 - IF(AT98&gt;1, K98*BA98*100.0/(AV98*BU98), 0))*(BN98+BO98)/1000.0</f>
        <v>0</v>
      </c>
      <c r="P98">
        <f>2.0/((1/R98-1/Q98)+SIGN(R98)*SQRT((1/R98-1/Q98)*(1/R98-1/Q98) + 4*BB98/((BB98+1)*(BB98+1))*(2*1/R98*1/Q98-1/Q98*1/Q98)))</f>
        <v>0</v>
      </c>
      <c r="Q98">
        <f>IF(LEFT(BC98,1)&lt;&gt;"0",IF(LEFT(BC98,1)="1",3.0,BD98),$D$5+$E$5*(BU98*BN98/($K$5*1000))+$F$5*(BU98*BN98/($K$5*1000))*MAX(MIN(BA98,$J$5),$I$5)*MAX(MIN(BA98,$J$5),$I$5)+$G$5*MAX(MIN(BA98,$J$5),$I$5)*(BU98*BN98/($K$5*1000))+$H$5*(BU98*BN98/($K$5*1000))*(BU98*BN98/($K$5*1000)))</f>
        <v>0</v>
      </c>
      <c r="R98">
        <f>I98*(1000-(1000*0.61365*exp(17.502*V98/(240.97+V98))/(BN98+BO98)+BI98)/2)/(1000*0.61365*exp(17.502*V98/(240.97+V98))/(BN98+BO98)-BI98)</f>
        <v>0</v>
      </c>
      <c r="S98">
        <f>1/((BB98+1)/(P98/1.6)+1/(Q98/1.37)) + BB98/((BB98+1)/(P98/1.6) + BB98/(Q98/1.37))</f>
        <v>0</v>
      </c>
      <c r="T98">
        <f>(AW98*AZ98)</f>
        <v>0</v>
      </c>
      <c r="U98">
        <f>(BP98+(T98+2*0.95*5.67E-8*(((BP98+$B$7)+273)^4-(BP98+273)^4)-44100*I98)/(1.84*29.3*Q98+8*0.95*5.67E-8*(BP98+273)^3))</f>
        <v>0</v>
      </c>
      <c r="V98">
        <f>($C$7*BQ98+$D$7*BR98+$E$7*U98)</f>
        <v>0</v>
      </c>
      <c r="W98">
        <f>0.61365*exp(17.502*V98/(240.97+V98))</f>
        <v>0</v>
      </c>
      <c r="X98">
        <f>(Y98/Z98*100)</f>
        <v>0</v>
      </c>
      <c r="Y98">
        <f>BI98*(BN98+BO98)/1000</f>
        <v>0</v>
      </c>
      <c r="Z98">
        <f>0.61365*exp(17.502*BP98/(240.97+BP98))</f>
        <v>0</v>
      </c>
      <c r="AA98">
        <f>(W98-BI98*(BN98+BO98)/1000)</f>
        <v>0</v>
      </c>
      <c r="AB98">
        <f>(-I98*44100)</f>
        <v>0</v>
      </c>
      <c r="AC98">
        <f>2*29.3*Q98*0.92*(BP98-V98)</f>
        <v>0</v>
      </c>
      <c r="AD98">
        <f>2*0.95*5.67E-8*(((BP98+$B$7)+273)^4-(V98+273)^4)</f>
        <v>0</v>
      </c>
      <c r="AE98">
        <f>T98+AD98+AB98+AC98</f>
        <v>0</v>
      </c>
      <c r="AF98">
        <f>BM98*AT98*(BH98-BG98*(1000-AT98*BJ98)/(1000-AT98*BI98))/(100*BA98)</f>
        <v>0</v>
      </c>
      <c r="AG98">
        <f>1000*BM98*AT98*(BI98-BJ98)/(100*BA98*(1000-AT98*BI98))</f>
        <v>0</v>
      </c>
      <c r="AH98">
        <f>(AI98 - AJ98 - BN98*1E3/(8.314*(BP98+273.15)) * AL98/BM98 * AK98) * BM98/(100*BA98) * (1000 - BJ98)/1000</f>
        <v>0</v>
      </c>
      <c r="AI98">
        <v>426.2179702409769</v>
      </c>
      <c r="AJ98">
        <v>423.8347999999998</v>
      </c>
      <c r="AK98">
        <v>2.635462781879825E-05</v>
      </c>
      <c r="AL98">
        <v>67.16639967413897</v>
      </c>
      <c r="AM98">
        <f>(AO98 - AN98 + BN98*1E3/(8.314*(BP98+273.15)) * AQ98/BM98 * AP98) * BM98/(100*BA98) * 1000/(1000 - AO98)</f>
        <v>0</v>
      </c>
      <c r="AN98">
        <v>14.54617573923782</v>
      </c>
      <c r="AO98">
        <v>14.78503696969697</v>
      </c>
      <c r="AP98">
        <v>-1.209945971545773E-05</v>
      </c>
      <c r="AQ98">
        <v>78.5489664685353</v>
      </c>
      <c r="AR98">
        <v>0</v>
      </c>
      <c r="AS98">
        <v>0</v>
      </c>
      <c r="AT98">
        <f>IF(AR98*$H$13&gt;=AV98,1.0,(AV98/(AV98-AR98*$H$13)))</f>
        <v>0</v>
      </c>
      <c r="AU98">
        <f>(AT98-1)*100</f>
        <v>0</v>
      </c>
      <c r="AV98">
        <f>MAX(0,($B$13+$C$13*BU98)/(1+$D$13*BU98)*BN98/(BP98+273)*$E$13)</f>
        <v>0</v>
      </c>
      <c r="AW98">
        <f>$B$11*BV98+$C$11*BW98+$F$11*CH98*(1-CK98)</f>
        <v>0</v>
      </c>
      <c r="AX98">
        <f>AW98*AY98</f>
        <v>0</v>
      </c>
      <c r="AY98">
        <f>($B$11*$D$9+$C$11*$D$9+$F$11*((CU98+CM98)/MAX(CU98+CM98+CV98, 0.1)*$I$9+CV98/MAX(CU98+CM98+CV98, 0.1)*$J$9))/($B$11+$C$11+$F$11)</f>
        <v>0</v>
      </c>
      <c r="AZ98">
        <f>($B$11*$K$9+$C$11*$K$9+$F$11*((CU98+CM98)/MAX(CU98+CM98+CV98, 0.1)*$P$9+CV98/MAX(CU98+CM98+CV98, 0.1)*$Q$9))/($B$11+$C$11+$F$11)</f>
        <v>0</v>
      </c>
      <c r="BA98">
        <v>6</v>
      </c>
      <c r="BB98">
        <v>0.5</v>
      </c>
      <c r="BC98" t="s">
        <v>355</v>
      </c>
      <c r="BD98">
        <v>2</v>
      </c>
      <c r="BE98" t="b">
        <v>1</v>
      </c>
      <c r="BF98">
        <v>1714154135</v>
      </c>
      <c r="BG98">
        <v>417.5854838709677</v>
      </c>
      <c r="BH98">
        <v>420.0231290322581</v>
      </c>
      <c r="BI98">
        <v>14.78766774193549</v>
      </c>
      <c r="BJ98">
        <v>14.54681612903226</v>
      </c>
      <c r="BK98">
        <v>420.3793548387096</v>
      </c>
      <c r="BL98">
        <v>14.81589677419355</v>
      </c>
      <c r="BM98">
        <v>600.0115806451613</v>
      </c>
      <c r="BN98">
        <v>101.4026774193548</v>
      </c>
      <c r="BO98">
        <v>0.1000291322580645</v>
      </c>
      <c r="BP98">
        <v>20.79818709677419</v>
      </c>
      <c r="BQ98">
        <v>20.79854516129032</v>
      </c>
      <c r="BR98">
        <v>999.9000000000003</v>
      </c>
      <c r="BS98">
        <v>0</v>
      </c>
      <c r="BT98">
        <v>0</v>
      </c>
      <c r="BU98">
        <v>9993.986129032259</v>
      </c>
      <c r="BV98">
        <v>0</v>
      </c>
      <c r="BW98">
        <v>72.02484838709678</v>
      </c>
      <c r="BX98">
        <v>-2.437642258064516</v>
      </c>
      <c r="BY98">
        <v>423.8532903225806</v>
      </c>
      <c r="BZ98">
        <v>426.2232903225806</v>
      </c>
      <c r="CA98">
        <v>0.2408537741935484</v>
      </c>
      <c r="CB98">
        <v>420.0231290322581</v>
      </c>
      <c r="CC98">
        <v>14.54681612903226</v>
      </c>
      <c r="CD98">
        <v>1.499509032258065</v>
      </c>
      <c r="CE98">
        <v>1.475086129032258</v>
      </c>
      <c r="CF98">
        <v>12.96316774193548</v>
      </c>
      <c r="CG98">
        <v>12.71234516129033</v>
      </c>
      <c r="CH98">
        <v>399.977064516129</v>
      </c>
      <c r="CI98">
        <v>0.900000193548387</v>
      </c>
      <c r="CJ98">
        <v>0.09999989032258064</v>
      </c>
      <c r="CK98">
        <v>0</v>
      </c>
      <c r="CL98">
        <v>218.930935483871</v>
      </c>
      <c r="CM98">
        <v>5.00098</v>
      </c>
      <c r="CN98">
        <v>1053.299677419355</v>
      </c>
      <c r="CO98">
        <v>3655.709032258065</v>
      </c>
      <c r="CP98">
        <v>36.86467741935483</v>
      </c>
      <c r="CQ98">
        <v>40.77193548387095</v>
      </c>
      <c r="CR98">
        <v>38.68922580645161</v>
      </c>
      <c r="CS98">
        <v>41.74970967741933</v>
      </c>
      <c r="CT98">
        <v>38.9938064516129</v>
      </c>
      <c r="CU98">
        <v>355.4774193548388</v>
      </c>
      <c r="CV98">
        <v>39.49935483870968</v>
      </c>
      <c r="CW98">
        <v>0</v>
      </c>
      <c r="CX98">
        <v>1714154230.1</v>
      </c>
      <c r="CY98">
        <v>0</v>
      </c>
      <c r="CZ98">
        <v>1714152587.1</v>
      </c>
      <c r="DA98" t="s">
        <v>456</v>
      </c>
      <c r="DB98">
        <v>1714152586.6</v>
      </c>
      <c r="DC98">
        <v>1714152587.1</v>
      </c>
      <c r="DD98">
        <v>2</v>
      </c>
      <c r="DE98">
        <v>-0.066</v>
      </c>
      <c r="DF98">
        <v>0.004</v>
      </c>
      <c r="DG98">
        <v>-2.805</v>
      </c>
      <c r="DH98">
        <v>-0.029</v>
      </c>
      <c r="DI98">
        <v>420</v>
      </c>
      <c r="DJ98">
        <v>14</v>
      </c>
      <c r="DK98">
        <v>0.3</v>
      </c>
      <c r="DL98">
        <v>0.13</v>
      </c>
      <c r="DM98">
        <v>-2.4345465</v>
      </c>
      <c r="DN98">
        <v>-0.1427954971857464</v>
      </c>
      <c r="DO98">
        <v>0.02773754274895313</v>
      </c>
      <c r="DP98">
        <v>0</v>
      </c>
      <c r="DQ98">
        <v>0.242790475</v>
      </c>
      <c r="DR98">
        <v>-0.03518979737335911</v>
      </c>
      <c r="DS98">
        <v>0.003568918085271084</v>
      </c>
      <c r="DT98">
        <v>1</v>
      </c>
      <c r="DU98">
        <v>1</v>
      </c>
      <c r="DV98">
        <v>2</v>
      </c>
      <c r="DW98" t="s">
        <v>368</v>
      </c>
      <c r="DX98">
        <v>3.22969</v>
      </c>
      <c r="DY98">
        <v>2.70435</v>
      </c>
      <c r="DZ98">
        <v>0.106605</v>
      </c>
      <c r="EA98">
        <v>0.106869</v>
      </c>
      <c r="EB98">
        <v>0.0826818</v>
      </c>
      <c r="EC98">
        <v>0.0821022</v>
      </c>
      <c r="ED98">
        <v>29325.9</v>
      </c>
      <c r="EE98">
        <v>28684.2</v>
      </c>
      <c r="EF98">
        <v>31417.8</v>
      </c>
      <c r="EG98">
        <v>30426.2</v>
      </c>
      <c r="EH98">
        <v>38618.4</v>
      </c>
      <c r="EI98">
        <v>36931</v>
      </c>
      <c r="EJ98">
        <v>44044.4</v>
      </c>
      <c r="EK98">
        <v>42490.4</v>
      </c>
      <c r="EL98">
        <v>2.18802</v>
      </c>
      <c r="EM98">
        <v>1.98083</v>
      </c>
      <c r="EN98">
        <v>0.0396408</v>
      </c>
      <c r="EO98">
        <v>0</v>
      </c>
      <c r="EP98">
        <v>20.1443</v>
      </c>
      <c r="EQ98">
        <v>999.9</v>
      </c>
      <c r="ER98">
        <v>53.4</v>
      </c>
      <c r="ES98">
        <v>25.9</v>
      </c>
      <c r="ET98">
        <v>17.6638</v>
      </c>
      <c r="EU98">
        <v>61.5045</v>
      </c>
      <c r="EV98">
        <v>23.6899</v>
      </c>
      <c r="EW98">
        <v>1</v>
      </c>
      <c r="EX98">
        <v>-0.301093</v>
      </c>
      <c r="EY98">
        <v>1.4835</v>
      </c>
      <c r="EZ98">
        <v>20.2026</v>
      </c>
      <c r="FA98">
        <v>5.22807</v>
      </c>
      <c r="FB98">
        <v>11.9959</v>
      </c>
      <c r="FC98">
        <v>4.9676</v>
      </c>
      <c r="FD98">
        <v>3.297</v>
      </c>
      <c r="FE98">
        <v>9999</v>
      </c>
      <c r="FF98">
        <v>9999</v>
      </c>
      <c r="FG98">
        <v>9999</v>
      </c>
      <c r="FH98">
        <v>27.4</v>
      </c>
      <c r="FI98">
        <v>4.97106</v>
      </c>
      <c r="FJ98">
        <v>1.86768</v>
      </c>
      <c r="FK98">
        <v>1.85883</v>
      </c>
      <c r="FL98">
        <v>1.86494</v>
      </c>
      <c r="FM98">
        <v>1.8631</v>
      </c>
      <c r="FN98">
        <v>1.86435</v>
      </c>
      <c r="FO98">
        <v>1.85975</v>
      </c>
      <c r="FP98">
        <v>1.86386</v>
      </c>
      <c r="FQ98">
        <v>0</v>
      </c>
      <c r="FR98">
        <v>0</v>
      </c>
      <c r="FS98">
        <v>0</v>
      </c>
      <c r="FT98">
        <v>0</v>
      </c>
      <c r="FU98" t="s">
        <v>358</v>
      </c>
      <c r="FV98" t="s">
        <v>359</v>
      </c>
      <c r="FW98" t="s">
        <v>360</v>
      </c>
      <c r="FX98" t="s">
        <v>360</v>
      </c>
      <c r="FY98" t="s">
        <v>360</v>
      </c>
      <c r="FZ98" t="s">
        <v>360</v>
      </c>
      <c r="GA98">
        <v>0</v>
      </c>
      <c r="GB98">
        <v>100</v>
      </c>
      <c r="GC98">
        <v>100</v>
      </c>
      <c r="GD98">
        <v>-2.794</v>
      </c>
      <c r="GE98">
        <v>-0.0282</v>
      </c>
      <c r="GF98">
        <v>-0.9468066359150009</v>
      </c>
      <c r="GG98">
        <v>-0.004200780211792431</v>
      </c>
      <c r="GH98">
        <v>-6.086107273994438E-07</v>
      </c>
      <c r="GI98">
        <v>3.538391214060535E-10</v>
      </c>
      <c r="GJ98">
        <v>-0.05097611994291192</v>
      </c>
      <c r="GK98">
        <v>0.006682484536868237</v>
      </c>
      <c r="GL98">
        <v>-0.0007200357986506558</v>
      </c>
      <c r="GM98">
        <v>2.515042002614049E-05</v>
      </c>
      <c r="GN98">
        <v>15</v>
      </c>
      <c r="GO98">
        <v>1944</v>
      </c>
      <c r="GP98">
        <v>3</v>
      </c>
      <c r="GQ98">
        <v>20</v>
      </c>
      <c r="GR98">
        <v>25.9</v>
      </c>
      <c r="GS98">
        <v>25.9</v>
      </c>
      <c r="GT98">
        <v>1.12915</v>
      </c>
      <c r="GU98">
        <v>2.41699</v>
      </c>
      <c r="GV98">
        <v>1.44897</v>
      </c>
      <c r="GW98">
        <v>2.29736</v>
      </c>
      <c r="GX98">
        <v>1.55151</v>
      </c>
      <c r="GY98">
        <v>2.34253</v>
      </c>
      <c r="GZ98">
        <v>30.0504</v>
      </c>
      <c r="HA98">
        <v>14.1145</v>
      </c>
      <c r="HB98">
        <v>18</v>
      </c>
      <c r="HC98">
        <v>603.186</v>
      </c>
      <c r="HD98">
        <v>474.414</v>
      </c>
      <c r="HE98">
        <v>18.0016</v>
      </c>
      <c r="HF98">
        <v>23.0782</v>
      </c>
      <c r="HG98">
        <v>30.0006</v>
      </c>
      <c r="HH98">
        <v>23.1287</v>
      </c>
      <c r="HI98">
        <v>23.0835</v>
      </c>
      <c r="HJ98">
        <v>22.6008</v>
      </c>
      <c r="HK98">
        <v>26.2307</v>
      </c>
      <c r="HL98">
        <v>54.5454</v>
      </c>
      <c r="HM98">
        <v>18</v>
      </c>
      <c r="HN98">
        <v>420</v>
      </c>
      <c r="HO98">
        <v>14.5184</v>
      </c>
      <c r="HP98">
        <v>99.72069999999999</v>
      </c>
      <c r="HQ98">
        <v>101.528</v>
      </c>
    </row>
    <row r="99" spans="1:225">
      <c r="A99">
        <v>83</v>
      </c>
      <c r="B99">
        <v>1714154153</v>
      </c>
      <c r="C99">
        <v>3095.900000095367</v>
      </c>
      <c r="D99" t="s">
        <v>537</v>
      </c>
      <c r="E99" t="s">
        <v>538</v>
      </c>
      <c r="F99">
        <v>5</v>
      </c>
      <c r="G99" t="s">
        <v>534</v>
      </c>
      <c r="H99">
        <v>1714154145.327586</v>
      </c>
      <c r="I99">
        <f>(J99)/1000</f>
        <v>0</v>
      </c>
      <c r="J99">
        <f>IF(BE99, AM99, AG99)</f>
        <v>0</v>
      </c>
      <c r="K99">
        <f>IF(BE99, AH99, AF99)</f>
        <v>0</v>
      </c>
      <c r="L99">
        <f>BG99 - IF(AT99&gt;1, K99*BA99*100.0/(AV99*BU99), 0)</f>
        <v>0</v>
      </c>
      <c r="M99">
        <f>((S99-I99/2)*L99-K99)/(S99+I99/2)</f>
        <v>0</v>
      </c>
      <c r="N99">
        <f>M99*(BN99+BO99)/1000.0</f>
        <v>0</v>
      </c>
      <c r="O99">
        <f>(BG99 - IF(AT99&gt;1, K99*BA99*100.0/(AV99*BU99), 0))*(BN99+BO99)/1000.0</f>
        <v>0</v>
      </c>
      <c r="P99">
        <f>2.0/((1/R99-1/Q99)+SIGN(R99)*SQRT((1/R99-1/Q99)*(1/R99-1/Q99) + 4*BB99/((BB99+1)*(BB99+1))*(2*1/R99*1/Q99-1/Q99*1/Q99)))</f>
        <v>0</v>
      </c>
      <c r="Q99">
        <f>IF(LEFT(BC99,1)&lt;&gt;"0",IF(LEFT(BC99,1)="1",3.0,BD99),$D$5+$E$5*(BU99*BN99/($K$5*1000))+$F$5*(BU99*BN99/($K$5*1000))*MAX(MIN(BA99,$J$5),$I$5)*MAX(MIN(BA99,$J$5),$I$5)+$G$5*MAX(MIN(BA99,$J$5),$I$5)*(BU99*BN99/($K$5*1000))+$H$5*(BU99*BN99/($K$5*1000))*(BU99*BN99/($K$5*1000)))</f>
        <v>0</v>
      </c>
      <c r="R99">
        <f>I99*(1000-(1000*0.61365*exp(17.502*V99/(240.97+V99))/(BN99+BO99)+BI99)/2)/(1000*0.61365*exp(17.502*V99/(240.97+V99))/(BN99+BO99)-BI99)</f>
        <v>0</v>
      </c>
      <c r="S99">
        <f>1/((BB99+1)/(P99/1.6)+1/(Q99/1.37)) + BB99/((BB99+1)/(P99/1.6) + BB99/(Q99/1.37))</f>
        <v>0</v>
      </c>
      <c r="T99">
        <f>(AW99*AZ99)</f>
        <v>0</v>
      </c>
      <c r="U99">
        <f>(BP99+(T99+2*0.95*5.67E-8*(((BP99+$B$7)+273)^4-(BP99+273)^4)-44100*I99)/(1.84*29.3*Q99+8*0.95*5.67E-8*(BP99+273)^3))</f>
        <v>0</v>
      </c>
      <c r="V99">
        <f>($C$7*BQ99+$D$7*BR99+$E$7*U99)</f>
        <v>0</v>
      </c>
      <c r="W99">
        <f>0.61365*exp(17.502*V99/(240.97+V99))</f>
        <v>0</v>
      </c>
      <c r="X99">
        <f>(Y99/Z99*100)</f>
        <v>0</v>
      </c>
      <c r="Y99">
        <f>BI99*(BN99+BO99)/1000</f>
        <v>0</v>
      </c>
      <c r="Z99">
        <f>0.61365*exp(17.502*BP99/(240.97+BP99))</f>
        <v>0</v>
      </c>
      <c r="AA99">
        <f>(W99-BI99*(BN99+BO99)/1000)</f>
        <v>0</v>
      </c>
      <c r="AB99">
        <f>(-I99*44100)</f>
        <v>0</v>
      </c>
      <c r="AC99">
        <f>2*29.3*Q99*0.92*(BP99-V99)</f>
        <v>0</v>
      </c>
      <c r="AD99">
        <f>2*0.95*5.67E-8*(((BP99+$B$7)+273)^4-(V99+273)^4)</f>
        <v>0</v>
      </c>
      <c r="AE99">
        <f>T99+AD99+AB99+AC99</f>
        <v>0</v>
      </c>
      <c r="AF99">
        <f>BM99*AT99*(BH99-BG99*(1000-AT99*BJ99)/(1000-AT99*BI99))/(100*BA99)</f>
        <v>0</v>
      </c>
      <c r="AG99">
        <f>1000*BM99*AT99*(BI99-BJ99)/(100*BA99*(1000-AT99*BI99))</f>
        <v>0</v>
      </c>
      <c r="AH99">
        <f>(AI99 - AJ99 - BN99*1E3/(8.314*(BP99+273.15)) * AL99/BM99 * AK99) * BM99/(100*BA99) * (1000 - BJ99)/1000</f>
        <v>0</v>
      </c>
      <c r="AI99">
        <v>426.2149531224105</v>
      </c>
      <c r="AJ99">
        <v>423.7796484848482</v>
      </c>
      <c r="AK99">
        <v>-0.0002336141372567392</v>
      </c>
      <c r="AL99">
        <v>67.16639967413897</v>
      </c>
      <c r="AM99">
        <f>(AO99 - AN99 + BN99*1E3/(8.314*(BP99+273.15)) * AQ99/BM99 * AP99) * BM99/(100*BA99) * 1000/(1000 - AO99)</f>
        <v>0</v>
      </c>
      <c r="AN99">
        <v>14.54772276186928</v>
      </c>
      <c r="AO99">
        <v>14.7850606060606</v>
      </c>
      <c r="AP99">
        <v>4.018869509223495E-06</v>
      </c>
      <c r="AQ99">
        <v>78.5489664685353</v>
      </c>
      <c r="AR99">
        <v>0</v>
      </c>
      <c r="AS99">
        <v>0</v>
      </c>
      <c r="AT99">
        <f>IF(AR99*$H$13&gt;=AV99,1.0,(AV99/(AV99-AR99*$H$13)))</f>
        <v>0</v>
      </c>
      <c r="AU99">
        <f>(AT99-1)*100</f>
        <v>0</v>
      </c>
      <c r="AV99">
        <f>MAX(0,($B$13+$C$13*BU99)/(1+$D$13*BU99)*BN99/(BP99+273)*$E$13)</f>
        <v>0</v>
      </c>
      <c r="AW99">
        <f>$B$11*BV99+$C$11*BW99+$F$11*CH99*(1-CK99)</f>
        <v>0</v>
      </c>
      <c r="AX99">
        <f>AW99*AY99</f>
        <v>0</v>
      </c>
      <c r="AY99">
        <f>($B$11*$D$9+$C$11*$D$9+$F$11*((CU99+CM99)/MAX(CU99+CM99+CV99, 0.1)*$I$9+CV99/MAX(CU99+CM99+CV99, 0.1)*$J$9))/($B$11+$C$11+$F$11)</f>
        <v>0</v>
      </c>
      <c r="AZ99">
        <f>($B$11*$K$9+$C$11*$K$9+$F$11*((CU99+CM99)/MAX(CU99+CM99+CV99, 0.1)*$P$9+CV99/MAX(CU99+CM99+CV99, 0.1)*$Q$9))/($B$11+$C$11+$F$11)</f>
        <v>0</v>
      </c>
      <c r="BA99">
        <v>6</v>
      </c>
      <c r="BB99">
        <v>0.5</v>
      </c>
      <c r="BC99" t="s">
        <v>355</v>
      </c>
      <c r="BD99">
        <v>2</v>
      </c>
      <c r="BE99" t="b">
        <v>1</v>
      </c>
      <c r="BF99">
        <v>1714154145.327586</v>
      </c>
      <c r="BG99">
        <v>417.5541034482759</v>
      </c>
      <c r="BH99">
        <v>420.0022413793104</v>
      </c>
      <c r="BI99">
        <v>14.78494137931034</v>
      </c>
      <c r="BJ99">
        <v>14.54704137931035</v>
      </c>
      <c r="BK99">
        <v>420.3478965517241</v>
      </c>
      <c r="BL99">
        <v>14.81315862068965</v>
      </c>
      <c r="BM99">
        <v>600.0010689655172</v>
      </c>
      <c r="BN99">
        <v>101.4022068965517</v>
      </c>
      <c r="BO99">
        <v>0.1000158655172414</v>
      </c>
      <c r="BP99">
        <v>20.80770344827586</v>
      </c>
      <c r="BQ99">
        <v>20.80882068965517</v>
      </c>
      <c r="BR99">
        <v>999.9000000000002</v>
      </c>
      <c r="BS99">
        <v>0</v>
      </c>
      <c r="BT99">
        <v>0</v>
      </c>
      <c r="BU99">
        <v>10006.48275862069</v>
      </c>
      <c r="BV99">
        <v>0</v>
      </c>
      <c r="BW99">
        <v>80.47341379310346</v>
      </c>
      <c r="BX99">
        <v>-2.448138620689656</v>
      </c>
      <c r="BY99">
        <v>423.8202413793103</v>
      </c>
      <c r="BZ99">
        <v>426.2022068965518</v>
      </c>
      <c r="CA99">
        <v>0.2378900689655172</v>
      </c>
      <c r="CB99">
        <v>420.0022413793104</v>
      </c>
      <c r="CC99">
        <v>14.54704137931035</v>
      </c>
      <c r="CD99">
        <v>1.499223793103448</v>
      </c>
      <c r="CE99">
        <v>1.475101034482759</v>
      </c>
      <c r="CF99">
        <v>12.96025517241379</v>
      </c>
      <c r="CG99">
        <v>12.71249655172414</v>
      </c>
      <c r="CH99">
        <v>399.9715172413793</v>
      </c>
      <c r="CI99">
        <v>0.9000047586206896</v>
      </c>
      <c r="CJ99">
        <v>0.09999533793103449</v>
      </c>
      <c r="CK99">
        <v>0</v>
      </c>
      <c r="CL99">
        <v>217.046</v>
      </c>
      <c r="CM99">
        <v>5.00098</v>
      </c>
      <c r="CN99">
        <v>1059.984137931034</v>
      </c>
      <c r="CO99">
        <v>3655.66275862069</v>
      </c>
      <c r="CP99">
        <v>36.93282758620689</v>
      </c>
      <c r="CQ99">
        <v>40.84458620689655</v>
      </c>
      <c r="CR99">
        <v>38.7541724137931</v>
      </c>
      <c r="CS99">
        <v>41.87899999999998</v>
      </c>
      <c r="CT99">
        <v>39.05789655172414</v>
      </c>
      <c r="CU99">
        <v>355.4748275862069</v>
      </c>
      <c r="CV99">
        <v>39.49241379310345</v>
      </c>
      <c r="CW99">
        <v>0</v>
      </c>
      <c r="CX99">
        <v>1714154239.7</v>
      </c>
      <c r="CY99">
        <v>0</v>
      </c>
      <c r="CZ99">
        <v>1714152587.1</v>
      </c>
      <c r="DA99" t="s">
        <v>456</v>
      </c>
      <c r="DB99">
        <v>1714152586.6</v>
      </c>
      <c r="DC99">
        <v>1714152587.1</v>
      </c>
      <c r="DD99">
        <v>2</v>
      </c>
      <c r="DE99">
        <v>-0.066</v>
      </c>
      <c r="DF99">
        <v>0.004</v>
      </c>
      <c r="DG99">
        <v>-2.805</v>
      </c>
      <c r="DH99">
        <v>-0.029</v>
      </c>
      <c r="DI99">
        <v>420</v>
      </c>
      <c r="DJ99">
        <v>14</v>
      </c>
      <c r="DK99">
        <v>0.3</v>
      </c>
      <c r="DL99">
        <v>0.13</v>
      </c>
      <c r="DM99">
        <v>-2.444230487804878</v>
      </c>
      <c r="DN99">
        <v>-0.08870216027874984</v>
      </c>
      <c r="DO99">
        <v>0.03389710930557709</v>
      </c>
      <c r="DP99">
        <v>1</v>
      </c>
      <c r="DQ99">
        <v>0.2387198536585365</v>
      </c>
      <c r="DR99">
        <v>-0.01289832752613278</v>
      </c>
      <c r="DS99">
        <v>0.001417948011723288</v>
      </c>
      <c r="DT99">
        <v>1</v>
      </c>
      <c r="DU99">
        <v>2</v>
      </c>
      <c r="DV99">
        <v>2</v>
      </c>
      <c r="DW99" t="s">
        <v>365</v>
      </c>
      <c r="DX99">
        <v>3.22971</v>
      </c>
      <c r="DY99">
        <v>2.70432</v>
      </c>
      <c r="DZ99">
        <v>0.106588</v>
      </c>
      <c r="EA99">
        <v>0.10688</v>
      </c>
      <c r="EB99">
        <v>0.0826829</v>
      </c>
      <c r="EC99">
        <v>0.0821016</v>
      </c>
      <c r="ED99">
        <v>29326</v>
      </c>
      <c r="EE99">
        <v>28683</v>
      </c>
      <c r="EF99">
        <v>31417.4</v>
      </c>
      <c r="EG99">
        <v>30425.5</v>
      </c>
      <c r="EH99">
        <v>38618</v>
      </c>
      <c r="EI99">
        <v>36930.1</v>
      </c>
      <c r="EJ99">
        <v>44044</v>
      </c>
      <c r="EK99">
        <v>42489.4</v>
      </c>
      <c r="EL99">
        <v>2.18795</v>
      </c>
      <c r="EM99">
        <v>1.9805</v>
      </c>
      <c r="EN99">
        <v>0.0398383</v>
      </c>
      <c r="EO99">
        <v>0</v>
      </c>
      <c r="EP99">
        <v>20.1572</v>
      </c>
      <c r="EQ99">
        <v>999.9</v>
      </c>
      <c r="ER99">
        <v>53.4</v>
      </c>
      <c r="ES99">
        <v>25.9</v>
      </c>
      <c r="ET99">
        <v>17.6654</v>
      </c>
      <c r="EU99">
        <v>61.7345</v>
      </c>
      <c r="EV99">
        <v>23.3574</v>
      </c>
      <c r="EW99">
        <v>1</v>
      </c>
      <c r="EX99">
        <v>-0.29999</v>
      </c>
      <c r="EY99">
        <v>1.49853</v>
      </c>
      <c r="EZ99">
        <v>20.2021</v>
      </c>
      <c r="FA99">
        <v>5.22807</v>
      </c>
      <c r="FB99">
        <v>11.996</v>
      </c>
      <c r="FC99">
        <v>4.96745</v>
      </c>
      <c r="FD99">
        <v>3.297</v>
      </c>
      <c r="FE99">
        <v>9999</v>
      </c>
      <c r="FF99">
        <v>9999</v>
      </c>
      <c r="FG99">
        <v>9999</v>
      </c>
      <c r="FH99">
        <v>27.4</v>
      </c>
      <c r="FI99">
        <v>4.97107</v>
      </c>
      <c r="FJ99">
        <v>1.86768</v>
      </c>
      <c r="FK99">
        <v>1.85883</v>
      </c>
      <c r="FL99">
        <v>1.86493</v>
      </c>
      <c r="FM99">
        <v>1.8631</v>
      </c>
      <c r="FN99">
        <v>1.86434</v>
      </c>
      <c r="FO99">
        <v>1.85977</v>
      </c>
      <c r="FP99">
        <v>1.86386</v>
      </c>
      <c r="FQ99">
        <v>0</v>
      </c>
      <c r="FR99">
        <v>0</v>
      </c>
      <c r="FS99">
        <v>0</v>
      </c>
      <c r="FT99">
        <v>0</v>
      </c>
      <c r="FU99" t="s">
        <v>358</v>
      </c>
      <c r="FV99" t="s">
        <v>359</v>
      </c>
      <c r="FW99" t="s">
        <v>360</v>
      </c>
      <c r="FX99" t="s">
        <v>360</v>
      </c>
      <c r="FY99" t="s">
        <v>360</v>
      </c>
      <c r="FZ99" t="s">
        <v>360</v>
      </c>
      <c r="GA99">
        <v>0</v>
      </c>
      <c r="GB99">
        <v>100</v>
      </c>
      <c r="GC99">
        <v>100</v>
      </c>
      <c r="GD99">
        <v>-2.794</v>
      </c>
      <c r="GE99">
        <v>-0.0282</v>
      </c>
      <c r="GF99">
        <v>-0.9468066359150009</v>
      </c>
      <c r="GG99">
        <v>-0.004200780211792431</v>
      </c>
      <c r="GH99">
        <v>-6.086107273994438E-07</v>
      </c>
      <c r="GI99">
        <v>3.538391214060535E-10</v>
      </c>
      <c r="GJ99">
        <v>-0.05097611994291192</v>
      </c>
      <c r="GK99">
        <v>0.006682484536868237</v>
      </c>
      <c r="GL99">
        <v>-0.0007200357986506558</v>
      </c>
      <c r="GM99">
        <v>2.515042002614049E-05</v>
      </c>
      <c r="GN99">
        <v>15</v>
      </c>
      <c r="GO99">
        <v>1944</v>
      </c>
      <c r="GP99">
        <v>3</v>
      </c>
      <c r="GQ99">
        <v>20</v>
      </c>
      <c r="GR99">
        <v>26.1</v>
      </c>
      <c r="GS99">
        <v>26.1</v>
      </c>
      <c r="GT99">
        <v>1.12915</v>
      </c>
      <c r="GU99">
        <v>2.42065</v>
      </c>
      <c r="GV99">
        <v>1.44897</v>
      </c>
      <c r="GW99">
        <v>2.29736</v>
      </c>
      <c r="GX99">
        <v>1.55151</v>
      </c>
      <c r="GY99">
        <v>2.25342</v>
      </c>
      <c r="GZ99">
        <v>30.0504</v>
      </c>
      <c r="HA99">
        <v>14.097</v>
      </c>
      <c r="HB99">
        <v>18</v>
      </c>
      <c r="HC99">
        <v>603.253</v>
      </c>
      <c r="HD99">
        <v>474.308</v>
      </c>
      <c r="HE99">
        <v>18.0017</v>
      </c>
      <c r="HF99">
        <v>23.0898</v>
      </c>
      <c r="HG99">
        <v>30.0006</v>
      </c>
      <c r="HH99">
        <v>23.1394</v>
      </c>
      <c r="HI99">
        <v>23.0941</v>
      </c>
      <c r="HJ99">
        <v>22.597</v>
      </c>
      <c r="HK99">
        <v>26.2307</v>
      </c>
      <c r="HL99">
        <v>54.5454</v>
      </c>
      <c r="HM99">
        <v>18</v>
      </c>
      <c r="HN99">
        <v>420</v>
      </c>
      <c r="HO99">
        <v>14.5184</v>
      </c>
      <c r="HP99">
        <v>99.7195</v>
      </c>
      <c r="HQ99">
        <v>101.525</v>
      </c>
    </row>
    <row r="100" spans="1:225">
      <c r="A100">
        <v>84</v>
      </c>
      <c r="B100">
        <v>1714154163</v>
      </c>
      <c r="C100">
        <v>3105.900000095367</v>
      </c>
      <c r="D100" t="s">
        <v>539</v>
      </c>
      <c r="E100" t="s">
        <v>540</v>
      </c>
      <c r="F100">
        <v>5</v>
      </c>
      <c r="G100" t="s">
        <v>534</v>
      </c>
      <c r="H100">
        <v>1714154155.066667</v>
      </c>
      <c r="I100">
        <f>(J100)/1000</f>
        <v>0</v>
      </c>
      <c r="J100">
        <f>IF(BE100, AM100, AG100)</f>
        <v>0</v>
      </c>
      <c r="K100">
        <f>IF(BE100, AH100, AF100)</f>
        <v>0</v>
      </c>
      <c r="L100">
        <f>BG100 - IF(AT100&gt;1, K100*BA100*100.0/(AV100*BU100), 0)</f>
        <v>0</v>
      </c>
      <c r="M100">
        <f>((S100-I100/2)*L100-K100)/(S100+I100/2)</f>
        <v>0</v>
      </c>
      <c r="N100">
        <f>M100*(BN100+BO100)/1000.0</f>
        <v>0</v>
      </c>
      <c r="O100">
        <f>(BG100 - IF(AT100&gt;1, K100*BA100*100.0/(AV100*BU100), 0))*(BN100+BO100)/1000.0</f>
        <v>0</v>
      </c>
      <c r="P100">
        <f>2.0/((1/R100-1/Q100)+SIGN(R100)*SQRT((1/R100-1/Q100)*(1/R100-1/Q100) + 4*BB100/((BB100+1)*(BB100+1))*(2*1/R100*1/Q100-1/Q100*1/Q100)))</f>
        <v>0</v>
      </c>
      <c r="Q100">
        <f>IF(LEFT(BC100,1)&lt;&gt;"0",IF(LEFT(BC100,1)="1",3.0,BD100),$D$5+$E$5*(BU100*BN100/($K$5*1000))+$F$5*(BU100*BN100/($K$5*1000))*MAX(MIN(BA100,$J$5),$I$5)*MAX(MIN(BA100,$J$5),$I$5)+$G$5*MAX(MIN(BA100,$J$5),$I$5)*(BU100*BN100/($K$5*1000))+$H$5*(BU100*BN100/($K$5*1000))*(BU100*BN100/($K$5*1000)))</f>
        <v>0</v>
      </c>
      <c r="R100">
        <f>I100*(1000-(1000*0.61365*exp(17.502*V100/(240.97+V100))/(BN100+BO100)+BI100)/2)/(1000*0.61365*exp(17.502*V100/(240.97+V100))/(BN100+BO100)-BI100)</f>
        <v>0</v>
      </c>
      <c r="S100">
        <f>1/((BB100+1)/(P100/1.6)+1/(Q100/1.37)) + BB100/((BB100+1)/(P100/1.6) + BB100/(Q100/1.37))</f>
        <v>0</v>
      </c>
      <c r="T100">
        <f>(AW100*AZ100)</f>
        <v>0</v>
      </c>
      <c r="U100">
        <f>(BP100+(T100+2*0.95*5.67E-8*(((BP100+$B$7)+273)^4-(BP100+273)^4)-44100*I100)/(1.84*29.3*Q100+8*0.95*5.67E-8*(BP100+273)^3))</f>
        <v>0</v>
      </c>
      <c r="V100">
        <f>($C$7*BQ100+$D$7*BR100+$E$7*U100)</f>
        <v>0</v>
      </c>
      <c r="W100">
        <f>0.61365*exp(17.502*V100/(240.97+V100))</f>
        <v>0</v>
      </c>
      <c r="X100">
        <f>(Y100/Z100*100)</f>
        <v>0</v>
      </c>
      <c r="Y100">
        <f>BI100*(BN100+BO100)/1000</f>
        <v>0</v>
      </c>
      <c r="Z100">
        <f>0.61365*exp(17.502*BP100/(240.97+BP100))</f>
        <v>0</v>
      </c>
      <c r="AA100">
        <f>(W100-BI100*(BN100+BO100)/1000)</f>
        <v>0</v>
      </c>
      <c r="AB100">
        <f>(-I100*44100)</f>
        <v>0</v>
      </c>
      <c r="AC100">
        <f>2*29.3*Q100*0.92*(BP100-V100)</f>
        <v>0</v>
      </c>
      <c r="AD100">
        <f>2*0.95*5.67E-8*(((BP100+$B$7)+273)^4-(V100+273)^4)</f>
        <v>0</v>
      </c>
      <c r="AE100">
        <f>T100+AD100+AB100+AC100</f>
        <v>0</v>
      </c>
      <c r="AF100">
        <f>BM100*AT100*(BH100-BG100*(1000-AT100*BJ100)/(1000-AT100*BI100))/(100*BA100)</f>
        <v>0</v>
      </c>
      <c r="AG100">
        <f>1000*BM100*AT100*(BI100-BJ100)/(100*BA100*(1000-AT100*BI100))</f>
        <v>0</v>
      </c>
      <c r="AH100">
        <f>(AI100 - AJ100 - BN100*1E3/(8.314*(BP100+273.15)) * AL100/BM100 * AK100) * BM100/(100*BA100) * (1000 - BJ100)/1000</f>
        <v>0</v>
      </c>
      <c r="AI100">
        <v>426.154769215176</v>
      </c>
      <c r="AJ100">
        <v>423.8028424242425</v>
      </c>
      <c r="AK100">
        <v>3.282018613855517E-05</v>
      </c>
      <c r="AL100">
        <v>67.16639967413897</v>
      </c>
      <c r="AM100">
        <f>(AO100 - AN100 + BN100*1E3/(8.314*(BP100+273.15)) * AQ100/BM100 * AP100) * BM100/(100*BA100) * 1000/(1000 - AO100)</f>
        <v>0</v>
      </c>
      <c r="AN100">
        <v>14.54947085663085</v>
      </c>
      <c r="AO100">
        <v>14.78767818181818</v>
      </c>
      <c r="AP100">
        <v>1.759264802698501E-05</v>
      </c>
      <c r="AQ100">
        <v>78.5489664685353</v>
      </c>
      <c r="AR100">
        <v>0</v>
      </c>
      <c r="AS100">
        <v>0</v>
      </c>
      <c r="AT100">
        <f>IF(AR100*$H$13&gt;=AV100,1.0,(AV100/(AV100-AR100*$H$13)))</f>
        <v>0</v>
      </c>
      <c r="AU100">
        <f>(AT100-1)*100</f>
        <v>0</v>
      </c>
      <c r="AV100">
        <f>MAX(0,($B$13+$C$13*BU100)/(1+$D$13*BU100)*BN100/(BP100+273)*$E$13)</f>
        <v>0</v>
      </c>
      <c r="AW100">
        <f>$B$11*BV100+$C$11*BW100+$F$11*CH100*(1-CK100)</f>
        <v>0</v>
      </c>
      <c r="AX100">
        <f>AW100*AY100</f>
        <v>0</v>
      </c>
      <c r="AY100">
        <f>($B$11*$D$9+$C$11*$D$9+$F$11*((CU100+CM100)/MAX(CU100+CM100+CV100, 0.1)*$I$9+CV100/MAX(CU100+CM100+CV100, 0.1)*$J$9))/($B$11+$C$11+$F$11)</f>
        <v>0</v>
      </c>
      <c r="AZ100">
        <f>($B$11*$K$9+$C$11*$K$9+$F$11*((CU100+CM100)/MAX(CU100+CM100+CV100, 0.1)*$P$9+CV100/MAX(CU100+CM100+CV100, 0.1)*$Q$9))/($B$11+$C$11+$F$11)</f>
        <v>0</v>
      </c>
      <c r="BA100">
        <v>6</v>
      </c>
      <c r="BB100">
        <v>0.5</v>
      </c>
      <c r="BC100" t="s">
        <v>355</v>
      </c>
      <c r="BD100">
        <v>2</v>
      </c>
      <c r="BE100" t="b">
        <v>1</v>
      </c>
      <c r="BF100">
        <v>1714154155.066667</v>
      </c>
      <c r="BG100">
        <v>417.5253</v>
      </c>
      <c r="BH100">
        <v>420.0016333333333</v>
      </c>
      <c r="BI100">
        <v>14.78581</v>
      </c>
      <c r="BJ100">
        <v>14.54812</v>
      </c>
      <c r="BK100">
        <v>420.3190333333333</v>
      </c>
      <c r="BL100">
        <v>14.81403</v>
      </c>
      <c r="BM100">
        <v>599.9976333333332</v>
      </c>
      <c r="BN100">
        <v>101.4002333333334</v>
      </c>
      <c r="BO100">
        <v>0.09994777666666667</v>
      </c>
      <c r="BP100">
        <v>20.82069666666666</v>
      </c>
      <c r="BQ100">
        <v>20.82096333333333</v>
      </c>
      <c r="BR100">
        <v>999.9000000000002</v>
      </c>
      <c r="BS100">
        <v>0</v>
      </c>
      <c r="BT100">
        <v>0</v>
      </c>
      <c r="BU100">
        <v>9999.464333333332</v>
      </c>
      <c r="BV100">
        <v>0</v>
      </c>
      <c r="BW100">
        <v>75.63001333333334</v>
      </c>
      <c r="BX100">
        <v>-2.476297</v>
      </c>
      <c r="BY100">
        <v>423.7915000000001</v>
      </c>
      <c r="BZ100">
        <v>426.2020666666667</v>
      </c>
      <c r="CA100">
        <v>0.2376779333333334</v>
      </c>
      <c r="CB100">
        <v>420.0016333333333</v>
      </c>
      <c r="CC100">
        <v>14.54812</v>
      </c>
      <c r="CD100">
        <v>1.499284</v>
      </c>
      <c r="CE100">
        <v>1.475184333333334</v>
      </c>
      <c r="CF100">
        <v>12.96086666666667</v>
      </c>
      <c r="CG100">
        <v>12.71334</v>
      </c>
      <c r="CH100">
        <v>399.992</v>
      </c>
      <c r="CI100">
        <v>0.9000011999999999</v>
      </c>
      <c r="CJ100">
        <v>0.09999888666666665</v>
      </c>
      <c r="CK100">
        <v>0</v>
      </c>
      <c r="CL100">
        <v>215.4565</v>
      </c>
      <c r="CM100">
        <v>5.00098</v>
      </c>
      <c r="CN100">
        <v>1042.679333333333</v>
      </c>
      <c r="CO100">
        <v>3655.848666666666</v>
      </c>
      <c r="CP100">
        <v>36.9832</v>
      </c>
      <c r="CQ100">
        <v>40.87893333333333</v>
      </c>
      <c r="CR100">
        <v>38.79959999999998</v>
      </c>
      <c r="CS100">
        <v>41.95393333333332</v>
      </c>
      <c r="CT100">
        <v>39.10609999999999</v>
      </c>
      <c r="CU100">
        <v>355.4923333333333</v>
      </c>
      <c r="CV100">
        <v>39.496</v>
      </c>
      <c r="CW100">
        <v>0</v>
      </c>
      <c r="CX100">
        <v>1714154249.9</v>
      </c>
      <c r="CY100">
        <v>0</v>
      </c>
      <c r="CZ100">
        <v>1714152587.1</v>
      </c>
      <c r="DA100" t="s">
        <v>456</v>
      </c>
      <c r="DB100">
        <v>1714152586.6</v>
      </c>
      <c r="DC100">
        <v>1714152587.1</v>
      </c>
      <c r="DD100">
        <v>2</v>
      </c>
      <c r="DE100">
        <v>-0.066</v>
      </c>
      <c r="DF100">
        <v>0.004</v>
      </c>
      <c r="DG100">
        <v>-2.805</v>
      </c>
      <c r="DH100">
        <v>-0.029</v>
      </c>
      <c r="DI100">
        <v>420</v>
      </c>
      <c r="DJ100">
        <v>14</v>
      </c>
      <c r="DK100">
        <v>0.3</v>
      </c>
      <c r="DL100">
        <v>0.13</v>
      </c>
      <c r="DM100">
        <v>-2.46244325</v>
      </c>
      <c r="DN100">
        <v>-0.2045219887429577</v>
      </c>
      <c r="DO100">
        <v>0.05248683655867915</v>
      </c>
      <c r="DP100">
        <v>0</v>
      </c>
      <c r="DQ100">
        <v>0.237678025</v>
      </c>
      <c r="DR100">
        <v>1.47579737331575E-05</v>
      </c>
      <c r="DS100">
        <v>0.0005334842306713469</v>
      </c>
      <c r="DT100">
        <v>1</v>
      </c>
      <c r="DU100">
        <v>1</v>
      </c>
      <c r="DV100">
        <v>2</v>
      </c>
      <c r="DW100" t="s">
        <v>368</v>
      </c>
      <c r="DX100">
        <v>3.22959</v>
      </c>
      <c r="DY100">
        <v>2.7042</v>
      </c>
      <c r="DZ100">
        <v>0.106591</v>
      </c>
      <c r="EA100">
        <v>0.106854</v>
      </c>
      <c r="EB100">
        <v>0.0826842</v>
      </c>
      <c r="EC100">
        <v>0.0821089</v>
      </c>
      <c r="ED100">
        <v>29326</v>
      </c>
      <c r="EE100">
        <v>28682.6</v>
      </c>
      <c r="EF100">
        <v>31417.5</v>
      </c>
      <c r="EG100">
        <v>30424.2</v>
      </c>
      <c r="EH100">
        <v>38617.7</v>
      </c>
      <c r="EI100">
        <v>36928.6</v>
      </c>
      <c r="EJ100">
        <v>44043.7</v>
      </c>
      <c r="EK100">
        <v>42488</v>
      </c>
      <c r="EL100">
        <v>2.1876</v>
      </c>
      <c r="EM100">
        <v>1.98062</v>
      </c>
      <c r="EN100">
        <v>0.0395514</v>
      </c>
      <c r="EO100">
        <v>0</v>
      </c>
      <c r="EP100">
        <v>20.1727</v>
      </c>
      <c r="EQ100">
        <v>999.9</v>
      </c>
      <c r="ER100">
        <v>53.4</v>
      </c>
      <c r="ES100">
        <v>25.9</v>
      </c>
      <c r="ET100">
        <v>17.6662</v>
      </c>
      <c r="EU100">
        <v>61.2445</v>
      </c>
      <c r="EV100">
        <v>23.097</v>
      </c>
      <c r="EW100">
        <v>1</v>
      </c>
      <c r="EX100">
        <v>-0.299012</v>
      </c>
      <c r="EY100">
        <v>1.51096</v>
      </c>
      <c r="EZ100">
        <v>20.1993</v>
      </c>
      <c r="FA100">
        <v>5.22418</v>
      </c>
      <c r="FB100">
        <v>11.9953</v>
      </c>
      <c r="FC100">
        <v>4.9665</v>
      </c>
      <c r="FD100">
        <v>3.2964</v>
      </c>
      <c r="FE100">
        <v>9999</v>
      </c>
      <c r="FF100">
        <v>9999</v>
      </c>
      <c r="FG100">
        <v>9999</v>
      </c>
      <c r="FH100">
        <v>27.4</v>
      </c>
      <c r="FI100">
        <v>4.97106</v>
      </c>
      <c r="FJ100">
        <v>1.86768</v>
      </c>
      <c r="FK100">
        <v>1.85883</v>
      </c>
      <c r="FL100">
        <v>1.86493</v>
      </c>
      <c r="FM100">
        <v>1.86309</v>
      </c>
      <c r="FN100">
        <v>1.86433</v>
      </c>
      <c r="FO100">
        <v>1.85974</v>
      </c>
      <c r="FP100">
        <v>1.86386</v>
      </c>
      <c r="FQ100">
        <v>0</v>
      </c>
      <c r="FR100">
        <v>0</v>
      </c>
      <c r="FS100">
        <v>0</v>
      </c>
      <c r="FT100">
        <v>0</v>
      </c>
      <c r="FU100" t="s">
        <v>358</v>
      </c>
      <c r="FV100" t="s">
        <v>359</v>
      </c>
      <c r="FW100" t="s">
        <v>360</v>
      </c>
      <c r="FX100" t="s">
        <v>360</v>
      </c>
      <c r="FY100" t="s">
        <v>360</v>
      </c>
      <c r="FZ100" t="s">
        <v>360</v>
      </c>
      <c r="GA100">
        <v>0</v>
      </c>
      <c r="GB100">
        <v>100</v>
      </c>
      <c r="GC100">
        <v>100</v>
      </c>
      <c r="GD100">
        <v>-2.793</v>
      </c>
      <c r="GE100">
        <v>-0.0282</v>
      </c>
      <c r="GF100">
        <v>-0.9468066359150009</v>
      </c>
      <c r="GG100">
        <v>-0.004200780211792431</v>
      </c>
      <c r="GH100">
        <v>-6.086107273994438E-07</v>
      </c>
      <c r="GI100">
        <v>3.538391214060535E-10</v>
      </c>
      <c r="GJ100">
        <v>-0.05097611994291192</v>
      </c>
      <c r="GK100">
        <v>0.006682484536868237</v>
      </c>
      <c r="GL100">
        <v>-0.0007200357986506558</v>
      </c>
      <c r="GM100">
        <v>2.515042002614049E-05</v>
      </c>
      <c r="GN100">
        <v>15</v>
      </c>
      <c r="GO100">
        <v>1944</v>
      </c>
      <c r="GP100">
        <v>3</v>
      </c>
      <c r="GQ100">
        <v>20</v>
      </c>
      <c r="GR100">
        <v>26.3</v>
      </c>
      <c r="GS100">
        <v>26.3</v>
      </c>
      <c r="GT100">
        <v>1.12793</v>
      </c>
      <c r="GU100">
        <v>2.41089</v>
      </c>
      <c r="GV100">
        <v>1.44775</v>
      </c>
      <c r="GW100">
        <v>2.29858</v>
      </c>
      <c r="GX100">
        <v>1.55151</v>
      </c>
      <c r="GY100">
        <v>2.26685</v>
      </c>
      <c r="GZ100">
        <v>30.0504</v>
      </c>
      <c r="HA100">
        <v>14.0883</v>
      </c>
      <c r="HB100">
        <v>18</v>
      </c>
      <c r="HC100">
        <v>603.133</v>
      </c>
      <c r="HD100">
        <v>474.483</v>
      </c>
      <c r="HE100">
        <v>18.0012</v>
      </c>
      <c r="HF100">
        <v>23.1016</v>
      </c>
      <c r="HG100">
        <v>30.0005</v>
      </c>
      <c r="HH100">
        <v>23.1505</v>
      </c>
      <c r="HI100">
        <v>23.1046</v>
      </c>
      <c r="HJ100">
        <v>22.6005</v>
      </c>
      <c r="HK100">
        <v>26.2307</v>
      </c>
      <c r="HL100">
        <v>54.5454</v>
      </c>
      <c r="HM100">
        <v>18</v>
      </c>
      <c r="HN100">
        <v>420</v>
      </c>
      <c r="HO100">
        <v>14.537</v>
      </c>
      <c r="HP100">
        <v>99.7193</v>
      </c>
      <c r="HQ100">
        <v>101.522</v>
      </c>
    </row>
    <row r="101" spans="1:225">
      <c r="A101">
        <v>85</v>
      </c>
      <c r="B101">
        <v>1714154173</v>
      </c>
      <c r="C101">
        <v>3115.900000095367</v>
      </c>
      <c r="D101" t="s">
        <v>541</v>
      </c>
      <c r="E101" t="s">
        <v>542</v>
      </c>
      <c r="F101">
        <v>5</v>
      </c>
      <c r="G101" t="s">
        <v>534</v>
      </c>
      <c r="H101">
        <v>1714154165.066667</v>
      </c>
      <c r="I101">
        <f>(J101)/1000</f>
        <v>0</v>
      </c>
      <c r="J101">
        <f>IF(BE101, AM101, AG101)</f>
        <v>0</v>
      </c>
      <c r="K101">
        <f>IF(BE101, AH101, AF101)</f>
        <v>0</v>
      </c>
      <c r="L101">
        <f>BG101 - IF(AT101&gt;1, K101*BA101*100.0/(AV101*BU101), 0)</f>
        <v>0</v>
      </c>
      <c r="M101">
        <f>((S101-I101/2)*L101-K101)/(S101+I101/2)</f>
        <v>0</v>
      </c>
      <c r="N101">
        <f>M101*(BN101+BO101)/1000.0</f>
        <v>0</v>
      </c>
      <c r="O101">
        <f>(BG101 - IF(AT101&gt;1, K101*BA101*100.0/(AV101*BU101), 0))*(BN101+BO101)/1000.0</f>
        <v>0</v>
      </c>
      <c r="P101">
        <f>2.0/((1/R101-1/Q101)+SIGN(R101)*SQRT((1/R101-1/Q101)*(1/R101-1/Q101) + 4*BB101/((BB101+1)*(BB101+1))*(2*1/R101*1/Q101-1/Q101*1/Q101)))</f>
        <v>0</v>
      </c>
      <c r="Q101">
        <f>IF(LEFT(BC101,1)&lt;&gt;"0",IF(LEFT(BC101,1)="1",3.0,BD101),$D$5+$E$5*(BU101*BN101/($K$5*1000))+$F$5*(BU101*BN101/($K$5*1000))*MAX(MIN(BA101,$J$5),$I$5)*MAX(MIN(BA101,$J$5),$I$5)+$G$5*MAX(MIN(BA101,$J$5),$I$5)*(BU101*BN101/($K$5*1000))+$H$5*(BU101*BN101/($K$5*1000))*(BU101*BN101/($K$5*1000)))</f>
        <v>0</v>
      </c>
      <c r="R101">
        <f>I101*(1000-(1000*0.61365*exp(17.502*V101/(240.97+V101))/(BN101+BO101)+BI101)/2)/(1000*0.61365*exp(17.502*V101/(240.97+V101))/(BN101+BO101)-BI101)</f>
        <v>0</v>
      </c>
      <c r="S101">
        <f>1/((BB101+1)/(P101/1.6)+1/(Q101/1.37)) + BB101/((BB101+1)/(P101/1.6) + BB101/(Q101/1.37))</f>
        <v>0</v>
      </c>
      <c r="T101">
        <f>(AW101*AZ101)</f>
        <v>0</v>
      </c>
      <c r="U101">
        <f>(BP101+(T101+2*0.95*5.67E-8*(((BP101+$B$7)+273)^4-(BP101+273)^4)-44100*I101)/(1.84*29.3*Q101+8*0.95*5.67E-8*(BP101+273)^3))</f>
        <v>0</v>
      </c>
      <c r="V101">
        <f>($C$7*BQ101+$D$7*BR101+$E$7*U101)</f>
        <v>0</v>
      </c>
      <c r="W101">
        <f>0.61365*exp(17.502*V101/(240.97+V101))</f>
        <v>0</v>
      </c>
      <c r="X101">
        <f>(Y101/Z101*100)</f>
        <v>0</v>
      </c>
      <c r="Y101">
        <f>BI101*(BN101+BO101)/1000</f>
        <v>0</v>
      </c>
      <c r="Z101">
        <f>0.61365*exp(17.502*BP101/(240.97+BP101))</f>
        <v>0</v>
      </c>
      <c r="AA101">
        <f>(W101-BI101*(BN101+BO101)/1000)</f>
        <v>0</v>
      </c>
      <c r="AB101">
        <f>(-I101*44100)</f>
        <v>0</v>
      </c>
      <c r="AC101">
        <f>2*29.3*Q101*0.92*(BP101-V101)</f>
        <v>0</v>
      </c>
      <c r="AD101">
        <f>2*0.95*5.67E-8*(((BP101+$B$7)+273)^4-(V101+273)^4)</f>
        <v>0</v>
      </c>
      <c r="AE101">
        <f>T101+AD101+AB101+AC101</f>
        <v>0</v>
      </c>
      <c r="AF101">
        <f>BM101*AT101*(BH101-BG101*(1000-AT101*BJ101)/(1000-AT101*BI101))/(100*BA101)</f>
        <v>0</v>
      </c>
      <c r="AG101">
        <f>1000*BM101*AT101*(BI101-BJ101)/(100*BA101*(1000-AT101*BI101))</f>
        <v>0</v>
      </c>
      <c r="AH101">
        <f>(AI101 - AJ101 - BN101*1E3/(8.314*(BP101+273.15)) * AL101/BM101 * AK101) * BM101/(100*BA101) * (1000 - BJ101)/1000</f>
        <v>0</v>
      </c>
      <c r="AI101">
        <v>426.1689443602521</v>
      </c>
      <c r="AJ101">
        <v>423.7638121212121</v>
      </c>
      <c r="AK101">
        <v>0.0001220619059612391</v>
      </c>
      <c r="AL101">
        <v>67.16639967413897</v>
      </c>
      <c r="AM101">
        <f>(AO101 - AN101 + BN101*1E3/(8.314*(BP101+273.15)) * AQ101/BM101 * AP101) * BM101/(100*BA101) * 1000/(1000 - AO101)</f>
        <v>0</v>
      </c>
      <c r="AN101">
        <v>14.55146284901927</v>
      </c>
      <c r="AO101">
        <v>14.78872545454545</v>
      </c>
      <c r="AP101">
        <v>7.225564124197799E-06</v>
      </c>
      <c r="AQ101">
        <v>78.5489664685353</v>
      </c>
      <c r="AR101">
        <v>0</v>
      </c>
      <c r="AS101">
        <v>0</v>
      </c>
      <c r="AT101">
        <f>IF(AR101*$H$13&gt;=AV101,1.0,(AV101/(AV101-AR101*$H$13)))</f>
        <v>0</v>
      </c>
      <c r="AU101">
        <f>(AT101-1)*100</f>
        <v>0</v>
      </c>
      <c r="AV101">
        <f>MAX(0,($B$13+$C$13*BU101)/(1+$D$13*BU101)*BN101/(BP101+273)*$E$13)</f>
        <v>0</v>
      </c>
      <c r="AW101">
        <f>$B$11*BV101+$C$11*BW101+$F$11*CH101*(1-CK101)</f>
        <v>0</v>
      </c>
      <c r="AX101">
        <f>AW101*AY101</f>
        <v>0</v>
      </c>
      <c r="AY101">
        <f>($B$11*$D$9+$C$11*$D$9+$F$11*((CU101+CM101)/MAX(CU101+CM101+CV101, 0.1)*$I$9+CV101/MAX(CU101+CM101+CV101, 0.1)*$J$9))/($B$11+$C$11+$F$11)</f>
        <v>0</v>
      </c>
      <c r="AZ101">
        <f>($B$11*$K$9+$C$11*$K$9+$F$11*((CU101+CM101)/MAX(CU101+CM101+CV101, 0.1)*$P$9+CV101/MAX(CU101+CM101+CV101, 0.1)*$Q$9))/($B$11+$C$11+$F$11)</f>
        <v>0</v>
      </c>
      <c r="BA101">
        <v>6</v>
      </c>
      <c r="BB101">
        <v>0.5</v>
      </c>
      <c r="BC101" t="s">
        <v>355</v>
      </c>
      <c r="BD101">
        <v>2</v>
      </c>
      <c r="BE101" t="b">
        <v>1</v>
      </c>
      <c r="BF101">
        <v>1714154165.066667</v>
      </c>
      <c r="BG101">
        <v>417.5141666666668</v>
      </c>
      <c r="BH101">
        <v>419.9873</v>
      </c>
      <c r="BI101">
        <v>14.78696</v>
      </c>
      <c r="BJ101">
        <v>14.55035666666667</v>
      </c>
      <c r="BK101">
        <v>420.3079</v>
      </c>
      <c r="BL101">
        <v>14.81517666666667</v>
      </c>
      <c r="BM101">
        <v>599.9756666666668</v>
      </c>
      <c r="BN101">
        <v>101.3984</v>
      </c>
      <c r="BO101">
        <v>0.09986536333333335</v>
      </c>
      <c r="BP101">
        <v>20.82893</v>
      </c>
      <c r="BQ101">
        <v>20.82186</v>
      </c>
      <c r="BR101">
        <v>999.9000000000002</v>
      </c>
      <c r="BS101">
        <v>0</v>
      </c>
      <c r="BT101">
        <v>0</v>
      </c>
      <c r="BU101">
        <v>10006.58633333333</v>
      </c>
      <c r="BV101">
        <v>0</v>
      </c>
      <c r="BW101">
        <v>69.04569999999998</v>
      </c>
      <c r="BX101">
        <v>-2.473131666666667</v>
      </c>
      <c r="BY101">
        <v>423.7806</v>
      </c>
      <c r="BZ101">
        <v>426.1885666666667</v>
      </c>
      <c r="CA101">
        <v>0.2365942</v>
      </c>
      <c r="CB101">
        <v>419.9873</v>
      </c>
      <c r="CC101">
        <v>14.55035666666667</v>
      </c>
      <c r="CD101">
        <v>1.499371666666667</v>
      </c>
      <c r="CE101">
        <v>1.475382</v>
      </c>
      <c r="CF101">
        <v>12.96176</v>
      </c>
      <c r="CG101">
        <v>12.71539333333333</v>
      </c>
      <c r="CH101">
        <v>400.0288333333334</v>
      </c>
      <c r="CI101">
        <v>0.9000006666666667</v>
      </c>
      <c r="CJ101">
        <v>0.09999949666666667</v>
      </c>
      <c r="CK101">
        <v>0</v>
      </c>
      <c r="CL101">
        <v>214.2145</v>
      </c>
      <c r="CM101">
        <v>5.00098</v>
      </c>
      <c r="CN101">
        <v>1032.008333333333</v>
      </c>
      <c r="CO101">
        <v>3656.188</v>
      </c>
      <c r="CP101">
        <v>36.95403333333334</v>
      </c>
      <c r="CQ101">
        <v>40.53299999999999</v>
      </c>
      <c r="CR101">
        <v>38.75383333333333</v>
      </c>
      <c r="CS101">
        <v>41.57679999999998</v>
      </c>
      <c r="CT101">
        <v>38.91856666666666</v>
      </c>
      <c r="CU101">
        <v>355.5253333333333</v>
      </c>
      <c r="CV101">
        <v>39.50233333333334</v>
      </c>
      <c r="CW101">
        <v>0</v>
      </c>
      <c r="CX101">
        <v>1714154260.1</v>
      </c>
      <c r="CY101">
        <v>0</v>
      </c>
      <c r="CZ101">
        <v>1714152587.1</v>
      </c>
      <c r="DA101" t="s">
        <v>456</v>
      </c>
      <c r="DB101">
        <v>1714152586.6</v>
      </c>
      <c r="DC101">
        <v>1714152587.1</v>
      </c>
      <c r="DD101">
        <v>2</v>
      </c>
      <c r="DE101">
        <v>-0.066</v>
      </c>
      <c r="DF101">
        <v>0.004</v>
      </c>
      <c r="DG101">
        <v>-2.805</v>
      </c>
      <c r="DH101">
        <v>-0.029</v>
      </c>
      <c r="DI101">
        <v>420</v>
      </c>
      <c r="DJ101">
        <v>14</v>
      </c>
      <c r="DK101">
        <v>0.3</v>
      </c>
      <c r="DL101">
        <v>0.13</v>
      </c>
      <c r="DM101">
        <v>-2.486015365853659</v>
      </c>
      <c r="DN101">
        <v>0.06914132404181038</v>
      </c>
      <c r="DO101">
        <v>0.04752209453263387</v>
      </c>
      <c r="DP101">
        <v>1</v>
      </c>
      <c r="DQ101">
        <v>0.2370405121951219</v>
      </c>
      <c r="DR101">
        <v>-0.008379763066201975</v>
      </c>
      <c r="DS101">
        <v>0.0009627708265653999</v>
      </c>
      <c r="DT101">
        <v>1</v>
      </c>
      <c r="DU101">
        <v>2</v>
      </c>
      <c r="DV101">
        <v>2</v>
      </c>
      <c r="DW101" t="s">
        <v>365</v>
      </c>
      <c r="DX101">
        <v>3.22988</v>
      </c>
      <c r="DY101">
        <v>2.70472</v>
      </c>
      <c r="DZ101">
        <v>0.106578</v>
      </c>
      <c r="EA101">
        <v>0.106859</v>
      </c>
      <c r="EB101">
        <v>0.0826875</v>
      </c>
      <c r="EC101">
        <v>0.0821187</v>
      </c>
      <c r="ED101">
        <v>29324.7</v>
      </c>
      <c r="EE101">
        <v>28681.4</v>
      </c>
      <c r="EF101">
        <v>31415.7</v>
      </c>
      <c r="EG101">
        <v>30423.2</v>
      </c>
      <c r="EH101">
        <v>38615.2</v>
      </c>
      <c r="EI101">
        <v>36927.1</v>
      </c>
      <c r="EJ101">
        <v>44041.1</v>
      </c>
      <c r="EK101">
        <v>42486.6</v>
      </c>
      <c r="EL101">
        <v>2.18782</v>
      </c>
      <c r="EM101">
        <v>1.9802</v>
      </c>
      <c r="EN101">
        <v>0.0384711</v>
      </c>
      <c r="EO101">
        <v>0</v>
      </c>
      <c r="EP101">
        <v>20.186</v>
      </c>
      <c r="EQ101">
        <v>999.9</v>
      </c>
      <c r="ER101">
        <v>53.4</v>
      </c>
      <c r="ES101">
        <v>25.8</v>
      </c>
      <c r="ET101">
        <v>17.5623</v>
      </c>
      <c r="EU101">
        <v>61.5045</v>
      </c>
      <c r="EV101">
        <v>23.1611</v>
      </c>
      <c r="EW101">
        <v>1</v>
      </c>
      <c r="EX101">
        <v>-0.297856</v>
      </c>
      <c r="EY101">
        <v>1.51629</v>
      </c>
      <c r="EZ101">
        <v>20.2001</v>
      </c>
      <c r="FA101">
        <v>5.22762</v>
      </c>
      <c r="FB101">
        <v>11.9957</v>
      </c>
      <c r="FC101">
        <v>4.96735</v>
      </c>
      <c r="FD101">
        <v>3.297</v>
      </c>
      <c r="FE101">
        <v>9999</v>
      </c>
      <c r="FF101">
        <v>9999</v>
      </c>
      <c r="FG101">
        <v>9999</v>
      </c>
      <c r="FH101">
        <v>27.4</v>
      </c>
      <c r="FI101">
        <v>4.97107</v>
      </c>
      <c r="FJ101">
        <v>1.86768</v>
      </c>
      <c r="FK101">
        <v>1.85883</v>
      </c>
      <c r="FL101">
        <v>1.86494</v>
      </c>
      <c r="FM101">
        <v>1.8631</v>
      </c>
      <c r="FN101">
        <v>1.86434</v>
      </c>
      <c r="FO101">
        <v>1.85975</v>
      </c>
      <c r="FP101">
        <v>1.86386</v>
      </c>
      <c r="FQ101">
        <v>0</v>
      </c>
      <c r="FR101">
        <v>0</v>
      </c>
      <c r="FS101">
        <v>0</v>
      </c>
      <c r="FT101">
        <v>0</v>
      </c>
      <c r="FU101" t="s">
        <v>358</v>
      </c>
      <c r="FV101" t="s">
        <v>359</v>
      </c>
      <c r="FW101" t="s">
        <v>360</v>
      </c>
      <c r="FX101" t="s">
        <v>360</v>
      </c>
      <c r="FY101" t="s">
        <v>360</v>
      </c>
      <c r="FZ101" t="s">
        <v>360</v>
      </c>
      <c r="GA101">
        <v>0</v>
      </c>
      <c r="GB101">
        <v>100</v>
      </c>
      <c r="GC101">
        <v>100</v>
      </c>
      <c r="GD101">
        <v>-2.793</v>
      </c>
      <c r="GE101">
        <v>-0.0283</v>
      </c>
      <c r="GF101">
        <v>-0.9468066359150009</v>
      </c>
      <c r="GG101">
        <v>-0.004200780211792431</v>
      </c>
      <c r="GH101">
        <v>-6.086107273994438E-07</v>
      </c>
      <c r="GI101">
        <v>3.538391214060535E-10</v>
      </c>
      <c r="GJ101">
        <v>-0.05097611994291192</v>
      </c>
      <c r="GK101">
        <v>0.006682484536868237</v>
      </c>
      <c r="GL101">
        <v>-0.0007200357986506558</v>
      </c>
      <c r="GM101">
        <v>2.515042002614049E-05</v>
      </c>
      <c r="GN101">
        <v>15</v>
      </c>
      <c r="GO101">
        <v>1944</v>
      </c>
      <c r="GP101">
        <v>3</v>
      </c>
      <c r="GQ101">
        <v>20</v>
      </c>
      <c r="GR101">
        <v>26.4</v>
      </c>
      <c r="GS101">
        <v>26.4</v>
      </c>
      <c r="GT101">
        <v>1.12915</v>
      </c>
      <c r="GU101">
        <v>2.40967</v>
      </c>
      <c r="GV101">
        <v>1.44775</v>
      </c>
      <c r="GW101">
        <v>2.29736</v>
      </c>
      <c r="GX101">
        <v>1.55151</v>
      </c>
      <c r="GY101">
        <v>2.46338</v>
      </c>
      <c r="GZ101">
        <v>30.0504</v>
      </c>
      <c r="HA101">
        <v>14.1058</v>
      </c>
      <c r="HB101">
        <v>18</v>
      </c>
      <c r="HC101">
        <v>603.413</v>
      </c>
      <c r="HD101">
        <v>474.315</v>
      </c>
      <c r="HE101">
        <v>18.0006</v>
      </c>
      <c r="HF101">
        <v>23.1145</v>
      </c>
      <c r="HG101">
        <v>30.0006</v>
      </c>
      <c r="HH101">
        <v>23.1616</v>
      </c>
      <c r="HI101">
        <v>23.1152</v>
      </c>
      <c r="HJ101">
        <v>22.5982</v>
      </c>
      <c r="HK101">
        <v>26.2307</v>
      </c>
      <c r="HL101">
        <v>54.5454</v>
      </c>
      <c r="HM101">
        <v>18</v>
      </c>
      <c r="HN101">
        <v>420</v>
      </c>
      <c r="HO101">
        <v>14.5543</v>
      </c>
      <c r="HP101">
        <v>99.7135</v>
      </c>
      <c r="HQ101">
        <v>101.518</v>
      </c>
    </row>
    <row r="102" spans="1:225">
      <c r="A102">
        <v>86</v>
      </c>
      <c r="B102">
        <v>1714154183</v>
      </c>
      <c r="C102">
        <v>3125.900000095367</v>
      </c>
      <c r="D102" t="s">
        <v>543</v>
      </c>
      <c r="E102" t="s">
        <v>544</v>
      </c>
      <c r="F102">
        <v>5</v>
      </c>
      <c r="G102" t="s">
        <v>534</v>
      </c>
      <c r="H102">
        <v>1714154175.066667</v>
      </c>
      <c r="I102">
        <f>(J102)/1000</f>
        <v>0</v>
      </c>
      <c r="J102">
        <f>IF(BE102, AM102, AG102)</f>
        <v>0</v>
      </c>
      <c r="K102">
        <f>IF(BE102, AH102, AF102)</f>
        <v>0</v>
      </c>
      <c r="L102">
        <f>BG102 - IF(AT102&gt;1, K102*BA102*100.0/(AV102*BU102), 0)</f>
        <v>0</v>
      </c>
      <c r="M102">
        <f>((S102-I102/2)*L102-K102)/(S102+I102/2)</f>
        <v>0</v>
      </c>
      <c r="N102">
        <f>M102*(BN102+BO102)/1000.0</f>
        <v>0</v>
      </c>
      <c r="O102">
        <f>(BG102 - IF(AT102&gt;1, K102*BA102*100.0/(AV102*BU102), 0))*(BN102+BO102)/1000.0</f>
        <v>0</v>
      </c>
      <c r="P102">
        <f>2.0/((1/R102-1/Q102)+SIGN(R102)*SQRT((1/R102-1/Q102)*(1/R102-1/Q102) + 4*BB102/((BB102+1)*(BB102+1))*(2*1/R102*1/Q102-1/Q102*1/Q102)))</f>
        <v>0</v>
      </c>
      <c r="Q102">
        <f>IF(LEFT(BC102,1)&lt;&gt;"0",IF(LEFT(BC102,1)="1",3.0,BD102),$D$5+$E$5*(BU102*BN102/($K$5*1000))+$F$5*(BU102*BN102/($K$5*1000))*MAX(MIN(BA102,$J$5),$I$5)*MAX(MIN(BA102,$J$5),$I$5)+$G$5*MAX(MIN(BA102,$J$5),$I$5)*(BU102*BN102/($K$5*1000))+$H$5*(BU102*BN102/($K$5*1000))*(BU102*BN102/($K$5*1000)))</f>
        <v>0</v>
      </c>
      <c r="R102">
        <f>I102*(1000-(1000*0.61365*exp(17.502*V102/(240.97+V102))/(BN102+BO102)+BI102)/2)/(1000*0.61365*exp(17.502*V102/(240.97+V102))/(BN102+BO102)-BI102)</f>
        <v>0</v>
      </c>
      <c r="S102">
        <f>1/((BB102+1)/(P102/1.6)+1/(Q102/1.37)) + BB102/((BB102+1)/(P102/1.6) + BB102/(Q102/1.37))</f>
        <v>0</v>
      </c>
      <c r="T102">
        <f>(AW102*AZ102)</f>
        <v>0</v>
      </c>
      <c r="U102">
        <f>(BP102+(T102+2*0.95*5.67E-8*(((BP102+$B$7)+273)^4-(BP102+273)^4)-44100*I102)/(1.84*29.3*Q102+8*0.95*5.67E-8*(BP102+273)^3))</f>
        <v>0</v>
      </c>
      <c r="V102">
        <f>($C$7*BQ102+$D$7*BR102+$E$7*U102)</f>
        <v>0</v>
      </c>
      <c r="W102">
        <f>0.61365*exp(17.502*V102/(240.97+V102))</f>
        <v>0</v>
      </c>
      <c r="X102">
        <f>(Y102/Z102*100)</f>
        <v>0</v>
      </c>
      <c r="Y102">
        <f>BI102*(BN102+BO102)/1000</f>
        <v>0</v>
      </c>
      <c r="Z102">
        <f>0.61365*exp(17.502*BP102/(240.97+BP102))</f>
        <v>0</v>
      </c>
      <c r="AA102">
        <f>(W102-BI102*(BN102+BO102)/1000)</f>
        <v>0</v>
      </c>
      <c r="AB102">
        <f>(-I102*44100)</f>
        <v>0</v>
      </c>
      <c r="AC102">
        <f>2*29.3*Q102*0.92*(BP102-V102)</f>
        <v>0</v>
      </c>
      <c r="AD102">
        <f>2*0.95*5.67E-8*(((BP102+$B$7)+273)^4-(V102+273)^4)</f>
        <v>0</v>
      </c>
      <c r="AE102">
        <f>T102+AD102+AB102+AC102</f>
        <v>0</v>
      </c>
      <c r="AF102">
        <f>BM102*AT102*(BH102-BG102*(1000-AT102*BJ102)/(1000-AT102*BI102))/(100*BA102)</f>
        <v>0</v>
      </c>
      <c r="AG102">
        <f>1000*BM102*AT102*(BI102-BJ102)/(100*BA102*(1000-AT102*BI102))</f>
        <v>0</v>
      </c>
      <c r="AH102">
        <f>(AI102 - AJ102 - BN102*1E3/(8.314*(BP102+273.15)) * AL102/BM102 * AK102) * BM102/(100*BA102) * (1000 - BJ102)/1000</f>
        <v>0</v>
      </c>
      <c r="AI102">
        <v>426.1919780951568</v>
      </c>
      <c r="AJ102">
        <v>423.7405515151516</v>
      </c>
      <c r="AK102">
        <v>9.738376682028421E-06</v>
      </c>
      <c r="AL102">
        <v>67.16639967413897</v>
      </c>
      <c r="AM102">
        <f>(AO102 - AN102 + BN102*1E3/(8.314*(BP102+273.15)) * AQ102/BM102 * AP102) * BM102/(100*BA102) * 1000/(1000 - AO102)</f>
        <v>0</v>
      </c>
      <c r="AN102">
        <v>14.55376633946663</v>
      </c>
      <c r="AO102">
        <v>14.79031212121212</v>
      </c>
      <c r="AP102">
        <v>3.691157081707492E-06</v>
      </c>
      <c r="AQ102">
        <v>78.5489664685353</v>
      </c>
      <c r="AR102">
        <v>0</v>
      </c>
      <c r="AS102">
        <v>0</v>
      </c>
      <c r="AT102">
        <f>IF(AR102*$H$13&gt;=AV102,1.0,(AV102/(AV102-AR102*$H$13)))</f>
        <v>0</v>
      </c>
      <c r="AU102">
        <f>(AT102-1)*100</f>
        <v>0</v>
      </c>
      <c r="AV102">
        <f>MAX(0,($B$13+$C$13*BU102)/(1+$D$13*BU102)*BN102/(BP102+273)*$E$13)</f>
        <v>0</v>
      </c>
      <c r="AW102">
        <f>$B$11*BV102+$C$11*BW102+$F$11*CH102*(1-CK102)</f>
        <v>0</v>
      </c>
      <c r="AX102">
        <f>AW102*AY102</f>
        <v>0</v>
      </c>
      <c r="AY102">
        <f>($B$11*$D$9+$C$11*$D$9+$F$11*((CU102+CM102)/MAX(CU102+CM102+CV102, 0.1)*$I$9+CV102/MAX(CU102+CM102+CV102, 0.1)*$J$9))/($B$11+$C$11+$F$11)</f>
        <v>0</v>
      </c>
      <c r="AZ102">
        <f>($B$11*$K$9+$C$11*$K$9+$F$11*((CU102+CM102)/MAX(CU102+CM102+CV102, 0.1)*$P$9+CV102/MAX(CU102+CM102+CV102, 0.1)*$Q$9))/($B$11+$C$11+$F$11)</f>
        <v>0</v>
      </c>
      <c r="BA102">
        <v>6</v>
      </c>
      <c r="BB102">
        <v>0.5</v>
      </c>
      <c r="BC102" t="s">
        <v>355</v>
      </c>
      <c r="BD102">
        <v>2</v>
      </c>
      <c r="BE102" t="b">
        <v>1</v>
      </c>
      <c r="BF102">
        <v>1714154175.066667</v>
      </c>
      <c r="BG102">
        <v>417.4877333333334</v>
      </c>
      <c r="BH102">
        <v>420.0062666666665</v>
      </c>
      <c r="BI102">
        <v>14.78894</v>
      </c>
      <c r="BJ102">
        <v>14.55273666666667</v>
      </c>
      <c r="BK102">
        <v>420.2813666666667</v>
      </c>
      <c r="BL102">
        <v>14.81717333333333</v>
      </c>
      <c r="BM102">
        <v>600.0179333333333</v>
      </c>
      <c r="BN102">
        <v>101.3972666666667</v>
      </c>
      <c r="BO102">
        <v>0.09999849999999996</v>
      </c>
      <c r="BP102">
        <v>20.83421333333333</v>
      </c>
      <c r="BQ102">
        <v>20.83129333333333</v>
      </c>
      <c r="BR102">
        <v>999.9000000000002</v>
      </c>
      <c r="BS102">
        <v>0</v>
      </c>
      <c r="BT102">
        <v>0</v>
      </c>
      <c r="BU102">
        <v>10003.47733333333</v>
      </c>
      <c r="BV102">
        <v>0</v>
      </c>
      <c r="BW102">
        <v>72.3115</v>
      </c>
      <c r="BX102">
        <v>-2.518487</v>
      </c>
      <c r="BY102">
        <v>423.7546666666667</v>
      </c>
      <c r="BZ102">
        <v>426.2088</v>
      </c>
      <c r="CA102">
        <v>0.2362069333333333</v>
      </c>
      <c r="CB102">
        <v>420.0062666666665</v>
      </c>
      <c r="CC102">
        <v>14.55273666666667</v>
      </c>
      <c r="CD102">
        <v>1.499556666666667</v>
      </c>
      <c r="CE102">
        <v>1.475605333333333</v>
      </c>
      <c r="CF102">
        <v>12.96364</v>
      </c>
      <c r="CG102">
        <v>12.71771</v>
      </c>
      <c r="CH102">
        <v>400.0002666666666</v>
      </c>
      <c r="CI102">
        <v>0.8999883999999997</v>
      </c>
      <c r="CJ102">
        <v>0.1000117833333333</v>
      </c>
      <c r="CK102">
        <v>0</v>
      </c>
      <c r="CL102">
        <v>213.1806666666667</v>
      </c>
      <c r="CM102">
        <v>5.00098</v>
      </c>
      <c r="CN102">
        <v>1026.717666666667</v>
      </c>
      <c r="CO102">
        <v>3655.909</v>
      </c>
      <c r="CP102">
        <v>36.79973333333332</v>
      </c>
      <c r="CQ102">
        <v>40.03723333333333</v>
      </c>
      <c r="CR102">
        <v>38.59139999999999</v>
      </c>
      <c r="CS102">
        <v>40.87263333333332</v>
      </c>
      <c r="CT102">
        <v>38.56016666666666</v>
      </c>
      <c r="CU102">
        <v>355.4949999999999</v>
      </c>
      <c r="CV102">
        <v>39.504</v>
      </c>
      <c r="CW102">
        <v>0</v>
      </c>
      <c r="CX102">
        <v>1714154269.7</v>
      </c>
      <c r="CY102">
        <v>0</v>
      </c>
      <c r="CZ102">
        <v>1714152587.1</v>
      </c>
      <c r="DA102" t="s">
        <v>456</v>
      </c>
      <c r="DB102">
        <v>1714152586.6</v>
      </c>
      <c r="DC102">
        <v>1714152587.1</v>
      </c>
      <c r="DD102">
        <v>2</v>
      </c>
      <c r="DE102">
        <v>-0.066</v>
      </c>
      <c r="DF102">
        <v>0.004</v>
      </c>
      <c r="DG102">
        <v>-2.805</v>
      </c>
      <c r="DH102">
        <v>-0.029</v>
      </c>
      <c r="DI102">
        <v>420</v>
      </c>
      <c r="DJ102">
        <v>14</v>
      </c>
      <c r="DK102">
        <v>0.3</v>
      </c>
      <c r="DL102">
        <v>0.13</v>
      </c>
      <c r="DM102">
        <v>-2.504399268292683</v>
      </c>
      <c r="DN102">
        <v>-0.2515536585365842</v>
      </c>
      <c r="DO102">
        <v>0.04083914784891551</v>
      </c>
      <c r="DP102">
        <v>0</v>
      </c>
      <c r="DQ102">
        <v>0.2363196829268293</v>
      </c>
      <c r="DR102">
        <v>-0.0009218048780484485</v>
      </c>
      <c r="DS102">
        <v>0.00067566471115756</v>
      </c>
      <c r="DT102">
        <v>1</v>
      </c>
      <c r="DU102">
        <v>1</v>
      </c>
      <c r="DV102">
        <v>2</v>
      </c>
      <c r="DW102" t="s">
        <v>368</v>
      </c>
      <c r="DX102">
        <v>3.2299</v>
      </c>
      <c r="DY102">
        <v>2.70433</v>
      </c>
      <c r="DZ102">
        <v>0.10657</v>
      </c>
      <c r="EA102">
        <v>0.106852</v>
      </c>
      <c r="EB102">
        <v>0.0826933</v>
      </c>
      <c r="EC102">
        <v>0.0821292</v>
      </c>
      <c r="ED102">
        <v>29324</v>
      </c>
      <c r="EE102">
        <v>28680.5</v>
      </c>
      <c r="EF102">
        <v>31414.8</v>
      </c>
      <c r="EG102">
        <v>30422</v>
      </c>
      <c r="EH102">
        <v>38613.9</v>
      </c>
      <c r="EI102">
        <v>36925.2</v>
      </c>
      <c r="EJ102">
        <v>44039.9</v>
      </c>
      <c r="EK102">
        <v>42485</v>
      </c>
      <c r="EL102">
        <v>2.18762</v>
      </c>
      <c r="EM102">
        <v>1.9798</v>
      </c>
      <c r="EN102">
        <v>0.0388511</v>
      </c>
      <c r="EO102">
        <v>0</v>
      </c>
      <c r="EP102">
        <v>20.1967</v>
      </c>
      <c r="EQ102">
        <v>999.9</v>
      </c>
      <c r="ER102">
        <v>53.4</v>
      </c>
      <c r="ES102">
        <v>25.8</v>
      </c>
      <c r="ET102">
        <v>17.5625</v>
      </c>
      <c r="EU102">
        <v>61.4345</v>
      </c>
      <c r="EV102">
        <v>23.3093</v>
      </c>
      <c r="EW102">
        <v>1</v>
      </c>
      <c r="EX102">
        <v>-0.296725</v>
      </c>
      <c r="EY102">
        <v>1.51619</v>
      </c>
      <c r="EZ102">
        <v>20.2003</v>
      </c>
      <c r="FA102">
        <v>5.22747</v>
      </c>
      <c r="FB102">
        <v>11.9965</v>
      </c>
      <c r="FC102">
        <v>4.9675</v>
      </c>
      <c r="FD102">
        <v>3.297</v>
      </c>
      <c r="FE102">
        <v>9999</v>
      </c>
      <c r="FF102">
        <v>9999</v>
      </c>
      <c r="FG102">
        <v>9999</v>
      </c>
      <c r="FH102">
        <v>27.4</v>
      </c>
      <c r="FI102">
        <v>4.97107</v>
      </c>
      <c r="FJ102">
        <v>1.86768</v>
      </c>
      <c r="FK102">
        <v>1.85883</v>
      </c>
      <c r="FL102">
        <v>1.86493</v>
      </c>
      <c r="FM102">
        <v>1.8631</v>
      </c>
      <c r="FN102">
        <v>1.86433</v>
      </c>
      <c r="FO102">
        <v>1.85975</v>
      </c>
      <c r="FP102">
        <v>1.86386</v>
      </c>
      <c r="FQ102">
        <v>0</v>
      </c>
      <c r="FR102">
        <v>0</v>
      </c>
      <c r="FS102">
        <v>0</v>
      </c>
      <c r="FT102">
        <v>0</v>
      </c>
      <c r="FU102" t="s">
        <v>358</v>
      </c>
      <c r="FV102" t="s">
        <v>359</v>
      </c>
      <c r="FW102" t="s">
        <v>360</v>
      </c>
      <c r="FX102" t="s">
        <v>360</v>
      </c>
      <c r="FY102" t="s">
        <v>360</v>
      </c>
      <c r="FZ102" t="s">
        <v>360</v>
      </c>
      <c r="GA102">
        <v>0</v>
      </c>
      <c r="GB102">
        <v>100</v>
      </c>
      <c r="GC102">
        <v>100</v>
      </c>
      <c r="GD102">
        <v>-2.794</v>
      </c>
      <c r="GE102">
        <v>-0.0283</v>
      </c>
      <c r="GF102">
        <v>-0.9468066359150009</v>
      </c>
      <c r="GG102">
        <v>-0.004200780211792431</v>
      </c>
      <c r="GH102">
        <v>-6.086107273994438E-07</v>
      </c>
      <c r="GI102">
        <v>3.538391214060535E-10</v>
      </c>
      <c r="GJ102">
        <v>-0.05097611994291192</v>
      </c>
      <c r="GK102">
        <v>0.006682484536868237</v>
      </c>
      <c r="GL102">
        <v>-0.0007200357986506558</v>
      </c>
      <c r="GM102">
        <v>2.515042002614049E-05</v>
      </c>
      <c r="GN102">
        <v>15</v>
      </c>
      <c r="GO102">
        <v>1944</v>
      </c>
      <c r="GP102">
        <v>3</v>
      </c>
      <c r="GQ102">
        <v>20</v>
      </c>
      <c r="GR102">
        <v>26.6</v>
      </c>
      <c r="GS102">
        <v>26.6</v>
      </c>
      <c r="GT102">
        <v>1.12915</v>
      </c>
      <c r="GU102">
        <v>2.41455</v>
      </c>
      <c r="GV102">
        <v>1.44775</v>
      </c>
      <c r="GW102">
        <v>2.29736</v>
      </c>
      <c r="GX102">
        <v>1.55151</v>
      </c>
      <c r="GY102">
        <v>2.46094</v>
      </c>
      <c r="GZ102">
        <v>30.0718</v>
      </c>
      <c r="HA102">
        <v>14.1058</v>
      </c>
      <c r="HB102">
        <v>18</v>
      </c>
      <c r="HC102">
        <v>603.393</v>
      </c>
      <c r="HD102">
        <v>474.162</v>
      </c>
      <c r="HE102">
        <v>17.9999</v>
      </c>
      <c r="HF102">
        <v>23.1268</v>
      </c>
      <c r="HG102">
        <v>30.0006</v>
      </c>
      <c r="HH102">
        <v>23.1724</v>
      </c>
      <c r="HI102">
        <v>23.1258</v>
      </c>
      <c r="HJ102">
        <v>22.5987</v>
      </c>
      <c r="HK102">
        <v>26.2307</v>
      </c>
      <c r="HL102">
        <v>54.5454</v>
      </c>
      <c r="HM102">
        <v>18</v>
      </c>
      <c r="HN102">
        <v>420</v>
      </c>
      <c r="HO102">
        <v>14.5701</v>
      </c>
      <c r="HP102">
        <v>99.7107</v>
      </c>
      <c r="HQ102">
        <v>101.514</v>
      </c>
    </row>
    <row r="103" spans="1:225">
      <c r="A103">
        <v>87</v>
      </c>
      <c r="B103">
        <v>1714154193</v>
      </c>
      <c r="C103">
        <v>3135.900000095367</v>
      </c>
      <c r="D103" t="s">
        <v>545</v>
      </c>
      <c r="E103" t="s">
        <v>546</v>
      </c>
      <c r="F103">
        <v>5</v>
      </c>
      <c r="G103" t="s">
        <v>534</v>
      </c>
      <c r="H103">
        <v>1714154185.066667</v>
      </c>
      <c r="I103">
        <f>(J103)/1000</f>
        <v>0</v>
      </c>
      <c r="J103">
        <f>IF(BE103, AM103, AG103)</f>
        <v>0</v>
      </c>
      <c r="K103">
        <f>IF(BE103, AH103, AF103)</f>
        <v>0</v>
      </c>
      <c r="L103">
        <f>BG103 - IF(AT103&gt;1, K103*BA103*100.0/(AV103*BU103), 0)</f>
        <v>0</v>
      </c>
      <c r="M103">
        <f>((S103-I103/2)*L103-K103)/(S103+I103/2)</f>
        <v>0</v>
      </c>
      <c r="N103">
        <f>M103*(BN103+BO103)/1000.0</f>
        <v>0</v>
      </c>
      <c r="O103">
        <f>(BG103 - IF(AT103&gt;1, K103*BA103*100.0/(AV103*BU103), 0))*(BN103+BO103)/1000.0</f>
        <v>0</v>
      </c>
      <c r="P103">
        <f>2.0/((1/R103-1/Q103)+SIGN(R103)*SQRT((1/R103-1/Q103)*(1/R103-1/Q103) + 4*BB103/((BB103+1)*(BB103+1))*(2*1/R103*1/Q103-1/Q103*1/Q103)))</f>
        <v>0</v>
      </c>
      <c r="Q103">
        <f>IF(LEFT(BC103,1)&lt;&gt;"0",IF(LEFT(BC103,1)="1",3.0,BD103),$D$5+$E$5*(BU103*BN103/($K$5*1000))+$F$5*(BU103*BN103/($K$5*1000))*MAX(MIN(BA103,$J$5),$I$5)*MAX(MIN(BA103,$J$5),$I$5)+$G$5*MAX(MIN(BA103,$J$5),$I$5)*(BU103*BN103/($K$5*1000))+$H$5*(BU103*BN103/($K$5*1000))*(BU103*BN103/($K$5*1000)))</f>
        <v>0</v>
      </c>
      <c r="R103">
        <f>I103*(1000-(1000*0.61365*exp(17.502*V103/(240.97+V103))/(BN103+BO103)+BI103)/2)/(1000*0.61365*exp(17.502*V103/(240.97+V103))/(BN103+BO103)-BI103)</f>
        <v>0</v>
      </c>
      <c r="S103">
        <f>1/((BB103+1)/(P103/1.6)+1/(Q103/1.37)) + BB103/((BB103+1)/(P103/1.6) + BB103/(Q103/1.37))</f>
        <v>0</v>
      </c>
      <c r="T103">
        <f>(AW103*AZ103)</f>
        <v>0</v>
      </c>
      <c r="U103">
        <f>(BP103+(T103+2*0.95*5.67E-8*(((BP103+$B$7)+273)^4-(BP103+273)^4)-44100*I103)/(1.84*29.3*Q103+8*0.95*5.67E-8*(BP103+273)^3))</f>
        <v>0</v>
      </c>
      <c r="V103">
        <f>($C$7*BQ103+$D$7*BR103+$E$7*U103)</f>
        <v>0</v>
      </c>
      <c r="W103">
        <f>0.61365*exp(17.502*V103/(240.97+V103))</f>
        <v>0</v>
      </c>
      <c r="X103">
        <f>(Y103/Z103*100)</f>
        <v>0</v>
      </c>
      <c r="Y103">
        <f>BI103*(BN103+BO103)/1000</f>
        <v>0</v>
      </c>
      <c r="Z103">
        <f>0.61365*exp(17.502*BP103/(240.97+BP103))</f>
        <v>0</v>
      </c>
      <c r="AA103">
        <f>(W103-BI103*(BN103+BO103)/1000)</f>
        <v>0</v>
      </c>
      <c r="AB103">
        <f>(-I103*44100)</f>
        <v>0</v>
      </c>
      <c r="AC103">
        <f>2*29.3*Q103*0.92*(BP103-V103)</f>
        <v>0</v>
      </c>
      <c r="AD103">
        <f>2*0.95*5.67E-8*(((BP103+$B$7)+273)^4-(V103+273)^4)</f>
        <v>0</v>
      </c>
      <c r="AE103">
        <f>T103+AD103+AB103+AC103</f>
        <v>0</v>
      </c>
      <c r="AF103">
        <f>BM103*AT103*(BH103-BG103*(1000-AT103*BJ103)/(1000-AT103*BI103))/(100*BA103)</f>
        <v>0</v>
      </c>
      <c r="AG103">
        <f>1000*BM103*AT103*(BI103-BJ103)/(100*BA103*(1000-AT103*BI103))</f>
        <v>0</v>
      </c>
      <c r="AH103">
        <f>(AI103 - AJ103 - BN103*1E3/(8.314*(BP103+273.15)) * AL103/BM103 * AK103) * BM103/(100*BA103) * (1000 - BJ103)/1000</f>
        <v>0</v>
      </c>
      <c r="AI103">
        <v>426.1894463720535</v>
      </c>
      <c r="AJ103">
        <v>423.786684848485</v>
      </c>
      <c r="AK103">
        <v>0.0001067871408757595</v>
      </c>
      <c r="AL103">
        <v>67.16639967413897</v>
      </c>
      <c r="AM103">
        <f>(AO103 - AN103 + BN103*1E3/(8.314*(BP103+273.15)) * AQ103/BM103 * AP103) * BM103/(100*BA103) * 1000/(1000 - AO103)</f>
        <v>0</v>
      </c>
      <c r="AN103">
        <v>14.55974602274877</v>
      </c>
      <c r="AO103">
        <v>14.79530727272727</v>
      </c>
      <c r="AP103">
        <v>1.10468736979654E-05</v>
      </c>
      <c r="AQ103">
        <v>78.5489664685353</v>
      </c>
      <c r="AR103">
        <v>0</v>
      </c>
      <c r="AS103">
        <v>0</v>
      </c>
      <c r="AT103">
        <f>IF(AR103*$H$13&gt;=AV103,1.0,(AV103/(AV103-AR103*$H$13)))</f>
        <v>0</v>
      </c>
      <c r="AU103">
        <f>(AT103-1)*100</f>
        <v>0</v>
      </c>
      <c r="AV103">
        <f>MAX(0,($B$13+$C$13*BU103)/(1+$D$13*BU103)*BN103/(BP103+273)*$E$13)</f>
        <v>0</v>
      </c>
      <c r="AW103">
        <f>$B$11*BV103+$C$11*BW103+$F$11*CH103*(1-CK103)</f>
        <v>0</v>
      </c>
      <c r="AX103">
        <f>AW103*AY103</f>
        <v>0</v>
      </c>
      <c r="AY103">
        <f>($B$11*$D$9+$C$11*$D$9+$F$11*((CU103+CM103)/MAX(CU103+CM103+CV103, 0.1)*$I$9+CV103/MAX(CU103+CM103+CV103, 0.1)*$J$9))/($B$11+$C$11+$F$11)</f>
        <v>0</v>
      </c>
      <c r="AZ103">
        <f>($B$11*$K$9+$C$11*$K$9+$F$11*((CU103+CM103)/MAX(CU103+CM103+CV103, 0.1)*$P$9+CV103/MAX(CU103+CM103+CV103, 0.1)*$Q$9))/($B$11+$C$11+$F$11)</f>
        <v>0</v>
      </c>
      <c r="BA103">
        <v>6</v>
      </c>
      <c r="BB103">
        <v>0.5</v>
      </c>
      <c r="BC103" t="s">
        <v>355</v>
      </c>
      <c r="BD103">
        <v>2</v>
      </c>
      <c r="BE103" t="b">
        <v>1</v>
      </c>
      <c r="BF103">
        <v>1714154185.066667</v>
      </c>
      <c r="BG103">
        <v>417.4820666666667</v>
      </c>
      <c r="BH103">
        <v>420.0012666666667</v>
      </c>
      <c r="BI103">
        <v>14.79171</v>
      </c>
      <c r="BJ103">
        <v>14.55666333333334</v>
      </c>
      <c r="BK103">
        <v>420.2757333333333</v>
      </c>
      <c r="BL103">
        <v>14.81994666666666</v>
      </c>
      <c r="BM103">
        <v>599.9746333333334</v>
      </c>
      <c r="BN103">
        <v>101.3972666666667</v>
      </c>
      <c r="BO103">
        <v>0.09992877333333333</v>
      </c>
      <c r="BP103">
        <v>20.84064333333333</v>
      </c>
      <c r="BQ103">
        <v>20.84048666666667</v>
      </c>
      <c r="BR103">
        <v>999.9000000000002</v>
      </c>
      <c r="BS103">
        <v>0</v>
      </c>
      <c r="BT103">
        <v>0</v>
      </c>
      <c r="BU103">
        <v>10001.89333333333</v>
      </c>
      <c r="BV103">
        <v>0</v>
      </c>
      <c r="BW103">
        <v>77.67874666666667</v>
      </c>
      <c r="BX103">
        <v>-2.519080666666667</v>
      </c>
      <c r="BY103">
        <v>423.7501666666666</v>
      </c>
      <c r="BZ103">
        <v>426.2053333333333</v>
      </c>
      <c r="CA103">
        <v>0.2350487</v>
      </c>
      <c r="CB103">
        <v>420.0012666666667</v>
      </c>
      <c r="CC103">
        <v>14.55666333333334</v>
      </c>
      <c r="CD103">
        <v>1.499837666666667</v>
      </c>
      <c r="CE103">
        <v>1.476003666666667</v>
      </c>
      <c r="CF103">
        <v>12.96650333333334</v>
      </c>
      <c r="CG103">
        <v>12.72182666666666</v>
      </c>
      <c r="CH103">
        <v>400.0193666666667</v>
      </c>
      <c r="CI103">
        <v>0.8999790999999999</v>
      </c>
      <c r="CJ103">
        <v>0.1000208466666667</v>
      </c>
      <c r="CK103">
        <v>0</v>
      </c>
      <c r="CL103">
        <v>212.3234666666666</v>
      </c>
      <c r="CM103">
        <v>5.00098</v>
      </c>
      <c r="CN103">
        <v>1023.236333333333</v>
      </c>
      <c r="CO103">
        <v>3656.075333333334</v>
      </c>
      <c r="CP103">
        <v>36.61019999999999</v>
      </c>
      <c r="CQ103">
        <v>39.64143333333332</v>
      </c>
      <c r="CR103">
        <v>38.3748</v>
      </c>
      <c r="CS103">
        <v>40.24349999999999</v>
      </c>
      <c r="CT103">
        <v>38.25393333333332</v>
      </c>
      <c r="CU103">
        <v>355.5076666666666</v>
      </c>
      <c r="CV103">
        <v>39.50933333333333</v>
      </c>
      <c r="CW103">
        <v>0</v>
      </c>
      <c r="CX103">
        <v>1714154279.9</v>
      </c>
      <c r="CY103">
        <v>0</v>
      </c>
      <c r="CZ103">
        <v>1714152587.1</v>
      </c>
      <c r="DA103" t="s">
        <v>456</v>
      </c>
      <c r="DB103">
        <v>1714152586.6</v>
      </c>
      <c r="DC103">
        <v>1714152587.1</v>
      </c>
      <c r="DD103">
        <v>2</v>
      </c>
      <c r="DE103">
        <v>-0.066</v>
      </c>
      <c r="DF103">
        <v>0.004</v>
      </c>
      <c r="DG103">
        <v>-2.805</v>
      </c>
      <c r="DH103">
        <v>-0.029</v>
      </c>
      <c r="DI103">
        <v>420</v>
      </c>
      <c r="DJ103">
        <v>14</v>
      </c>
      <c r="DK103">
        <v>0.3</v>
      </c>
      <c r="DL103">
        <v>0.13</v>
      </c>
      <c r="DM103">
        <v>-2.5216965</v>
      </c>
      <c r="DN103">
        <v>0.03106649155723219</v>
      </c>
      <c r="DO103">
        <v>0.02872959767817851</v>
      </c>
      <c r="DP103">
        <v>1</v>
      </c>
      <c r="DQ103">
        <v>0.2353909</v>
      </c>
      <c r="DR103">
        <v>-0.009885748592871037</v>
      </c>
      <c r="DS103">
        <v>0.001170873665260263</v>
      </c>
      <c r="DT103">
        <v>1</v>
      </c>
      <c r="DU103">
        <v>2</v>
      </c>
      <c r="DV103">
        <v>2</v>
      </c>
      <c r="DW103" t="s">
        <v>365</v>
      </c>
      <c r="DX103">
        <v>3.22993</v>
      </c>
      <c r="DY103">
        <v>2.70435</v>
      </c>
      <c r="DZ103">
        <v>0.10657</v>
      </c>
      <c r="EA103">
        <v>0.106853</v>
      </c>
      <c r="EB103">
        <v>0.0827109</v>
      </c>
      <c r="EC103">
        <v>0.08215</v>
      </c>
      <c r="ED103">
        <v>29323.6</v>
      </c>
      <c r="EE103">
        <v>28679.4</v>
      </c>
      <c r="EF103">
        <v>31414.4</v>
      </c>
      <c r="EG103">
        <v>30421</v>
      </c>
      <c r="EH103">
        <v>38612.8</v>
      </c>
      <c r="EI103">
        <v>36923.1</v>
      </c>
      <c r="EJ103">
        <v>44039.5</v>
      </c>
      <c r="EK103">
        <v>42483.6</v>
      </c>
      <c r="EL103">
        <v>2.18743</v>
      </c>
      <c r="EM103">
        <v>1.9798</v>
      </c>
      <c r="EN103">
        <v>0.0388585</v>
      </c>
      <c r="EO103">
        <v>0</v>
      </c>
      <c r="EP103">
        <v>20.2024</v>
      </c>
      <c r="EQ103">
        <v>999.9</v>
      </c>
      <c r="ER103">
        <v>53.4</v>
      </c>
      <c r="ES103">
        <v>25.8</v>
      </c>
      <c r="ET103">
        <v>17.562</v>
      </c>
      <c r="EU103">
        <v>61.4845</v>
      </c>
      <c r="EV103">
        <v>23.4495</v>
      </c>
      <c r="EW103">
        <v>1</v>
      </c>
      <c r="EX103">
        <v>-0.29578</v>
      </c>
      <c r="EY103">
        <v>1.51264</v>
      </c>
      <c r="EZ103">
        <v>20.1997</v>
      </c>
      <c r="FA103">
        <v>5.22418</v>
      </c>
      <c r="FB103">
        <v>11.9975</v>
      </c>
      <c r="FC103">
        <v>4.96655</v>
      </c>
      <c r="FD103">
        <v>3.2964</v>
      </c>
      <c r="FE103">
        <v>9999</v>
      </c>
      <c r="FF103">
        <v>9999</v>
      </c>
      <c r="FG103">
        <v>9999</v>
      </c>
      <c r="FH103">
        <v>27.4</v>
      </c>
      <c r="FI103">
        <v>4.97107</v>
      </c>
      <c r="FJ103">
        <v>1.86768</v>
      </c>
      <c r="FK103">
        <v>1.85883</v>
      </c>
      <c r="FL103">
        <v>1.86493</v>
      </c>
      <c r="FM103">
        <v>1.8631</v>
      </c>
      <c r="FN103">
        <v>1.86432</v>
      </c>
      <c r="FO103">
        <v>1.85976</v>
      </c>
      <c r="FP103">
        <v>1.86386</v>
      </c>
      <c r="FQ103">
        <v>0</v>
      </c>
      <c r="FR103">
        <v>0</v>
      </c>
      <c r="FS103">
        <v>0</v>
      </c>
      <c r="FT103">
        <v>0</v>
      </c>
      <c r="FU103" t="s">
        <v>358</v>
      </c>
      <c r="FV103" t="s">
        <v>359</v>
      </c>
      <c r="FW103" t="s">
        <v>360</v>
      </c>
      <c r="FX103" t="s">
        <v>360</v>
      </c>
      <c r="FY103" t="s">
        <v>360</v>
      </c>
      <c r="FZ103" t="s">
        <v>360</v>
      </c>
      <c r="GA103">
        <v>0</v>
      </c>
      <c r="GB103">
        <v>100</v>
      </c>
      <c r="GC103">
        <v>100</v>
      </c>
      <c r="GD103">
        <v>-2.793</v>
      </c>
      <c r="GE103">
        <v>-0.0282</v>
      </c>
      <c r="GF103">
        <v>-0.9468066359150009</v>
      </c>
      <c r="GG103">
        <v>-0.004200780211792431</v>
      </c>
      <c r="GH103">
        <v>-6.086107273994438E-07</v>
      </c>
      <c r="GI103">
        <v>3.538391214060535E-10</v>
      </c>
      <c r="GJ103">
        <v>-0.05097611994291192</v>
      </c>
      <c r="GK103">
        <v>0.006682484536868237</v>
      </c>
      <c r="GL103">
        <v>-0.0007200357986506558</v>
      </c>
      <c r="GM103">
        <v>2.515042002614049E-05</v>
      </c>
      <c r="GN103">
        <v>15</v>
      </c>
      <c r="GO103">
        <v>1944</v>
      </c>
      <c r="GP103">
        <v>3</v>
      </c>
      <c r="GQ103">
        <v>20</v>
      </c>
      <c r="GR103">
        <v>26.8</v>
      </c>
      <c r="GS103">
        <v>26.8</v>
      </c>
      <c r="GT103">
        <v>1.12915</v>
      </c>
      <c r="GU103">
        <v>2.41333</v>
      </c>
      <c r="GV103">
        <v>1.44775</v>
      </c>
      <c r="GW103">
        <v>2.29736</v>
      </c>
      <c r="GX103">
        <v>1.55151</v>
      </c>
      <c r="GY103">
        <v>2.45117</v>
      </c>
      <c r="GZ103">
        <v>30.0718</v>
      </c>
      <c r="HA103">
        <v>14.097</v>
      </c>
      <c r="HB103">
        <v>18</v>
      </c>
      <c r="HC103">
        <v>603.377</v>
      </c>
      <c r="HD103">
        <v>474.25</v>
      </c>
      <c r="HE103">
        <v>17.9997</v>
      </c>
      <c r="HF103">
        <v>23.1398</v>
      </c>
      <c r="HG103">
        <v>30.0005</v>
      </c>
      <c r="HH103">
        <v>23.1833</v>
      </c>
      <c r="HI103">
        <v>23.1354</v>
      </c>
      <c r="HJ103">
        <v>22.5979</v>
      </c>
      <c r="HK103">
        <v>26.2307</v>
      </c>
      <c r="HL103">
        <v>54.5454</v>
      </c>
      <c r="HM103">
        <v>18</v>
      </c>
      <c r="HN103">
        <v>420</v>
      </c>
      <c r="HO103">
        <v>14.5817</v>
      </c>
      <c r="HP103">
        <v>99.7097</v>
      </c>
      <c r="HQ103">
        <v>101.511</v>
      </c>
    </row>
    <row r="104" spans="1:225">
      <c r="A104">
        <v>88</v>
      </c>
      <c r="B104">
        <v>1714154616</v>
      </c>
      <c r="C104">
        <v>3558.900000095367</v>
      </c>
      <c r="D104" t="s">
        <v>547</v>
      </c>
      <c r="E104" t="s">
        <v>548</v>
      </c>
      <c r="F104">
        <v>5</v>
      </c>
      <c r="G104" t="s">
        <v>549</v>
      </c>
      <c r="H104">
        <v>1714154608</v>
      </c>
      <c r="I104">
        <f>(J104)/1000</f>
        <v>0</v>
      </c>
      <c r="J104">
        <f>IF(BE104, AM104, AG104)</f>
        <v>0</v>
      </c>
      <c r="K104">
        <f>IF(BE104, AH104, AF104)</f>
        <v>0</v>
      </c>
      <c r="L104">
        <f>BG104 - IF(AT104&gt;1, K104*BA104*100.0/(AV104*BU104), 0)</f>
        <v>0</v>
      </c>
      <c r="M104">
        <f>((S104-I104/2)*L104-K104)/(S104+I104/2)</f>
        <v>0</v>
      </c>
      <c r="N104">
        <f>M104*(BN104+BO104)/1000.0</f>
        <v>0</v>
      </c>
      <c r="O104">
        <f>(BG104 - IF(AT104&gt;1, K104*BA104*100.0/(AV104*BU104), 0))*(BN104+BO104)/1000.0</f>
        <v>0</v>
      </c>
      <c r="P104">
        <f>2.0/((1/R104-1/Q104)+SIGN(R104)*SQRT((1/R104-1/Q104)*(1/R104-1/Q104) + 4*BB104/((BB104+1)*(BB104+1))*(2*1/R104*1/Q104-1/Q104*1/Q104)))</f>
        <v>0</v>
      </c>
      <c r="Q104">
        <f>IF(LEFT(BC104,1)&lt;&gt;"0",IF(LEFT(BC104,1)="1",3.0,BD104),$D$5+$E$5*(BU104*BN104/($K$5*1000))+$F$5*(BU104*BN104/($K$5*1000))*MAX(MIN(BA104,$J$5),$I$5)*MAX(MIN(BA104,$J$5),$I$5)+$G$5*MAX(MIN(BA104,$J$5),$I$5)*(BU104*BN104/($K$5*1000))+$H$5*(BU104*BN104/($K$5*1000))*(BU104*BN104/($K$5*1000)))</f>
        <v>0</v>
      </c>
      <c r="R104">
        <f>I104*(1000-(1000*0.61365*exp(17.502*V104/(240.97+V104))/(BN104+BO104)+BI104)/2)/(1000*0.61365*exp(17.502*V104/(240.97+V104))/(BN104+BO104)-BI104)</f>
        <v>0</v>
      </c>
      <c r="S104">
        <f>1/((BB104+1)/(P104/1.6)+1/(Q104/1.37)) + BB104/((BB104+1)/(P104/1.6) + BB104/(Q104/1.37))</f>
        <v>0</v>
      </c>
      <c r="T104">
        <f>(AW104*AZ104)</f>
        <v>0</v>
      </c>
      <c r="U104">
        <f>(BP104+(T104+2*0.95*5.67E-8*(((BP104+$B$7)+273)^4-(BP104+273)^4)-44100*I104)/(1.84*29.3*Q104+8*0.95*5.67E-8*(BP104+273)^3))</f>
        <v>0</v>
      </c>
      <c r="V104">
        <f>($C$7*BQ104+$D$7*BR104+$E$7*U104)</f>
        <v>0</v>
      </c>
      <c r="W104">
        <f>0.61365*exp(17.502*V104/(240.97+V104))</f>
        <v>0</v>
      </c>
      <c r="X104">
        <f>(Y104/Z104*100)</f>
        <v>0</v>
      </c>
      <c r="Y104">
        <f>BI104*(BN104+BO104)/1000</f>
        <v>0</v>
      </c>
      <c r="Z104">
        <f>0.61365*exp(17.502*BP104/(240.97+BP104))</f>
        <v>0</v>
      </c>
      <c r="AA104">
        <f>(W104-BI104*(BN104+BO104)/1000)</f>
        <v>0</v>
      </c>
      <c r="AB104">
        <f>(-I104*44100)</f>
        <v>0</v>
      </c>
      <c r="AC104">
        <f>2*29.3*Q104*0.92*(BP104-V104)</f>
        <v>0</v>
      </c>
      <c r="AD104">
        <f>2*0.95*5.67E-8*(((BP104+$B$7)+273)^4-(V104+273)^4)</f>
        <v>0</v>
      </c>
      <c r="AE104">
        <f>T104+AD104+AB104+AC104</f>
        <v>0</v>
      </c>
      <c r="AF104">
        <f>BM104*AT104*(BH104-BG104*(1000-AT104*BJ104)/(1000-AT104*BI104))/(100*BA104)</f>
        <v>0</v>
      </c>
      <c r="AG104">
        <f>1000*BM104*AT104*(BI104-BJ104)/(100*BA104*(1000-AT104*BI104))</f>
        <v>0</v>
      </c>
      <c r="AH104">
        <f>(AI104 - AJ104 - BN104*1E3/(8.314*(BP104+273.15)) * AL104/BM104 * AK104) * BM104/(100*BA104) * (1000 - BJ104)/1000</f>
        <v>0</v>
      </c>
      <c r="AI104">
        <v>426.3696256748128</v>
      </c>
      <c r="AJ104">
        <v>425.9245515151513</v>
      </c>
      <c r="AK104">
        <v>-0.001830138186498395</v>
      </c>
      <c r="AL104">
        <v>67.16517216538215</v>
      </c>
      <c r="AM104">
        <f>(AO104 - AN104 + BN104*1E3/(8.314*(BP104+273.15)) * AQ104/BM104 * AP104) * BM104/(100*BA104) * 1000/(1000 - AO104)</f>
        <v>0</v>
      </c>
      <c r="AN104">
        <v>14.83131801871807</v>
      </c>
      <c r="AO104">
        <v>14.95566606060606</v>
      </c>
      <c r="AP104">
        <v>-0.0003726934979921552</v>
      </c>
      <c r="AQ104">
        <v>78.54889754879531</v>
      </c>
      <c r="AR104">
        <v>28</v>
      </c>
      <c r="AS104">
        <v>5</v>
      </c>
      <c r="AT104">
        <f>IF(AR104*$H$13&gt;=AV104,1.0,(AV104/(AV104-AR104*$H$13)))</f>
        <v>0</v>
      </c>
      <c r="AU104">
        <f>(AT104-1)*100</f>
        <v>0</v>
      </c>
      <c r="AV104">
        <f>MAX(0,($B$13+$C$13*BU104)/(1+$D$13*BU104)*BN104/(BP104+273)*$E$13)</f>
        <v>0</v>
      </c>
      <c r="AW104">
        <f>$B$11*BV104+$C$11*BW104+$F$11*CH104*(1-CK104)</f>
        <v>0</v>
      </c>
      <c r="AX104">
        <f>AW104*AY104</f>
        <v>0</v>
      </c>
      <c r="AY104">
        <f>($B$11*$D$9+$C$11*$D$9+$F$11*((CU104+CM104)/MAX(CU104+CM104+CV104, 0.1)*$I$9+CV104/MAX(CU104+CM104+CV104, 0.1)*$J$9))/($B$11+$C$11+$F$11)</f>
        <v>0</v>
      </c>
      <c r="AZ104">
        <f>($B$11*$K$9+$C$11*$K$9+$F$11*((CU104+CM104)/MAX(CU104+CM104+CV104, 0.1)*$P$9+CV104/MAX(CU104+CM104+CV104, 0.1)*$Q$9))/($B$11+$C$11+$F$11)</f>
        <v>0</v>
      </c>
      <c r="BA104">
        <v>6</v>
      </c>
      <c r="BB104">
        <v>0.5</v>
      </c>
      <c r="BC104" t="s">
        <v>355</v>
      </c>
      <c r="BD104">
        <v>2</v>
      </c>
      <c r="BE104" t="b">
        <v>1</v>
      </c>
      <c r="BF104">
        <v>1714154608</v>
      </c>
      <c r="BG104">
        <v>419.6010322580645</v>
      </c>
      <c r="BH104">
        <v>419.997193548387</v>
      </c>
      <c r="BI104">
        <v>14.97695806451613</v>
      </c>
      <c r="BJ104">
        <v>14.83948709677419</v>
      </c>
      <c r="BK104">
        <v>422.2811935483872</v>
      </c>
      <c r="BL104">
        <v>15.00816451612904</v>
      </c>
      <c r="BM104">
        <v>600.0315483870969</v>
      </c>
      <c r="BN104">
        <v>101.3861935483871</v>
      </c>
      <c r="BO104">
        <v>0.099979</v>
      </c>
      <c r="BP104">
        <v>21.23645483870968</v>
      </c>
      <c r="BQ104">
        <v>21.23894516129032</v>
      </c>
      <c r="BR104">
        <v>999.9000000000003</v>
      </c>
      <c r="BS104">
        <v>0</v>
      </c>
      <c r="BT104">
        <v>0</v>
      </c>
      <c r="BU104">
        <v>10007.59451612903</v>
      </c>
      <c r="BV104">
        <v>0</v>
      </c>
      <c r="BW104">
        <v>82.19501935483872</v>
      </c>
      <c r="BX104">
        <v>-0.3961949032258065</v>
      </c>
      <c r="BY104">
        <v>425.9808387096774</v>
      </c>
      <c r="BZ104">
        <v>426.3236451612903</v>
      </c>
      <c r="CA104">
        <v>0.137475064516129</v>
      </c>
      <c r="CB104">
        <v>419.997193548387</v>
      </c>
      <c r="CC104">
        <v>14.83948709677419</v>
      </c>
      <c r="CD104">
        <v>1.518456774193548</v>
      </c>
      <c r="CE104">
        <v>1.50452</v>
      </c>
      <c r="CF104">
        <v>13.15529032258064</v>
      </c>
      <c r="CG104">
        <v>13.01417096774194</v>
      </c>
      <c r="CH104">
        <v>399.9492903225807</v>
      </c>
      <c r="CI104">
        <v>0.8999932580645162</v>
      </c>
      <c r="CJ104">
        <v>0.1000069709677419</v>
      </c>
      <c r="CK104">
        <v>0</v>
      </c>
      <c r="CL104">
        <v>112.2401935483871</v>
      </c>
      <c r="CM104">
        <v>5.00098</v>
      </c>
      <c r="CN104">
        <v>619.6021935483872</v>
      </c>
      <c r="CO104">
        <v>3655.443548387097</v>
      </c>
      <c r="CP104">
        <v>35.45135483870968</v>
      </c>
      <c r="CQ104">
        <v>38.41106451612903</v>
      </c>
      <c r="CR104">
        <v>37.23561290322579</v>
      </c>
      <c r="CS104">
        <v>37.93925806451612</v>
      </c>
      <c r="CT104">
        <v>37.11264516129032</v>
      </c>
      <c r="CU104">
        <v>355.4503225806451</v>
      </c>
      <c r="CV104">
        <v>39.49709677419354</v>
      </c>
      <c r="CW104">
        <v>0</v>
      </c>
      <c r="CX104">
        <v>1714154702.9</v>
      </c>
      <c r="CY104">
        <v>0</v>
      </c>
      <c r="CZ104">
        <v>1714154521.5</v>
      </c>
      <c r="DA104" t="s">
        <v>550</v>
      </c>
      <c r="DB104">
        <v>1714154517.5</v>
      </c>
      <c r="DC104">
        <v>1714154521.5</v>
      </c>
      <c r="DD104">
        <v>4</v>
      </c>
      <c r="DE104">
        <v>0.022</v>
      </c>
      <c r="DF104">
        <v>-0.004</v>
      </c>
      <c r="DG104">
        <v>-2.682</v>
      </c>
      <c r="DH104">
        <v>-0.032</v>
      </c>
      <c r="DI104">
        <v>420</v>
      </c>
      <c r="DJ104">
        <v>14</v>
      </c>
      <c r="DK104">
        <v>0.52</v>
      </c>
      <c r="DL104">
        <v>0.11</v>
      </c>
      <c r="DM104">
        <v>-0.392170675</v>
      </c>
      <c r="DN104">
        <v>-0.09732849906191372</v>
      </c>
      <c r="DO104">
        <v>0.04660331108375643</v>
      </c>
      <c r="DP104">
        <v>1</v>
      </c>
      <c r="DQ104">
        <v>0.138117375</v>
      </c>
      <c r="DR104">
        <v>-0.01599335459662313</v>
      </c>
      <c r="DS104">
        <v>0.007957232916307969</v>
      </c>
      <c r="DT104">
        <v>1</v>
      </c>
      <c r="DU104">
        <v>2</v>
      </c>
      <c r="DV104">
        <v>2</v>
      </c>
      <c r="DW104" t="s">
        <v>365</v>
      </c>
      <c r="DX104">
        <v>3.22955</v>
      </c>
      <c r="DY104">
        <v>2.70417</v>
      </c>
      <c r="DZ104">
        <v>0.106825</v>
      </c>
      <c r="EA104">
        <v>0.106747</v>
      </c>
      <c r="EB104">
        <v>0.0832851</v>
      </c>
      <c r="EC104">
        <v>0.08317570000000001</v>
      </c>
      <c r="ED104">
        <v>29292.3</v>
      </c>
      <c r="EE104">
        <v>28650.7</v>
      </c>
      <c r="EF104">
        <v>31392.2</v>
      </c>
      <c r="EG104">
        <v>30389.5</v>
      </c>
      <c r="EH104">
        <v>38559.7</v>
      </c>
      <c r="EI104">
        <v>36845</v>
      </c>
      <c r="EJ104">
        <v>44006.8</v>
      </c>
      <c r="EK104">
        <v>42441.2</v>
      </c>
      <c r="EL104">
        <v>2.11125</v>
      </c>
      <c r="EM104">
        <v>1.9749</v>
      </c>
      <c r="EN104">
        <v>0.0405461</v>
      </c>
      <c r="EO104">
        <v>0</v>
      </c>
      <c r="EP104">
        <v>20.5821</v>
      </c>
      <c r="EQ104">
        <v>999.9</v>
      </c>
      <c r="ER104">
        <v>54</v>
      </c>
      <c r="ES104">
        <v>25.8</v>
      </c>
      <c r="ET104">
        <v>17.76</v>
      </c>
      <c r="EU104">
        <v>61.3945</v>
      </c>
      <c r="EV104">
        <v>22.9447</v>
      </c>
      <c r="EW104">
        <v>1</v>
      </c>
      <c r="EX104">
        <v>-0.264512</v>
      </c>
      <c r="EY104">
        <v>1.15707</v>
      </c>
      <c r="EZ104">
        <v>20.2052</v>
      </c>
      <c r="FA104">
        <v>5.22882</v>
      </c>
      <c r="FB104">
        <v>11.998</v>
      </c>
      <c r="FC104">
        <v>4.96775</v>
      </c>
      <c r="FD104">
        <v>3.297</v>
      </c>
      <c r="FE104">
        <v>9999</v>
      </c>
      <c r="FF104">
        <v>9999</v>
      </c>
      <c r="FG104">
        <v>9999</v>
      </c>
      <c r="FH104">
        <v>27.5</v>
      </c>
      <c r="FI104">
        <v>4.97105</v>
      </c>
      <c r="FJ104">
        <v>1.86768</v>
      </c>
      <c r="FK104">
        <v>1.85883</v>
      </c>
      <c r="FL104">
        <v>1.86494</v>
      </c>
      <c r="FM104">
        <v>1.86309</v>
      </c>
      <c r="FN104">
        <v>1.86433</v>
      </c>
      <c r="FO104">
        <v>1.85979</v>
      </c>
      <c r="FP104">
        <v>1.86386</v>
      </c>
      <c r="FQ104">
        <v>0</v>
      </c>
      <c r="FR104">
        <v>0</v>
      </c>
      <c r="FS104">
        <v>0</v>
      </c>
      <c r="FT104">
        <v>0</v>
      </c>
      <c r="FU104" t="s">
        <v>358</v>
      </c>
      <c r="FV104" t="s">
        <v>359</v>
      </c>
      <c r="FW104" t="s">
        <v>360</v>
      </c>
      <c r="FX104" t="s">
        <v>360</v>
      </c>
      <c r="FY104" t="s">
        <v>360</v>
      </c>
      <c r="FZ104" t="s">
        <v>360</v>
      </c>
      <c r="GA104">
        <v>0</v>
      </c>
      <c r="GB104">
        <v>100</v>
      </c>
      <c r="GC104">
        <v>100</v>
      </c>
      <c r="GD104">
        <v>-2.68</v>
      </c>
      <c r="GE104">
        <v>-0.0312</v>
      </c>
      <c r="GF104">
        <v>-0.8244468132919491</v>
      </c>
      <c r="GG104">
        <v>-0.004200780211792431</v>
      </c>
      <c r="GH104">
        <v>-6.086107273994438E-07</v>
      </c>
      <c r="GI104">
        <v>3.538391214060535E-10</v>
      </c>
      <c r="GJ104">
        <v>-0.05432726209302651</v>
      </c>
      <c r="GK104">
        <v>0.006682484536868237</v>
      </c>
      <c r="GL104">
        <v>-0.0007200357986506558</v>
      </c>
      <c r="GM104">
        <v>2.515042002614049E-05</v>
      </c>
      <c r="GN104">
        <v>15</v>
      </c>
      <c r="GO104">
        <v>1944</v>
      </c>
      <c r="GP104">
        <v>3</v>
      </c>
      <c r="GQ104">
        <v>20</v>
      </c>
      <c r="GR104">
        <v>1.6</v>
      </c>
      <c r="GS104">
        <v>1.6</v>
      </c>
      <c r="GT104">
        <v>1.12793</v>
      </c>
      <c r="GU104">
        <v>2.42065</v>
      </c>
      <c r="GV104">
        <v>1.44897</v>
      </c>
      <c r="GW104">
        <v>2.29736</v>
      </c>
      <c r="GX104">
        <v>1.55151</v>
      </c>
      <c r="GY104">
        <v>2.27173</v>
      </c>
      <c r="GZ104">
        <v>30.0932</v>
      </c>
      <c r="HA104">
        <v>14.0357</v>
      </c>
      <c r="HB104">
        <v>18</v>
      </c>
      <c r="HC104">
        <v>556.274</v>
      </c>
      <c r="HD104">
        <v>474.723</v>
      </c>
      <c r="HE104">
        <v>19.0019</v>
      </c>
      <c r="HF104">
        <v>23.5485</v>
      </c>
      <c r="HG104">
        <v>30.0005</v>
      </c>
      <c r="HH104">
        <v>23.5801</v>
      </c>
      <c r="HI104">
        <v>23.5233</v>
      </c>
      <c r="HJ104">
        <v>22.5851</v>
      </c>
      <c r="HK104">
        <v>25.5479</v>
      </c>
      <c r="HL104">
        <v>55.0304</v>
      </c>
      <c r="HM104">
        <v>19</v>
      </c>
      <c r="HN104">
        <v>420</v>
      </c>
      <c r="HO104">
        <v>14.7698</v>
      </c>
      <c r="HP104">
        <v>99.6371</v>
      </c>
      <c r="HQ104">
        <v>101.408</v>
      </c>
    </row>
    <row r="105" spans="1:225">
      <c r="A105">
        <v>89</v>
      </c>
      <c r="B105">
        <v>1714154646.1</v>
      </c>
      <c r="C105">
        <v>3589</v>
      </c>
      <c r="D105" t="s">
        <v>551</v>
      </c>
      <c r="E105" t="s">
        <v>552</v>
      </c>
      <c r="F105">
        <v>5</v>
      </c>
      <c r="G105" t="s">
        <v>549</v>
      </c>
      <c r="H105">
        <v>1714154640.099999</v>
      </c>
      <c r="I105">
        <f>(J105)/1000</f>
        <v>0</v>
      </c>
      <c r="J105">
        <f>IF(BE105, AM105, AG105)</f>
        <v>0</v>
      </c>
      <c r="K105">
        <f>IF(BE105, AH105, AF105)</f>
        <v>0</v>
      </c>
      <c r="L105">
        <f>BG105 - IF(AT105&gt;1, K105*BA105*100.0/(AV105*BU105), 0)</f>
        <v>0</v>
      </c>
      <c r="M105">
        <f>((S105-I105/2)*L105-K105)/(S105+I105/2)</f>
        <v>0</v>
      </c>
      <c r="N105">
        <f>M105*(BN105+BO105)/1000.0</f>
        <v>0</v>
      </c>
      <c r="O105">
        <f>(BG105 - IF(AT105&gt;1, K105*BA105*100.0/(AV105*BU105), 0))*(BN105+BO105)/1000.0</f>
        <v>0</v>
      </c>
      <c r="P105">
        <f>2.0/((1/R105-1/Q105)+SIGN(R105)*SQRT((1/R105-1/Q105)*(1/R105-1/Q105) + 4*BB105/((BB105+1)*(BB105+1))*(2*1/R105*1/Q105-1/Q105*1/Q105)))</f>
        <v>0</v>
      </c>
      <c r="Q105">
        <f>IF(LEFT(BC105,1)&lt;&gt;"0",IF(LEFT(BC105,1)="1",3.0,BD105),$D$5+$E$5*(BU105*BN105/($K$5*1000))+$F$5*(BU105*BN105/($K$5*1000))*MAX(MIN(BA105,$J$5),$I$5)*MAX(MIN(BA105,$J$5),$I$5)+$G$5*MAX(MIN(BA105,$J$5),$I$5)*(BU105*BN105/($K$5*1000))+$H$5*(BU105*BN105/($K$5*1000))*(BU105*BN105/($K$5*1000)))</f>
        <v>0</v>
      </c>
      <c r="R105">
        <f>I105*(1000-(1000*0.61365*exp(17.502*V105/(240.97+V105))/(BN105+BO105)+BI105)/2)/(1000*0.61365*exp(17.502*V105/(240.97+V105))/(BN105+BO105)-BI105)</f>
        <v>0</v>
      </c>
      <c r="S105">
        <f>1/((BB105+1)/(P105/1.6)+1/(Q105/1.37)) + BB105/((BB105+1)/(P105/1.6) + BB105/(Q105/1.37))</f>
        <v>0</v>
      </c>
      <c r="T105">
        <f>(AW105*AZ105)</f>
        <v>0</v>
      </c>
      <c r="U105">
        <f>(BP105+(T105+2*0.95*5.67E-8*(((BP105+$B$7)+273)^4-(BP105+273)^4)-44100*I105)/(1.84*29.3*Q105+8*0.95*5.67E-8*(BP105+273)^3))</f>
        <v>0</v>
      </c>
      <c r="V105">
        <f>($C$7*BQ105+$D$7*BR105+$E$7*U105)</f>
        <v>0</v>
      </c>
      <c r="W105">
        <f>0.61365*exp(17.502*V105/(240.97+V105))</f>
        <v>0</v>
      </c>
      <c r="X105">
        <f>(Y105/Z105*100)</f>
        <v>0</v>
      </c>
      <c r="Y105">
        <f>BI105*(BN105+BO105)/1000</f>
        <v>0</v>
      </c>
      <c r="Z105">
        <f>0.61365*exp(17.502*BP105/(240.97+BP105))</f>
        <v>0</v>
      </c>
      <c r="AA105">
        <f>(W105-BI105*(BN105+BO105)/1000)</f>
        <v>0</v>
      </c>
      <c r="AB105">
        <f>(-I105*44100)</f>
        <v>0</v>
      </c>
      <c r="AC105">
        <f>2*29.3*Q105*0.92*(BP105-V105)</f>
        <v>0</v>
      </c>
      <c r="AD105">
        <f>2*0.95*5.67E-8*(((BP105+$B$7)+273)^4-(V105+273)^4)</f>
        <v>0</v>
      </c>
      <c r="AE105">
        <f>T105+AD105+AB105+AC105</f>
        <v>0</v>
      </c>
      <c r="AF105">
        <f>BM105*AT105*(BH105-BG105*(1000-AT105*BJ105)/(1000-AT105*BI105))/(100*BA105)</f>
        <v>0</v>
      </c>
      <c r="AG105">
        <f>1000*BM105*AT105*(BI105-BJ105)/(100*BA105*(1000-AT105*BI105))</f>
        <v>0</v>
      </c>
      <c r="AH105">
        <f>(AI105 - AJ105 - BN105*1E3/(8.314*(BP105+273.15)) * AL105/BM105 * AK105) * BM105/(100*BA105) * (1000 - BJ105)/1000</f>
        <v>0</v>
      </c>
      <c r="AI105">
        <v>426.3177352724961</v>
      </c>
      <c r="AJ105">
        <v>425.8976545454543</v>
      </c>
      <c r="AK105">
        <v>-0.0003316834947132833</v>
      </c>
      <c r="AL105">
        <v>67.16517216538215</v>
      </c>
      <c r="AM105">
        <f>(AO105 - AN105 + BN105*1E3/(8.314*(BP105+273.15)) * AQ105/BM105 * AP105) * BM105/(100*BA105) * 1000/(1000 - AO105)</f>
        <v>0</v>
      </c>
      <c r="AN105">
        <v>14.84230913155343</v>
      </c>
      <c r="AO105">
        <v>14.94881757575757</v>
      </c>
      <c r="AP105">
        <v>4.651243406208339E-06</v>
      </c>
      <c r="AQ105">
        <v>78.54889754879531</v>
      </c>
      <c r="AR105">
        <v>27</v>
      </c>
      <c r="AS105">
        <v>5</v>
      </c>
      <c r="AT105">
        <f>IF(AR105*$H$13&gt;=AV105,1.0,(AV105/(AV105-AR105*$H$13)))</f>
        <v>0</v>
      </c>
      <c r="AU105">
        <f>(AT105-1)*100</f>
        <v>0</v>
      </c>
      <c r="AV105">
        <f>MAX(0,($B$13+$C$13*BU105)/(1+$D$13*BU105)*BN105/(BP105+273)*$E$13)</f>
        <v>0</v>
      </c>
      <c r="AW105">
        <f>$B$11*BV105+$C$11*BW105+$F$11*CH105*(1-CK105)</f>
        <v>0</v>
      </c>
      <c r="AX105">
        <f>AW105*AY105</f>
        <v>0</v>
      </c>
      <c r="AY105">
        <f>($B$11*$D$9+$C$11*$D$9+$F$11*((CU105+CM105)/MAX(CU105+CM105+CV105, 0.1)*$I$9+CV105/MAX(CU105+CM105+CV105, 0.1)*$J$9))/($B$11+$C$11+$F$11)</f>
        <v>0</v>
      </c>
      <c r="AZ105">
        <f>($B$11*$K$9+$C$11*$K$9+$F$11*((CU105+CM105)/MAX(CU105+CM105+CV105, 0.1)*$P$9+CV105/MAX(CU105+CM105+CV105, 0.1)*$Q$9))/($B$11+$C$11+$F$11)</f>
        <v>0</v>
      </c>
      <c r="BA105">
        <v>6</v>
      </c>
      <c r="BB105">
        <v>0.5</v>
      </c>
      <c r="BC105" t="s">
        <v>355</v>
      </c>
      <c r="BD105">
        <v>2</v>
      </c>
      <c r="BE105" t="b">
        <v>1</v>
      </c>
      <c r="BF105">
        <v>1714154640.099999</v>
      </c>
      <c r="BG105">
        <v>419.5362608695652</v>
      </c>
      <c r="BH105">
        <v>419.996695652174</v>
      </c>
      <c r="BI105">
        <v>14.94801304347826</v>
      </c>
      <c r="BJ105">
        <v>14.8406</v>
      </c>
      <c r="BK105">
        <v>422.2161739130435</v>
      </c>
      <c r="BL105">
        <v>14.97927391304348</v>
      </c>
      <c r="BM105">
        <v>600.0090434782608</v>
      </c>
      <c r="BN105">
        <v>101.3859130434783</v>
      </c>
      <c r="BO105">
        <v>0.09994393043478259</v>
      </c>
      <c r="BP105">
        <v>21.28955652173913</v>
      </c>
      <c r="BQ105">
        <v>21.28633043478261</v>
      </c>
      <c r="BR105">
        <v>999.9000000000003</v>
      </c>
      <c r="BS105">
        <v>0</v>
      </c>
      <c r="BT105">
        <v>0</v>
      </c>
      <c r="BU105">
        <v>10005.87</v>
      </c>
      <c r="BV105">
        <v>0</v>
      </c>
      <c r="BW105">
        <v>106.7118695652174</v>
      </c>
      <c r="BX105">
        <v>-0.4605753043478261</v>
      </c>
      <c r="BY105">
        <v>425.9026086956521</v>
      </c>
      <c r="BZ105">
        <v>426.323652173913</v>
      </c>
      <c r="CA105">
        <v>0.1074203913043478</v>
      </c>
      <c r="CB105">
        <v>419.996695652174</v>
      </c>
      <c r="CC105">
        <v>14.8406</v>
      </c>
      <c r="CD105">
        <v>1.515519565217392</v>
      </c>
      <c r="CE105">
        <v>1.50463</v>
      </c>
      <c r="CF105">
        <v>13.12565652173913</v>
      </c>
      <c r="CG105">
        <v>13.01528695652174</v>
      </c>
      <c r="CH105">
        <v>399.9770434782608</v>
      </c>
      <c r="CI105">
        <v>0.8999776086956521</v>
      </c>
      <c r="CJ105">
        <v>0.1000224217391304</v>
      </c>
      <c r="CK105">
        <v>0</v>
      </c>
      <c r="CL105">
        <v>111.4724347826087</v>
      </c>
      <c r="CM105">
        <v>5.000979999999999</v>
      </c>
      <c r="CN105">
        <v>620.150347826087</v>
      </c>
      <c r="CO105">
        <v>3655.679565217391</v>
      </c>
      <c r="CP105">
        <v>35.71986956521739</v>
      </c>
      <c r="CQ105">
        <v>39.13017391304348</v>
      </c>
      <c r="CR105">
        <v>37.58391304347826</v>
      </c>
      <c r="CS105">
        <v>38.74430434782609</v>
      </c>
      <c r="CT105">
        <v>37.60573913043478</v>
      </c>
      <c r="CU105">
        <v>355.4682608695653</v>
      </c>
      <c r="CV105">
        <v>39.50434782608695</v>
      </c>
      <c r="CW105">
        <v>0</v>
      </c>
      <c r="CX105">
        <v>1714154732.9</v>
      </c>
      <c r="CY105">
        <v>0</v>
      </c>
      <c r="CZ105">
        <v>1714154521.5</v>
      </c>
      <c r="DA105" t="s">
        <v>550</v>
      </c>
      <c r="DB105">
        <v>1714154517.5</v>
      </c>
      <c r="DC105">
        <v>1714154521.5</v>
      </c>
      <c r="DD105">
        <v>4</v>
      </c>
      <c r="DE105">
        <v>0.022</v>
      </c>
      <c r="DF105">
        <v>-0.004</v>
      </c>
      <c r="DG105">
        <v>-2.682</v>
      </c>
      <c r="DH105">
        <v>-0.032</v>
      </c>
      <c r="DI105">
        <v>420</v>
      </c>
      <c r="DJ105">
        <v>14</v>
      </c>
      <c r="DK105">
        <v>0.52</v>
      </c>
      <c r="DL105">
        <v>0.11</v>
      </c>
      <c r="DM105">
        <v>-0.4734965853658537</v>
      </c>
      <c r="DN105">
        <v>0.1904274673531751</v>
      </c>
      <c r="DO105">
        <v>0.02919582070741116</v>
      </c>
      <c r="DP105">
        <v>0</v>
      </c>
      <c r="DQ105">
        <v>0.1110875609756098</v>
      </c>
      <c r="DR105">
        <v>-0.04139936734106758</v>
      </c>
      <c r="DS105">
        <v>0.00432390044135729</v>
      </c>
      <c r="DT105">
        <v>1</v>
      </c>
      <c r="DU105">
        <v>1</v>
      </c>
      <c r="DV105">
        <v>2</v>
      </c>
      <c r="DW105" t="s">
        <v>368</v>
      </c>
      <c r="DX105">
        <v>3.22952</v>
      </c>
      <c r="DY105">
        <v>2.70408</v>
      </c>
      <c r="DZ105">
        <v>0.106812</v>
      </c>
      <c r="EA105">
        <v>0.106734</v>
      </c>
      <c r="EB105">
        <v>0.0832517</v>
      </c>
      <c r="EC105">
        <v>0.0832161</v>
      </c>
      <c r="ED105">
        <v>29290.2</v>
      </c>
      <c r="EE105">
        <v>28648.4</v>
      </c>
      <c r="EF105">
        <v>31389.7</v>
      </c>
      <c r="EG105">
        <v>30387</v>
      </c>
      <c r="EH105">
        <v>38558</v>
      </c>
      <c r="EI105">
        <v>36840.5</v>
      </c>
      <c r="EJ105">
        <v>44003.2</v>
      </c>
      <c r="EK105">
        <v>42437.8</v>
      </c>
      <c r="EL105">
        <v>2.111</v>
      </c>
      <c r="EM105">
        <v>1.9745</v>
      </c>
      <c r="EN105">
        <v>0.0386238</v>
      </c>
      <c r="EO105">
        <v>0</v>
      </c>
      <c r="EP105">
        <v>20.6597</v>
      </c>
      <c r="EQ105">
        <v>999.9</v>
      </c>
      <c r="ER105">
        <v>54.1</v>
      </c>
      <c r="ES105">
        <v>25.8</v>
      </c>
      <c r="ET105">
        <v>17.7943</v>
      </c>
      <c r="EU105">
        <v>61.8636</v>
      </c>
      <c r="EV105">
        <v>23.109</v>
      </c>
      <c r="EW105">
        <v>1</v>
      </c>
      <c r="EX105">
        <v>-0.261499</v>
      </c>
      <c r="EY105">
        <v>1.20868</v>
      </c>
      <c r="EZ105">
        <v>20.2046</v>
      </c>
      <c r="FA105">
        <v>5.22732</v>
      </c>
      <c r="FB105">
        <v>11.9974</v>
      </c>
      <c r="FC105">
        <v>4.9677</v>
      </c>
      <c r="FD105">
        <v>3.297</v>
      </c>
      <c r="FE105">
        <v>9999</v>
      </c>
      <c r="FF105">
        <v>9999</v>
      </c>
      <c r="FG105">
        <v>9999</v>
      </c>
      <c r="FH105">
        <v>27.5</v>
      </c>
      <c r="FI105">
        <v>4.97107</v>
      </c>
      <c r="FJ105">
        <v>1.86768</v>
      </c>
      <c r="FK105">
        <v>1.85883</v>
      </c>
      <c r="FL105">
        <v>1.86494</v>
      </c>
      <c r="FM105">
        <v>1.86309</v>
      </c>
      <c r="FN105">
        <v>1.86432</v>
      </c>
      <c r="FO105">
        <v>1.85978</v>
      </c>
      <c r="FP105">
        <v>1.86386</v>
      </c>
      <c r="FQ105">
        <v>0</v>
      </c>
      <c r="FR105">
        <v>0</v>
      </c>
      <c r="FS105">
        <v>0</v>
      </c>
      <c r="FT105">
        <v>0</v>
      </c>
      <c r="FU105" t="s">
        <v>358</v>
      </c>
      <c r="FV105" t="s">
        <v>359</v>
      </c>
      <c r="FW105" t="s">
        <v>360</v>
      </c>
      <c r="FX105" t="s">
        <v>360</v>
      </c>
      <c r="FY105" t="s">
        <v>360</v>
      </c>
      <c r="FZ105" t="s">
        <v>360</v>
      </c>
      <c r="GA105">
        <v>0</v>
      </c>
      <c r="GB105">
        <v>100</v>
      </c>
      <c r="GC105">
        <v>100</v>
      </c>
      <c r="GD105">
        <v>-2.68</v>
      </c>
      <c r="GE105">
        <v>-0.0313</v>
      </c>
      <c r="GF105">
        <v>-0.8244468132919491</v>
      </c>
      <c r="GG105">
        <v>-0.004200780211792431</v>
      </c>
      <c r="GH105">
        <v>-6.086107273994438E-07</v>
      </c>
      <c r="GI105">
        <v>3.538391214060535E-10</v>
      </c>
      <c r="GJ105">
        <v>-0.05432726209302651</v>
      </c>
      <c r="GK105">
        <v>0.006682484536868237</v>
      </c>
      <c r="GL105">
        <v>-0.0007200357986506558</v>
      </c>
      <c r="GM105">
        <v>2.515042002614049E-05</v>
      </c>
      <c r="GN105">
        <v>15</v>
      </c>
      <c r="GO105">
        <v>1944</v>
      </c>
      <c r="GP105">
        <v>3</v>
      </c>
      <c r="GQ105">
        <v>20</v>
      </c>
      <c r="GR105">
        <v>2.1</v>
      </c>
      <c r="GS105">
        <v>2.1</v>
      </c>
      <c r="GT105">
        <v>1.12793</v>
      </c>
      <c r="GU105">
        <v>2.40479</v>
      </c>
      <c r="GV105">
        <v>1.44775</v>
      </c>
      <c r="GW105">
        <v>2.29736</v>
      </c>
      <c r="GX105">
        <v>1.55151</v>
      </c>
      <c r="GY105">
        <v>2.42554</v>
      </c>
      <c r="GZ105">
        <v>30.0932</v>
      </c>
      <c r="HA105">
        <v>14.0532</v>
      </c>
      <c r="HB105">
        <v>18</v>
      </c>
      <c r="HC105">
        <v>556.452</v>
      </c>
      <c r="HD105">
        <v>474.784</v>
      </c>
      <c r="HE105">
        <v>19.0009</v>
      </c>
      <c r="HF105">
        <v>23.5848</v>
      </c>
      <c r="HG105">
        <v>30.0005</v>
      </c>
      <c r="HH105">
        <v>23.6139</v>
      </c>
      <c r="HI105">
        <v>23.5576</v>
      </c>
      <c r="HJ105">
        <v>22.5853</v>
      </c>
      <c r="HK105">
        <v>25.5479</v>
      </c>
      <c r="HL105">
        <v>55.0304</v>
      </c>
      <c r="HM105">
        <v>19</v>
      </c>
      <c r="HN105">
        <v>420</v>
      </c>
      <c r="HO105">
        <v>14.8278</v>
      </c>
      <c r="HP105">
        <v>99.629</v>
      </c>
      <c r="HQ105">
        <v>101.4</v>
      </c>
    </row>
    <row r="106" spans="1:225">
      <c r="A106">
        <v>90</v>
      </c>
      <c r="B106">
        <v>1714154656.1</v>
      </c>
      <c r="C106">
        <v>3599</v>
      </c>
      <c r="D106" t="s">
        <v>553</v>
      </c>
      <c r="E106" t="s">
        <v>554</v>
      </c>
      <c r="F106">
        <v>5</v>
      </c>
      <c r="G106" t="s">
        <v>549</v>
      </c>
      <c r="H106">
        <v>1714154648.166666</v>
      </c>
      <c r="I106">
        <f>(J106)/1000</f>
        <v>0</v>
      </c>
      <c r="J106">
        <f>IF(BE106, AM106, AG106)</f>
        <v>0</v>
      </c>
      <c r="K106">
        <f>IF(BE106, AH106, AF106)</f>
        <v>0</v>
      </c>
      <c r="L106">
        <f>BG106 - IF(AT106&gt;1, K106*BA106*100.0/(AV106*BU106), 0)</f>
        <v>0</v>
      </c>
      <c r="M106">
        <f>((S106-I106/2)*L106-K106)/(S106+I106/2)</f>
        <v>0</v>
      </c>
      <c r="N106">
        <f>M106*(BN106+BO106)/1000.0</f>
        <v>0</v>
      </c>
      <c r="O106">
        <f>(BG106 - IF(AT106&gt;1, K106*BA106*100.0/(AV106*BU106), 0))*(BN106+BO106)/1000.0</f>
        <v>0</v>
      </c>
      <c r="P106">
        <f>2.0/((1/R106-1/Q106)+SIGN(R106)*SQRT((1/R106-1/Q106)*(1/R106-1/Q106) + 4*BB106/((BB106+1)*(BB106+1))*(2*1/R106*1/Q106-1/Q106*1/Q106)))</f>
        <v>0</v>
      </c>
      <c r="Q106">
        <f>IF(LEFT(BC106,1)&lt;&gt;"0",IF(LEFT(BC106,1)="1",3.0,BD106),$D$5+$E$5*(BU106*BN106/($K$5*1000))+$F$5*(BU106*BN106/($K$5*1000))*MAX(MIN(BA106,$J$5),$I$5)*MAX(MIN(BA106,$J$5),$I$5)+$G$5*MAX(MIN(BA106,$J$5),$I$5)*(BU106*BN106/($K$5*1000))+$H$5*(BU106*BN106/($K$5*1000))*(BU106*BN106/($K$5*1000)))</f>
        <v>0</v>
      </c>
      <c r="R106">
        <f>I106*(1000-(1000*0.61365*exp(17.502*V106/(240.97+V106))/(BN106+BO106)+BI106)/2)/(1000*0.61365*exp(17.502*V106/(240.97+V106))/(BN106+BO106)-BI106)</f>
        <v>0</v>
      </c>
      <c r="S106">
        <f>1/((BB106+1)/(P106/1.6)+1/(Q106/1.37)) + BB106/((BB106+1)/(P106/1.6) + BB106/(Q106/1.37))</f>
        <v>0</v>
      </c>
      <c r="T106">
        <f>(AW106*AZ106)</f>
        <v>0</v>
      </c>
      <c r="U106">
        <f>(BP106+(T106+2*0.95*5.67E-8*(((BP106+$B$7)+273)^4-(BP106+273)^4)-44100*I106)/(1.84*29.3*Q106+8*0.95*5.67E-8*(BP106+273)^3))</f>
        <v>0</v>
      </c>
      <c r="V106">
        <f>($C$7*BQ106+$D$7*BR106+$E$7*U106)</f>
        <v>0</v>
      </c>
      <c r="W106">
        <f>0.61365*exp(17.502*V106/(240.97+V106))</f>
        <v>0</v>
      </c>
      <c r="X106">
        <f>(Y106/Z106*100)</f>
        <v>0</v>
      </c>
      <c r="Y106">
        <f>BI106*(BN106+BO106)/1000</f>
        <v>0</v>
      </c>
      <c r="Z106">
        <f>0.61365*exp(17.502*BP106/(240.97+BP106))</f>
        <v>0</v>
      </c>
      <c r="AA106">
        <f>(W106-BI106*(BN106+BO106)/1000)</f>
        <v>0</v>
      </c>
      <c r="AB106">
        <f>(-I106*44100)</f>
        <v>0</v>
      </c>
      <c r="AC106">
        <f>2*29.3*Q106*0.92*(BP106-V106)</f>
        <v>0</v>
      </c>
      <c r="AD106">
        <f>2*0.95*5.67E-8*(((BP106+$B$7)+273)^4-(V106+273)^4)</f>
        <v>0</v>
      </c>
      <c r="AE106">
        <f>T106+AD106+AB106+AC106</f>
        <v>0</v>
      </c>
      <c r="AF106">
        <f>BM106*AT106*(BH106-BG106*(1000-AT106*BJ106)/(1000-AT106*BI106))/(100*BA106)</f>
        <v>0</v>
      </c>
      <c r="AG106">
        <f>1000*BM106*AT106*(BI106-BJ106)/(100*BA106*(1000-AT106*BI106))</f>
        <v>0</v>
      </c>
      <c r="AH106">
        <f>(AI106 - AJ106 - BN106*1E3/(8.314*(BP106+273.15)) * AL106/BM106 * AK106) * BM106/(100*BA106) * (1000 - BJ106)/1000</f>
        <v>0</v>
      </c>
      <c r="AI106">
        <v>426.3056621817738</v>
      </c>
      <c r="AJ106">
        <v>425.9106727272725</v>
      </c>
      <c r="AK106">
        <v>-1.968894213313779E-05</v>
      </c>
      <c r="AL106">
        <v>67.16517216538215</v>
      </c>
      <c r="AM106">
        <f>(AO106 - AN106 + BN106*1E3/(8.314*(BP106+273.15)) * AQ106/BM106 * AP106) * BM106/(100*BA106) * 1000/(1000 - AO106)</f>
        <v>0</v>
      </c>
      <c r="AN106">
        <v>14.84381648012258</v>
      </c>
      <c r="AO106">
        <v>14.95202787878787</v>
      </c>
      <c r="AP106">
        <v>3.179021800849455E-05</v>
      </c>
      <c r="AQ106">
        <v>78.54889754879531</v>
      </c>
      <c r="AR106">
        <v>27</v>
      </c>
      <c r="AS106">
        <v>4</v>
      </c>
      <c r="AT106">
        <f>IF(AR106*$H$13&gt;=AV106,1.0,(AV106/(AV106-AR106*$H$13)))</f>
        <v>0</v>
      </c>
      <c r="AU106">
        <f>(AT106-1)*100</f>
        <v>0</v>
      </c>
      <c r="AV106">
        <f>MAX(0,($B$13+$C$13*BU106)/(1+$D$13*BU106)*BN106/(BP106+273)*$E$13)</f>
        <v>0</v>
      </c>
      <c r="AW106">
        <f>$B$11*BV106+$C$11*BW106+$F$11*CH106*(1-CK106)</f>
        <v>0</v>
      </c>
      <c r="AX106">
        <f>AW106*AY106</f>
        <v>0</v>
      </c>
      <c r="AY106">
        <f>($B$11*$D$9+$C$11*$D$9+$F$11*((CU106+CM106)/MAX(CU106+CM106+CV106, 0.1)*$I$9+CV106/MAX(CU106+CM106+CV106, 0.1)*$J$9))/($B$11+$C$11+$F$11)</f>
        <v>0</v>
      </c>
      <c r="AZ106">
        <f>($B$11*$K$9+$C$11*$K$9+$F$11*((CU106+CM106)/MAX(CU106+CM106+CV106, 0.1)*$P$9+CV106/MAX(CU106+CM106+CV106, 0.1)*$Q$9))/($B$11+$C$11+$F$11)</f>
        <v>0</v>
      </c>
      <c r="BA106">
        <v>6</v>
      </c>
      <c r="BB106">
        <v>0.5</v>
      </c>
      <c r="BC106" t="s">
        <v>355</v>
      </c>
      <c r="BD106">
        <v>2</v>
      </c>
      <c r="BE106" t="b">
        <v>1</v>
      </c>
      <c r="BF106">
        <v>1714154648.166666</v>
      </c>
      <c r="BG106">
        <v>419.5416666666667</v>
      </c>
      <c r="BH106">
        <v>420.0066</v>
      </c>
      <c r="BI106">
        <v>14.94923</v>
      </c>
      <c r="BJ106">
        <v>14.84270666666667</v>
      </c>
      <c r="BK106">
        <v>422.2215333333333</v>
      </c>
      <c r="BL106">
        <v>14.98047666666667</v>
      </c>
      <c r="BM106">
        <v>600.0294666666666</v>
      </c>
      <c r="BN106">
        <v>101.3847666666666</v>
      </c>
      <c r="BO106">
        <v>0.1000361033333333</v>
      </c>
      <c r="BP106">
        <v>21.29122</v>
      </c>
      <c r="BQ106">
        <v>21.29988</v>
      </c>
      <c r="BR106">
        <v>999.9000000000002</v>
      </c>
      <c r="BS106">
        <v>0</v>
      </c>
      <c r="BT106">
        <v>0</v>
      </c>
      <c r="BU106">
        <v>9996.499666666667</v>
      </c>
      <c r="BV106">
        <v>0</v>
      </c>
      <c r="BW106">
        <v>139.0823933333333</v>
      </c>
      <c r="BX106">
        <v>-0.4649678999999999</v>
      </c>
      <c r="BY106">
        <v>425.9086666666666</v>
      </c>
      <c r="BZ106">
        <v>426.3345666666667</v>
      </c>
      <c r="CA106">
        <v>0.1065270333333333</v>
      </c>
      <c r="CB106">
        <v>420.0066</v>
      </c>
      <c r="CC106">
        <v>14.84270666666667</v>
      </c>
      <c r="CD106">
        <v>1.515624</v>
      </c>
      <c r="CE106">
        <v>1.504824333333333</v>
      </c>
      <c r="CF106">
        <v>13.12670333333333</v>
      </c>
      <c r="CG106">
        <v>13.01726666666667</v>
      </c>
      <c r="CH106">
        <v>400.0023666666667</v>
      </c>
      <c r="CI106">
        <v>0.8999877999999999</v>
      </c>
      <c r="CJ106">
        <v>0.1000122266666667</v>
      </c>
      <c r="CK106">
        <v>0</v>
      </c>
      <c r="CL106">
        <v>111.2713333333334</v>
      </c>
      <c r="CM106">
        <v>5.00098</v>
      </c>
      <c r="CN106">
        <v>637.9825666666667</v>
      </c>
      <c r="CO106">
        <v>3655.927666666667</v>
      </c>
      <c r="CP106">
        <v>35.77066666666666</v>
      </c>
      <c r="CQ106">
        <v>39.26643333333333</v>
      </c>
      <c r="CR106">
        <v>37.64763333333333</v>
      </c>
      <c r="CS106">
        <v>38.92056666666666</v>
      </c>
      <c r="CT106">
        <v>37.69773333333332</v>
      </c>
      <c r="CU106">
        <v>355.4963333333333</v>
      </c>
      <c r="CV106">
        <v>39.503</v>
      </c>
      <c r="CW106">
        <v>0</v>
      </c>
      <c r="CX106">
        <v>1714154743.1</v>
      </c>
      <c r="CY106">
        <v>0</v>
      </c>
      <c r="CZ106">
        <v>1714154521.5</v>
      </c>
      <c r="DA106" t="s">
        <v>550</v>
      </c>
      <c r="DB106">
        <v>1714154517.5</v>
      </c>
      <c r="DC106">
        <v>1714154521.5</v>
      </c>
      <c r="DD106">
        <v>4</v>
      </c>
      <c r="DE106">
        <v>0.022</v>
      </c>
      <c r="DF106">
        <v>-0.004</v>
      </c>
      <c r="DG106">
        <v>-2.682</v>
      </c>
      <c r="DH106">
        <v>-0.032</v>
      </c>
      <c r="DI106">
        <v>420</v>
      </c>
      <c r="DJ106">
        <v>14</v>
      </c>
      <c r="DK106">
        <v>0.52</v>
      </c>
      <c r="DL106">
        <v>0.11</v>
      </c>
      <c r="DM106">
        <v>-0.466659575</v>
      </c>
      <c r="DN106">
        <v>0.009443493433395816</v>
      </c>
      <c r="DO106">
        <v>0.02499025361604749</v>
      </c>
      <c r="DP106">
        <v>1</v>
      </c>
      <c r="DQ106">
        <v>0.1068122</v>
      </c>
      <c r="DR106">
        <v>-0.00549993996247684</v>
      </c>
      <c r="DS106">
        <v>0.0008278475463513812</v>
      </c>
      <c r="DT106">
        <v>1</v>
      </c>
      <c r="DU106">
        <v>2</v>
      </c>
      <c r="DV106">
        <v>2</v>
      </c>
      <c r="DW106" t="s">
        <v>365</v>
      </c>
      <c r="DX106">
        <v>3.22973</v>
      </c>
      <c r="DY106">
        <v>2.70432</v>
      </c>
      <c r="DZ106">
        <v>0.106808</v>
      </c>
      <c r="EA106">
        <v>0.106712</v>
      </c>
      <c r="EB106">
        <v>0.083264</v>
      </c>
      <c r="EC106">
        <v>0.08322019999999999</v>
      </c>
      <c r="ED106">
        <v>29289.1</v>
      </c>
      <c r="EE106">
        <v>28648.2</v>
      </c>
      <c r="EF106">
        <v>31388.4</v>
      </c>
      <c r="EG106">
        <v>30386</v>
      </c>
      <c r="EH106">
        <v>38555.8</v>
      </c>
      <c r="EI106">
        <v>36839.1</v>
      </c>
      <c r="EJ106">
        <v>44001.3</v>
      </c>
      <c r="EK106">
        <v>42436.4</v>
      </c>
      <c r="EL106">
        <v>2.11238</v>
      </c>
      <c r="EM106">
        <v>1.97388</v>
      </c>
      <c r="EN106">
        <v>0.0388026</v>
      </c>
      <c r="EO106">
        <v>0</v>
      </c>
      <c r="EP106">
        <v>20.6694</v>
      </c>
      <c r="EQ106">
        <v>999.9</v>
      </c>
      <c r="ER106">
        <v>54.1</v>
      </c>
      <c r="ES106">
        <v>25.8</v>
      </c>
      <c r="ET106">
        <v>17.795</v>
      </c>
      <c r="EU106">
        <v>61.8536</v>
      </c>
      <c r="EV106">
        <v>22.7604</v>
      </c>
      <c r="EW106">
        <v>1</v>
      </c>
      <c r="EX106">
        <v>-0.2605</v>
      </c>
      <c r="EY106">
        <v>1.21825</v>
      </c>
      <c r="EZ106">
        <v>20.2046</v>
      </c>
      <c r="FA106">
        <v>5.22912</v>
      </c>
      <c r="FB106">
        <v>11.9972</v>
      </c>
      <c r="FC106">
        <v>4.96775</v>
      </c>
      <c r="FD106">
        <v>3.297</v>
      </c>
      <c r="FE106">
        <v>9999</v>
      </c>
      <c r="FF106">
        <v>9999</v>
      </c>
      <c r="FG106">
        <v>9999</v>
      </c>
      <c r="FH106">
        <v>27.5</v>
      </c>
      <c r="FI106">
        <v>4.9711</v>
      </c>
      <c r="FJ106">
        <v>1.86768</v>
      </c>
      <c r="FK106">
        <v>1.85883</v>
      </c>
      <c r="FL106">
        <v>1.86495</v>
      </c>
      <c r="FM106">
        <v>1.86308</v>
      </c>
      <c r="FN106">
        <v>1.86433</v>
      </c>
      <c r="FO106">
        <v>1.85977</v>
      </c>
      <c r="FP106">
        <v>1.86386</v>
      </c>
      <c r="FQ106">
        <v>0</v>
      </c>
      <c r="FR106">
        <v>0</v>
      </c>
      <c r="FS106">
        <v>0</v>
      </c>
      <c r="FT106">
        <v>0</v>
      </c>
      <c r="FU106" t="s">
        <v>358</v>
      </c>
      <c r="FV106" t="s">
        <v>359</v>
      </c>
      <c r="FW106" t="s">
        <v>360</v>
      </c>
      <c r="FX106" t="s">
        <v>360</v>
      </c>
      <c r="FY106" t="s">
        <v>360</v>
      </c>
      <c r="FZ106" t="s">
        <v>360</v>
      </c>
      <c r="GA106">
        <v>0</v>
      </c>
      <c r="GB106">
        <v>100</v>
      </c>
      <c r="GC106">
        <v>100</v>
      </c>
      <c r="GD106">
        <v>-2.68</v>
      </c>
      <c r="GE106">
        <v>-0.0312</v>
      </c>
      <c r="GF106">
        <v>-0.8244468132919491</v>
      </c>
      <c r="GG106">
        <v>-0.004200780211792431</v>
      </c>
      <c r="GH106">
        <v>-6.086107273994438E-07</v>
      </c>
      <c r="GI106">
        <v>3.538391214060535E-10</v>
      </c>
      <c r="GJ106">
        <v>-0.05432726209302651</v>
      </c>
      <c r="GK106">
        <v>0.006682484536868237</v>
      </c>
      <c r="GL106">
        <v>-0.0007200357986506558</v>
      </c>
      <c r="GM106">
        <v>2.515042002614049E-05</v>
      </c>
      <c r="GN106">
        <v>15</v>
      </c>
      <c r="GO106">
        <v>1944</v>
      </c>
      <c r="GP106">
        <v>3</v>
      </c>
      <c r="GQ106">
        <v>20</v>
      </c>
      <c r="GR106">
        <v>2.3</v>
      </c>
      <c r="GS106">
        <v>2.2</v>
      </c>
      <c r="GT106">
        <v>1.12793</v>
      </c>
      <c r="GU106">
        <v>2.41211</v>
      </c>
      <c r="GV106">
        <v>1.44775</v>
      </c>
      <c r="GW106">
        <v>2.29736</v>
      </c>
      <c r="GX106">
        <v>1.55151</v>
      </c>
      <c r="GY106">
        <v>2.46826</v>
      </c>
      <c r="GZ106">
        <v>30.0932</v>
      </c>
      <c r="HA106">
        <v>14.062</v>
      </c>
      <c r="HB106">
        <v>18</v>
      </c>
      <c r="HC106">
        <v>557.462</v>
      </c>
      <c r="HD106">
        <v>474.495</v>
      </c>
      <c r="HE106">
        <v>19.0012</v>
      </c>
      <c r="HF106">
        <v>23.5975</v>
      </c>
      <c r="HG106">
        <v>30.0006</v>
      </c>
      <c r="HH106">
        <v>23.6251</v>
      </c>
      <c r="HI106">
        <v>23.5689</v>
      </c>
      <c r="HJ106">
        <v>22.5855</v>
      </c>
      <c r="HK106">
        <v>25.5479</v>
      </c>
      <c r="HL106">
        <v>55.0304</v>
      </c>
      <c r="HM106">
        <v>19</v>
      </c>
      <c r="HN106">
        <v>420</v>
      </c>
      <c r="HO106">
        <v>14.8357</v>
      </c>
      <c r="HP106">
        <v>99.6249</v>
      </c>
      <c r="HQ106">
        <v>101.397</v>
      </c>
    </row>
    <row r="107" spans="1:225">
      <c r="A107">
        <v>91</v>
      </c>
      <c r="B107">
        <v>1714154666.1</v>
      </c>
      <c r="C107">
        <v>3609</v>
      </c>
      <c r="D107" t="s">
        <v>555</v>
      </c>
      <c r="E107" t="s">
        <v>556</v>
      </c>
      <c r="F107">
        <v>5</v>
      </c>
      <c r="G107" t="s">
        <v>549</v>
      </c>
      <c r="H107">
        <v>1714154658.166666</v>
      </c>
      <c r="I107">
        <f>(J107)/1000</f>
        <v>0</v>
      </c>
      <c r="J107">
        <f>IF(BE107, AM107, AG107)</f>
        <v>0</v>
      </c>
      <c r="K107">
        <f>IF(BE107, AH107, AF107)</f>
        <v>0</v>
      </c>
      <c r="L107">
        <f>BG107 - IF(AT107&gt;1, K107*BA107*100.0/(AV107*BU107), 0)</f>
        <v>0</v>
      </c>
      <c r="M107">
        <f>((S107-I107/2)*L107-K107)/(S107+I107/2)</f>
        <v>0</v>
      </c>
      <c r="N107">
        <f>M107*(BN107+BO107)/1000.0</f>
        <v>0</v>
      </c>
      <c r="O107">
        <f>(BG107 - IF(AT107&gt;1, K107*BA107*100.0/(AV107*BU107), 0))*(BN107+BO107)/1000.0</f>
        <v>0</v>
      </c>
      <c r="P107">
        <f>2.0/((1/R107-1/Q107)+SIGN(R107)*SQRT((1/R107-1/Q107)*(1/R107-1/Q107) + 4*BB107/((BB107+1)*(BB107+1))*(2*1/R107*1/Q107-1/Q107*1/Q107)))</f>
        <v>0</v>
      </c>
      <c r="Q107">
        <f>IF(LEFT(BC107,1)&lt;&gt;"0",IF(LEFT(BC107,1)="1",3.0,BD107),$D$5+$E$5*(BU107*BN107/($K$5*1000))+$F$5*(BU107*BN107/($K$5*1000))*MAX(MIN(BA107,$J$5),$I$5)*MAX(MIN(BA107,$J$5),$I$5)+$G$5*MAX(MIN(BA107,$J$5),$I$5)*(BU107*BN107/($K$5*1000))+$H$5*(BU107*BN107/($K$5*1000))*(BU107*BN107/($K$5*1000)))</f>
        <v>0</v>
      </c>
      <c r="R107">
        <f>I107*(1000-(1000*0.61365*exp(17.502*V107/(240.97+V107))/(BN107+BO107)+BI107)/2)/(1000*0.61365*exp(17.502*V107/(240.97+V107))/(BN107+BO107)-BI107)</f>
        <v>0</v>
      </c>
      <c r="S107">
        <f>1/((BB107+1)/(P107/1.6)+1/(Q107/1.37)) + BB107/((BB107+1)/(P107/1.6) + BB107/(Q107/1.37))</f>
        <v>0</v>
      </c>
      <c r="T107">
        <f>(AW107*AZ107)</f>
        <v>0</v>
      </c>
      <c r="U107">
        <f>(BP107+(T107+2*0.95*5.67E-8*(((BP107+$B$7)+273)^4-(BP107+273)^4)-44100*I107)/(1.84*29.3*Q107+8*0.95*5.67E-8*(BP107+273)^3))</f>
        <v>0</v>
      </c>
      <c r="V107">
        <f>($C$7*BQ107+$D$7*BR107+$E$7*U107)</f>
        <v>0</v>
      </c>
      <c r="W107">
        <f>0.61365*exp(17.502*V107/(240.97+V107))</f>
        <v>0</v>
      </c>
      <c r="X107">
        <f>(Y107/Z107*100)</f>
        <v>0</v>
      </c>
      <c r="Y107">
        <f>BI107*(BN107+BO107)/1000</f>
        <v>0</v>
      </c>
      <c r="Z107">
        <f>0.61365*exp(17.502*BP107/(240.97+BP107))</f>
        <v>0</v>
      </c>
      <c r="AA107">
        <f>(W107-BI107*(BN107+BO107)/1000)</f>
        <v>0</v>
      </c>
      <c r="AB107">
        <f>(-I107*44100)</f>
        <v>0</v>
      </c>
      <c r="AC107">
        <f>2*29.3*Q107*0.92*(BP107-V107)</f>
        <v>0</v>
      </c>
      <c r="AD107">
        <f>2*0.95*5.67E-8*(((BP107+$B$7)+273)^4-(V107+273)^4)</f>
        <v>0</v>
      </c>
      <c r="AE107">
        <f>T107+AD107+AB107+AC107</f>
        <v>0</v>
      </c>
      <c r="AF107">
        <f>BM107*AT107*(BH107-BG107*(1000-AT107*BJ107)/(1000-AT107*BI107))/(100*BA107)</f>
        <v>0</v>
      </c>
      <c r="AG107">
        <f>1000*BM107*AT107*(BI107-BJ107)/(100*BA107*(1000-AT107*BI107))</f>
        <v>0</v>
      </c>
      <c r="AH107">
        <f>(AI107 - AJ107 - BN107*1E3/(8.314*(BP107+273.15)) * AL107/BM107 * AK107) * BM107/(100*BA107) * (1000 - BJ107)/1000</f>
        <v>0</v>
      </c>
      <c r="AI107">
        <v>426.3146552666379</v>
      </c>
      <c r="AJ107">
        <v>425.9010606060603</v>
      </c>
      <c r="AK107">
        <v>-0.0002202554257725197</v>
      </c>
      <c r="AL107">
        <v>67.16517216538215</v>
      </c>
      <c r="AM107">
        <f>(AO107 - AN107 + BN107*1E3/(8.314*(BP107+273.15)) * AQ107/BM107 * AP107) * BM107/(100*BA107) * 1000/(1000 - AO107)</f>
        <v>0</v>
      </c>
      <c r="AN107">
        <v>14.84352117683593</v>
      </c>
      <c r="AO107">
        <v>14.95630303030303</v>
      </c>
      <c r="AP107">
        <v>1.384447003048697E-05</v>
      </c>
      <c r="AQ107">
        <v>78.54889754879531</v>
      </c>
      <c r="AR107">
        <v>27</v>
      </c>
      <c r="AS107">
        <v>4</v>
      </c>
      <c r="AT107">
        <f>IF(AR107*$H$13&gt;=AV107,1.0,(AV107/(AV107-AR107*$H$13)))</f>
        <v>0</v>
      </c>
      <c r="AU107">
        <f>(AT107-1)*100</f>
        <v>0</v>
      </c>
      <c r="AV107">
        <f>MAX(0,($B$13+$C$13*BU107)/(1+$D$13*BU107)*BN107/(BP107+273)*$E$13)</f>
        <v>0</v>
      </c>
      <c r="AW107">
        <f>$B$11*BV107+$C$11*BW107+$F$11*CH107*(1-CK107)</f>
        <v>0</v>
      </c>
      <c r="AX107">
        <f>AW107*AY107</f>
        <v>0</v>
      </c>
      <c r="AY107">
        <f>($B$11*$D$9+$C$11*$D$9+$F$11*((CU107+CM107)/MAX(CU107+CM107+CV107, 0.1)*$I$9+CV107/MAX(CU107+CM107+CV107, 0.1)*$J$9))/($B$11+$C$11+$F$11)</f>
        <v>0</v>
      </c>
      <c r="AZ107">
        <f>($B$11*$K$9+$C$11*$K$9+$F$11*((CU107+CM107)/MAX(CU107+CM107+CV107, 0.1)*$P$9+CV107/MAX(CU107+CM107+CV107, 0.1)*$Q$9))/($B$11+$C$11+$F$11)</f>
        <v>0</v>
      </c>
      <c r="BA107">
        <v>6</v>
      </c>
      <c r="BB107">
        <v>0.5</v>
      </c>
      <c r="BC107" t="s">
        <v>355</v>
      </c>
      <c r="BD107">
        <v>2</v>
      </c>
      <c r="BE107" t="b">
        <v>1</v>
      </c>
      <c r="BF107">
        <v>1714154658.166666</v>
      </c>
      <c r="BG107">
        <v>419.5359333333333</v>
      </c>
      <c r="BH107">
        <v>419.9900333333334</v>
      </c>
      <c r="BI107">
        <v>14.95264333333333</v>
      </c>
      <c r="BJ107">
        <v>14.84361</v>
      </c>
      <c r="BK107">
        <v>422.2158333333334</v>
      </c>
      <c r="BL107">
        <v>14.98388333333333</v>
      </c>
      <c r="BM107">
        <v>600.0492</v>
      </c>
      <c r="BN107">
        <v>101.3846666666667</v>
      </c>
      <c r="BO107">
        <v>0.10006738</v>
      </c>
      <c r="BP107">
        <v>21.30317000000001</v>
      </c>
      <c r="BQ107">
        <v>21.31130666666666</v>
      </c>
      <c r="BR107">
        <v>999.9000000000002</v>
      </c>
      <c r="BS107">
        <v>0</v>
      </c>
      <c r="BT107">
        <v>0</v>
      </c>
      <c r="BU107">
        <v>9997.712</v>
      </c>
      <c r="BV107">
        <v>0</v>
      </c>
      <c r="BW107">
        <v>190.8162333333333</v>
      </c>
      <c r="BX107">
        <v>-0.4540425333333333</v>
      </c>
      <c r="BY107">
        <v>425.9044000000001</v>
      </c>
      <c r="BZ107">
        <v>426.3182</v>
      </c>
      <c r="CA107">
        <v>0.1090379666666666</v>
      </c>
      <c r="CB107">
        <v>419.9900333333334</v>
      </c>
      <c r="CC107">
        <v>14.84361</v>
      </c>
      <c r="CD107">
        <v>1.515968666666667</v>
      </c>
      <c r="CE107">
        <v>1.504912666666667</v>
      </c>
      <c r="CF107">
        <v>13.13017666666667</v>
      </c>
      <c r="CG107">
        <v>13.01817666666667</v>
      </c>
      <c r="CH107">
        <v>399.9842333333334</v>
      </c>
      <c r="CI107">
        <v>0.8999985666666667</v>
      </c>
      <c r="CJ107">
        <v>0.1000014533333333</v>
      </c>
      <c r="CK107">
        <v>0</v>
      </c>
      <c r="CL107">
        <v>111.1304666666667</v>
      </c>
      <c r="CM107">
        <v>5.00098</v>
      </c>
      <c r="CN107">
        <v>655.9520666666665</v>
      </c>
      <c r="CO107">
        <v>3655.772333333333</v>
      </c>
      <c r="CP107">
        <v>35.84773333333333</v>
      </c>
      <c r="CQ107">
        <v>39.42476666666666</v>
      </c>
      <c r="CR107">
        <v>37.7164</v>
      </c>
      <c r="CS107">
        <v>39.16013333333332</v>
      </c>
      <c r="CT107">
        <v>37.806</v>
      </c>
      <c r="CU107">
        <v>355.4846666666667</v>
      </c>
      <c r="CV107">
        <v>39.498</v>
      </c>
      <c r="CW107">
        <v>0</v>
      </c>
      <c r="CX107">
        <v>1714154753.3</v>
      </c>
      <c r="CY107">
        <v>0</v>
      </c>
      <c r="CZ107">
        <v>1714154521.5</v>
      </c>
      <c r="DA107" t="s">
        <v>550</v>
      </c>
      <c r="DB107">
        <v>1714154517.5</v>
      </c>
      <c r="DC107">
        <v>1714154521.5</v>
      </c>
      <c r="DD107">
        <v>4</v>
      </c>
      <c r="DE107">
        <v>0.022</v>
      </c>
      <c r="DF107">
        <v>-0.004</v>
      </c>
      <c r="DG107">
        <v>-2.682</v>
      </c>
      <c r="DH107">
        <v>-0.032</v>
      </c>
      <c r="DI107">
        <v>420</v>
      </c>
      <c r="DJ107">
        <v>14</v>
      </c>
      <c r="DK107">
        <v>0.52</v>
      </c>
      <c r="DL107">
        <v>0.11</v>
      </c>
      <c r="DM107">
        <v>-0.4596818048780487</v>
      </c>
      <c r="DN107">
        <v>0.1169313867595815</v>
      </c>
      <c r="DO107">
        <v>0.03722021078118814</v>
      </c>
      <c r="DP107">
        <v>0</v>
      </c>
      <c r="DQ107">
        <v>0.1082719512195122</v>
      </c>
      <c r="DR107">
        <v>0.02176693379790971</v>
      </c>
      <c r="DS107">
        <v>0.002260734274751259</v>
      </c>
      <c r="DT107">
        <v>1</v>
      </c>
      <c r="DU107">
        <v>1</v>
      </c>
      <c r="DV107">
        <v>2</v>
      </c>
      <c r="DW107" t="s">
        <v>368</v>
      </c>
      <c r="DX107">
        <v>3.22975</v>
      </c>
      <c r="DY107">
        <v>2.70447</v>
      </c>
      <c r="DZ107">
        <v>0.106805</v>
      </c>
      <c r="EA107">
        <v>0.106731</v>
      </c>
      <c r="EB107">
        <v>0.0832774</v>
      </c>
      <c r="EC107">
        <v>0.0832107</v>
      </c>
      <c r="ED107">
        <v>29289.9</v>
      </c>
      <c r="EE107">
        <v>28646.9</v>
      </c>
      <c r="EF107">
        <v>31389.2</v>
      </c>
      <c r="EG107">
        <v>30385.3</v>
      </c>
      <c r="EH107">
        <v>38556.2</v>
      </c>
      <c r="EI107">
        <v>36838.9</v>
      </c>
      <c r="EJ107">
        <v>44002.4</v>
      </c>
      <c r="EK107">
        <v>42435.7</v>
      </c>
      <c r="EL107">
        <v>2.112</v>
      </c>
      <c r="EM107">
        <v>1.9737</v>
      </c>
      <c r="EN107">
        <v>0.0387356</v>
      </c>
      <c r="EO107">
        <v>0</v>
      </c>
      <c r="EP107">
        <v>20.6832</v>
      </c>
      <c r="EQ107">
        <v>999.9</v>
      </c>
      <c r="ER107">
        <v>54.1</v>
      </c>
      <c r="ES107">
        <v>25.8</v>
      </c>
      <c r="ET107">
        <v>17.793</v>
      </c>
      <c r="EU107">
        <v>61.9036</v>
      </c>
      <c r="EV107">
        <v>22.4159</v>
      </c>
      <c r="EW107">
        <v>1</v>
      </c>
      <c r="EX107">
        <v>-0.259563</v>
      </c>
      <c r="EY107">
        <v>1.23204</v>
      </c>
      <c r="EZ107">
        <v>20.2045</v>
      </c>
      <c r="FA107">
        <v>5.22912</v>
      </c>
      <c r="FB107">
        <v>11.9978</v>
      </c>
      <c r="FC107">
        <v>4.9676</v>
      </c>
      <c r="FD107">
        <v>3.297</v>
      </c>
      <c r="FE107">
        <v>9999</v>
      </c>
      <c r="FF107">
        <v>9999</v>
      </c>
      <c r="FG107">
        <v>9999</v>
      </c>
      <c r="FH107">
        <v>27.5</v>
      </c>
      <c r="FI107">
        <v>4.97107</v>
      </c>
      <c r="FJ107">
        <v>1.86768</v>
      </c>
      <c r="FK107">
        <v>1.85883</v>
      </c>
      <c r="FL107">
        <v>1.86494</v>
      </c>
      <c r="FM107">
        <v>1.86307</v>
      </c>
      <c r="FN107">
        <v>1.86432</v>
      </c>
      <c r="FO107">
        <v>1.85978</v>
      </c>
      <c r="FP107">
        <v>1.86386</v>
      </c>
      <c r="FQ107">
        <v>0</v>
      </c>
      <c r="FR107">
        <v>0</v>
      </c>
      <c r="FS107">
        <v>0</v>
      </c>
      <c r="FT107">
        <v>0</v>
      </c>
      <c r="FU107" t="s">
        <v>358</v>
      </c>
      <c r="FV107" t="s">
        <v>359</v>
      </c>
      <c r="FW107" t="s">
        <v>360</v>
      </c>
      <c r="FX107" t="s">
        <v>360</v>
      </c>
      <c r="FY107" t="s">
        <v>360</v>
      </c>
      <c r="FZ107" t="s">
        <v>360</v>
      </c>
      <c r="GA107">
        <v>0</v>
      </c>
      <c r="GB107">
        <v>100</v>
      </c>
      <c r="GC107">
        <v>100</v>
      </c>
      <c r="GD107">
        <v>-2.68</v>
      </c>
      <c r="GE107">
        <v>-0.0313</v>
      </c>
      <c r="GF107">
        <v>-0.8244468132919491</v>
      </c>
      <c r="GG107">
        <v>-0.004200780211792431</v>
      </c>
      <c r="GH107">
        <v>-6.086107273994438E-07</v>
      </c>
      <c r="GI107">
        <v>3.538391214060535E-10</v>
      </c>
      <c r="GJ107">
        <v>-0.05432726209302651</v>
      </c>
      <c r="GK107">
        <v>0.006682484536868237</v>
      </c>
      <c r="GL107">
        <v>-0.0007200357986506558</v>
      </c>
      <c r="GM107">
        <v>2.515042002614049E-05</v>
      </c>
      <c r="GN107">
        <v>15</v>
      </c>
      <c r="GO107">
        <v>1944</v>
      </c>
      <c r="GP107">
        <v>3</v>
      </c>
      <c r="GQ107">
        <v>20</v>
      </c>
      <c r="GR107">
        <v>2.5</v>
      </c>
      <c r="GS107">
        <v>2.4</v>
      </c>
      <c r="GT107">
        <v>1.12793</v>
      </c>
      <c r="GU107">
        <v>2.41821</v>
      </c>
      <c r="GV107">
        <v>1.44775</v>
      </c>
      <c r="GW107">
        <v>2.29858</v>
      </c>
      <c r="GX107">
        <v>1.55151</v>
      </c>
      <c r="GY107">
        <v>2.41211</v>
      </c>
      <c r="GZ107">
        <v>30.0932</v>
      </c>
      <c r="HA107">
        <v>14.062</v>
      </c>
      <c r="HB107">
        <v>18</v>
      </c>
      <c r="HC107">
        <v>557.337</v>
      </c>
      <c r="HD107">
        <v>474.492</v>
      </c>
      <c r="HE107">
        <v>19.0013</v>
      </c>
      <c r="HF107">
        <v>23.6101</v>
      </c>
      <c r="HG107">
        <v>30.0006</v>
      </c>
      <c r="HH107">
        <v>23.6369</v>
      </c>
      <c r="HI107">
        <v>23.5806</v>
      </c>
      <c r="HJ107">
        <v>22.5863</v>
      </c>
      <c r="HK107">
        <v>25.5479</v>
      </c>
      <c r="HL107">
        <v>55.0304</v>
      </c>
      <c r="HM107">
        <v>19</v>
      </c>
      <c r="HN107">
        <v>420</v>
      </c>
      <c r="HO107">
        <v>14.8399</v>
      </c>
      <c r="HP107">
        <v>99.62739999999999</v>
      </c>
      <c r="HQ107">
        <v>101.395</v>
      </c>
    </row>
    <row r="108" spans="1:225">
      <c r="A108">
        <v>92</v>
      </c>
      <c r="B108">
        <v>1714154676.1</v>
      </c>
      <c r="C108">
        <v>3619</v>
      </c>
      <c r="D108" t="s">
        <v>557</v>
      </c>
      <c r="E108" t="s">
        <v>558</v>
      </c>
      <c r="F108">
        <v>5</v>
      </c>
      <c r="G108" t="s">
        <v>549</v>
      </c>
      <c r="H108">
        <v>1714154668.166666</v>
      </c>
      <c r="I108">
        <f>(J108)/1000</f>
        <v>0</v>
      </c>
      <c r="J108">
        <f>IF(BE108, AM108, AG108)</f>
        <v>0</v>
      </c>
      <c r="K108">
        <f>IF(BE108, AH108, AF108)</f>
        <v>0</v>
      </c>
      <c r="L108">
        <f>BG108 - IF(AT108&gt;1, K108*BA108*100.0/(AV108*BU108), 0)</f>
        <v>0</v>
      </c>
      <c r="M108">
        <f>((S108-I108/2)*L108-K108)/(S108+I108/2)</f>
        <v>0</v>
      </c>
      <c r="N108">
        <f>M108*(BN108+BO108)/1000.0</f>
        <v>0</v>
      </c>
      <c r="O108">
        <f>(BG108 - IF(AT108&gt;1, K108*BA108*100.0/(AV108*BU108), 0))*(BN108+BO108)/1000.0</f>
        <v>0</v>
      </c>
      <c r="P108">
        <f>2.0/((1/R108-1/Q108)+SIGN(R108)*SQRT((1/R108-1/Q108)*(1/R108-1/Q108) + 4*BB108/((BB108+1)*(BB108+1))*(2*1/R108*1/Q108-1/Q108*1/Q108)))</f>
        <v>0</v>
      </c>
      <c r="Q108">
        <f>IF(LEFT(BC108,1)&lt;&gt;"0",IF(LEFT(BC108,1)="1",3.0,BD108),$D$5+$E$5*(BU108*BN108/($K$5*1000))+$F$5*(BU108*BN108/($K$5*1000))*MAX(MIN(BA108,$J$5),$I$5)*MAX(MIN(BA108,$J$5),$I$5)+$G$5*MAX(MIN(BA108,$J$5),$I$5)*(BU108*BN108/($K$5*1000))+$H$5*(BU108*BN108/($K$5*1000))*(BU108*BN108/($K$5*1000)))</f>
        <v>0</v>
      </c>
      <c r="R108">
        <f>I108*(1000-(1000*0.61365*exp(17.502*V108/(240.97+V108))/(BN108+BO108)+BI108)/2)/(1000*0.61365*exp(17.502*V108/(240.97+V108))/(BN108+BO108)-BI108)</f>
        <v>0</v>
      </c>
      <c r="S108">
        <f>1/((BB108+1)/(P108/1.6)+1/(Q108/1.37)) + BB108/((BB108+1)/(P108/1.6) + BB108/(Q108/1.37))</f>
        <v>0</v>
      </c>
      <c r="T108">
        <f>(AW108*AZ108)</f>
        <v>0</v>
      </c>
      <c r="U108">
        <f>(BP108+(T108+2*0.95*5.67E-8*(((BP108+$B$7)+273)^4-(BP108+273)^4)-44100*I108)/(1.84*29.3*Q108+8*0.95*5.67E-8*(BP108+273)^3))</f>
        <v>0</v>
      </c>
      <c r="V108">
        <f>($C$7*BQ108+$D$7*BR108+$E$7*U108)</f>
        <v>0</v>
      </c>
      <c r="W108">
        <f>0.61365*exp(17.502*V108/(240.97+V108))</f>
        <v>0</v>
      </c>
      <c r="X108">
        <f>(Y108/Z108*100)</f>
        <v>0</v>
      </c>
      <c r="Y108">
        <f>BI108*(BN108+BO108)/1000</f>
        <v>0</v>
      </c>
      <c r="Z108">
        <f>0.61365*exp(17.502*BP108/(240.97+BP108))</f>
        <v>0</v>
      </c>
      <c r="AA108">
        <f>(W108-BI108*(BN108+BO108)/1000)</f>
        <v>0</v>
      </c>
      <c r="AB108">
        <f>(-I108*44100)</f>
        <v>0</v>
      </c>
      <c r="AC108">
        <f>2*29.3*Q108*0.92*(BP108-V108)</f>
        <v>0</v>
      </c>
      <c r="AD108">
        <f>2*0.95*5.67E-8*(((BP108+$B$7)+273)^4-(V108+273)^4)</f>
        <v>0</v>
      </c>
      <c r="AE108">
        <f>T108+AD108+AB108+AC108</f>
        <v>0</v>
      </c>
      <c r="AF108">
        <f>BM108*AT108*(BH108-BG108*(1000-AT108*BJ108)/(1000-AT108*BI108))/(100*BA108)</f>
        <v>0</v>
      </c>
      <c r="AG108">
        <f>1000*BM108*AT108*(BI108-BJ108)/(100*BA108*(1000-AT108*BI108))</f>
        <v>0</v>
      </c>
      <c r="AH108">
        <f>(AI108 - AJ108 - BN108*1E3/(8.314*(BP108+273.15)) * AL108/BM108 * AK108) * BM108/(100*BA108) * (1000 - BJ108)/1000</f>
        <v>0</v>
      </c>
      <c r="AI108">
        <v>426.3021394687404</v>
      </c>
      <c r="AJ108">
        <v>425.9107272727273</v>
      </c>
      <c r="AK108">
        <v>0.0001304695879131067</v>
      </c>
      <c r="AL108">
        <v>67.16517216538215</v>
      </c>
      <c r="AM108">
        <f>(AO108 - AN108 + BN108*1E3/(8.314*(BP108+273.15)) * AQ108/BM108 * AP108) * BM108/(100*BA108) * 1000/(1000 - AO108)</f>
        <v>0</v>
      </c>
      <c r="AN108">
        <v>14.84387907712783</v>
      </c>
      <c r="AO108">
        <v>14.9546903030303</v>
      </c>
      <c r="AP108">
        <v>-6.514527519021159E-06</v>
      </c>
      <c r="AQ108">
        <v>78.54889754879531</v>
      </c>
      <c r="AR108">
        <v>27</v>
      </c>
      <c r="AS108">
        <v>4</v>
      </c>
      <c r="AT108">
        <f>IF(AR108*$H$13&gt;=AV108,1.0,(AV108/(AV108-AR108*$H$13)))</f>
        <v>0</v>
      </c>
      <c r="AU108">
        <f>(AT108-1)*100</f>
        <v>0</v>
      </c>
      <c r="AV108">
        <f>MAX(0,($B$13+$C$13*BU108)/(1+$D$13*BU108)*BN108/(BP108+273)*$E$13)</f>
        <v>0</v>
      </c>
      <c r="AW108">
        <f>$B$11*BV108+$C$11*BW108+$F$11*CH108*(1-CK108)</f>
        <v>0</v>
      </c>
      <c r="AX108">
        <f>AW108*AY108</f>
        <v>0</v>
      </c>
      <c r="AY108">
        <f>($B$11*$D$9+$C$11*$D$9+$F$11*((CU108+CM108)/MAX(CU108+CM108+CV108, 0.1)*$I$9+CV108/MAX(CU108+CM108+CV108, 0.1)*$J$9))/($B$11+$C$11+$F$11)</f>
        <v>0</v>
      </c>
      <c r="AZ108">
        <f>($B$11*$K$9+$C$11*$K$9+$F$11*((CU108+CM108)/MAX(CU108+CM108+CV108, 0.1)*$P$9+CV108/MAX(CU108+CM108+CV108, 0.1)*$Q$9))/($B$11+$C$11+$F$11)</f>
        <v>0</v>
      </c>
      <c r="BA108">
        <v>6</v>
      </c>
      <c r="BB108">
        <v>0.5</v>
      </c>
      <c r="BC108" t="s">
        <v>355</v>
      </c>
      <c r="BD108">
        <v>2</v>
      </c>
      <c r="BE108" t="b">
        <v>1</v>
      </c>
      <c r="BF108">
        <v>1714154668.166666</v>
      </c>
      <c r="BG108">
        <v>419.5430666666667</v>
      </c>
      <c r="BH108">
        <v>420.0014666666667</v>
      </c>
      <c r="BI108">
        <v>14.95505</v>
      </c>
      <c r="BJ108">
        <v>14.84347</v>
      </c>
      <c r="BK108">
        <v>422.2230666666667</v>
      </c>
      <c r="BL108">
        <v>14.98631</v>
      </c>
      <c r="BM108">
        <v>599.9926666666667</v>
      </c>
      <c r="BN108">
        <v>101.3877666666667</v>
      </c>
      <c r="BO108">
        <v>0.09996763333333333</v>
      </c>
      <c r="BP108">
        <v>21.31749000000001</v>
      </c>
      <c r="BQ108">
        <v>21.32322666666667</v>
      </c>
      <c r="BR108">
        <v>999.9000000000002</v>
      </c>
      <c r="BS108">
        <v>0</v>
      </c>
      <c r="BT108">
        <v>0</v>
      </c>
      <c r="BU108">
        <v>10003.54566666667</v>
      </c>
      <c r="BV108">
        <v>0</v>
      </c>
      <c r="BW108">
        <v>182.7165</v>
      </c>
      <c r="BX108">
        <v>-0.4583282333333333</v>
      </c>
      <c r="BY108">
        <v>425.9127666666666</v>
      </c>
      <c r="BZ108">
        <v>426.3297666666666</v>
      </c>
      <c r="CA108">
        <v>0.1115932</v>
      </c>
      <c r="CB108">
        <v>420.0014666666667</v>
      </c>
      <c r="CC108">
        <v>14.84347</v>
      </c>
      <c r="CD108">
        <v>1.516261666666666</v>
      </c>
      <c r="CE108">
        <v>1.504947</v>
      </c>
      <c r="CF108">
        <v>13.13314333333333</v>
      </c>
      <c r="CG108">
        <v>13.01851666666667</v>
      </c>
      <c r="CH108">
        <v>399.9900666666666</v>
      </c>
      <c r="CI108">
        <v>0.9000031666666666</v>
      </c>
      <c r="CJ108">
        <v>0.09999686666666666</v>
      </c>
      <c r="CK108">
        <v>0</v>
      </c>
      <c r="CL108">
        <v>110.8906333333334</v>
      </c>
      <c r="CM108">
        <v>5.00098</v>
      </c>
      <c r="CN108">
        <v>655.3207666666668</v>
      </c>
      <c r="CO108">
        <v>3655.832</v>
      </c>
      <c r="CP108">
        <v>35.91639999999999</v>
      </c>
      <c r="CQ108">
        <v>39.5665</v>
      </c>
      <c r="CR108">
        <v>37.78926666666666</v>
      </c>
      <c r="CS108">
        <v>39.39136666666666</v>
      </c>
      <c r="CT108">
        <v>37.89763333333333</v>
      </c>
      <c r="CU108">
        <v>355.4930000000001</v>
      </c>
      <c r="CV108">
        <v>39.498</v>
      </c>
      <c r="CW108">
        <v>0</v>
      </c>
      <c r="CX108">
        <v>1714154762.9</v>
      </c>
      <c r="CY108">
        <v>0</v>
      </c>
      <c r="CZ108">
        <v>1714154521.5</v>
      </c>
      <c r="DA108" t="s">
        <v>550</v>
      </c>
      <c r="DB108">
        <v>1714154517.5</v>
      </c>
      <c r="DC108">
        <v>1714154521.5</v>
      </c>
      <c r="DD108">
        <v>4</v>
      </c>
      <c r="DE108">
        <v>0.022</v>
      </c>
      <c r="DF108">
        <v>-0.004</v>
      </c>
      <c r="DG108">
        <v>-2.682</v>
      </c>
      <c r="DH108">
        <v>-0.032</v>
      </c>
      <c r="DI108">
        <v>420</v>
      </c>
      <c r="DJ108">
        <v>14</v>
      </c>
      <c r="DK108">
        <v>0.52</v>
      </c>
      <c r="DL108">
        <v>0.11</v>
      </c>
      <c r="DM108">
        <v>-0.454764756097561</v>
      </c>
      <c r="DN108">
        <v>-0.1161703275261315</v>
      </c>
      <c r="DO108">
        <v>0.03700344921680291</v>
      </c>
      <c r="DP108">
        <v>0</v>
      </c>
      <c r="DQ108">
        <v>0.110918512195122</v>
      </c>
      <c r="DR108">
        <v>0.01308163066202094</v>
      </c>
      <c r="DS108">
        <v>0.001668539058971858</v>
      </c>
      <c r="DT108">
        <v>1</v>
      </c>
      <c r="DU108">
        <v>1</v>
      </c>
      <c r="DV108">
        <v>2</v>
      </c>
      <c r="DW108" t="s">
        <v>368</v>
      </c>
      <c r="DX108">
        <v>3.22983</v>
      </c>
      <c r="DY108">
        <v>2.70441</v>
      </c>
      <c r="DZ108">
        <v>0.106811</v>
      </c>
      <c r="EA108">
        <v>0.106726</v>
      </c>
      <c r="EB108">
        <v>0.08327560000000001</v>
      </c>
      <c r="EC108">
        <v>0.0832229</v>
      </c>
      <c r="ED108">
        <v>29289.5</v>
      </c>
      <c r="EE108">
        <v>28645.9</v>
      </c>
      <c r="EF108">
        <v>31389.1</v>
      </c>
      <c r="EG108">
        <v>30384.2</v>
      </c>
      <c r="EH108">
        <v>38556.1</v>
      </c>
      <c r="EI108">
        <v>36836.8</v>
      </c>
      <c r="EJ108">
        <v>44002.3</v>
      </c>
      <c r="EK108">
        <v>42433.9</v>
      </c>
      <c r="EL108">
        <v>2.1121</v>
      </c>
      <c r="EM108">
        <v>1.97355</v>
      </c>
      <c r="EN108">
        <v>0.0388548</v>
      </c>
      <c r="EO108">
        <v>0</v>
      </c>
      <c r="EP108">
        <v>20.6975</v>
      </c>
      <c r="EQ108">
        <v>999.9</v>
      </c>
      <c r="ER108">
        <v>54.1</v>
      </c>
      <c r="ES108">
        <v>25.8</v>
      </c>
      <c r="ET108">
        <v>17.7919</v>
      </c>
      <c r="EU108">
        <v>61.5036</v>
      </c>
      <c r="EV108">
        <v>22.476</v>
      </c>
      <c r="EW108">
        <v>1</v>
      </c>
      <c r="EX108">
        <v>-0.258473</v>
      </c>
      <c r="EY108">
        <v>1.24123</v>
      </c>
      <c r="EZ108">
        <v>20.2044</v>
      </c>
      <c r="FA108">
        <v>5.22912</v>
      </c>
      <c r="FB108">
        <v>11.998</v>
      </c>
      <c r="FC108">
        <v>4.96755</v>
      </c>
      <c r="FD108">
        <v>3.297</v>
      </c>
      <c r="FE108">
        <v>9999</v>
      </c>
      <c r="FF108">
        <v>9999</v>
      </c>
      <c r="FG108">
        <v>9999</v>
      </c>
      <c r="FH108">
        <v>27.5</v>
      </c>
      <c r="FI108">
        <v>4.97106</v>
      </c>
      <c r="FJ108">
        <v>1.86768</v>
      </c>
      <c r="FK108">
        <v>1.85883</v>
      </c>
      <c r="FL108">
        <v>1.86493</v>
      </c>
      <c r="FM108">
        <v>1.86309</v>
      </c>
      <c r="FN108">
        <v>1.86434</v>
      </c>
      <c r="FO108">
        <v>1.85975</v>
      </c>
      <c r="FP108">
        <v>1.86386</v>
      </c>
      <c r="FQ108">
        <v>0</v>
      </c>
      <c r="FR108">
        <v>0</v>
      </c>
      <c r="FS108">
        <v>0</v>
      </c>
      <c r="FT108">
        <v>0</v>
      </c>
      <c r="FU108" t="s">
        <v>358</v>
      </c>
      <c r="FV108" t="s">
        <v>359</v>
      </c>
      <c r="FW108" t="s">
        <v>360</v>
      </c>
      <c r="FX108" t="s">
        <v>360</v>
      </c>
      <c r="FY108" t="s">
        <v>360</v>
      </c>
      <c r="FZ108" t="s">
        <v>360</v>
      </c>
      <c r="GA108">
        <v>0</v>
      </c>
      <c r="GB108">
        <v>100</v>
      </c>
      <c r="GC108">
        <v>100</v>
      </c>
      <c r="GD108">
        <v>-2.68</v>
      </c>
      <c r="GE108">
        <v>-0.0313</v>
      </c>
      <c r="GF108">
        <v>-0.8244468132919491</v>
      </c>
      <c r="GG108">
        <v>-0.004200780211792431</v>
      </c>
      <c r="GH108">
        <v>-6.086107273994438E-07</v>
      </c>
      <c r="GI108">
        <v>3.538391214060535E-10</v>
      </c>
      <c r="GJ108">
        <v>-0.05432726209302651</v>
      </c>
      <c r="GK108">
        <v>0.006682484536868237</v>
      </c>
      <c r="GL108">
        <v>-0.0007200357986506558</v>
      </c>
      <c r="GM108">
        <v>2.515042002614049E-05</v>
      </c>
      <c r="GN108">
        <v>15</v>
      </c>
      <c r="GO108">
        <v>1944</v>
      </c>
      <c r="GP108">
        <v>3</v>
      </c>
      <c r="GQ108">
        <v>20</v>
      </c>
      <c r="GR108">
        <v>2.6</v>
      </c>
      <c r="GS108">
        <v>2.6</v>
      </c>
      <c r="GT108">
        <v>1.12793</v>
      </c>
      <c r="GU108">
        <v>2.41333</v>
      </c>
      <c r="GV108">
        <v>1.44897</v>
      </c>
      <c r="GW108">
        <v>2.29736</v>
      </c>
      <c r="GX108">
        <v>1.55151</v>
      </c>
      <c r="GY108">
        <v>2.37305</v>
      </c>
      <c r="GZ108">
        <v>30.0932</v>
      </c>
      <c r="HA108">
        <v>14.0532</v>
      </c>
      <c r="HB108">
        <v>18</v>
      </c>
      <c r="HC108">
        <v>557.527</v>
      </c>
      <c r="HD108">
        <v>474.505</v>
      </c>
      <c r="HE108">
        <v>19.001</v>
      </c>
      <c r="HF108">
        <v>23.6232</v>
      </c>
      <c r="HG108">
        <v>30.0005</v>
      </c>
      <c r="HH108">
        <v>23.6492</v>
      </c>
      <c r="HI108">
        <v>23.5924</v>
      </c>
      <c r="HJ108">
        <v>22.5843</v>
      </c>
      <c r="HK108">
        <v>25.5479</v>
      </c>
      <c r="HL108">
        <v>55.0304</v>
      </c>
      <c r="HM108">
        <v>19</v>
      </c>
      <c r="HN108">
        <v>420</v>
      </c>
      <c r="HO108">
        <v>14.8499</v>
      </c>
      <c r="HP108">
        <v>99.627</v>
      </c>
      <c r="HQ108">
        <v>101.391</v>
      </c>
    </row>
    <row r="109" spans="1:225">
      <c r="A109">
        <v>93</v>
      </c>
      <c r="B109">
        <v>1714154686.1</v>
      </c>
      <c r="C109">
        <v>3629</v>
      </c>
      <c r="D109" t="s">
        <v>559</v>
      </c>
      <c r="E109" t="s">
        <v>560</v>
      </c>
      <c r="F109">
        <v>5</v>
      </c>
      <c r="G109" t="s">
        <v>549</v>
      </c>
      <c r="H109">
        <v>1714154678.166666</v>
      </c>
      <c r="I109">
        <f>(J109)/1000</f>
        <v>0</v>
      </c>
      <c r="J109">
        <f>IF(BE109, AM109, AG109)</f>
        <v>0</v>
      </c>
      <c r="K109">
        <f>IF(BE109, AH109, AF109)</f>
        <v>0</v>
      </c>
      <c r="L109">
        <f>BG109 - IF(AT109&gt;1, K109*BA109*100.0/(AV109*BU109), 0)</f>
        <v>0</v>
      </c>
      <c r="M109">
        <f>((S109-I109/2)*L109-K109)/(S109+I109/2)</f>
        <v>0</v>
      </c>
      <c r="N109">
        <f>M109*(BN109+BO109)/1000.0</f>
        <v>0</v>
      </c>
      <c r="O109">
        <f>(BG109 - IF(AT109&gt;1, K109*BA109*100.0/(AV109*BU109), 0))*(BN109+BO109)/1000.0</f>
        <v>0</v>
      </c>
      <c r="P109">
        <f>2.0/((1/R109-1/Q109)+SIGN(R109)*SQRT((1/R109-1/Q109)*(1/R109-1/Q109) + 4*BB109/((BB109+1)*(BB109+1))*(2*1/R109*1/Q109-1/Q109*1/Q109)))</f>
        <v>0</v>
      </c>
      <c r="Q109">
        <f>IF(LEFT(BC109,1)&lt;&gt;"0",IF(LEFT(BC109,1)="1",3.0,BD109),$D$5+$E$5*(BU109*BN109/($K$5*1000))+$F$5*(BU109*BN109/($K$5*1000))*MAX(MIN(BA109,$J$5),$I$5)*MAX(MIN(BA109,$J$5),$I$5)+$G$5*MAX(MIN(BA109,$J$5),$I$5)*(BU109*BN109/($K$5*1000))+$H$5*(BU109*BN109/($K$5*1000))*(BU109*BN109/($K$5*1000)))</f>
        <v>0</v>
      </c>
      <c r="R109">
        <f>I109*(1000-(1000*0.61365*exp(17.502*V109/(240.97+V109))/(BN109+BO109)+BI109)/2)/(1000*0.61365*exp(17.502*V109/(240.97+V109))/(BN109+BO109)-BI109)</f>
        <v>0</v>
      </c>
      <c r="S109">
        <f>1/((BB109+1)/(P109/1.6)+1/(Q109/1.37)) + BB109/((BB109+1)/(P109/1.6) + BB109/(Q109/1.37))</f>
        <v>0</v>
      </c>
      <c r="T109">
        <f>(AW109*AZ109)</f>
        <v>0</v>
      </c>
      <c r="U109">
        <f>(BP109+(T109+2*0.95*5.67E-8*(((BP109+$B$7)+273)^4-(BP109+273)^4)-44100*I109)/(1.84*29.3*Q109+8*0.95*5.67E-8*(BP109+273)^3))</f>
        <v>0</v>
      </c>
      <c r="V109">
        <f>($C$7*BQ109+$D$7*BR109+$E$7*U109)</f>
        <v>0</v>
      </c>
      <c r="W109">
        <f>0.61365*exp(17.502*V109/(240.97+V109))</f>
        <v>0</v>
      </c>
      <c r="X109">
        <f>(Y109/Z109*100)</f>
        <v>0</v>
      </c>
      <c r="Y109">
        <f>BI109*(BN109+BO109)/1000</f>
        <v>0</v>
      </c>
      <c r="Z109">
        <f>0.61365*exp(17.502*BP109/(240.97+BP109))</f>
        <v>0</v>
      </c>
      <c r="AA109">
        <f>(W109-BI109*(BN109+BO109)/1000)</f>
        <v>0</v>
      </c>
      <c r="AB109">
        <f>(-I109*44100)</f>
        <v>0</v>
      </c>
      <c r="AC109">
        <f>2*29.3*Q109*0.92*(BP109-V109)</f>
        <v>0</v>
      </c>
      <c r="AD109">
        <f>2*0.95*5.67E-8*(((BP109+$B$7)+273)^4-(V109+273)^4)</f>
        <v>0</v>
      </c>
      <c r="AE109">
        <f>T109+AD109+AB109+AC109</f>
        <v>0</v>
      </c>
      <c r="AF109">
        <f>BM109*AT109*(BH109-BG109*(1000-AT109*BJ109)/(1000-AT109*BI109))/(100*BA109)</f>
        <v>0</v>
      </c>
      <c r="AG109">
        <f>1000*BM109*AT109*(BI109-BJ109)/(100*BA109*(1000-AT109*BI109))</f>
        <v>0</v>
      </c>
      <c r="AH109">
        <f>(AI109 - AJ109 - BN109*1E3/(8.314*(BP109+273.15)) * AL109/BM109 * AK109) * BM109/(100*BA109) * (1000 - BJ109)/1000</f>
        <v>0</v>
      </c>
      <c r="AI109">
        <v>426.352891538713</v>
      </c>
      <c r="AJ109">
        <v>425.911715151515</v>
      </c>
      <c r="AK109">
        <v>-5.317832660046876E-06</v>
      </c>
      <c r="AL109">
        <v>67.16517216538215</v>
      </c>
      <c r="AM109">
        <f>(AO109 - AN109 + BN109*1E3/(8.314*(BP109+273.15)) * AQ109/BM109 * AP109) * BM109/(100*BA109) * 1000/(1000 - AO109)</f>
        <v>0</v>
      </c>
      <c r="AN109">
        <v>14.84649180728664</v>
      </c>
      <c r="AO109">
        <v>14.9588903030303</v>
      </c>
      <c r="AP109">
        <v>1.676533480929753E-05</v>
      </c>
      <c r="AQ109">
        <v>78.54889754879531</v>
      </c>
      <c r="AR109">
        <v>27</v>
      </c>
      <c r="AS109">
        <v>4</v>
      </c>
      <c r="AT109">
        <f>IF(AR109*$H$13&gt;=AV109,1.0,(AV109/(AV109-AR109*$H$13)))</f>
        <v>0</v>
      </c>
      <c r="AU109">
        <f>(AT109-1)*100</f>
        <v>0</v>
      </c>
      <c r="AV109">
        <f>MAX(0,($B$13+$C$13*BU109)/(1+$D$13*BU109)*BN109/(BP109+273)*$E$13)</f>
        <v>0</v>
      </c>
      <c r="AW109">
        <f>$B$11*BV109+$C$11*BW109+$F$11*CH109*(1-CK109)</f>
        <v>0</v>
      </c>
      <c r="AX109">
        <f>AW109*AY109</f>
        <v>0</v>
      </c>
      <c r="AY109">
        <f>($B$11*$D$9+$C$11*$D$9+$F$11*((CU109+CM109)/MAX(CU109+CM109+CV109, 0.1)*$I$9+CV109/MAX(CU109+CM109+CV109, 0.1)*$J$9))/($B$11+$C$11+$F$11)</f>
        <v>0</v>
      </c>
      <c r="AZ109">
        <f>($B$11*$K$9+$C$11*$K$9+$F$11*((CU109+CM109)/MAX(CU109+CM109+CV109, 0.1)*$P$9+CV109/MAX(CU109+CM109+CV109, 0.1)*$Q$9))/($B$11+$C$11+$F$11)</f>
        <v>0</v>
      </c>
      <c r="BA109">
        <v>6</v>
      </c>
      <c r="BB109">
        <v>0.5</v>
      </c>
      <c r="BC109" t="s">
        <v>355</v>
      </c>
      <c r="BD109">
        <v>2</v>
      </c>
      <c r="BE109" t="b">
        <v>1</v>
      </c>
      <c r="BF109">
        <v>1714154678.166666</v>
      </c>
      <c r="BG109">
        <v>419.5351</v>
      </c>
      <c r="BH109">
        <v>420.0014</v>
      </c>
      <c r="BI109">
        <v>14.95605666666667</v>
      </c>
      <c r="BJ109">
        <v>14.84525666666667</v>
      </c>
      <c r="BK109">
        <v>422.2150333333333</v>
      </c>
      <c r="BL109">
        <v>14.98731</v>
      </c>
      <c r="BM109">
        <v>599.9878666666667</v>
      </c>
      <c r="BN109">
        <v>101.3889666666667</v>
      </c>
      <c r="BO109">
        <v>0.1000200733333333</v>
      </c>
      <c r="BP109">
        <v>21.33055333333333</v>
      </c>
      <c r="BQ109">
        <v>21.33702666666666</v>
      </c>
      <c r="BR109">
        <v>999.9000000000002</v>
      </c>
      <c r="BS109">
        <v>0</v>
      </c>
      <c r="BT109">
        <v>0</v>
      </c>
      <c r="BU109">
        <v>9998.082666666665</v>
      </c>
      <c r="BV109">
        <v>0</v>
      </c>
      <c r="BW109">
        <v>151.1728333333333</v>
      </c>
      <c r="BX109">
        <v>-0.4663065666666667</v>
      </c>
      <c r="BY109">
        <v>425.9051000000001</v>
      </c>
      <c r="BZ109">
        <v>426.3305666666666</v>
      </c>
      <c r="CA109">
        <v>0.1107997333333333</v>
      </c>
      <c r="CB109">
        <v>420.0014</v>
      </c>
      <c r="CC109">
        <v>14.84525666666667</v>
      </c>
      <c r="CD109">
        <v>1.516378666666667</v>
      </c>
      <c r="CE109">
        <v>1.505145666666667</v>
      </c>
      <c r="CF109">
        <v>13.13432666666666</v>
      </c>
      <c r="CG109">
        <v>13.02054</v>
      </c>
      <c r="CH109">
        <v>399.9750999999999</v>
      </c>
      <c r="CI109">
        <v>0.8999815999999997</v>
      </c>
      <c r="CJ109">
        <v>0.1000184066666667</v>
      </c>
      <c r="CK109">
        <v>0</v>
      </c>
      <c r="CL109">
        <v>110.8009333333334</v>
      </c>
      <c r="CM109">
        <v>5.00098</v>
      </c>
      <c r="CN109">
        <v>650.9094666666667</v>
      </c>
      <c r="CO109">
        <v>3655.666</v>
      </c>
      <c r="CP109">
        <v>35.9935</v>
      </c>
      <c r="CQ109">
        <v>39.6978</v>
      </c>
      <c r="CR109">
        <v>37.86016666666666</v>
      </c>
      <c r="CS109">
        <v>39.59976666666667</v>
      </c>
      <c r="CT109">
        <v>37.99349999999999</v>
      </c>
      <c r="CU109">
        <v>355.4700000000001</v>
      </c>
      <c r="CV109">
        <v>39.507</v>
      </c>
      <c r="CW109">
        <v>0</v>
      </c>
      <c r="CX109">
        <v>1714154773.1</v>
      </c>
      <c r="CY109">
        <v>0</v>
      </c>
      <c r="CZ109">
        <v>1714154521.5</v>
      </c>
      <c r="DA109" t="s">
        <v>550</v>
      </c>
      <c r="DB109">
        <v>1714154517.5</v>
      </c>
      <c r="DC109">
        <v>1714154521.5</v>
      </c>
      <c r="DD109">
        <v>4</v>
      </c>
      <c r="DE109">
        <v>0.022</v>
      </c>
      <c r="DF109">
        <v>-0.004</v>
      </c>
      <c r="DG109">
        <v>-2.682</v>
      </c>
      <c r="DH109">
        <v>-0.032</v>
      </c>
      <c r="DI109">
        <v>420</v>
      </c>
      <c r="DJ109">
        <v>14</v>
      </c>
      <c r="DK109">
        <v>0.52</v>
      </c>
      <c r="DL109">
        <v>0.11</v>
      </c>
      <c r="DM109">
        <v>-0.4699913000000001</v>
      </c>
      <c r="DN109">
        <v>0.03533175984990673</v>
      </c>
      <c r="DO109">
        <v>0.02423401323058152</v>
      </c>
      <c r="DP109">
        <v>1</v>
      </c>
      <c r="DQ109">
        <v>0.1112375</v>
      </c>
      <c r="DR109">
        <v>-0.008858296435272242</v>
      </c>
      <c r="DS109">
        <v>0.001193335053536936</v>
      </c>
      <c r="DT109">
        <v>1</v>
      </c>
      <c r="DU109">
        <v>2</v>
      </c>
      <c r="DV109">
        <v>2</v>
      </c>
      <c r="DW109" t="s">
        <v>365</v>
      </c>
      <c r="DX109">
        <v>3.22973</v>
      </c>
      <c r="DY109">
        <v>2.70415</v>
      </c>
      <c r="DZ109">
        <v>0.106803</v>
      </c>
      <c r="EA109">
        <v>0.106723</v>
      </c>
      <c r="EB109">
        <v>0.0832865</v>
      </c>
      <c r="EC109">
        <v>0.0832305</v>
      </c>
      <c r="ED109">
        <v>29288.7</v>
      </c>
      <c r="EE109">
        <v>28645.4</v>
      </c>
      <c r="EF109">
        <v>31388</v>
      </c>
      <c r="EG109">
        <v>30383.6</v>
      </c>
      <c r="EH109">
        <v>38554.1</v>
      </c>
      <c r="EI109">
        <v>36835.8</v>
      </c>
      <c r="EJ109">
        <v>44000.5</v>
      </c>
      <c r="EK109">
        <v>42433.1</v>
      </c>
      <c r="EL109">
        <v>2.1111</v>
      </c>
      <c r="EM109">
        <v>1.97372</v>
      </c>
      <c r="EN109">
        <v>0.0386387</v>
      </c>
      <c r="EO109">
        <v>0</v>
      </c>
      <c r="EP109">
        <v>20.7068</v>
      </c>
      <c r="EQ109">
        <v>999.9</v>
      </c>
      <c r="ER109">
        <v>54.1</v>
      </c>
      <c r="ES109">
        <v>25.8</v>
      </c>
      <c r="ET109">
        <v>17.7934</v>
      </c>
      <c r="EU109">
        <v>61.8536</v>
      </c>
      <c r="EV109">
        <v>22.5881</v>
      </c>
      <c r="EW109">
        <v>1</v>
      </c>
      <c r="EX109">
        <v>-0.257431</v>
      </c>
      <c r="EY109">
        <v>1.25219</v>
      </c>
      <c r="EZ109">
        <v>20.2044</v>
      </c>
      <c r="FA109">
        <v>5.22927</v>
      </c>
      <c r="FB109">
        <v>11.9978</v>
      </c>
      <c r="FC109">
        <v>4.9675</v>
      </c>
      <c r="FD109">
        <v>3.297</v>
      </c>
      <c r="FE109">
        <v>9999</v>
      </c>
      <c r="FF109">
        <v>9999</v>
      </c>
      <c r="FG109">
        <v>9999</v>
      </c>
      <c r="FH109">
        <v>27.5</v>
      </c>
      <c r="FI109">
        <v>4.97108</v>
      </c>
      <c r="FJ109">
        <v>1.86768</v>
      </c>
      <c r="FK109">
        <v>1.85883</v>
      </c>
      <c r="FL109">
        <v>1.86493</v>
      </c>
      <c r="FM109">
        <v>1.86309</v>
      </c>
      <c r="FN109">
        <v>1.86436</v>
      </c>
      <c r="FO109">
        <v>1.85977</v>
      </c>
      <c r="FP109">
        <v>1.86386</v>
      </c>
      <c r="FQ109">
        <v>0</v>
      </c>
      <c r="FR109">
        <v>0</v>
      </c>
      <c r="FS109">
        <v>0</v>
      </c>
      <c r="FT109">
        <v>0</v>
      </c>
      <c r="FU109" t="s">
        <v>358</v>
      </c>
      <c r="FV109" t="s">
        <v>359</v>
      </c>
      <c r="FW109" t="s">
        <v>360</v>
      </c>
      <c r="FX109" t="s">
        <v>360</v>
      </c>
      <c r="FY109" t="s">
        <v>360</v>
      </c>
      <c r="FZ109" t="s">
        <v>360</v>
      </c>
      <c r="GA109">
        <v>0</v>
      </c>
      <c r="GB109">
        <v>100</v>
      </c>
      <c r="GC109">
        <v>100</v>
      </c>
      <c r="GD109">
        <v>-2.68</v>
      </c>
      <c r="GE109">
        <v>-0.0312</v>
      </c>
      <c r="GF109">
        <v>-0.8244468132919491</v>
      </c>
      <c r="GG109">
        <v>-0.004200780211792431</v>
      </c>
      <c r="GH109">
        <v>-6.086107273994438E-07</v>
      </c>
      <c r="GI109">
        <v>3.538391214060535E-10</v>
      </c>
      <c r="GJ109">
        <v>-0.05432726209302651</v>
      </c>
      <c r="GK109">
        <v>0.006682484536868237</v>
      </c>
      <c r="GL109">
        <v>-0.0007200357986506558</v>
      </c>
      <c r="GM109">
        <v>2.515042002614049E-05</v>
      </c>
      <c r="GN109">
        <v>15</v>
      </c>
      <c r="GO109">
        <v>1944</v>
      </c>
      <c r="GP109">
        <v>3</v>
      </c>
      <c r="GQ109">
        <v>20</v>
      </c>
      <c r="GR109">
        <v>2.8</v>
      </c>
      <c r="GS109">
        <v>2.7</v>
      </c>
      <c r="GT109">
        <v>1.12793</v>
      </c>
      <c r="GU109">
        <v>2.41821</v>
      </c>
      <c r="GV109">
        <v>1.44897</v>
      </c>
      <c r="GW109">
        <v>2.29858</v>
      </c>
      <c r="GX109">
        <v>1.55151</v>
      </c>
      <c r="GY109">
        <v>2.31445</v>
      </c>
      <c r="GZ109">
        <v>30.0932</v>
      </c>
      <c r="HA109">
        <v>14.0445</v>
      </c>
      <c r="HB109">
        <v>18</v>
      </c>
      <c r="HC109">
        <v>556.994</v>
      </c>
      <c r="HD109">
        <v>474.721</v>
      </c>
      <c r="HE109">
        <v>19.0012</v>
      </c>
      <c r="HF109">
        <v>23.6364</v>
      </c>
      <c r="HG109">
        <v>30.0005</v>
      </c>
      <c r="HH109">
        <v>23.6613</v>
      </c>
      <c r="HI109">
        <v>23.6042</v>
      </c>
      <c r="HJ109">
        <v>22.5834</v>
      </c>
      <c r="HK109">
        <v>25.5479</v>
      </c>
      <c r="HL109">
        <v>55.0304</v>
      </c>
      <c r="HM109">
        <v>19</v>
      </c>
      <c r="HN109">
        <v>420</v>
      </c>
      <c r="HO109">
        <v>14.8543</v>
      </c>
      <c r="HP109">
        <v>99.6232</v>
      </c>
      <c r="HQ109">
        <v>101.389</v>
      </c>
    </row>
    <row r="110" spans="1:225">
      <c r="A110">
        <v>94</v>
      </c>
      <c r="B110">
        <v>1714154696.1</v>
      </c>
      <c r="C110">
        <v>3639</v>
      </c>
      <c r="D110" t="s">
        <v>561</v>
      </c>
      <c r="E110" t="s">
        <v>562</v>
      </c>
      <c r="F110">
        <v>5</v>
      </c>
      <c r="G110" t="s">
        <v>549</v>
      </c>
      <c r="H110">
        <v>1714154688.166666</v>
      </c>
      <c r="I110">
        <f>(J110)/1000</f>
        <v>0</v>
      </c>
      <c r="J110">
        <f>IF(BE110, AM110, AG110)</f>
        <v>0</v>
      </c>
      <c r="K110">
        <f>IF(BE110, AH110, AF110)</f>
        <v>0</v>
      </c>
      <c r="L110">
        <f>BG110 - IF(AT110&gt;1, K110*BA110*100.0/(AV110*BU110), 0)</f>
        <v>0</v>
      </c>
      <c r="M110">
        <f>((S110-I110/2)*L110-K110)/(S110+I110/2)</f>
        <v>0</v>
      </c>
      <c r="N110">
        <f>M110*(BN110+BO110)/1000.0</f>
        <v>0</v>
      </c>
      <c r="O110">
        <f>(BG110 - IF(AT110&gt;1, K110*BA110*100.0/(AV110*BU110), 0))*(BN110+BO110)/1000.0</f>
        <v>0</v>
      </c>
      <c r="P110">
        <f>2.0/((1/R110-1/Q110)+SIGN(R110)*SQRT((1/R110-1/Q110)*(1/R110-1/Q110) + 4*BB110/((BB110+1)*(BB110+1))*(2*1/R110*1/Q110-1/Q110*1/Q110)))</f>
        <v>0</v>
      </c>
      <c r="Q110">
        <f>IF(LEFT(BC110,1)&lt;&gt;"0",IF(LEFT(BC110,1)="1",3.0,BD110),$D$5+$E$5*(BU110*BN110/($K$5*1000))+$F$5*(BU110*BN110/($K$5*1000))*MAX(MIN(BA110,$J$5),$I$5)*MAX(MIN(BA110,$J$5),$I$5)+$G$5*MAX(MIN(BA110,$J$5),$I$5)*(BU110*BN110/($K$5*1000))+$H$5*(BU110*BN110/($K$5*1000))*(BU110*BN110/($K$5*1000)))</f>
        <v>0</v>
      </c>
      <c r="R110">
        <f>I110*(1000-(1000*0.61365*exp(17.502*V110/(240.97+V110))/(BN110+BO110)+BI110)/2)/(1000*0.61365*exp(17.502*V110/(240.97+V110))/(BN110+BO110)-BI110)</f>
        <v>0</v>
      </c>
      <c r="S110">
        <f>1/((BB110+1)/(P110/1.6)+1/(Q110/1.37)) + BB110/((BB110+1)/(P110/1.6) + BB110/(Q110/1.37))</f>
        <v>0</v>
      </c>
      <c r="T110">
        <f>(AW110*AZ110)</f>
        <v>0</v>
      </c>
      <c r="U110">
        <f>(BP110+(T110+2*0.95*5.67E-8*(((BP110+$B$7)+273)^4-(BP110+273)^4)-44100*I110)/(1.84*29.3*Q110+8*0.95*5.67E-8*(BP110+273)^3))</f>
        <v>0</v>
      </c>
      <c r="V110">
        <f>($C$7*BQ110+$D$7*BR110+$E$7*U110)</f>
        <v>0</v>
      </c>
      <c r="W110">
        <f>0.61365*exp(17.502*V110/(240.97+V110))</f>
        <v>0</v>
      </c>
      <c r="X110">
        <f>(Y110/Z110*100)</f>
        <v>0</v>
      </c>
      <c r="Y110">
        <f>BI110*(BN110+BO110)/1000</f>
        <v>0</v>
      </c>
      <c r="Z110">
        <f>0.61365*exp(17.502*BP110/(240.97+BP110))</f>
        <v>0</v>
      </c>
      <c r="AA110">
        <f>(W110-BI110*(BN110+BO110)/1000)</f>
        <v>0</v>
      </c>
      <c r="AB110">
        <f>(-I110*44100)</f>
        <v>0</v>
      </c>
      <c r="AC110">
        <f>2*29.3*Q110*0.92*(BP110-V110)</f>
        <v>0</v>
      </c>
      <c r="AD110">
        <f>2*0.95*5.67E-8*(((BP110+$B$7)+273)^4-(V110+273)^4)</f>
        <v>0</v>
      </c>
      <c r="AE110">
        <f>T110+AD110+AB110+AC110</f>
        <v>0</v>
      </c>
      <c r="AF110">
        <f>BM110*AT110*(BH110-BG110*(1000-AT110*BJ110)/(1000-AT110*BI110))/(100*BA110)</f>
        <v>0</v>
      </c>
      <c r="AG110">
        <f>1000*BM110*AT110*(BI110-BJ110)/(100*BA110*(1000-AT110*BI110))</f>
        <v>0</v>
      </c>
      <c r="AH110">
        <f>(AI110 - AJ110 - BN110*1E3/(8.314*(BP110+273.15)) * AL110/BM110 * AK110) * BM110/(100*BA110) * (1000 - BJ110)/1000</f>
        <v>0</v>
      </c>
      <c r="AI110">
        <v>426.3394064628029</v>
      </c>
      <c r="AJ110">
        <v>425.9142545454543</v>
      </c>
      <c r="AK110">
        <v>0.0003120663913043501</v>
      </c>
      <c r="AL110">
        <v>67.16517216538215</v>
      </c>
      <c r="AM110">
        <f>(AO110 - AN110 + BN110*1E3/(8.314*(BP110+273.15)) * AQ110/BM110 * AP110) * BM110/(100*BA110) * 1000/(1000 - AO110)</f>
        <v>0</v>
      </c>
      <c r="AN110">
        <v>14.84865460193539</v>
      </c>
      <c r="AO110">
        <v>14.95882666666667</v>
      </c>
      <c r="AP110">
        <v>9.881681637543234E-06</v>
      </c>
      <c r="AQ110">
        <v>78.54889754879531</v>
      </c>
      <c r="AR110">
        <v>27</v>
      </c>
      <c r="AS110">
        <v>4</v>
      </c>
      <c r="AT110">
        <f>IF(AR110*$H$13&gt;=AV110,1.0,(AV110/(AV110-AR110*$H$13)))</f>
        <v>0</v>
      </c>
      <c r="AU110">
        <f>(AT110-1)*100</f>
        <v>0</v>
      </c>
      <c r="AV110">
        <f>MAX(0,($B$13+$C$13*BU110)/(1+$D$13*BU110)*BN110/(BP110+273)*$E$13)</f>
        <v>0</v>
      </c>
      <c r="AW110">
        <f>$B$11*BV110+$C$11*BW110+$F$11*CH110*(1-CK110)</f>
        <v>0</v>
      </c>
      <c r="AX110">
        <f>AW110*AY110</f>
        <v>0</v>
      </c>
      <c r="AY110">
        <f>($B$11*$D$9+$C$11*$D$9+$F$11*((CU110+CM110)/MAX(CU110+CM110+CV110, 0.1)*$I$9+CV110/MAX(CU110+CM110+CV110, 0.1)*$J$9))/($B$11+$C$11+$F$11)</f>
        <v>0</v>
      </c>
      <c r="AZ110">
        <f>($B$11*$K$9+$C$11*$K$9+$F$11*((CU110+CM110)/MAX(CU110+CM110+CV110, 0.1)*$P$9+CV110/MAX(CU110+CM110+CV110, 0.1)*$Q$9))/($B$11+$C$11+$F$11)</f>
        <v>0</v>
      </c>
      <c r="BA110">
        <v>6</v>
      </c>
      <c r="BB110">
        <v>0.5</v>
      </c>
      <c r="BC110" t="s">
        <v>355</v>
      </c>
      <c r="BD110">
        <v>2</v>
      </c>
      <c r="BE110" t="b">
        <v>1</v>
      </c>
      <c r="BF110">
        <v>1714154688.166666</v>
      </c>
      <c r="BG110">
        <v>419.5339666666668</v>
      </c>
      <c r="BH110">
        <v>419.9920666666666</v>
      </c>
      <c r="BI110">
        <v>14.95779666666667</v>
      </c>
      <c r="BJ110">
        <v>14.84772333333333</v>
      </c>
      <c r="BK110">
        <v>422.2139333333334</v>
      </c>
      <c r="BL110">
        <v>14.98903333333334</v>
      </c>
      <c r="BM110">
        <v>599.9748333333333</v>
      </c>
      <c r="BN110">
        <v>101.3873333333333</v>
      </c>
      <c r="BO110">
        <v>0.09989917666666667</v>
      </c>
      <c r="BP110">
        <v>21.33817</v>
      </c>
      <c r="BQ110">
        <v>21.34439666666667</v>
      </c>
      <c r="BR110">
        <v>999.9000000000002</v>
      </c>
      <c r="BS110">
        <v>0</v>
      </c>
      <c r="BT110">
        <v>0</v>
      </c>
      <c r="BU110">
        <v>10010.269</v>
      </c>
      <c r="BV110">
        <v>0</v>
      </c>
      <c r="BW110">
        <v>151.5531666666666</v>
      </c>
      <c r="BX110">
        <v>-0.4580037666666666</v>
      </c>
      <c r="BY110">
        <v>425.9046</v>
      </c>
      <c r="BZ110">
        <v>426.322</v>
      </c>
      <c r="CA110">
        <v>0.1100708666666667</v>
      </c>
      <c r="CB110">
        <v>419.9920666666666</v>
      </c>
      <c r="CC110">
        <v>14.84772333333333</v>
      </c>
      <c r="CD110">
        <v>1.516531</v>
      </c>
      <c r="CE110">
        <v>1.505371333333333</v>
      </c>
      <c r="CF110">
        <v>13.13586333333333</v>
      </c>
      <c r="CG110">
        <v>13.02282666666667</v>
      </c>
      <c r="CH110">
        <v>399.9959333333334</v>
      </c>
      <c r="CI110">
        <v>0.8999737999999997</v>
      </c>
      <c r="CJ110">
        <v>0.10002616</v>
      </c>
      <c r="CK110">
        <v>0</v>
      </c>
      <c r="CL110">
        <v>110.7149666666667</v>
      </c>
      <c r="CM110">
        <v>5.00098</v>
      </c>
      <c r="CN110">
        <v>645.3693333333334</v>
      </c>
      <c r="CO110">
        <v>3655.850333333334</v>
      </c>
      <c r="CP110">
        <v>36.06426666666666</v>
      </c>
      <c r="CQ110">
        <v>39.81446666666667</v>
      </c>
      <c r="CR110">
        <v>37.92673333333333</v>
      </c>
      <c r="CS110">
        <v>39.80589999999998</v>
      </c>
      <c r="CT110">
        <v>38.081</v>
      </c>
      <c r="CU110">
        <v>355.4856666666668</v>
      </c>
      <c r="CV110">
        <v>39.51266666666666</v>
      </c>
      <c r="CW110">
        <v>0</v>
      </c>
      <c r="CX110">
        <v>1714154783.3</v>
      </c>
      <c r="CY110">
        <v>0</v>
      </c>
      <c r="CZ110">
        <v>1714154521.5</v>
      </c>
      <c r="DA110" t="s">
        <v>550</v>
      </c>
      <c r="DB110">
        <v>1714154517.5</v>
      </c>
      <c r="DC110">
        <v>1714154521.5</v>
      </c>
      <c r="DD110">
        <v>4</v>
      </c>
      <c r="DE110">
        <v>0.022</v>
      </c>
      <c r="DF110">
        <v>-0.004</v>
      </c>
      <c r="DG110">
        <v>-2.682</v>
      </c>
      <c r="DH110">
        <v>-0.032</v>
      </c>
      <c r="DI110">
        <v>420</v>
      </c>
      <c r="DJ110">
        <v>14</v>
      </c>
      <c r="DK110">
        <v>0.52</v>
      </c>
      <c r="DL110">
        <v>0.11</v>
      </c>
      <c r="DM110">
        <v>-0.4612198</v>
      </c>
      <c r="DN110">
        <v>0.0624640300187619</v>
      </c>
      <c r="DO110">
        <v>0.02802252260343455</v>
      </c>
      <c r="DP110">
        <v>1</v>
      </c>
      <c r="DQ110">
        <v>0.110034075</v>
      </c>
      <c r="DR110">
        <v>-0.00260340337711071</v>
      </c>
      <c r="DS110">
        <v>0.0007911386852979711</v>
      </c>
      <c r="DT110">
        <v>1</v>
      </c>
      <c r="DU110">
        <v>2</v>
      </c>
      <c r="DV110">
        <v>2</v>
      </c>
      <c r="DW110" t="s">
        <v>365</v>
      </c>
      <c r="DX110">
        <v>3.22976</v>
      </c>
      <c r="DY110">
        <v>2.70469</v>
      </c>
      <c r="DZ110">
        <v>0.1068</v>
      </c>
      <c r="EA110">
        <v>0.106715</v>
      </c>
      <c r="EB110">
        <v>0.0832832</v>
      </c>
      <c r="EC110">
        <v>0.08323460000000001</v>
      </c>
      <c r="ED110">
        <v>29287.9</v>
      </c>
      <c r="EE110">
        <v>28644.2</v>
      </c>
      <c r="EF110">
        <v>31387.1</v>
      </c>
      <c r="EG110">
        <v>30382.2</v>
      </c>
      <c r="EH110">
        <v>38553.1</v>
      </c>
      <c r="EI110">
        <v>36834</v>
      </c>
      <c r="EJ110">
        <v>43999.2</v>
      </c>
      <c r="EK110">
        <v>42431.2</v>
      </c>
      <c r="EL110">
        <v>2.11112</v>
      </c>
      <c r="EM110">
        <v>1.97333</v>
      </c>
      <c r="EN110">
        <v>0.038065</v>
      </c>
      <c r="EO110">
        <v>0</v>
      </c>
      <c r="EP110">
        <v>20.7159</v>
      </c>
      <c r="EQ110">
        <v>999.9</v>
      </c>
      <c r="ER110">
        <v>54.1</v>
      </c>
      <c r="ES110">
        <v>25.8</v>
      </c>
      <c r="ET110">
        <v>17.7947</v>
      </c>
      <c r="EU110">
        <v>60.9136</v>
      </c>
      <c r="EV110">
        <v>23.0649</v>
      </c>
      <c r="EW110">
        <v>1</v>
      </c>
      <c r="EX110">
        <v>-0.256321</v>
      </c>
      <c r="EY110">
        <v>1.26059</v>
      </c>
      <c r="EZ110">
        <v>20.2044</v>
      </c>
      <c r="FA110">
        <v>5.22927</v>
      </c>
      <c r="FB110">
        <v>11.998</v>
      </c>
      <c r="FC110">
        <v>4.9676</v>
      </c>
      <c r="FD110">
        <v>3.297</v>
      </c>
      <c r="FE110">
        <v>9999</v>
      </c>
      <c r="FF110">
        <v>9999</v>
      </c>
      <c r="FG110">
        <v>9999</v>
      </c>
      <c r="FH110">
        <v>27.5</v>
      </c>
      <c r="FI110">
        <v>4.97106</v>
      </c>
      <c r="FJ110">
        <v>1.86768</v>
      </c>
      <c r="FK110">
        <v>1.85883</v>
      </c>
      <c r="FL110">
        <v>1.86493</v>
      </c>
      <c r="FM110">
        <v>1.86308</v>
      </c>
      <c r="FN110">
        <v>1.86438</v>
      </c>
      <c r="FO110">
        <v>1.85976</v>
      </c>
      <c r="FP110">
        <v>1.86386</v>
      </c>
      <c r="FQ110">
        <v>0</v>
      </c>
      <c r="FR110">
        <v>0</v>
      </c>
      <c r="FS110">
        <v>0</v>
      </c>
      <c r="FT110">
        <v>0</v>
      </c>
      <c r="FU110" t="s">
        <v>358</v>
      </c>
      <c r="FV110" t="s">
        <v>359</v>
      </c>
      <c r="FW110" t="s">
        <v>360</v>
      </c>
      <c r="FX110" t="s">
        <v>360</v>
      </c>
      <c r="FY110" t="s">
        <v>360</v>
      </c>
      <c r="FZ110" t="s">
        <v>360</v>
      </c>
      <c r="GA110">
        <v>0</v>
      </c>
      <c r="GB110">
        <v>100</v>
      </c>
      <c r="GC110">
        <v>100</v>
      </c>
      <c r="GD110">
        <v>-2.68</v>
      </c>
      <c r="GE110">
        <v>-0.0312</v>
      </c>
      <c r="GF110">
        <v>-0.8244468132919491</v>
      </c>
      <c r="GG110">
        <v>-0.004200780211792431</v>
      </c>
      <c r="GH110">
        <v>-6.086107273994438E-07</v>
      </c>
      <c r="GI110">
        <v>3.538391214060535E-10</v>
      </c>
      <c r="GJ110">
        <v>-0.05432726209302651</v>
      </c>
      <c r="GK110">
        <v>0.006682484536868237</v>
      </c>
      <c r="GL110">
        <v>-0.0007200357986506558</v>
      </c>
      <c r="GM110">
        <v>2.515042002614049E-05</v>
      </c>
      <c r="GN110">
        <v>15</v>
      </c>
      <c r="GO110">
        <v>1944</v>
      </c>
      <c r="GP110">
        <v>3</v>
      </c>
      <c r="GQ110">
        <v>20</v>
      </c>
      <c r="GR110">
        <v>3</v>
      </c>
      <c r="GS110">
        <v>2.9</v>
      </c>
      <c r="GT110">
        <v>1.12793</v>
      </c>
      <c r="GU110">
        <v>2.4231</v>
      </c>
      <c r="GV110">
        <v>1.44897</v>
      </c>
      <c r="GW110">
        <v>2.29736</v>
      </c>
      <c r="GX110">
        <v>1.55151</v>
      </c>
      <c r="GY110">
        <v>2.2168</v>
      </c>
      <c r="GZ110">
        <v>30.0932</v>
      </c>
      <c r="HA110">
        <v>14.0357</v>
      </c>
      <c r="HB110">
        <v>18</v>
      </c>
      <c r="HC110">
        <v>557.135</v>
      </c>
      <c r="HD110">
        <v>474.582</v>
      </c>
      <c r="HE110">
        <v>19.0009</v>
      </c>
      <c r="HF110">
        <v>23.6498</v>
      </c>
      <c r="HG110">
        <v>30.0006</v>
      </c>
      <c r="HH110">
        <v>23.6736</v>
      </c>
      <c r="HI110">
        <v>23.6165</v>
      </c>
      <c r="HJ110">
        <v>22.5881</v>
      </c>
      <c r="HK110">
        <v>25.5479</v>
      </c>
      <c r="HL110">
        <v>55.0304</v>
      </c>
      <c r="HM110">
        <v>19</v>
      </c>
      <c r="HN110">
        <v>420</v>
      </c>
      <c r="HO110">
        <v>14.8564</v>
      </c>
      <c r="HP110">
        <v>99.62050000000001</v>
      </c>
      <c r="HQ110">
        <v>101.384</v>
      </c>
    </row>
    <row r="111" spans="1:225">
      <c r="A111">
        <v>95</v>
      </c>
      <c r="B111">
        <v>1714154919.1</v>
      </c>
      <c r="C111">
        <v>3862</v>
      </c>
      <c r="D111" t="s">
        <v>563</v>
      </c>
      <c r="E111" t="s">
        <v>564</v>
      </c>
      <c r="F111">
        <v>5</v>
      </c>
      <c r="G111" t="s">
        <v>565</v>
      </c>
      <c r="H111">
        <v>1714154911.099999</v>
      </c>
      <c r="I111">
        <f>(J111)/1000</f>
        <v>0</v>
      </c>
      <c r="J111">
        <f>IF(BE111, AM111, AG111)</f>
        <v>0</v>
      </c>
      <c r="K111">
        <f>IF(BE111, AH111, AF111)</f>
        <v>0</v>
      </c>
      <c r="L111">
        <f>BG111 - IF(AT111&gt;1, K111*BA111*100.0/(AV111*BU111), 0)</f>
        <v>0</v>
      </c>
      <c r="M111">
        <f>((S111-I111/2)*L111-K111)/(S111+I111/2)</f>
        <v>0</v>
      </c>
      <c r="N111">
        <f>M111*(BN111+BO111)/1000.0</f>
        <v>0</v>
      </c>
      <c r="O111">
        <f>(BG111 - IF(AT111&gt;1, K111*BA111*100.0/(AV111*BU111), 0))*(BN111+BO111)/1000.0</f>
        <v>0</v>
      </c>
      <c r="P111">
        <f>2.0/((1/R111-1/Q111)+SIGN(R111)*SQRT((1/R111-1/Q111)*(1/R111-1/Q111) + 4*BB111/((BB111+1)*(BB111+1))*(2*1/R111*1/Q111-1/Q111*1/Q111)))</f>
        <v>0</v>
      </c>
      <c r="Q111">
        <f>IF(LEFT(BC111,1)&lt;&gt;"0",IF(LEFT(BC111,1)="1",3.0,BD111),$D$5+$E$5*(BU111*BN111/($K$5*1000))+$F$5*(BU111*BN111/($K$5*1000))*MAX(MIN(BA111,$J$5),$I$5)*MAX(MIN(BA111,$J$5),$I$5)+$G$5*MAX(MIN(BA111,$J$5),$I$5)*(BU111*BN111/($K$5*1000))+$H$5*(BU111*BN111/($K$5*1000))*(BU111*BN111/($K$5*1000)))</f>
        <v>0</v>
      </c>
      <c r="R111">
        <f>I111*(1000-(1000*0.61365*exp(17.502*V111/(240.97+V111))/(BN111+BO111)+BI111)/2)/(1000*0.61365*exp(17.502*V111/(240.97+V111))/(BN111+BO111)-BI111)</f>
        <v>0</v>
      </c>
      <c r="S111">
        <f>1/((BB111+1)/(P111/1.6)+1/(Q111/1.37)) + BB111/((BB111+1)/(P111/1.6) + BB111/(Q111/1.37))</f>
        <v>0</v>
      </c>
      <c r="T111">
        <f>(AW111*AZ111)</f>
        <v>0</v>
      </c>
      <c r="U111">
        <f>(BP111+(T111+2*0.95*5.67E-8*(((BP111+$B$7)+273)^4-(BP111+273)^4)-44100*I111)/(1.84*29.3*Q111+8*0.95*5.67E-8*(BP111+273)^3))</f>
        <v>0</v>
      </c>
      <c r="V111">
        <f>($C$7*BQ111+$D$7*BR111+$E$7*U111)</f>
        <v>0</v>
      </c>
      <c r="W111">
        <f>0.61365*exp(17.502*V111/(240.97+V111))</f>
        <v>0</v>
      </c>
      <c r="X111">
        <f>(Y111/Z111*100)</f>
        <v>0</v>
      </c>
      <c r="Y111">
        <f>BI111*(BN111+BO111)/1000</f>
        <v>0</v>
      </c>
      <c r="Z111">
        <f>0.61365*exp(17.502*BP111/(240.97+BP111))</f>
        <v>0</v>
      </c>
      <c r="AA111">
        <f>(W111-BI111*(BN111+BO111)/1000)</f>
        <v>0</v>
      </c>
      <c r="AB111">
        <f>(-I111*44100)</f>
        <v>0</v>
      </c>
      <c r="AC111">
        <f>2*29.3*Q111*0.92*(BP111-V111)</f>
        <v>0</v>
      </c>
      <c r="AD111">
        <f>2*0.95*5.67E-8*(((BP111+$B$7)+273)^4-(V111+273)^4)</f>
        <v>0</v>
      </c>
      <c r="AE111">
        <f>T111+AD111+AB111+AC111</f>
        <v>0</v>
      </c>
      <c r="AF111">
        <f>BM111*AT111*(BH111-BG111*(1000-AT111*BJ111)/(1000-AT111*BI111))/(100*BA111)</f>
        <v>0</v>
      </c>
      <c r="AG111">
        <f>1000*BM111*AT111*(BI111-BJ111)/(100*BA111*(1000-AT111*BI111))</f>
        <v>0</v>
      </c>
      <c r="AH111">
        <f>(AI111 - AJ111 - BN111*1E3/(8.314*(BP111+273.15)) * AL111/BM111 * AK111) * BM111/(100*BA111) * (1000 - BJ111)/1000</f>
        <v>0</v>
      </c>
      <c r="AI111">
        <v>426.5575849809792</v>
      </c>
      <c r="AJ111">
        <v>426.4966303030303</v>
      </c>
      <c r="AK111">
        <v>-4.002416021088562E-05</v>
      </c>
      <c r="AL111">
        <v>67.16871915675901</v>
      </c>
      <c r="AM111">
        <f>(AO111 - AN111 + BN111*1E3/(8.314*(BP111+273.15)) * AQ111/BM111 * AP111) * BM111/(100*BA111) * 1000/(1000 - AO111)</f>
        <v>0</v>
      </c>
      <c r="AN111">
        <v>15.35252218147395</v>
      </c>
      <c r="AO111">
        <v>15.47426606060606</v>
      </c>
      <c r="AP111">
        <v>-0.001324164933177209</v>
      </c>
      <c r="AQ111">
        <v>78.54933220312924</v>
      </c>
      <c r="AR111">
        <v>17</v>
      </c>
      <c r="AS111">
        <v>3</v>
      </c>
      <c r="AT111">
        <f>IF(AR111*$H$13&gt;=AV111,1.0,(AV111/(AV111-AR111*$H$13)))</f>
        <v>0</v>
      </c>
      <c r="AU111">
        <f>(AT111-1)*100</f>
        <v>0</v>
      </c>
      <c r="AV111">
        <f>MAX(0,($B$13+$C$13*BU111)/(1+$D$13*BU111)*BN111/(BP111+273)*$E$13)</f>
        <v>0</v>
      </c>
      <c r="AW111">
        <f>$B$11*BV111+$C$11*BW111+$F$11*CH111*(1-CK111)</f>
        <v>0</v>
      </c>
      <c r="AX111">
        <f>AW111*AY111</f>
        <v>0</v>
      </c>
      <c r="AY111">
        <f>($B$11*$D$9+$C$11*$D$9+$F$11*((CU111+CM111)/MAX(CU111+CM111+CV111, 0.1)*$I$9+CV111/MAX(CU111+CM111+CV111, 0.1)*$J$9))/($B$11+$C$11+$F$11)</f>
        <v>0</v>
      </c>
      <c r="AZ111">
        <f>($B$11*$K$9+$C$11*$K$9+$F$11*((CU111+CM111)/MAX(CU111+CM111+CV111, 0.1)*$P$9+CV111/MAX(CU111+CM111+CV111, 0.1)*$Q$9))/($B$11+$C$11+$F$11)</f>
        <v>0</v>
      </c>
      <c r="BA111">
        <v>6</v>
      </c>
      <c r="BB111">
        <v>0.5</v>
      </c>
      <c r="BC111" t="s">
        <v>355</v>
      </c>
      <c r="BD111">
        <v>2</v>
      </c>
      <c r="BE111" t="b">
        <v>1</v>
      </c>
      <c r="BF111">
        <v>1714154911.099999</v>
      </c>
      <c r="BG111">
        <v>419.9170322580645</v>
      </c>
      <c r="BH111">
        <v>420.0192580645161</v>
      </c>
      <c r="BI111">
        <v>15.50864193548387</v>
      </c>
      <c r="BJ111">
        <v>15.38092580645161</v>
      </c>
      <c r="BK111">
        <v>422.5986774193548</v>
      </c>
      <c r="BL111">
        <v>15.53861935483871</v>
      </c>
      <c r="BM111">
        <v>600.0281935483871</v>
      </c>
      <c r="BN111">
        <v>101.361</v>
      </c>
      <c r="BO111">
        <v>0.1000362935483871</v>
      </c>
      <c r="BP111">
        <v>21.74287419354838</v>
      </c>
      <c r="BQ111">
        <v>21.70294838709678</v>
      </c>
      <c r="BR111">
        <v>999.9000000000003</v>
      </c>
      <c r="BS111">
        <v>0</v>
      </c>
      <c r="BT111">
        <v>0</v>
      </c>
      <c r="BU111">
        <v>10002.09709677419</v>
      </c>
      <c r="BV111">
        <v>0</v>
      </c>
      <c r="BW111">
        <v>133.5453870967742</v>
      </c>
      <c r="BX111">
        <v>-0.1022487096774193</v>
      </c>
      <c r="BY111">
        <v>426.5319677419356</v>
      </c>
      <c r="BZ111">
        <v>426.5804193548387</v>
      </c>
      <c r="CA111">
        <v>0.127709</v>
      </c>
      <c r="CB111">
        <v>420.0192580645161</v>
      </c>
      <c r="CC111">
        <v>15.38092580645161</v>
      </c>
      <c r="CD111">
        <v>1.57197064516129</v>
      </c>
      <c r="CE111">
        <v>1.559026129032258</v>
      </c>
      <c r="CF111">
        <v>13.68673225806452</v>
      </c>
      <c r="CG111">
        <v>13.55964838709677</v>
      </c>
      <c r="CH111">
        <v>400.008870967742</v>
      </c>
      <c r="CI111">
        <v>0.9000002580645161</v>
      </c>
      <c r="CJ111">
        <v>0.09999976451612905</v>
      </c>
      <c r="CK111">
        <v>0</v>
      </c>
      <c r="CL111">
        <v>114.6613548387097</v>
      </c>
      <c r="CM111">
        <v>5.00098</v>
      </c>
      <c r="CN111">
        <v>634.336064516129</v>
      </c>
      <c r="CO111">
        <v>3656.001612903226</v>
      </c>
      <c r="CP111">
        <v>35.92916129032258</v>
      </c>
      <c r="CQ111">
        <v>38.56425806451611</v>
      </c>
      <c r="CR111">
        <v>37.60458064516129</v>
      </c>
      <c r="CS111">
        <v>38.37874193548386</v>
      </c>
      <c r="CT111">
        <v>37.38277419354838</v>
      </c>
      <c r="CU111">
        <v>355.5074193548386</v>
      </c>
      <c r="CV111">
        <v>39.5041935483871</v>
      </c>
      <c r="CW111">
        <v>0</v>
      </c>
      <c r="CX111">
        <v>1714155005.9</v>
      </c>
      <c r="CY111">
        <v>0</v>
      </c>
      <c r="CZ111">
        <v>1714154521.5</v>
      </c>
      <c r="DA111" t="s">
        <v>550</v>
      </c>
      <c r="DB111">
        <v>1714154517.5</v>
      </c>
      <c r="DC111">
        <v>1714154521.5</v>
      </c>
      <c r="DD111">
        <v>4</v>
      </c>
      <c r="DE111">
        <v>0.022</v>
      </c>
      <c r="DF111">
        <v>-0.004</v>
      </c>
      <c r="DG111">
        <v>-2.682</v>
      </c>
      <c r="DH111">
        <v>-0.032</v>
      </c>
      <c r="DI111">
        <v>420</v>
      </c>
      <c r="DJ111">
        <v>14</v>
      </c>
      <c r="DK111">
        <v>0.52</v>
      </c>
      <c r="DL111">
        <v>0.11</v>
      </c>
      <c r="DM111">
        <v>-0.08926170731707317</v>
      </c>
      <c r="DN111">
        <v>-0.3310544090592335</v>
      </c>
      <c r="DO111">
        <v>0.0495282874920762</v>
      </c>
      <c r="DP111">
        <v>0</v>
      </c>
      <c r="DQ111">
        <v>0.1125083585365854</v>
      </c>
      <c r="DR111">
        <v>0.2248604006968641</v>
      </c>
      <c r="DS111">
        <v>0.02749478022666613</v>
      </c>
      <c r="DT111">
        <v>0</v>
      </c>
      <c r="DU111">
        <v>0</v>
      </c>
      <c r="DV111">
        <v>2</v>
      </c>
      <c r="DW111" t="s">
        <v>357</v>
      </c>
      <c r="DX111">
        <v>3.22964</v>
      </c>
      <c r="DY111">
        <v>2.70429</v>
      </c>
      <c r="DZ111">
        <v>0.106754</v>
      </c>
      <c r="EA111">
        <v>0.106596</v>
      </c>
      <c r="EB111">
        <v>0.08527029999999999</v>
      </c>
      <c r="EC111">
        <v>0.08518679999999999</v>
      </c>
      <c r="ED111">
        <v>29268.1</v>
      </c>
      <c r="EE111">
        <v>28624.7</v>
      </c>
      <c r="EF111">
        <v>31366.5</v>
      </c>
      <c r="EG111">
        <v>30359.8</v>
      </c>
      <c r="EH111">
        <v>38441.4</v>
      </c>
      <c r="EI111">
        <v>36728.9</v>
      </c>
      <c r="EJ111">
        <v>43967.9</v>
      </c>
      <c r="EK111">
        <v>42400.8</v>
      </c>
      <c r="EL111">
        <v>2.12273</v>
      </c>
      <c r="EM111">
        <v>1.96718</v>
      </c>
      <c r="EN111">
        <v>0.0267625</v>
      </c>
      <c r="EO111">
        <v>0</v>
      </c>
      <c r="EP111">
        <v>21.2746</v>
      </c>
      <c r="EQ111">
        <v>999.9</v>
      </c>
      <c r="ER111">
        <v>54.7</v>
      </c>
      <c r="ES111">
        <v>25.8</v>
      </c>
      <c r="ET111">
        <v>17.9954</v>
      </c>
      <c r="EU111">
        <v>62.0136</v>
      </c>
      <c r="EV111">
        <v>23.2051</v>
      </c>
      <c r="EW111">
        <v>1</v>
      </c>
      <c r="EX111">
        <v>-0.227241</v>
      </c>
      <c r="EY111">
        <v>1.55852</v>
      </c>
      <c r="EZ111">
        <v>20.1998</v>
      </c>
      <c r="FA111">
        <v>5.22822</v>
      </c>
      <c r="FB111">
        <v>11.998</v>
      </c>
      <c r="FC111">
        <v>4.96765</v>
      </c>
      <c r="FD111">
        <v>3.297</v>
      </c>
      <c r="FE111">
        <v>9999</v>
      </c>
      <c r="FF111">
        <v>9999</v>
      </c>
      <c r="FG111">
        <v>9999</v>
      </c>
      <c r="FH111">
        <v>27.6</v>
      </c>
      <c r="FI111">
        <v>4.97107</v>
      </c>
      <c r="FJ111">
        <v>1.86768</v>
      </c>
      <c r="FK111">
        <v>1.85883</v>
      </c>
      <c r="FL111">
        <v>1.86493</v>
      </c>
      <c r="FM111">
        <v>1.86307</v>
      </c>
      <c r="FN111">
        <v>1.86434</v>
      </c>
      <c r="FO111">
        <v>1.85974</v>
      </c>
      <c r="FP111">
        <v>1.86385</v>
      </c>
      <c r="FQ111">
        <v>0</v>
      </c>
      <c r="FR111">
        <v>0</v>
      </c>
      <c r="FS111">
        <v>0</v>
      </c>
      <c r="FT111">
        <v>0</v>
      </c>
      <c r="FU111" t="s">
        <v>358</v>
      </c>
      <c r="FV111" t="s">
        <v>359</v>
      </c>
      <c r="FW111" t="s">
        <v>360</v>
      </c>
      <c r="FX111" t="s">
        <v>360</v>
      </c>
      <c r="FY111" t="s">
        <v>360</v>
      </c>
      <c r="FZ111" t="s">
        <v>360</v>
      </c>
      <c r="GA111">
        <v>0</v>
      </c>
      <c r="GB111">
        <v>100</v>
      </c>
      <c r="GC111">
        <v>100</v>
      </c>
      <c r="GD111">
        <v>-2.681</v>
      </c>
      <c r="GE111">
        <v>-0.0301</v>
      </c>
      <c r="GF111">
        <v>-0.8244468132919491</v>
      </c>
      <c r="GG111">
        <v>-0.004200780211792431</v>
      </c>
      <c r="GH111">
        <v>-6.086107273994438E-07</v>
      </c>
      <c r="GI111">
        <v>3.538391214060535E-10</v>
      </c>
      <c r="GJ111">
        <v>-0.05432726209302651</v>
      </c>
      <c r="GK111">
        <v>0.006682484536868237</v>
      </c>
      <c r="GL111">
        <v>-0.0007200357986506558</v>
      </c>
      <c r="GM111">
        <v>2.515042002614049E-05</v>
      </c>
      <c r="GN111">
        <v>15</v>
      </c>
      <c r="GO111">
        <v>1944</v>
      </c>
      <c r="GP111">
        <v>3</v>
      </c>
      <c r="GQ111">
        <v>20</v>
      </c>
      <c r="GR111">
        <v>6.7</v>
      </c>
      <c r="GS111">
        <v>6.6</v>
      </c>
      <c r="GT111">
        <v>1.12793</v>
      </c>
      <c r="GU111">
        <v>2.40112</v>
      </c>
      <c r="GV111">
        <v>1.44897</v>
      </c>
      <c r="GW111">
        <v>2.29858</v>
      </c>
      <c r="GX111">
        <v>1.55151</v>
      </c>
      <c r="GY111">
        <v>2.38281</v>
      </c>
      <c r="GZ111">
        <v>30.1361</v>
      </c>
      <c r="HA111">
        <v>14.0007</v>
      </c>
      <c r="HB111">
        <v>18</v>
      </c>
      <c r="HC111">
        <v>568.225</v>
      </c>
      <c r="HD111">
        <v>473.737</v>
      </c>
      <c r="HE111">
        <v>19.0021</v>
      </c>
      <c r="HF111">
        <v>24.0194</v>
      </c>
      <c r="HG111">
        <v>30.0009</v>
      </c>
      <c r="HH111">
        <v>24.0126</v>
      </c>
      <c r="HI111">
        <v>23.9497</v>
      </c>
      <c r="HJ111">
        <v>22.5891</v>
      </c>
      <c r="HK111">
        <v>24.0107</v>
      </c>
      <c r="HL111">
        <v>56.651</v>
      </c>
      <c r="HM111">
        <v>19</v>
      </c>
      <c r="HN111">
        <v>420</v>
      </c>
      <c r="HO111">
        <v>15.2909</v>
      </c>
      <c r="HP111">
        <v>99.55159999999999</v>
      </c>
      <c r="HQ111">
        <v>101.31</v>
      </c>
    </row>
    <row r="112" spans="1:225">
      <c r="A112">
        <v>96</v>
      </c>
      <c r="B112">
        <v>1714154951.1</v>
      </c>
      <c r="C112">
        <v>3894</v>
      </c>
      <c r="D112" t="s">
        <v>566</v>
      </c>
      <c r="E112" t="s">
        <v>567</v>
      </c>
      <c r="F112">
        <v>5</v>
      </c>
      <c r="G112" t="s">
        <v>565</v>
      </c>
      <c r="H112">
        <v>1714154943.099999</v>
      </c>
      <c r="I112">
        <f>(J112)/1000</f>
        <v>0</v>
      </c>
      <c r="J112">
        <f>IF(BE112, AM112, AG112)</f>
        <v>0</v>
      </c>
      <c r="K112">
        <f>IF(BE112, AH112, AF112)</f>
        <v>0</v>
      </c>
      <c r="L112">
        <f>BG112 - IF(AT112&gt;1, K112*BA112*100.0/(AV112*BU112), 0)</f>
        <v>0</v>
      </c>
      <c r="M112">
        <f>((S112-I112/2)*L112-K112)/(S112+I112/2)</f>
        <v>0</v>
      </c>
      <c r="N112">
        <f>M112*(BN112+BO112)/1000.0</f>
        <v>0</v>
      </c>
      <c r="O112">
        <f>(BG112 - IF(AT112&gt;1, K112*BA112*100.0/(AV112*BU112), 0))*(BN112+BO112)/1000.0</f>
        <v>0</v>
      </c>
      <c r="P112">
        <f>2.0/((1/R112-1/Q112)+SIGN(R112)*SQRT((1/R112-1/Q112)*(1/R112-1/Q112) + 4*BB112/((BB112+1)*(BB112+1))*(2*1/R112*1/Q112-1/Q112*1/Q112)))</f>
        <v>0</v>
      </c>
      <c r="Q112">
        <f>IF(LEFT(BC112,1)&lt;&gt;"0",IF(LEFT(BC112,1)="1",3.0,BD112),$D$5+$E$5*(BU112*BN112/($K$5*1000))+$F$5*(BU112*BN112/($K$5*1000))*MAX(MIN(BA112,$J$5),$I$5)*MAX(MIN(BA112,$J$5),$I$5)+$G$5*MAX(MIN(BA112,$J$5),$I$5)*(BU112*BN112/($K$5*1000))+$H$5*(BU112*BN112/($K$5*1000))*(BU112*BN112/($K$5*1000)))</f>
        <v>0</v>
      </c>
      <c r="R112">
        <f>I112*(1000-(1000*0.61365*exp(17.502*V112/(240.97+V112))/(BN112+BO112)+BI112)/2)/(1000*0.61365*exp(17.502*V112/(240.97+V112))/(BN112+BO112)-BI112)</f>
        <v>0</v>
      </c>
      <c r="S112">
        <f>1/((BB112+1)/(P112/1.6)+1/(Q112/1.37)) + BB112/((BB112+1)/(P112/1.6) + BB112/(Q112/1.37))</f>
        <v>0</v>
      </c>
      <c r="T112">
        <f>(AW112*AZ112)</f>
        <v>0</v>
      </c>
      <c r="U112">
        <f>(BP112+(T112+2*0.95*5.67E-8*(((BP112+$B$7)+273)^4-(BP112+273)^4)-44100*I112)/(1.84*29.3*Q112+8*0.95*5.67E-8*(BP112+273)^3))</f>
        <v>0</v>
      </c>
      <c r="V112">
        <f>($C$7*BQ112+$D$7*BR112+$E$7*U112)</f>
        <v>0</v>
      </c>
      <c r="W112">
        <f>0.61365*exp(17.502*V112/(240.97+V112))</f>
        <v>0</v>
      </c>
      <c r="X112">
        <f>(Y112/Z112*100)</f>
        <v>0</v>
      </c>
      <c r="Y112">
        <f>BI112*(BN112+BO112)/1000</f>
        <v>0</v>
      </c>
      <c r="Z112">
        <f>0.61365*exp(17.502*BP112/(240.97+BP112))</f>
        <v>0</v>
      </c>
      <c r="AA112">
        <f>(W112-BI112*(BN112+BO112)/1000)</f>
        <v>0</v>
      </c>
      <c r="AB112">
        <f>(-I112*44100)</f>
        <v>0</v>
      </c>
      <c r="AC112">
        <f>2*29.3*Q112*0.92*(BP112-V112)</f>
        <v>0</v>
      </c>
      <c r="AD112">
        <f>2*0.95*5.67E-8*(((BP112+$B$7)+273)^4-(V112+273)^4)</f>
        <v>0</v>
      </c>
      <c r="AE112">
        <f>T112+AD112+AB112+AC112</f>
        <v>0</v>
      </c>
      <c r="AF112">
        <f>BM112*AT112*(BH112-BG112*(1000-AT112*BJ112)/(1000-AT112*BI112))/(100*BA112)</f>
        <v>0</v>
      </c>
      <c r="AG112">
        <f>1000*BM112*AT112*(BI112-BJ112)/(100*BA112*(1000-AT112*BI112))</f>
        <v>0</v>
      </c>
      <c r="AH112">
        <f>(AI112 - AJ112 - BN112*1E3/(8.314*(BP112+273.15)) * AL112/BM112 * AK112) * BM112/(100*BA112) * (1000 - BJ112)/1000</f>
        <v>0</v>
      </c>
      <c r="AI112">
        <v>426.5956952577523</v>
      </c>
      <c r="AJ112">
        <v>426.4614787878789</v>
      </c>
      <c r="AK112">
        <v>0.0002554954242230472</v>
      </c>
      <c r="AL112">
        <v>67.16871915675901</v>
      </c>
      <c r="AM112">
        <f>(AO112 - AN112 + BN112*1E3/(8.314*(BP112+273.15)) * AQ112/BM112 * AP112) * BM112/(100*BA112) * 1000/(1000 - AO112)</f>
        <v>0</v>
      </c>
      <c r="AN112">
        <v>15.34378077545709</v>
      </c>
      <c r="AO112">
        <v>15.44559696969696</v>
      </c>
      <c r="AP112">
        <v>-2.250291509530155E-05</v>
      </c>
      <c r="AQ112">
        <v>78.54933220312924</v>
      </c>
      <c r="AR112">
        <v>17</v>
      </c>
      <c r="AS112">
        <v>3</v>
      </c>
      <c r="AT112">
        <f>IF(AR112*$H$13&gt;=AV112,1.0,(AV112/(AV112-AR112*$H$13)))</f>
        <v>0</v>
      </c>
      <c r="AU112">
        <f>(AT112-1)*100</f>
        <v>0</v>
      </c>
      <c r="AV112">
        <f>MAX(0,($B$13+$C$13*BU112)/(1+$D$13*BU112)*BN112/(BP112+273)*$E$13)</f>
        <v>0</v>
      </c>
      <c r="AW112">
        <f>$B$11*BV112+$C$11*BW112+$F$11*CH112*(1-CK112)</f>
        <v>0</v>
      </c>
      <c r="AX112">
        <f>AW112*AY112</f>
        <v>0</v>
      </c>
      <c r="AY112">
        <f>($B$11*$D$9+$C$11*$D$9+$F$11*((CU112+CM112)/MAX(CU112+CM112+CV112, 0.1)*$I$9+CV112/MAX(CU112+CM112+CV112, 0.1)*$J$9))/($B$11+$C$11+$F$11)</f>
        <v>0</v>
      </c>
      <c r="AZ112">
        <f>($B$11*$K$9+$C$11*$K$9+$F$11*((CU112+CM112)/MAX(CU112+CM112+CV112, 0.1)*$P$9+CV112/MAX(CU112+CM112+CV112, 0.1)*$Q$9))/($B$11+$C$11+$F$11)</f>
        <v>0</v>
      </c>
      <c r="BA112">
        <v>6</v>
      </c>
      <c r="BB112">
        <v>0.5</v>
      </c>
      <c r="BC112" t="s">
        <v>355</v>
      </c>
      <c r="BD112">
        <v>2</v>
      </c>
      <c r="BE112" t="b">
        <v>1</v>
      </c>
      <c r="BF112">
        <v>1714154943.099999</v>
      </c>
      <c r="BG112">
        <v>419.8672903225806</v>
      </c>
      <c r="BH112">
        <v>420.0030322580645</v>
      </c>
      <c r="BI112">
        <v>15.44563225806452</v>
      </c>
      <c r="BJ112">
        <v>15.34155806451613</v>
      </c>
      <c r="BK112">
        <v>422.5487096774194</v>
      </c>
      <c r="BL112">
        <v>15.47578387096774</v>
      </c>
      <c r="BM112">
        <v>599.9957419354838</v>
      </c>
      <c r="BN112">
        <v>101.361129032258</v>
      </c>
      <c r="BO112">
        <v>0.09997505806451613</v>
      </c>
      <c r="BP112">
        <v>21.76572258064516</v>
      </c>
      <c r="BQ112">
        <v>21.73520967741936</v>
      </c>
      <c r="BR112">
        <v>999.9000000000003</v>
      </c>
      <c r="BS112">
        <v>0</v>
      </c>
      <c r="BT112">
        <v>0</v>
      </c>
      <c r="BU112">
        <v>10010.64</v>
      </c>
      <c r="BV112">
        <v>0</v>
      </c>
      <c r="BW112">
        <v>156.0564193548387</v>
      </c>
      <c r="BX112">
        <v>-0.1358967741935484</v>
      </c>
      <c r="BY112">
        <v>426.454129032258</v>
      </c>
      <c r="BZ112">
        <v>426.5470322580645</v>
      </c>
      <c r="CA112">
        <v>0.104083</v>
      </c>
      <c r="CB112">
        <v>420.0030322580645</v>
      </c>
      <c r="CC112">
        <v>15.34155806451613</v>
      </c>
      <c r="CD112">
        <v>1.565588064516129</v>
      </c>
      <c r="CE112">
        <v>1.555037741935483</v>
      </c>
      <c r="CF112">
        <v>13.62421612903226</v>
      </c>
      <c r="CG112">
        <v>13.52034838709677</v>
      </c>
      <c r="CH112">
        <v>399.9997096774193</v>
      </c>
      <c r="CI112">
        <v>0.9000002580645161</v>
      </c>
      <c r="CJ112">
        <v>0.09999976451612905</v>
      </c>
      <c r="CK112">
        <v>0</v>
      </c>
      <c r="CL112">
        <v>114.5485483870968</v>
      </c>
      <c r="CM112">
        <v>5.00098</v>
      </c>
      <c r="CN112">
        <v>639.5342580645162</v>
      </c>
      <c r="CO112">
        <v>3655.917096774194</v>
      </c>
      <c r="CP112">
        <v>35.45741935483871</v>
      </c>
      <c r="CQ112">
        <v>38.04009677419354</v>
      </c>
      <c r="CR112">
        <v>37.13277419354838</v>
      </c>
      <c r="CS112">
        <v>37.58445161290322</v>
      </c>
      <c r="CT112">
        <v>36.90303225806452</v>
      </c>
      <c r="CU112">
        <v>355.4990322580645</v>
      </c>
      <c r="CV112">
        <v>39.50064516129032</v>
      </c>
      <c r="CW112">
        <v>0</v>
      </c>
      <c r="CX112">
        <v>1714155038.3</v>
      </c>
      <c r="CY112">
        <v>0</v>
      </c>
      <c r="CZ112">
        <v>1714154521.5</v>
      </c>
      <c r="DA112" t="s">
        <v>550</v>
      </c>
      <c r="DB112">
        <v>1714154517.5</v>
      </c>
      <c r="DC112">
        <v>1714154521.5</v>
      </c>
      <c r="DD112">
        <v>4</v>
      </c>
      <c r="DE112">
        <v>0.022</v>
      </c>
      <c r="DF112">
        <v>-0.004</v>
      </c>
      <c r="DG112">
        <v>-2.682</v>
      </c>
      <c r="DH112">
        <v>-0.032</v>
      </c>
      <c r="DI112">
        <v>420</v>
      </c>
      <c r="DJ112">
        <v>14</v>
      </c>
      <c r="DK112">
        <v>0.52</v>
      </c>
      <c r="DL112">
        <v>0.11</v>
      </c>
      <c r="DM112">
        <v>-0.1348132951219512</v>
      </c>
      <c r="DN112">
        <v>-0.08304689686411156</v>
      </c>
      <c r="DO112">
        <v>0.02796437083439195</v>
      </c>
      <c r="DP112">
        <v>1</v>
      </c>
      <c r="DQ112">
        <v>0.1062686829268293</v>
      </c>
      <c r="DR112">
        <v>-0.04204085017421619</v>
      </c>
      <c r="DS112">
        <v>0.004542199319224351</v>
      </c>
      <c r="DT112">
        <v>1</v>
      </c>
      <c r="DU112">
        <v>2</v>
      </c>
      <c r="DV112">
        <v>2</v>
      </c>
      <c r="DW112" t="s">
        <v>365</v>
      </c>
      <c r="DX112">
        <v>3.22972</v>
      </c>
      <c r="DY112">
        <v>2.70446</v>
      </c>
      <c r="DZ112">
        <v>0.106734</v>
      </c>
      <c r="EA112">
        <v>0.10659</v>
      </c>
      <c r="EB112">
        <v>0.0851515</v>
      </c>
      <c r="EC112">
        <v>0.0851606</v>
      </c>
      <c r="ED112">
        <v>29265.3</v>
      </c>
      <c r="EE112">
        <v>28619.5</v>
      </c>
      <c r="EF112">
        <v>31363.1</v>
      </c>
      <c r="EG112">
        <v>30354.6</v>
      </c>
      <c r="EH112">
        <v>38442</v>
      </c>
      <c r="EI112">
        <v>36723.8</v>
      </c>
      <c r="EJ112">
        <v>43962.9</v>
      </c>
      <c r="EK112">
        <v>42393.6</v>
      </c>
      <c r="EL112">
        <v>2.12205</v>
      </c>
      <c r="EM112">
        <v>1.96583</v>
      </c>
      <c r="EN112">
        <v>0.0238121</v>
      </c>
      <c r="EO112">
        <v>0</v>
      </c>
      <c r="EP112">
        <v>21.356</v>
      </c>
      <c r="EQ112">
        <v>999.9</v>
      </c>
      <c r="ER112">
        <v>54.8</v>
      </c>
      <c r="ES112">
        <v>25.8</v>
      </c>
      <c r="ET112">
        <v>18.0284</v>
      </c>
      <c r="EU112">
        <v>61.5436</v>
      </c>
      <c r="EV112">
        <v>23.1851</v>
      </c>
      <c r="EW112">
        <v>1</v>
      </c>
      <c r="EX112">
        <v>-0.221527</v>
      </c>
      <c r="EY112">
        <v>1.59918</v>
      </c>
      <c r="EZ112">
        <v>20.2014</v>
      </c>
      <c r="FA112">
        <v>5.22792</v>
      </c>
      <c r="FB112">
        <v>11.998</v>
      </c>
      <c r="FC112">
        <v>4.9674</v>
      </c>
      <c r="FD112">
        <v>3.297</v>
      </c>
      <c r="FE112">
        <v>9999</v>
      </c>
      <c r="FF112">
        <v>9999</v>
      </c>
      <c r="FG112">
        <v>9999</v>
      </c>
      <c r="FH112">
        <v>27.6</v>
      </c>
      <c r="FI112">
        <v>4.97107</v>
      </c>
      <c r="FJ112">
        <v>1.86768</v>
      </c>
      <c r="FK112">
        <v>1.85883</v>
      </c>
      <c r="FL112">
        <v>1.86494</v>
      </c>
      <c r="FM112">
        <v>1.86309</v>
      </c>
      <c r="FN112">
        <v>1.86434</v>
      </c>
      <c r="FO112">
        <v>1.85974</v>
      </c>
      <c r="FP112">
        <v>1.86386</v>
      </c>
      <c r="FQ112">
        <v>0</v>
      </c>
      <c r="FR112">
        <v>0</v>
      </c>
      <c r="FS112">
        <v>0</v>
      </c>
      <c r="FT112">
        <v>0</v>
      </c>
      <c r="FU112" t="s">
        <v>358</v>
      </c>
      <c r="FV112" t="s">
        <v>359</v>
      </c>
      <c r="FW112" t="s">
        <v>360</v>
      </c>
      <c r="FX112" t="s">
        <v>360</v>
      </c>
      <c r="FY112" t="s">
        <v>360</v>
      </c>
      <c r="FZ112" t="s">
        <v>360</v>
      </c>
      <c r="GA112">
        <v>0</v>
      </c>
      <c r="GB112">
        <v>100</v>
      </c>
      <c r="GC112">
        <v>100</v>
      </c>
      <c r="GD112">
        <v>-2.681</v>
      </c>
      <c r="GE112">
        <v>-0.0302</v>
      </c>
      <c r="GF112">
        <v>-0.8244468132919491</v>
      </c>
      <c r="GG112">
        <v>-0.004200780211792431</v>
      </c>
      <c r="GH112">
        <v>-6.086107273994438E-07</v>
      </c>
      <c r="GI112">
        <v>3.538391214060535E-10</v>
      </c>
      <c r="GJ112">
        <v>-0.05432726209302651</v>
      </c>
      <c r="GK112">
        <v>0.006682484536868237</v>
      </c>
      <c r="GL112">
        <v>-0.0007200357986506558</v>
      </c>
      <c r="GM112">
        <v>2.515042002614049E-05</v>
      </c>
      <c r="GN112">
        <v>15</v>
      </c>
      <c r="GO112">
        <v>1944</v>
      </c>
      <c r="GP112">
        <v>3</v>
      </c>
      <c r="GQ112">
        <v>20</v>
      </c>
      <c r="GR112">
        <v>7.2</v>
      </c>
      <c r="GS112">
        <v>7.2</v>
      </c>
      <c r="GT112">
        <v>1.12793</v>
      </c>
      <c r="GU112">
        <v>2.41089</v>
      </c>
      <c r="GV112">
        <v>1.44775</v>
      </c>
      <c r="GW112">
        <v>2.29736</v>
      </c>
      <c r="GX112">
        <v>1.55151</v>
      </c>
      <c r="GY112">
        <v>2.26074</v>
      </c>
      <c r="GZ112">
        <v>30.179</v>
      </c>
      <c r="HA112">
        <v>14.0095</v>
      </c>
      <c r="HB112">
        <v>18</v>
      </c>
      <c r="HC112">
        <v>568.412</v>
      </c>
      <c r="HD112">
        <v>473.447</v>
      </c>
      <c r="HE112">
        <v>19.0014</v>
      </c>
      <c r="HF112">
        <v>24.0921</v>
      </c>
      <c r="HG112">
        <v>30.0009</v>
      </c>
      <c r="HH112">
        <v>24.0748</v>
      </c>
      <c r="HI112">
        <v>24.0114</v>
      </c>
      <c r="HJ112">
        <v>22.5848</v>
      </c>
      <c r="HK112">
        <v>24.2928</v>
      </c>
      <c r="HL112">
        <v>56.651</v>
      </c>
      <c r="HM112">
        <v>19</v>
      </c>
      <c r="HN112">
        <v>420</v>
      </c>
      <c r="HO112">
        <v>15.2818</v>
      </c>
      <c r="HP112">
        <v>99.5406</v>
      </c>
      <c r="HQ112">
        <v>101.293</v>
      </c>
    </row>
    <row r="113" spans="1:225">
      <c r="A113">
        <v>97</v>
      </c>
      <c r="B113">
        <v>1714154961.1</v>
      </c>
      <c r="C113">
        <v>3904</v>
      </c>
      <c r="D113" t="s">
        <v>568</v>
      </c>
      <c r="E113" t="s">
        <v>569</v>
      </c>
      <c r="F113">
        <v>5</v>
      </c>
      <c r="G113" t="s">
        <v>565</v>
      </c>
      <c r="H113">
        <v>1714154953.427586</v>
      </c>
      <c r="I113">
        <f>(J113)/1000</f>
        <v>0</v>
      </c>
      <c r="J113">
        <f>IF(BE113, AM113, AG113)</f>
        <v>0</v>
      </c>
      <c r="K113">
        <f>IF(BE113, AH113, AF113)</f>
        <v>0</v>
      </c>
      <c r="L113">
        <f>BG113 - IF(AT113&gt;1, K113*BA113*100.0/(AV113*BU113), 0)</f>
        <v>0</v>
      </c>
      <c r="M113">
        <f>((S113-I113/2)*L113-K113)/(S113+I113/2)</f>
        <v>0</v>
      </c>
      <c r="N113">
        <f>M113*(BN113+BO113)/1000.0</f>
        <v>0</v>
      </c>
      <c r="O113">
        <f>(BG113 - IF(AT113&gt;1, K113*BA113*100.0/(AV113*BU113), 0))*(BN113+BO113)/1000.0</f>
        <v>0</v>
      </c>
      <c r="P113">
        <f>2.0/((1/R113-1/Q113)+SIGN(R113)*SQRT((1/R113-1/Q113)*(1/R113-1/Q113) + 4*BB113/((BB113+1)*(BB113+1))*(2*1/R113*1/Q113-1/Q113*1/Q113)))</f>
        <v>0</v>
      </c>
      <c r="Q113">
        <f>IF(LEFT(BC113,1)&lt;&gt;"0",IF(LEFT(BC113,1)="1",3.0,BD113),$D$5+$E$5*(BU113*BN113/($K$5*1000))+$F$5*(BU113*BN113/($K$5*1000))*MAX(MIN(BA113,$J$5),$I$5)*MAX(MIN(BA113,$J$5),$I$5)+$G$5*MAX(MIN(BA113,$J$5),$I$5)*(BU113*BN113/($K$5*1000))+$H$5*(BU113*BN113/($K$5*1000))*(BU113*BN113/($K$5*1000)))</f>
        <v>0</v>
      </c>
      <c r="R113">
        <f>I113*(1000-(1000*0.61365*exp(17.502*V113/(240.97+V113))/(BN113+BO113)+BI113)/2)/(1000*0.61365*exp(17.502*V113/(240.97+V113))/(BN113+BO113)-BI113)</f>
        <v>0</v>
      </c>
      <c r="S113">
        <f>1/((BB113+1)/(P113/1.6)+1/(Q113/1.37)) + BB113/((BB113+1)/(P113/1.6) + BB113/(Q113/1.37))</f>
        <v>0</v>
      </c>
      <c r="T113">
        <f>(AW113*AZ113)</f>
        <v>0</v>
      </c>
      <c r="U113">
        <f>(BP113+(T113+2*0.95*5.67E-8*(((BP113+$B$7)+273)^4-(BP113+273)^4)-44100*I113)/(1.84*29.3*Q113+8*0.95*5.67E-8*(BP113+273)^3))</f>
        <v>0</v>
      </c>
      <c r="V113">
        <f>($C$7*BQ113+$D$7*BR113+$E$7*U113)</f>
        <v>0</v>
      </c>
      <c r="W113">
        <f>0.61365*exp(17.502*V113/(240.97+V113))</f>
        <v>0</v>
      </c>
      <c r="X113">
        <f>(Y113/Z113*100)</f>
        <v>0</v>
      </c>
      <c r="Y113">
        <f>BI113*(BN113+BO113)/1000</f>
        <v>0</v>
      </c>
      <c r="Z113">
        <f>0.61365*exp(17.502*BP113/(240.97+BP113))</f>
        <v>0</v>
      </c>
      <c r="AA113">
        <f>(W113-BI113*(BN113+BO113)/1000)</f>
        <v>0</v>
      </c>
      <c r="AB113">
        <f>(-I113*44100)</f>
        <v>0</v>
      </c>
      <c r="AC113">
        <f>2*29.3*Q113*0.92*(BP113-V113)</f>
        <v>0</v>
      </c>
      <c r="AD113">
        <f>2*0.95*5.67E-8*(((BP113+$B$7)+273)^4-(V113+273)^4)</f>
        <v>0</v>
      </c>
      <c r="AE113">
        <f>T113+AD113+AB113+AC113</f>
        <v>0</v>
      </c>
      <c r="AF113">
        <f>BM113*AT113*(BH113-BG113*(1000-AT113*BJ113)/(1000-AT113*BI113))/(100*BA113)</f>
        <v>0</v>
      </c>
      <c r="AG113">
        <f>1000*BM113*AT113*(BI113-BJ113)/(100*BA113*(1000-AT113*BI113))</f>
        <v>0</v>
      </c>
      <c r="AH113">
        <f>(AI113 - AJ113 - BN113*1E3/(8.314*(BP113+273.15)) * AL113/BM113 * AK113) * BM113/(100*BA113) * (1000 - BJ113)/1000</f>
        <v>0</v>
      </c>
      <c r="AI113">
        <v>426.5203774163425</v>
      </c>
      <c r="AJ113">
        <v>426.444309090909</v>
      </c>
      <c r="AK113">
        <v>8.911983435195234E-07</v>
      </c>
      <c r="AL113">
        <v>67.16871915675901</v>
      </c>
      <c r="AM113">
        <f>(AO113 - AN113 + BN113*1E3/(8.314*(BP113+273.15)) * AQ113/BM113 * AP113) * BM113/(100*BA113) * 1000/(1000 - AO113)</f>
        <v>0</v>
      </c>
      <c r="AN113">
        <v>15.3269088296699</v>
      </c>
      <c r="AO113">
        <v>15.44090848484849</v>
      </c>
      <c r="AP113">
        <v>-4.265809183273771E-05</v>
      </c>
      <c r="AQ113">
        <v>78.54933220312924</v>
      </c>
      <c r="AR113">
        <v>17</v>
      </c>
      <c r="AS113">
        <v>3</v>
      </c>
      <c r="AT113">
        <f>IF(AR113*$H$13&gt;=AV113,1.0,(AV113/(AV113-AR113*$H$13)))</f>
        <v>0</v>
      </c>
      <c r="AU113">
        <f>(AT113-1)*100</f>
        <v>0</v>
      </c>
      <c r="AV113">
        <f>MAX(0,($B$13+$C$13*BU113)/(1+$D$13*BU113)*BN113/(BP113+273)*$E$13)</f>
        <v>0</v>
      </c>
      <c r="AW113">
        <f>$B$11*BV113+$C$11*BW113+$F$11*CH113*(1-CK113)</f>
        <v>0</v>
      </c>
      <c r="AX113">
        <f>AW113*AY113</f>
        <v>0</v>
      </c>
      <c r="AY113">
        <f>($B$11*$D$9+$C$11*$D$9+$F$11*((CU113+CM113)/MAX(CU113+CM113+CV113, 0.1)*$I$9+CV113/MAX(CU113+CM113+CV113, 0.1)*$J$9))/($B$11+$C$11+$F$11)</f>
        <v>0</v>
      </c>
      <c r="AZ113">
        <f>($B$11*$K$9+$C$11*$K$9+$F$11*((CU113+CM113)/MAX(CU113+CM113+CV113, 0.1)*$P$9+CV113/MAX(CU113+CM113+CV113, 0.1)*$Q$9))/($B$11+$C$11+$F$11)</f>
        <v>0</v>
      </c>
      <c r="BA113">
        <v>6</v>
      </c>
      <c r="BB113">
        <v>0.5</v>
      </c>
      <c r="BC113" t="s">
        <v>355</v>
      </c>
      <c r="BD113">
        <v>2</v>
      </c>
      <c r="BE113" t="b">
        <v>1</v>
      </c>
      <c r="BF113">
        <v>1714154953.427586</v>
      </c>
      <c r="BG113">
        <v>419.8681034482759</v>
      </c>
      <c r="BH113">
        <v>420.0013793103449</v>
      </c>
      <c r="BI113">
        <v>15.44530689655173</v>
      </c>
      <c r="BJ113">
        <v>15.33861724137931</v>
      </c>
      <c r="BK113">
        <v>422.5494827586206</v>
      </c>
      <c r="BL113">
        <v>15.47545517241379</v>
      </c>
      <c r="BM113">
        <v>600.0022413793102</v>
      </c>
      <c r="BN113">
        <v>101.3646896551724</v>
      </c>
      <c r="BO113">
        <v>0.09999609655172416</v>
      </c>
      <c r="BP113">
        <v>21.77484827586207</v>
      </c>
      <c r="BQ113">
        <v>21.74838965517242</v>
      </c>
      <c r="BR113">
        <v>999.9000000000002</v>
      </c>
      <c r="BS113">
        <v>0</v>
      </c>
      <c r="BT113">
        <v>0</v>
      </c>
      <c r="BU113">
        <v>9993.340344827588</v>
      </c>
      <c r="BV113">
        <v>0</v>
      </c>
      <c r="BW113">
        <v>175.6308620689655</v>
      </c>
      <c r="BX113">
        <v>-0.133355475862069</v>
      </c>
      <c r="BY113">
        <v>426.4547931034483</v>
      </c>
      <c r="BZ113">
        <v>426.5439655172414</v>
      </c>
      <c r="CA113">
        <v>0.106697</v>
      </c>
      <c r="CB113">
        <v>420.0013793103449</v>
      </c>
      <c r="CC113">
        <v>15.33861724137931</v>
      </c>
      <c r="CD113">
        <v>1.56561</v>
      </c>
      <c r="CE113">
        <v>1.554794137931035</v>
      </c>
      <c r="CF113">
        <v>13.62442068965517</v>
      </c>
      <c r="CG113">
        <v>13.51792413793104</v>
      </c>
      <c r="CH113">
        <v>399.9676551724138</v>
      </c>
      <c r="CI113">
        <v>0.8999926551724139</v>
      </c>
      <c r="CJ113">
        <v>0.1000073586206896</v>
      </c>
      <c r="CK113">
        <v>0</v>
      </c>
      <c r="CL113">
        <v>114.5840689655172</v>
      </c>
      <c r="CM113">
        <v>5.00098</v>
      </c>
      <c r="CN113">
        <v>655.9400689655172</v>
      </c>
      <c r="CO113">
        <v>3655.613103448276</v>
      </c>
      <c r="CP113">
        <v>35.40065517241379</v>
      </c>
      <c r="CQ113">
        <v>38.20231034482758</v>
      </c>
      <c r="CR113">
        <v>37.129</v>
      </c>
      <c r="CS113">
        <v>37.65493103448276</v>
      </c>
      <c r="CT113">
        <v>36.9933448275862</v>
      </c>
      <c r="CU113">
        <v>355.4655172413794</v>
      </c>
      <c r="CV113">
        <v>39.49931034482758</v>
      </c>
      <c r="CW113">
        <v>0</v>
      </c>
      <c r="CX113">
        <v>1714155047.9</v>
      </c>
      <c r="CY113">
        <v>0</v>
      </c>
      <c r="CZ113">
        <v>1714154521.5</v>
      </c>
      <c r="DA113" t="s">
        <v>550</v>
      </c>
      <c r="DB113">
        <v>1714154517.5</v>
      </c>
      <c r="DC113">
        <v>1714154521.5</v>
      </c>
      <c r="DD113">
        <v>4</v>
      </c>
      <c r="DE113">
        <v>0.022</v>
      </c>
      <c r="DF113">
        <v>-0.004</v>
      </c>
      <c r="DG113">
        <v>-2.682</v>
      </c>
      <c r="DH113">
        <v>-0.032</v>
      </c>
      <c r="DI113">
        <v>420</v>
      </c>
      <c r="DJ113">
        <v>14</v>
      </c>
      <c r="DK113">
        <v>0.52</v>
      </c>
      <c r="DL113">
        <v>0.11</v>
      </c>
      <c r="DM113">
        <v>-0.1320436390243903</v>
      </c>
      <c r="DN113">
        <v>0.08048301951219496</v>
      </c>
      <c r="DO113">
        <v>0.02949900901492908</v>
      </c>
      <c r="DP113">
        <v>1</v>
      </c>
      <c r="DQ113">
        <v>0.1055169512195122</v>
      </c>
      <c r="DR113">
        <v>0.02777726132404192</v>
      </c>
      <c r="DS113">
        <v>0.005193138808133987</v>
      </c>
      <c r="DT113">
        <v>1</v>
      </c>
      <c r="DU113">
        <v>2</v>
      </c>
      <c r="DV113">
        <v>2</v>
      </c>
      <c r="DW113" t="s">
        <v>365</v>
      </c>
      <c r="DX113">
        <v>3.22949</v>
      </c>
      <c r="DY113">
        <v>2.70422</v>
      </c>
      <c r="DZ113">
        <v>0.106733</v>
      </c>
      <c r="EA113">
        <v>0.106592</v>
      </c>
      <c r="EB113">
        <v>0.08512989999999999</v>
      </c>
      <c r="EC113">
        <v>0.0850896</v>
      </c>
      <c r="ED113">
        <v>29264.2</v>
      </c>
      <c r="EE113">
        <v>28617.5</v>
      </c>
      <c r="EF113">
        <v>31362</v>
      </c>
      <c r="EG113">
        <v>30352.7</v>
      </c>
      <c r="EH113">
        <v>38441.5</v>
      </c>
      <c r="EI113">
        <v>36724.7</v>
      </c>
      <c r="EJ113">
        <v>43961.2</v>
      </c>
      <c r="EK113">
        <v>42391.3</v>
      </c>
      <c r="EL113">
        <v>2.1212</v>
      </c>
      <c r="EM113">
        <v>1.96592</v>
      </c>
      <c r="EN113">
        <v>0.0225231</v>
      </c>
      <c r="EO113">
        <v>0</v>
      </c>
      <c r="EP113">
        <v>21.377</v>
      </c>
      <c r="EQ113">
        <v>999.9</v>
      </c>
      <c r="ER113">
        <v>54.9</v>
      </c>
      <c r="ES113">
        <v>25.8</v>
      </c>
      <c r="ET113">
        <v>18.0606</v>
      </c>
      <c r="EU113">
        <v>61.7136</v>
      </c>
      <c r="EV113">
        <v>22.9888</v>
      </c>
      <c r="EW113">
        <v>1</v>
      </c>
      <c r="EX113">
        <v>-0.219751</v>
      </c>
      <c r="EY113">
        <v>1.60625</v>
      </c>
      <c r="EZ113">
        <v>20.2014</v>
      </c>
      <c r="FA113">
        <v>5.22837</v>
      </c>
      <c r="FB113">
        <v>11.998</v>
      </c>
      <c r="FC113">
        <v>4.96745</v>
      </c>
      <c r="FD113">
        <v>3.297</v>
      </c>
      <c r="FE113">
        <v>9999</v>
      </c>
      <c r="FF113">
        <v>9999</v>
      </c>
      <c r="FG113">
        <v>9999</v>
      </c>
      <c r="FH113">
        <v>27.6</v>
      </c>
      <c r="FI113">
        <v>4.97106</v>
      </c>
      <c r="FJ113">
        <v>1.86768</v>
      </c>
      <c r="FK113">
        <v>1.85883</v>
      </c>
      <c r="FL113">
        <v>1.86493</v>
      </c>
      <c r="FM113">
        <v>1.86308</v>
      </c>
      <c r="FN113">
        <v>1.86435</v>
      </c>
      <c r="FO113">
        <v>1.85975</v>
      </c>
      <c r="FP113">
        <v>1.86386</v>
      </c>
      <c r="FQ113">
        <v>0</v>
      </c>
      <c r="FR113">
        <v>0</v>
      </c>
      <c r="FS113">
        <v>0</v>
      </c>
      <c r="FT113">
        <v>0</v>
      </c>
      <c r="FU113" t="s">
        <v>358</v>
      </c>
      <c r="FV113" t="s">
        <v>359</v>
      </c>
      <c r="FW113" t="s">
        <v>360</v>
      </c>
      <c r="FX113" t="s">
        <v>360</v>
      </c>
      <c r="FY113" t="s">
        <v>360</v>
      </c>
      <c r="FZ113" t="s">
        <v>360</v>
      </c>
      <c r="GA113">
        <v>0</v>
      </c>
      <c r="GB113">
        <v>100</v>
      </c>
      <c r="GC113">
        <v>100</v>
      </c>
      <c r="GD113">
        <v>-2.681</v>
      </c>
      <c r="GE113">
        <v>-0.0302</v>
      </c>
      <c r="GF113">
        <v>-0.8244468132919491</v>
      </c>
      <c r="GG113">
        <v>-0.004200780211792431</v>
      </c>
      <c r="GH113">
        <v>-6.086107273994438E-07</v>
      </c>
      <c r="GI113">
        <v>3.538391214060535E-10</v>
      </c>
      <c r="GJ113">
        <v>-0.05432726209302651</v>
      </c>
      <c r="GK113">
        <v>0.006682484536868237</v>
      </c>
      <c r="GL113">
        <v>-0.0007200357986506558</v>
      </c>
      <c r="GM113">
        <v>2.515042002614049E-05</v>
      </c>
      <c r="GN113">
        <v>15</v>
      </c>
      <c r="GO113">
        <v>1944</v>
      </c>
      <c r="GP113">
        <v>3</v>
      </c>
      <c r="GQ113">
        <v>20</v>
      </c>
      <c r="GR113">
        <v>7.4</v>
      </c>
      <c r="GS113">
        <v>7.3</v>
      </c>
      <c r="GT113">
        <v>1.12793</v>
      </c>
      <c r="GU113">
        <v>2.40356</v>
      </c>
      <c r="GV113">
        <v>1.44775</v>
      </c>
      <c r="GW113">
        <v>2.29858</v>
      </c>
      <c r="GX113">
        <v>1.55151</v>
      </c>
      <c r="GY113">
        <v>2.46826</v>
      </c>
      <c r="GZ113">
        <v>30.179</v>
      </c>
      <c r="HA113">
        <v>14.0182</v>
      </c>
      <c r="HB113">
        <v>18</v>
      </c>
      <c r="HC113">
        <v>568.052</v>
      </c>
      <c r="HD113">
        <v>473.683</v>
      </c>
      <c r="HE113">
        <v>19.0008</v>
      </c>
      <c r="HF113">
        <v>24.1144</v>
      </c>
      <c r="HG113">
        <v>30.001</v>
      </c>
      <c r="HH113">
        <v>24.0949</v>
      </c>
      <c r="HI113">
        <v>24.0308</v>
      </c>
      <c r="HJ113">
        <v>22.5861</v>
      </c>
      <c r="HK113">
        <v>24.5714</v>
      </c>
      <c r="HL113">
        <v>56.651</v>
      </c>
      <c r="HM113">
        <v>19</v>
      </c>
      <c r="HN113">
        <v>420</v>
      </c>
      <c r="HO113">
        <v>15.2824</v>
      </c>
      <c r="HP113">
        <v>99.53700000000001</v>
      </c>
      <c r="HQ113">
        <v>101.287</v>
      </c>
    </row>
    <row r="114" spans="1:225">
      <c r="A114">
        <v>98</v>
      </c>
      <c r="B114">
        <v>1714154971.1</v>
      </c>
      <c r="C114">
        <v>3914</v>
      </c>
      <c r="D114" t="s">
        <v>570</v>
      </c>
      <c r="E114" t="s">
        <v>571</v>
      </c>
      <c r="F114">
        <v>5</v>
      </c>
      <c r="G114" t="s">
        <v>565</v>
      </c>
      <c r="H114">
        <v>1714154963.166666</v>
      </c>
      <c r="I114">
        <f>(J114)/1000</f>
        <v>0</v>
      </c>
      <c r="J114">
        <f>IF(BE114, AM114, AG114)</f>
        <v>0</v>
      </c>
      <c r="K114">
        <f>IF(BE114, AH114, AF114)</f>
        <v>0</v>
      </c>
      <c r="L114">
        <f>BG114 - IF(AT114&gt;1, K114*BA114*100.0/(AV114*BU114), 0)</f>
        <v>0</v>
      </c>
      <c r="M114">
        <f>((S114-I114/2)*L114-K114)/(S114+I114/2)</f>
        <v>0</v>
      </c>
      <c r="N114">
        <f>M114*(BN114+BO114)/1000.0</f>
        <v>0</v>
      </c>
      <c r="O114">
        <f>(BG114 - IF(AT114&gt;1, K114*BA114*100.0/(AV114*BU114), 0))*(BN114+BO114)/1000.0</f>
        <v>0</v>
      </c>
      <c r="P114">
        <f>2.0/((1/R114-1/Q114)+SIGN(R114)*SQRT((1/R114-1/Q114)*(1/R114-1/Q114) + 4*BB114/((BB114+1)*(BB114+1))*(2*1/R114*1/Q114-1/Q114*1/Q114)))</f>
        <v>0</v>
      </c>
      <c r="Q114">
        <f>IF(LEFT(BC114,1)&lt;&gt;"0",IF(LEFT(BC114,1)="1",3.0,BD114),$D$5+$E$5*(BU114*BN114/($K$5*1000))+$F$5*(BU114*BN114/($K$5*1000))*MAX(MIN(BA114,$J$5),$I$5)*MAX(MIN(BA114,$J$5),$I$5)+$G$5*MAX(MIN(BA114,$J$5),$I$5)*(BU114*BN114/($K$5*1000))+$H$5*(BU114*BN114/($K$5*1000))*(BU114*BN114/($K$5*1000)))</f>
        <v>0</v>
      </c>
      <c r="R114">
        <f>I114*(1000-(1000*0.61365*exp(17.502*V114/(240.97+V114))/(BN114+BO114)+BI114)/2)/(1000*0.61365*exp(17.502*V114/(240.97+V114))/(BN114+BO114)-BI114)</f>
        <v>0</v>
      </c>
      <c r="S114">
        <f>1/((BB114+1)/(P114/1.6)+1/(Q114/1.37)) + BB114/((BB114+1)/(P114/1.6) + BB114/(Q114/1.37))</f>
        <v>0</v>
      </c>
      <c r="T114">
        <f>(AW114*AZ114)</f>
        <v>0</v>
      </c>
      <c r="U114">
        <f>(BP114+(T114+2*0.95*5.67E-8*(((BP114+$B$7)+273)^4-(BP114+273)^4)-44100*I114)/(1.84*29.3*Q114+8*0.95*5.67E-8*(BP114+273)^3))</f>
        <v>0</v>
      </c>
      <c r="V114">
        <f>($C$7*BQ114+$D$7*BR114+$E$7*U114)</f>
        <v>0</v>
      </c>
      <c r="W114">
        <f>0.61365*exp(17.502*V114/(240.97+V114))</f>
        <v>0</v>
      </c>
      <c r="X114">
        <f>(Y114/Z114*100)</f>
        <v>0</v>
      </c>
      <c r="Y114">
        <f>BI114*(BN114+BO114)/1000</f>
        <v>0</v>
      </c>
      <c r="Z114">
        <f>0.61365*exp(17.502*BP114/(240.97+BP114))</f>
        <v>0</v>
      </c>
      <c r="AA114">
        <f>(W114-BI114*(BN114+BO114)/1000)</f>
        <v>0</v>
      </c>
      <c r="AB114">
        <f>(-I114*44100)</f>
        <v>0</v>
      </c>
      <c r="AC114">
        <f>2*29.3*Q114*0.92*(BP114-V114)</f>
        <v>0</v>
      </c>
      <c r="AD114">
        <f>2*0.95*5.67E-8*(((BP114+$B$7)+273)^4-(V114+273)^4)</f>
        <v>0</v>
      </c>
      <c r="AE114">
        <f>T114+AD114+AB114+AC114</f>
        <v>0</v>
      </c>
      <c r="AF114">
        <f>BM114*AT114*(BH114-BG114*(1000-AT114*BJ114)/(1000-AT114*BI114))/(100*BA114)</f>
        <v>0</v>
      </c>
      <c r="AG114">
        <f>1000*BM114*AT114*(BI114-BJ114)/(100*BA114*(1000-AT114*BI114))</f>
        <v>0</v>
      </c>
      <c r="AH114">
        <f>(AI114 - AJ114 - BN114*1E3/(8.314*(BP114+273.15)) * AL114/BM114 * AK114) * BM114/(100*BA114) * (1000 - BJ114)/1000</f>
        <v>0</v>
      </c>
      <c r="AI114">
        <v>426.550366798231</v>
      </c>
      <c r="AJ114">
        <v>426.4273030303027</v>
      </c>
      <c r="AK114">
        <v>-6.729373712437053E-05</v>
      </c>
      <c r="AL114">
        <v>67.16871915675901</v>
      </c>
      <c r="AM114">
        <f>(AO114 - AN114 + BN114*1E3/(8.314*(BP114+273.15)) * AQ114/BM114 * AP114) * BM114/(100*BA114) * 1000/(1000 - AO114)</f>
        <v>0</v>
      </c>
      <c r="AN114">
        <v>15.33304014504469</v>
      </c>
      <c r="AO114">
        <v>15.43431454545454</v>
      </c>
      <c r="AP114">
        <v>-8.434236225993413E-06</v>
      </c>
      <c r="AQ114">
        <v>78.54933220312924</v>
      </c>
      <c r="AR114">
        <v>17</v>
      </c>
      <c r="AS114">
        <v>3</v>
      </c>
      <c r="AT114">
        <f>IF(AR114*$H$13&gt;=AV114,1.0,(AV114/(AV114-AR114*$H$13)))</f>
        <v>0</v>
      </c>
      <c r="AU114">
        <f>(AT114-1)*100</f>
        <v>0</v>
      </c>
      <c r="AV114">
        <f>MAX(0,($B$13+$C$13*BU114)/(1+$D$13*BU114)*BN114/(BP114+273)*$E$13)</f>
        <v>0</v>
      </c>
      <c r="AW114">
        <f>$B$11*BV114+$C$11*BW114+$F$11*CH114*(1-CK114)</f>
        <v>0</v>
      </c>
      <c r="AX114">
        <f>AW114*AY114</f>
        <v>0</v>
      </c>
      <c r="AY114">
        <f>($B$11*$D$9+$C$11*$D$9+$F$11*((CU114+CM114)/MAX(CU114+CM114+CV114, 0.1)*$I$9+CV114/MAX(CU114+CM114+CV114, 0.1)*$J$9))/($B$11+$C$11+$F$11)</f>
        <v>0</v>
      </c>
      <c r="AZ114">
        <f>($B$11*$K$9+$C$11*$K$9+$F$11*((CU114+CM114)/MAX(CU114+CM114+CV114, 0.1)*$P$9+CV114/MAX(CU114+CM114+CV114, 0.1)*$Q$9))/($B$11+$C$11+$F$11)</f>
        <v>0</v>
      </c>
      <c r="BA114">
        <v>6</v>
      </c>
      <c r="BB114">
        <v>0.5</v>
      </c>
      <c r="BC114" t="s">
        <v>355</v>
      </c>
      <c r="BD114">
        <v>2</v>
      </c>
      <c r="BE114" t="b">
        <v>1</v>
      </c>
      <c r="BF114">
        <v>1714154963.166666</v>
      </c>
      <c r="BG114">
        <v>419.8652333333334</v>
      </c>
      <c r="BH114">
        <v>419.9955333333333</v>
      </c>
      <c r="BI114">
        <v>15.43886</v>
      </c>
      <c r="BJ114">
        <v>15.33075333333333</v>
      </c>
      <c r="BK114">
        <v>422.5466999999999</v>
      </c>
      <c r="BL114">
        <v>15.46902</v>
      </c>
      <c r="BM114">
        <v>600.0087</v>
      </c>
      <c r="BN114">
        <v>101.3672333333334</v>
      </c>
      <c r="BO114">
        <v>0.09996451666666666</v>
      </c>
      <c r="BP114">
        <v>21.77197</v>
      </c>
      <c r="BQ114">
        <v>21.74872666666667</v>
      </c>
      <c r="BR114">
        <v>999.9000000000002</v>
      </c>
      <c r="BS114">
        <v>0</v>
      </c>
      <c r="BT114">
        <v>0</v>
      </c>
      <c r="BU114">
        <v>9993.081</v>
      </c>
      <c r="BV114">
        <v>0</v>
      </c>
      <c r="BW114">
        <v>196.4825333333333</v>
      </c>
      <c r="BX114">
        <v>-0.1302052766666666</v>
      </c>
      <c r="BY114">
        <v>426.4491666666667</v>
      </c>
      <c r="BZ114">
        <v>426.5345</v>
      </c>
      <c r="CA114">
        <v>0.1081033666666667</v>
      </c>
      <c r="CB114">
        <v>419.9955333333333</v>
      </c>
      <c r="CC114">
        <v>15.33075333333333</v>
      </c>
      <c r="CD114">
        <v>1.564994333333333</v>
      </c>
      <c r="CE114">
        <v>1.554036333333334</v>
      </c>
      <c r="CF114">
        <v>13.61837666666667</v>
      </c>
      <c r="CG114">
        <v>13.51043</v>
      </c>
      <c r="CH114">
        <v>400.0094333333333</v>
      </c>
      <c r="CI114">
        <v>0.8999894000000001</v>
      </c>
      <c r="CJ114">
        <v>0.10001068</v>
      </c>
      <c r="CK114">
        <v>0</v>
      </c>
      <c r="CL114">
        <v>114.4854333333333</v>
      </c>
      <c r="CM114">
        <v>5.00098</v>
      </c>
      <c r="CN114">
        <v>656.5458333333333</v>
      </c>
      <c r="CO114">
        <v>3655.996000000001</v>
      </c>
      <c r="CP114">
        <v>35.48723333333332</v>
      </c>
      <c r="CQ114">
        <v>38.53099999999999</v>
      </c>
      <c r="CR114">
        <v>37.26636666666666</v>
      </c>
      <c r="CS114">
        <v>37.91846666666667</v>
      </c>
      <c r="CT114">
        <v>37.22056666666666</v>
      </c>
      <c r="CU114">
        <v>355.502</v>
      </c>
      <c r="CV114">
        <v>39.505</v>
      </c>
      <c r="CW114">
        <v>0</v>
      </c>
      <c r="CX114">
        <v>1714155058.1</v>
      </c>
      <c r="CY114">
        <v>0</v>
      </c>
      <c r="CZ114">
        <v>1714154521.5</v>
      </c>
      <c r="DA114" t="s">
        <v>550</v>
      </c>
      <c r="DB114">
        <v>1714154517.5</v>
      </c>
      <c r="DC114">
        <v>1714154521.5</v>
      </c>
      <c r="DD114">
        <v>4</v>
      </c>
      <c r="DE114">
        <v>0.022</v>
      </c>
      <c r="DF114">
        <v>-0.004</v>
      </c>
      <c r="DG114">
        <v>-2.682</v>
      </c>
      <c r="DH114">
        <v>-0.032</v>
      </c>
      <c r="DI114">
        <v>420</v>
      </c>
      <c r="DJ114">
        <v>14</v>
      </c>
      <c r="DK114">
        <v>0.52</v>
      </c>
      <c r="DL114">
        <v>0.11</v>
      </c>
      <c r="DM114">
        <v>-0.1320785325</v>
      </c>
      <c r="DN114">
        <v>-0.06501033658536545</v>
      </c>
      <c r="DO114">
        <v>0.02703307883333295</v>
      </c>
      <c r="DP114">
        <v>1</v>
      </c>
      <c r="DQ114">
        <v>0.106883275</v>
      </c>
      <c r="DR114">
        <v>-0.005555583489681362</v>
      </c>
      <c r="DS114">
        <v>0.005678805244008197</v>
      </c>
      <c r="DT114">
        <v>1</v>
      </c>
      <c r="DU114">
        <v>2</v>
      </c>
      <c r="DV114">
        <v>2</v>
      </c>
      <c r="DW114" t="s">
        <v>365</v>
      </c>
      <c r="DX114">
        <v>3.2295</v>
      </c>
      <c r="DY114">
        <v>2.70416</v>
      </c>
      <c r="DZ114">
        <v>0.106724</v>
      </c>
      <c r="EA114">
        <v>0.106581</v>
      </c>
      <c r="EB114">
        <v>0.08510089999999999</v>
      </c>
      <c r="EC114">
        <v>0.0851109</v>
      </c>
      <c r="ED114">
        <v>29262.8</v>
      </c>
      <c r="EE114">
        <v>28616.3</v>
      </c>
      <c r="EF114">
        <v>31360.3</v>
      </c>
      <c r="EG114">
        <v>30351.2</v>
      </c>
      <c r="EH114">
        <v>38440.5</v>
      </c>
      <c r="EI114">
        <v>36722.1</v>
      </c>
      <c r="EJ114">
        <v>43958.7</v>
      </c>
      <c r="EK114">
        <v>42389.4</v>
      </c>
      <c r="EL114">
        <v>2.12085</v>
      </c>
      <c r="EM114">
        <v>1.96585</v>
      </c>
      <c r="EN114">
        <v>0.0216961</v>
      </c>
      <c r="EO114">
        <v>0</v>
      </c>
      <c r="EP114">
        <v>21.3836</v>
      </c>
      <c r="EQ114">
        <v>999.9</v>
      </c>
      <c r="ER114">
        <v>54.9</v>
      </c>
      <c r="ES114">
        <v>25.8</v>
      </c>
      <c r="ET114">
        <v>18.06</v>
      </c>
      <c r="EU114">
        <v>61.4636</v>
      </c>
      <c r="EV114">
        <v>22.5881</v>
      </c>
      <c r="EW114">
        <v>1</v>
      </c>
      <c r="EX114">
        <v>-0.218102</v>
      </c>
      <c r="EY114">
        <v>1.60469</v>
      </c>
      <c r="EZ114">
        <v>20.2013</v>
      </c>
      <c r="FA114">
        <v>5.22822</v>
      </c>
      <c r="FB114">
        <v>11.998</v>
      </c>
      <c r="FC114">
        <v>4.9674</v>
      </c>
      <c r="FD114">
        <v>3.297</v>
      </c>
      <c r="FE114">
        <v>9999</v>
      </c>
      <c r="FF114">
        <v>9999</v>
      </c>
      <c r="FG114">
        <v>9999</v>
      </c>
      <c r="FH114">
        <v>27.6</v>
      </c>
      <c r="FI114">
        <v>4.97106</v>
      </c>
      <c r="FJ114">
        <v>1.86768</v>
      </c>
      <c r="FK114">
        <v>1.85882</v>
      </c>
      <c r="FL114">
        <v>1.86493</v>
      </c>
      <c r="FM114">
        <v>1.86308</v>
      </c>
      <c r="FN114">
        <v>1.86433</v>
      </c>
      <c r="FO114">
        <v>1.85975</v>
      </c>
      <c r="FP114">
        <v>1.86386</v>
      </c>
      <c r="FQ114">
        <v>0</v>
      </c>
      <c r="FR114">
        <v>0</v>
      </c>
      <c r="FS114">
        <v>0</v>
      </c>
      <c r="FT114">
        <v>0</v>
      </c>
      <c r="FU114" t="s">
        <v>358</v>
      </c>
      <c r="FV114" t="s">
        <v>359</v>
      </c>
      <c r="FW114" t="s">
        <v>360</v>
      </c>
      <c r="FX114" t="s">
        <v>360</v>
      </c>
      <c r="FY114" t="s">
        <v>360</v>
      </c>
      <c r="FZ114" t="s">
        <v>360</v>
      </c>
      <c r="GA114">
        <v>0</v>
      </c>
      <c r="GB114">
        <v>100</v>
      </c>
      <c r="GC114">
        <v>100</v>
      </c>
      <c r="GD114">
        <v>-2.682</v>
      </c>
      <c r="GE114">
        <v>-0.0302</v>
      </c>
      <c r="GF114">
        <v>-0.8244468132919491</v>
      </c>
      <c r="GG114">
        <v>-0.004200780211792431</v>
      </c>
      <c r="GH114">
        <v>-6.086107273994438E-07</v>
      </c>
      <c r="GI114">
        <v>3.538391214060535E-10</v>
      </c>
      <c r="GJ114">
        <v>-0.05432726209302651</v>
      </c>
      <c r="GK114">
        <v>0.006682484536868237</v>
      </c>
      <c r="GL114">
        <v>-0.0007200357986506558</v>
      </c>
      <c r="GM114">
        <v>2.515042002614049E-05</v>
      </c>
      <c r="GN114">
        <v>15</v>
      </c>
      <c r="GO114">
        <v>1944</v>
      </c>
      <c r="GP114">
        <v>3</v>
      </c>
      <c r="GQ114">
        <v>20</v>
      </c>
      <c r="GR114">
        <v>7.6</v>
      </c>
      <c r="GS114">
        <v>7.5</v>
      </c>
      <c r="GT114">
        <v>1.12793</v>
      </c>
      <c r="GU114">
        <v>2.41943</v>
      </c>
      <c r="GV114">
        <v>1.44775</v>
      </c>
      <c r="GW114">
        <v>2.29858</v>
      </c>
      <c r="GX114">
        <v>1.55151</v>
      </c>
      <c r="GY114">
        <v>2.42432</v>
      </c>
      <c r="GZ114">
        <v>30.2005</v>
      </c>
      <c r="HA114">
        <v>14.0182</v>
      </c>
      <c r="HB114">
        <v>18</v>
      </c>
      <c r="HC114">
        <v>568.025</v>
      </c>
      <c r="HD114">
        <v>473.802</v>
      </c>
      <c r="HE114">
        <v>18.9998</v>
      </c>
      <c r="HF114">
        <v>24.1367</v>
      </c>
      <c r="HG114">
        <v>30.0009</v>
      </c>
      <c r="HH114">
        <v>24.1151</v>
      </c>
      <c r="HI114">
        <v>24.0494</v>
      </c>
      <c r="HJ114">
        <v>22.5844</v>
      </c>
      <c r="HK114">
        <v>24.5714</v>
      </c>
      <c r="HL114">
        <v>56.651</v>
      </c>
      <c r="HM114">
        <v>19</v>
      </c>
      <c r="HN114">
        <v>420</v>
      </c>
      <c r="HO114">
        <v>15.2824</v>
      </c>
      <c r="HP114">
        <v>99.53149999999999</v>
      </c>
      <c r="HQ114">
        <v>101.283</v>
      </c>
    </row>
    <row r="115" spans="1:225">
      <c r="A115">
        <v>99</v>
      </c>
      <c r="B115">
        <v>1714154981.1</v>
      </c>
      <c r="C115">
        <v>3924</v>
      </c>
      <c r="D115" t="s">
        <v>572</v>
      </c>
      <c r="E115" t="s">
        <v>573</v>
      </c>
      <c r="F115">
        <v>5</v>
      </c>
      <c r="G115" t="s">
        <v>565</v>
      </c>
      <c r="H115">
        <v>1714154973.166666</v>
      </c>
      <c r="I115">
        <f>(J115)/1000</f>
        <v>0</v>
      </c>
      <c r="J115">
        <f>IF(BE115, AM115, AG115)</f>
        <v>0</v>
      </c>
      <c r="K115">
        <f>IF(BE115, AH115, AF115)</f>
        <v>0</v>
      </c>
      <c r="L115">
        <f>BG115 - IF(AT115&gt;1, K115*BA115*100.0/(AV115*BU115), 0)</f>
        <v>0</v>
      </c>
      <c r="M115">
        <f>((S115-I115/2)*L115-K115)/(S115+I115/2)</f>
        <v>0</v>
      </c>
      <c r="N115">
        <f>M115*(BN115+BO115)/1000.0</f>
        <v>0</v>
      </c>
      <c r="O115">
        <f>(BG115 - IF(AT115&gt;1, K115*BA115*100.0/(AV115*BU115), 0))*(BN115+BO115)/1000.0</f>
        <v>0</v>
      </c>
      <c r="P115">
        <f>2.0/((1/R115-1/Q115)+SIGN(R115)*SQRT((1/R115-1/Q115)*(1/R115-1/Q115) + 4*BB115/((BB115+1)*(BB115+1))*(2*1/R115*1/Q115-1/Q115*1/Q115)))</f>
        <v>0</v>
      </c>
      <c r="Q115">
        <f>IF(LEFT(BC115,1)&lt;&gt;"0",IF(LEFT(BC115,1)="1",3.0,BD115),$D$5+$E$5*(BU115*BN115/($K$5*1000))+$F$5*(BU115*BN115/($K$5*1000))*MAX(MIN(BA115,$J$5),$I$5)*MAX(MIN(BA115,$J$5),$I$5)+$G$5*MAX(MIN(BA115,$J$5),$I$5)*(BU115*BN115/($K$5*1000))+$H$5*(BU115*BN115/($K$5*1000))*(BU115*BN115/($K$5*1000)))</f>
        <v>0</v>
      </c>
      <c r="R115">
        <f>I115*(1000-(1000*0.61365*exp(17.502*V115/(240.97+V115))/(BN115+BO115)+BI115)/2)/(1000*0.61365*exp(17.502*V115/(240.97+V115))/(BN115+BO115)-BI115)</f>
        <v>0</v>
      </c>
      <c r="S115">
        <f>1/((BB115+1)/(P115/1.6)+1/(Q115/1.37)) + BB115/((BB115+1)/(P115/1.6) + BB115/(Q115/1.37))</f>
        <v>0</v>
      </c>
      <c r="T115">
        <f>(AW115*AZ115)</f>
        <v>0</v>
      </c>
      <c r="U115">
        <f>(BP115+(T115+2*0.95*5.67E-8*(((BP115+$B$7)+273)^4-(BP115+273)^4)-44100*I115)/(1.84*29.3*Q115+8*0.95*5.67E-8*(BP115+273)^3))</f>
        <v>0</v>
      </c>
      <c r="V115">
        <f>($C$7*BQ115+$D$7*BR115+$E$7*U115)</f>
        <v>0</v>
      </c>
      <c r="W115">
        <f>0.61365*exp(17.502*V115/(240.97+V115))</f>
        <v>0</v>
      </c>
      <c r="X115">
        <f>(Y115/Z115*100)</f>
        <v>0</v>
      </c>
      <c r="Y115">
        <f>BI115*(BN115+BO115)/1000</f>
        <v>0</v>
      </c>
      <c r="Z115">
        <f>0.61365*exp(17.502*BP115/(240.97+BP115))</f>
        <v>0</v>
      </c>
      <c r="AA115">
        <f>(W115-BI115*(BN115+BO115)/1000)</f>
        <v>0</v>
      </c>
      <c r="AB115">
        <f>(-I115*44100)</f>
        <v>0</v>
      </c>
      <c r="AC115">
        <f>2*29.3*Q115*0.92*(BP115-V115)</f>
        <v>0</v>
      </c>
      <c r="AD115">
        <f>2*0.95*5.67E-8*(((BP115+$B$7)+273)^4-(V115+273)^4)</f>
        <v>0</v>
      </c>
      <c r="AE115">
        <f>T115+AD115+AB115+AC115</f>
        <v>0</v>
      </c>
      <c r="AF115">
        <f>BM115*AT115*(BH115-BG115*(1000-AT115*BJ115)/(1000-AT115*BI115))/(100*BA115)</f>
        <v>0</v>
      </c>
      <c r="AG115">
        <f>1000*BM115*AT115*(BI115-BJ115)/(100*BA115*(1000-AT115*BI115))</f>
        <v>0</v>
      </c>
      <c r="AH115">
        <f>(AI115 - AJ115 - BN115*1E3/(8.314*(BP115+273.15)) * AL115/BM115 * AK115) * BM115/(100*BA115) * (1000 - BJ115)/1000</f>
        <v>0</v>
      </c>
      <c r="AI115">
        <v>426.5525698236187</v>
      </c>
      <c r="AJ115">
        <v>426.4526060606062</v>
      </c>
      <c r="AK115">
        <v>-0.0003274259495401668</v>
      </c>
      <c r="AL115">
        <v>67.16871915675901</v>
      </c>
      <c r="AM115">
        <f>(AO115 - AN115 + BN115*1E3/(8.314*(BP115+273.15)) * AQ115/BM115 * AP115) * BM115/(100*BA115) * 1000/(1000 - AO115)</f>
        <v>0</v>
      </c>
      <c r="AN115">
        <v>15.33921687649508</v>
      </c>
      <c r="AO115">
        <v>15.43547333333333</v>
      </c>
      <c r="AP115">
        <v>8.605386958391561E-06</v>
      </c>
      <c r="AQ115">
        <v>78.54933220312924</v>
      </c>
      <c r="AR115">
        <v>17</v>
      </c>
      <c r="AS115">
        <v>3</v>
      </c>
      <c r="AT115">
        <f>IF(AR115*$H$13&gt;=AV115,1.0,(AV115/(AV115-AR115*$H$13)))</f>
        <v>0</v>
      </c>
      <c r="AU115">
        <f>(AT115-1)*100</f>
        <v>0</v>
      </c>
      <c r="AV115">
        <f>MAX(0,($B$13+$C$13*BU115)/(1+$D$13*BU115)*BN115/(BP115+273)*$E$13)</f>
        <v>0</v>
      </c>
      <c r="AW115">
        <f>$B$11*BV115+$C$11*BW115+$F$11*CH115*(1-CK115)</f>
        <v>0</v>
      </c>
      <c r="AX115">
        <f>AW115*AY115</f>
        <v>0</v>
      </c>
      <c r="AY115">
        <f>($B$11*$D$9+$C$11*$D$9+$F$11*((CU115+CM115)/MAX(CU115+CM115+CV115, 0.1)*$I$9+CV115/MAX(CU115+CM115+CV115, 0.1)*$J$9))/($B$11+$C$11+$F$11)</f>
        <v>0</v>
      </c>
      <c r="AZ115">
        <f>($B$11*$K$9+$C$11*$K$9+$F$11*((CU115+CM115)/MAX(CU115+CM115+CV115, 0.1)*$P$9+CV115/MAX(CU115+CM115+CV115, 0.1)*$Q$9))/($B$11+$C$11+$F$11)</f>
        <v>0</v>
      </c>
      <c r="BA115">
        <v>6</v>
      </c>
      <c r="BB115">
        <v>0.5</v>
      </c>
      <c r="BC115" t="s">
        <v>355</v>
      </c>
      <c r="BD115">
        <v>2</v>
      </c>
      <c r="BE115" t="b">
        <v>1</v>
      </c>
      <c r="BF115">
        <v>1714154973.166666</v>
      </c>
      <c r="BG115">
        <v>419.8767</v>
      </c>
      <c r="BH115">
        <v>420.0069666666667</v>
      </c>
      <c r="BI115">
        <v>15.43441333333333</v>
      </c>
      <c r="BJ115">
        <v>15.33582</v>
      </c>
      <c r="BK115">
        <v>422.5583333333334</v>
      </c>
      <c r="BL115">
        <v>15.46458333333333</v>
      </c>
      <c r="BM115">
        <v>600.0038333333334</v>
      </c>
      <c r="BN115">
        <v>101.3669</v>
      </c>
      <c r="BO115">
        <v>0.09992767666666665</v>
      </c>
      <c r="BP115">
        <v>21.75890333333333</v>
      </c>
      <c r="BQ115">
        <v>21.74435333333333</v>
      </c>
      <c r="BR115">
        <v>999.9000000000002</v>
      </c>
      <c r="BS115">
        <v>0</v>
      </c>
      <c r="BT115">
        <v>0</v>
      </c>
      <c r="BU115">
        <v>10008.062</v>
      </c>
      <c r="BV115">
        <v>0</v>
      </c>
      <c r="BW115">
        <v>204.4859666666667</v>
      </c>
      <c r="BX115">
        <v>-0.13012079</v>
      </c>
      <c r="BY115">
        <v>426.4589666666668</v>
      </c>
      <c r="BZ115">
        <v>426.5484333333334</v>
      </c>
      <c r="CA115">
        <v>0.09859473000000002</v>
      </c>
      <c r="CB115">
        <v>420.0069666666667</v>
      </c>
      <c r="CC115">
        <v>15.33582</v>
      </c>
      <c r="CD115">
        <v>1.564537333333333</v>
      </c>
      <c r="CE115">
        <v>1.554543333333333</v>
      </c>
      <c r="CF115">
        <v>13.61389666666667</v>
      </c>
      <c r="CG115">
        <v>13.51544666666667</v>
      </c>
      <c r="CH115">
        <v>399.9827666666667</v>
      </c>
      <c r="CI115">
        <v>0.8999971000000001</v>
      </c>
      <c r="CJ115">
        <v>0.1000030066666667</v>
      </c>
      <c r="CK115">
        <v>0</v>
      </c>
      <c r="CL115">
        <v>114.3866</v>
      </c>
      <c r="CM115">
        <v>5.00098</v>
      </c>
      <c r="CN115">
        <v>647.5073333333333</v>
      </c>
      <c r="CO115">
        <v>3655.757666666666</v>
      </c>
      <c r="CP115">
        <v>35.57266666666666</v>
      </c>
      <c r="CQ115">
        <v>38.79143333333332</v>
      </c>
      <c r="CR115">
        <v>37.38923333333332</v>
      </c>
      <c r="CS115">
        <v>38.15796666666665</v>
      </c>
      <c r="CT115">
        <v>37.39976666666666</v>
      </c>
      <c r="CU115">
        <v>355.4826666666668</v>
      </c>
      <c r="CV115">
        <v>39.50033333333333</v>
      </c>
      <c r="CW115">
        <v>0</v>
      </c>
      <c r="CX115">
        <v>1714155068.3</v>
      </c>
      <c r="CY115">
        <v>0</v>
      </c>
      <c r="CZ115">
        <v>1714154521.5</v>
      </c>
      <c r="DA115" t="s">
        <v>550</v>
      </c>
      <c r="DB115">
        <v>1714154517.5</v>
      </c>
      <c r="DC115">
        <v>1714154521.5</v>
      </c>
      <c r="DD115">
        <v>4</v>
      </c>
      <c r="DE115">
        <v>0.022</v>
      </c>
      <c r="DF115">
        <v>-0.004</v>
      </c>
      <c r="DG115">
        <v>-2.682</v>
      </c>
      <c r="DH115">
        <v>-0.032</v>
      </c>
      <c r="DI115">
        <v>420</v>
      </c>
      <c r="DJ115">
        <v>14</v>
      </c>
      <c r="DK115">
        <v>0.52</v>
      </c>
      <c r="DL115">
        <v>0.11</v>
      </c>
      <c r="DM115">
        <v>-0.1320212675</v>
      </c>
      <c r="DN115">
        <v>0.08439055272045047</v>
      </c>
      <c r="DO115">
        <v>0.02330955085956599</v>
      </c>
      <c r="DP115">
        <v>1</v>
      </c>
      <c r="DQ115">
        <v>0.1013503125</v>
      </c>
      <c r="DR115">
        <v>-0.05191637560975607</v>
      </c>
      <c r="DS115">
        <v>0.005215913105448914</v>
      </c>
      <c r="DT115">
        <v>1</v>
      </c>
      <c r="DU115">
        <v>2</v>
      </c>
      <c r="DV115">
        <v>2</v>
      </c>
      <c r="DW115" t="s">
        <v>365</v>
      </c>
      <c r="DX115">
        <v>3.22977</v>
      </c>
      <c r="DY115">
        <v>2.70466</v>
      </c>
      <c r="DZ115">
        <v>0.106714</v>
      </c>
      <c r="EA115">
        <v>0.106572</v>
      </c>
      <c r="EB115">
        <v>0.0850981</v>
      </c>
      <c r="EC115">
        <v>0.0851302</v>
      </c>
      <c r="ED115">
        <v>29261.6</v>
      </c>
      <c r="EE115">
        <v>28615.8</v>
      </c>
      <c r="EF115">
        <v>31358.8</v>
      </c>
      <c r="EG115">
        <v>30350.5</v>
      </c>
      <c r="EH115">
        <v>38438.8</v>
      </c>
      <c r="EI115">
        <v>36720.2</v>
      </c>
      <c r="EJ115">
        <v>43956.6</v>
      </c>
      <c r="EK115">
        <v>42388</v>
      </c>
      <c r="EL115">
        <v>2.12125</v>
      </c>
      <c r="EM115">
        <v>1.96522</v>
      </c>
      <c r="EN115">
        <v>0.0216067</v>
      </c>
      <c r="EO115">
        <v>0</v>
      </c>
      <c r="EP115">
        <v>21.3765</v>
      </c>
      <c r="EQ115">
        <v>999.9</v>
      </c>
      <c r="ER115">
        <v>54.9</v>
      </c>
      <c r="ES115">
        <v>25.8</v>
      </c>
      <c r="ET115">
        <v>18.0611</v>
      </c>
      <c r="EU115">
        <v>61.4536</v>
      </c>
      <c r="EV115">
        <v>22.5361</v>
      </c>
      <c r="EW115">
        <v>1</v>
      </c>
      <c r="EX115">
        <v>-0.216578</v>
      </c>
      <c r="EY115">
        <v>1.60053</v>
      </c>
      <c r="EZ115">
        <v>20.2014</v>
      </c>
      <c r="FA115">
        <v>5.22807</v>
      </c>
      <c r="FB115">
        <v>11.998</v>
      </c>
      <c r="FC115">
        <v>4.9674</v>
      </c>
      <c r="FD115">
        <v>3.297</v>
      </c>
      <c r="FE115">
        <v>9999</v>
      </c>
      <c r="FF115">
        <v>9999</v>
      </c>
      <c r="FG115">
        <v>9999</v>
      </c>
      <c r="FH115">
        <v>27.6</v>
      </c>
      <c r="FI115">
        <v>4.97107</v>
      </c>
      <c r="FJ115">
        <v>1.86768</v>
      </c>
      <c r="FK115">
        <v>1.85883</v>
      </c>
      <c r="FL115">
        <v>1.86493</v>
      </c>
      <c r="FM115">
        <v>1.8631</v>
      </c>
      <c r="FN115">
        <v>1.86433</v>
      </c>
      <c r="FO115">
        <v>1.85975</v>
      </c>
      <c r="FP115">
        <v>1.86386</v>
      </c>
      <c r="FQ115">
        <v>0</v>
      </c>
      <c r="FR115">
        <v>0</v>
      </c>
      <c r="FS115">
        <v>0</v>
      </c>
      <c r="FT115">
        <v>0</v>
      </c>
      <c r="FU115" t="s">
        <v>358</v>
      </c>
      <c r="FV115" t="s">
        <v>359</v>
      </c>
      <c r="FW115" t="s">
        <v>360</v>
      </c>
      <c r="FX115" t="s">
        <v>360</v>
      </c>
      <c r="FY115" t="s">
        <v>360</v>
      </c>
      <c r="FZ115" t="s">
        <v>360</v>
      </c>
      <c r="GA115">
        <v>0</v>
      </c>
      <c r="GB115">
        <v>100</v>
      </c>
      <c r="GC115">
        <v>100</v>
      </c>
      <c r="GD115">
        <v>-2.681</v>
      </c>
      <c r="GE115">
        <v>-0.0301</v>
      </c>
      <c r="GF115">
        <v>-0.8244468132919491</v>
      </c>
      <c r="GG115">
        <v>-0.004200780211792431</v>
      </c>
      <c r="GH115">
        <v>-6.086107273994438E-07</v>
      </c>
      <c r="GI115">
        <v>3.538391214060535E-10</v>
      </c>
      <c r="GJ115">
        <v>-0.05432726209302651</v>
      </c>
      <c r="GK115">
        <v>0.006682484536868237</v>
      </c>
      <c r="GL115">
        <v>-0.0007200357986506558</v>
      </c>
      <c r="GM115">
        <v>2.515042002614049E-05</v>
      </c>
      <c r="GN115">
        <v>15</v>
      </c>
      <c r="GO115">
        <v>1944</v>
      </c>
      <c r="GP115">
        <v>3</v>
      </c>
      <c r="GQ115">
        <v>20</v>
      </c>
      <c r="GR115">
        <v>7.7</v>
      </c>
      <c r="GS115">
        <v>7.7</v>
      </c>
      <c r="GT115">
        <v>1.12793</v>
      </c>
      <c r="GU115">
        <v>2.41577</v>
      </c>
      <c r="GV115">
        <v>1.44775</v>
      </c>
      <c r="GW115">
        <v>2.29858</v>
      </c>
      <c r="GX115">
        <v>1.55151</v>
      </c>
      <c r="GY115">
        <v>2.38159</v>
      </c>
      <c r="GZ115">
        <v>30.2005</v>
      </c>
      <c r="HA115">
        <v>14.0095</v>
      </c>
      <c r="HB115">
        <v>18</v>
      </c>
      <c r="HC115">
        <v>568.476</v>
      </c>
      <c r="HD115">
        <v>473.558</v>
      </c>
      <c r="HE115">
        <v>18.9998</v>
      </c>
      <c r="HF115">
        <v>24.157</v>
      </c>
      <c r="HG115">
        <v>30.0008</v>
      </c>
      <c r="HH115">
        <v>24.1332</v>
      </c>
      <c r="HI115">
        <v>24.0658</v>
      </c>
      <c r="HJ115">
        <v>22.5831</v>
      </c>
      <c r="HK115">
        <v>24.5714</v>
      </c>
      <c r="HL115">
        <v>56.651</v>
      </c>
      <c r="HM115">
        <v>19</v>
      </c>
      <c r="HN115">
        <v>420</v>
      </c>
      <c r="HO115">
        <v>15.2824</v>
      </c>
      <c r="HP115">
        <v>99.52670000000001</v>
      </c>
      <c r="HQ115">
        <v>101.28</v>
      </c>
    </row>
    <row r="116" spans="1:225">
      <c r="A116">
        <v>100</v>
      </c>
      <c r="B116">
        <v>1714154991.1</v>
      </c>
      <c r="C116">
        <v>3934</v>
      </c>
      <c r="D116" t="s">
        <v>574</v>
      </c>
      <c r="E116" t="s">
        <v>575</v>
      </c>
      <c r="F116">
        <v>5</v>
      </c>
      <c r="G116" t="s">
        <v>565</v>
      </c>
      <c r="H116">
        <v>1714154983.166666</v>
      </c>
      <c r="I116">
        <f>(J116)/1000</f>
        <v>0</v>
      </c>
      <c r="J116">
        <f>IF(BE116, AM116, AG116)</f>
        <v>0</v>
      </c>
      <c r="K116">
        <f>IF(BE116, AH116, AF116)</f>
        <v>0</v>
      </c>
      <c r="L116">
        <f>BG116 - IF(AT116&gt;1, K116*BA116*100.0/(AV116*BU116), 0)</f>
        <v>0</v>
      </c>
      <c r="M116">
        <f>((S116-I116/2)*L116-K116)/(S116+I116/2)</f>
        <v>0</v>
      </c>
      <c r="N116">
        <f>M116*(BN116+BO116)/1000.0</f>
        <v>0</v>
      </c>
      <c r="O116">
        <f>(BG116 - IF(AT116&gt;1, K116*BA116*100.0/(AV116*BU116), 0))*(BN116+BO116)/1000.0</f>
        <v>0</v>
      </c>
      <c r="P116">
        <f>2.0/((1/R116-1/Q116)+SIGN(R116)*SQRT((1/R116-1/Q116)*(1/R116-1/Q116) + 4*BB116/((BB116+1)*(BB116+1))*(2*1/R116*1/Q116-1/Q116*1/Q116)))</f>
        <v>0</v>
      </c>
      <c r="Q116">
        <f>IF(LEFT(BC116,1)&lt;&gt;"0",IF(LEFT(BC116,1)="1",3.0,BD116),$D$5+$E$5*(BU116*BN116/($K$5*1000))+$F$5*(BU116*BN116/($K$5*1000))*MAX(MIN(BA116,$J$5),$I$5)*MAX(MIN(BA116,$J$5),$I$5)+$G$5*MAX(MIN(BA116,$J$5),$I$5)*(BU116*BN116/($K$5*1000))+$H$5*(BU116*BN116/($K$5*1000))*(BU116*BN116/($K$5*1000)))</f>
        <v>0</v>
      </c>
      <c r="R116">
        <f>I116*(1000-(1000*0.61365*exp(17.502*V116/(240.97+V116))/(BN116+BO116)+BI116)/2)/(1000*0.61365*exp(17.502*V116/(240.97+V116))/(BN116+BO116)-BI116)</f>
        <v>0</v>
      </c>
      <c r="S116">
        <f>1/((BB116+1)/(P116/1.6)+1/(Q116/1.37)) + BB116/((BB116+1)/(P116/1.6) + BB116/(Q116/1.37))</f>
        <v>0</v>
      </c>
      <c r="T116">
        <f>(AW116*AZ116)</f>
        <v>0</v>
      </c>
      <c r="U116">
        <f>(BP116+(T116+2*0.95*5.67E-8*(((BP116+$B$7)+273)^4-(BP116+273)^4)-44100*I116)/(1.84*29.3*Q116+8*0.95*5.67E-8*(BP116+273)^3))</f>
        <v>0</v>
      </c>
      <c r="V116">
        <f>($C$7*BQ116+$D$7*BR116+$E$7*U116)</f>
        <v>0</v>
      </c>
      <c r="W116">
        <f>0.61365*exp(17.502*V116/(240.97+V116))</f>
        <v>0</v>
      </c>
      <c r="X116">
        <f>(Y116/Z116*100)</f>
        <v>0</v>
      </c>
      <c r="Y116">
        <f>BI116*(BN116+BO116)/1000</f>
        <v>0</v>
      </c>
      <c r="Z116">
        <f>0.61365*exp(17.502*BP116/(240.97+BP116))</f>
        <v>0</v>
      </c>
      <c r="AA116">
        <f>(W116-BI116*(BN116+BO116)/1000)</f>
        <v>0</v>
      </c>
      <c r="AB116">
        <f>(-I116*44100)</f>
        <v>0</v>
      </c>
      <c r="AC116">
        <f>2*29.3*Q116*0.92*(BP116-V116)</f>
        <v>0</v>
      </c>
      <c r="AD116">
        <f>2*0.95*5.67E-8*(((BP116+$B$7)+273)^4-(V116+273)^4)</f>
        <v>0</v>
      </c>
      <c r="AE116">
        <f>T116+AD116+AB116+AC116</f>
        <v>0</v>
      </c>
      <c r="AF116">
        <f>BM116*AT116*(BH116-BG116*(1000-AT116*BJ116)/(1000-AT116*BI116))/(100*BA116)</f>
        <v>0</v>
      </c>
      <c r="AG116">
        <f>1000*BM116*AT116*(BI116-BJ116)/(100*BA116*(1000-AT116*BI116))</f>
        <v>0</v>
      </c>
      <c r="AH116">
        <f>(AI116 - AJ116 - BN116*1E3/(8.314*(BP116+273.15)) * AL116/BM116 * AK116) * BM116/(100*BA116) * (1000 - BJ116)/1000</f>
        <v>0</v>
      </c>
      <c r="AI116">
        <v>426.5305187576941</v>
      </c>
      <c r="AJ116">
        <v>426.4541030303029</v>
      </c>
      <c r="AK116">
        <v>0.0002863146291007858</v>
      </c>
      <c r="AL116">
        <v>67.16871915675901</v>
      </c>
      <c r="AM116">
        <f>(AO116 - AN116 + BN116*1E3/(8.314*(BP116+273.15)) * AQ116/BM116 * AP116) * BM116/(100*BA116) * 1000/(1000 - AO116)</f>
        <v>0</v>
      </c>
      <c r="AN116">
        <v>15.34531071233544</v>
      </c>
      <c r="AO116">
        <v>15.44164848484849</v>
      </c>
      <c r="AP116">
        <v>3.817278887966565E-06</v>
      </c>
      <c r="AQ116">
        <v>78.54933220312924</v>
      </c>
      <c r="AR116">
        <v>17</v>
      </c>
      <c r="AS116">
        <v>3</v>
      </c>
      <c r="AT116">
        <f>IF(AR116*$H$13&gt;=AV116,1.0,(AV116/(AV116-AR116*$H$13)))</f>
        <v>0</v>
      </c>
      <c r="AU116">
        <f>(AT116-1)*100</f>
        <v>0</v>
      </c>
      <c r="AV116">
        <f>MAX(0,($B$13+$C$13*BU116)/(1+$D$13*BU116)*BN116/(BP116+273)*$E$13)</f>
        <v>0</v>
      </c>
      <c r="AW116">
        <f>$B$11*BV116+$C$11*BW116+$F$11*CH116*(1-CK116)</f>
        <v>0</v>
      </c>
      <c r="AX116">
        <f>AW116*AY116</f>
        <v>0</v>
      </c>
      <c r="AY116">
        <f>($B$11*$D$9+$C$11*$D$9+$F$11*((CU116+CM116)/MAX(CU116+CM116+CV116, 0.1)*$I$9+CV116/MAX(CU116+CM116+CV116, 0.1)*$J$9))/($B$11+$C$11+$F$11)</f>
        <v>0</v>
      </c>
      <c r="AZ116">
        <f>($B$11*$K$9+$C$11*$K$9+$F$11*((CU116+CM116)/MAX(CU116+CM116+CV116, 0.1)*$P$9+CV116/MAX(CU116+CM116+CV116, 0.1)*$Q$9))/($B$11+$C$11+$F$11)</f>
        <v>0</v>
      </c>
      <c r="BA116">
        <v>6</v>
      </c>
      <c r="BB116">
        <v>0.5</v>
      </c>
      <c r="BC116" t="s">
        <v>355</v>
      </c>
      <c r="BD116">
        <v>2</v>
      </c>
      <c r="BE116" t="b">
        <v>1</v>
      </c>
      <c r="BF116">
        <v>1714154983.166666</v>
      </c>
      <c r="BG116">
        <v>419.8687333333333</v>
      </c>
      <c r="BH116">
        <v>420.0049333333334</v>
      </c>
      <c r="BI116">
        <v>15.43799333333333</v>
      </c>
      <c r="BJ116">
        <v>15.34215666666666</v>
      </c>
      <c r="BK116">
        <v>422.5503333333334</v>
      </c>
      <c r="BL116">
        <v>15.46814666666667</v>
      </c>
      <c r="BM116">
        <v>600.0363000000001</v>
      </c>
      <c r="BN116">
        <v>101.3608</v>
      </c>
      <c r="BO116">
        <v>0.1000308733333333</v>
      </c>
      <c r="BP116">
        <v>21.75005</v>
      </c>
      <c r="BQ116">
        <v>21.73608666666667</v>
      </c>
      <c r="BR116">
        <v>999.9000000000002</v>
      </c>
      <c r="BS116">
        <v>0</v>
      </c>
      <c r="BT116">
        <v>0</v>
      </c>
      <c r="BU116">
        <v>9999.395666666667</v>
      </c>
      <c r="BV116">
        <v>0</v>
      </c>
      <c r="BW116">
        <v>281.4984333333333</v>
      </c>
      <c r="BX116">
        <v>-0.13612053</v>
      </c>
      <c r="BY116">
        <v>426.4524000000001</v>
      </c>
      <c r="BZ116">
        <v>426.5491000000001</v>
      </c>
      <c r="CA116">
        <v>0.09583288333333333</v>
      </c>
      <c r="CB116">
        <v>420.0049333333334</v>
      </c>
      <c r="CC116">
        <v>15.34215666666666</v>
      </c>
      <c r="CD116">
        <v>1.564804666666667</v>
      </c>
      <c r="CE116">
        <v>1.555091666666667</v>
      </c>
      <c r="CF116">
        <v>13.61652</v>
      </c>
      <c r="CG116">
        <v>13.52086</v>
      </c>
      <c r="CH116">
        <v>400.0068333333332</v>
      </c>
      <c r="CI116">
        <v>0.9000054000000001</v>
      </c>
      <c r="CJ116">
        <v>0.09999474000000001</v>
      </c>
      <c r="CK116">
        <v>0</v>
      </c>
      <c r="CL116">
        <v>114.3443666666667</v>
      </c>
      <c r="CM116">
        <v>5.00098</v>
      </c>
      <c r="CN116">
        <v>629.0541333333332</v>
      </c>
      <c r="CO116">
        <v>3655.990666666667</v>
      </c>
      <c r="CP116">
        <v>35.65183333333333</v>
      </c>
      <c r="CQ116">
        <v>39.01643333333332</v>
      </c>
      <c r="CR116">
        <v>37.49756666666666</v>
      </c>
      <c r="CS116">
        <v>38.41846666666667</v>
      </c>
      <c r="CT116">
        <v>37.55396666666666</v>
      </c>
      <c r="CU116">
        <v>355.5083333333333</v>
      </c>
      <c r="CV116">
        <v>39.49733333333334</v>
      </c>
      <c r="CW116">
        <v>0</v>
      </c>
      <c r="CX116">
        <v>1714155077.9</v>
      </c>
      <c r="CY116">
        <v>0</v>
      </c>
      <c r="CZ116">
        <v>1714154521.5</v>
      </c>
      <c r="DA116" t="s">
        <v>550</v>
      </c>
      <c r="DB116">
        <v>1714154517.5</v>
      </c>
      <c r="DC116">
        <v>1714154521.5</v>
      </c>
      <c r="DD116">
        <v>4</v>
      </c>
      <c r="DE116">
        <v>0.022</v>
      </c>
      <c r="DF116">
        <v>-0.004</v>
      </c>
      <c r="DG116">
        <v>-2.682</v>
      </c>
      <c r="DH116">
        <v>-0.032</v>
      </c>
      <c r="DI116">
        <v>420</v>
      </c>
      <c r="DJ116">
        <v>14</v>
      </c>
      <c r="DK116">
        <v>0.52</v>
      </c>
      <c r="DL116">
        <v>0.11</v>
      </c>
      <c r="DM116">
        <v>-0.1327707731707317</v>
      </c>
      <c r="DN116">
        <v>-0.06990084878048758</v>
      </c>
      <c r="DO116">
        <v>0.02096775352991425</v>
      </c>
      <c r="DP116">
        <v>1</v>
      </c>
      <c r="DQ116">
        <v>0.09636892926829269</v>
      </c>
      <c r="DR116">
        <v>-0.008758348432055795</v>
      </c>
      <c r="DS116">
        <v>0.001319372536795686</v>
      </c>
      <c r="DT116">
        <v>1</v>
      </c>
      <c r="DU116">
        <v>2</v>
      </c>
      <c r="DV116">
        <v>2</v>
      </c>
      <c r="DW116" t="s">
        <v>365</v>
      </c>
      <c r="DX116">
        <v>3.22972</v>
      </c>
      <c r="DY116">
        <v>2.70434</v>
      </c>
      <c r="DZ116">
        <v>0.106707</v>
      </c>
      <c r="EA116">
        <v>0.106575</v>
      </c>
      <c r="EB116">
        <v>0.08511870000000001</v>
      </c>
      <c r="EC116">
        <v>0.08514720000000001</v>
      </c>
      <c r="ED116">
        <v>29261.5</v>
      </c>
      <c r="EE116">
        <v>28613.9</v>
      </c>
      <c r="EF116">
        <v>31358.6</v>
      </c>
      <c r="EG116">
        <v>30348.7</v>
      </c>
      <c r="EH116">
        <v>38437.6</v>
      </c>
      <c r="EI116">
        <v>36717.5</v>
      </c>
      <c r="EJ116">
        <v>43956.2</v>
      </c>
      <c r="EK116">
        <v>42385.6</v>
      </c>
      <c r="EL116">
        <v>2.1211</v>
      </c>
      <c r="EM116">
        <v>1.96472</v>
      </c>
      <c r="EN116">
        <v>0.022456</v>
      </c>
      <c r="EO116">
        <v>0</v>
      </c>
      <c r="EP116">
        <v>21.3639</v>
      </c>
      <c r="EQ116">
        <v>999.9</v>
      </c>
      <c r="ER116">
        <v>55</v>
      </c>
      <c r="ES116">
        <v>25.8</v>
      </c>
      <c r="ET116">
        <v>18.0941</v>
      </c>
      <c r="EU116">
        <v>61.6536</v>
      </c>
      <c r="EV116">
        <v>22.7244</v>
      </c>
      <c r="EW116">
        <v>1</v>
      </c>
      <c r="EX116">
        <v>-0.215246</v>
      </c>
      <c r="EY116">
        <v>1.59572</v>
      </c>
      <c r="EZ116">
        <v>20.2013</v>
      </c>
      <c r="FA116">
        <v>5.22762</v>
      </c>
      <c r="FB116">
        <v>11.998</v>
      </c>
      <c r="FC116">
        <v>4.9673</v>
      </c>
      <c r="FD116">
        <v>3.297</v>
      </c>
      <c r="FE116">
        <v>9999</v>
      </c>
      <c r="FF116">
        <v>9999</v>
      </c>
      <c r="FG116">
        <v>9999</v>
      </c>
      <c r="FH116">
        <v>27.6</v>
      </c>
      <c r="FI116">
        <v>4.97106</v>
      </c>
      <c r="FJ116">
        <v>1.86768</v>
      </c>
      <c r="FK116">
        <v>1.85883</v>
      </c>
      <c r="FL116">
        <v>1.86493</v>
      </c>
      <c r="FM116">
        <v>1.8631</v>
      </c>
      <c r="FN116">
        <v>1.86432</v>
      </c>
      <c r="FO116">
        <v>1.85975</v>
      </c>
      <c r="FP116">
        <v>1.86386</v>
      </c>
      <c r="FQ116">
        <v>0</v>
      </c>
      <c r="FR116">
        <v>0</v>
      </c>
      <c r="FS116">
        <v>0</v>
      </c>
      <c r="FT116">
        <v>0</v>
      </c>
      <c r="FU116" t="s">
        <v>358</v>
      </c>
      <c r="FV116" t="s">
        <v>359</v>
      </c>
      <c r="FW116" t="s">
        <v>360</v>
      </c>
      <c r="FX116" t="s">
        <v>360</v>
      </c>
      <c r="FY116" t="s">
        <v>360</v>
      </c>
      <c r="FZ116" t="s">
        <v>360</v>
      </c>
      <c r="GA116">
        <v>0</v>
      </c>
      <c r="GB116">
        <v>100</v>
      </c>
      <c r="GC116">
        <v>100</v>
      </c>
      <c r="GD116">
        <v>-2.682</v>
      </c>
      <c r="GE116">
        <v>-0.0302</v>
      </c>
      <c r="GF116">
        <v>-0.8244468132919491</v>
      </c>
      <c r="GG116">
        <v>-0.004200780211792431</v>
      </c>
      <c r="GH116">
        <v>-6.086107273994438E-07</v>
      </c>
      <c r="GI116">
        <v>3.538391214060535E-10</v>
      </c>
      <c r="GJ116">
        <v>-0.05432726209302651</v>
      </c>
      <c r="GK116">
        <v>0.006682484536868237</v>
      </c>
      <c r="GL116">
        <v>-0.0007200357986506558</v>
      </c>
      <c r="GM116">
        <v>2.515042002614049E-05</v>
      </c>
      <c r="GN116">
        <v>15</v>
      </c>
      <c r="GO116">
        <v>1944</v>
      </c>
      <c r="GP116">
        <v>3</v>
      </c>
      <c r="GQ116">
        <v>20</v>
      </c>
      <c r="GR116">
        <v>7.9</v>
      </c>
      <c r="GS116">
        <v>7.8</v>
      </c>
      <c r="GT116">
        <v>1.12793</v>
      </c>
      <c r="GU116">
        <v>2.42188</v>
      </c>
      <c r="GV116">
        <v>1.44775</v>
      </c>
      <c r="GW116">
        <v>2.29858</v>
      </c>
      <c r="GX116">
        <v>1.55151</v>
      </c>
      <c r="GY116">
        <v>2.2876</v>
      </c>
      <c r="GZ116">
        <v>30.2005</v>
      </c>
      <c r="HA116">
        <v>14.0095</v>
      </c>
      <c r="HB116">
        <v>18</v>
      </c>
      <c r="HC116">
        <v>568.561</v>
      </c>
      <c r="HD116">
        <v>473.402</v>
      </c>
      <c r="HE116">
        <v>18.9995</v>
      </c>
      <c r="HF116">
        <v>24.1773</v>
      </c>
      <c r="HG116">
        <v>30.0007</v>
      </c>
      <c r="HH116">
        <v>24.1513</v>
      </c>
      <c r="HI116">
        <v>24.0834</v>
      </c>
      <c r="HJ116">
        <v>22.5836</v>
      </c>
      <c r="HK116">
        <v>24.8415</v>
      </c>
      <c r="HL116">
        <v>56.651</v>
      </c>
      <c r="HM116">
        <v>19</v>
      </c>
      <c r="HN116">
        <v>420</v>
      </c>
      <c r="HO116">
        <v>15.2822</v>
      </c>
      <c r="HP116">
        <v>99.526</v>
      </c>
      <c r="HQ116">
        <v>101.274</v>
      </c>
    </row>
    <row r="117" spans="1:225">
      <c r="A117">
        <v>101</v>
      </c>
      <c r="B117">
        <v>1714155001.1</v>
      </c>
      <c r="C117">
        <v>3944</v>
      </c>
      <c r="D117" t="s">
        <v>576</v>
      </c>
      <c r="E117" t="s">
        <v>577</v>
      </c>
      <c r="F117">
        <v>5</v>
      </c>
      <c r="G117" t="s">
        <v>565</v>
      </c>
      <c r="H117">
        <v>1714154993.166666</v>
      </c>
      <c r="I117">
        <f>(J117)/1000</f>
        <v>0</v>
      </c>
      <c r="J117">
        <f>IF(BE117, AM117, AG117)</f>
        <v>0</v>
      </c>
      <c r="K117">
        <f>IF(BE117, AH117, AF117)</f>
        <v>0</v>
      </c>
      <c r="L117">
        <f>BG117 - IF(AT117&gt;1, K117*BA117*100.0/(AV117*BU117), 0)</f>
        <v>0</v>
      </c>
      <c r="M117">
        <f>((S117-I117/2)*L117-K117)/(S117+I117/2)</f>
        <v>0</v>
      </c>
      <c r="N117">
        <f>M117*(BN117+BO117)/1000.0</f>
        <v>0</v>
      </c>
      <c r="O117">
        <f>(BG117 - IF(AT117&gt;1, K117*BA117*100.0/(AV117*BU117), 0))*(BN117+BO117)/1000.0</f>
        <v>0</v>
      </c>
      <c r="P117">
        <f>2.0/((1/R117-1/Q117)+SIGN(R117)*SQRT((1/R117-1/Q117)*(1/R117-1/Q117) + 4*BB117/((BB117+1)*(BB117+1))*(2*1/R117*1/Q117-1/Q117*1/Q117)))</f>
        <v>0</v>
      </c>
      <c r="Q117">
        <f>IF(LEFT(BC117,1)&lt;&gt;"0",IF(LEFT(BC117,1)="1",3.0,BD117),$D$5+$E$5*(BU117*BN117/($K$5*1000))+$F$5*(BU117*BN117/($K$5*1000))*MAX(MIN(BA117,$J$5),$I$5)*MAX(MIN(BA117,$J$5),$I$5)+$G$5*MAX(MIN(BA117,$J$5),$I$5)*(BU117*BN117/($K$5*1000))+$H$5*(BU117*BN117/($K$5*1000))*(BU117*BN117/($K$5*1000)))</f>
        <v>0</v>
      </c>
      <c r="R117">
        <f>I117*(1000-(1000*0.61365*exp(17.502*V117/(240.97+V117))/(BN117+BO117)+BI117)/2)/(1000*0.61365*exp(17.502*V117/(240.97+V117))/(BN117+BO117)-BI117)</f>
        <v>0</v>
      </c>
      <c r="S117">
        <f>1/((BB117+1)/(P117/1.6)+1/(Q117/1.37)) + BB117/((BB117+1)/(P117/1.6) + BB117/(Q117/1.37))</f>
        <v>0</v>
      </c>
      <c r="T117">
        <f>(AW117*AZ117)</f>
        <v>0</v>
      </c>
      <c r="U117">
        <f>(BP117+(T117+2*0.95*5.67E-8*(((BP117+$B$7)+273)^4-(BP117+273)^4)-44100*I117)/(1.84*29.3*Q117+8*0.95*5.67E-8*(BP117+273)^3))</f>
        <v>0</v>
      </c>
      <c r="V117">
        <f>($C$7*BQ117+$D$7*BR117+$E$7*U117)</f>
        <v>0</v>
      </c>
      <c r="W117">
        <f>0.61365*exp(17.502*V117/(240.97+V117))</f>
        <v>0</v>
      </c>
      <c r="X117">
        <f>(Y117/Z117*100)</f>
        <v>0</v>
      </c>
      <c r="Y117">
        <f>BI117*(BN117+BO117)/1000</f>
        <v>0</v>
      </c>
      <c r="Z117">
        <f>0.61365*exp(17.502*BP117/(240.97+BP117))</f>
        <v>0</v>
      </c>
      <c r="AA117">
        <f>(W117-BI117*(BN117+BO117)/1000)</f>
        <v>0</v>
      </c>
      <c r="AB117">
        <f>(-I117*44100)</f>
        <v>0</v>
      </c>
      <c r="AC117">
        <f>2*29.3*Q117*0.92*(BP117-V117)</f>
        <v>0</v>
      </c>
      <c r="AD117">
        <f>2*0.95*5.67E-8*(((BP117+$B$7)+273)^4-(V117+273)^4)</f>
        <v>0</v>
      </c>
      <c r="AE117">
        <f>T117+AD117+AB117+AC117</f>
        <v>0</v>
      </c>
      <c r="AF117">
        <f>BM117*AT117*(BH117-BG117*(1000-AT117*BJ117)/(1000-AT117*BI117))/(100*BA117)</f>
        <v>0</v>
      </c>
      <c r="AG117">
        <f>1000*BM117*AT117*(BI117-BJ117)/(100*BA117*(1000-AT117*BI117))</f>
        <v>0</v>
      </c>
      <c r="AH117">
        <f>(AI117 - AJ117 - BN117*1E3/(8.314*(BP117+273.15)) * AL117/BM117 * AK117) * BM117/(100*BA117) * (1000 - BJ117)/1000</f>
        <v>0</v>
      </c>
      <c r="AI117">
        <v>426.5756906701479</v>
      </c>
      <c r="AJ117">
        <v>426.4571636363637</v>
      </c>
      <c r="AK117">
        <v>5.082166424459578E-06</v>
      </c>
      <c r="AL117">
        <v>67.16871915675901</v>
      </c>
      <c r="AM117">
        <f>(AO117 - AN117 + BN117*1E3/(8.314*(BP117+273.15)) * AQ117/BM117 * AP117) * BM117/(100*BA117) * 1000/(1000 - AO117)</f>
        <v>0</v>
      </c>
      <c r="AN117">
        <v>15.32575282118888</v>
      </c>
      <c r="AO117">
        <v>15.43871818181819</v>
      </c>
      <c r="AP117">
        <v>-3.179317791037182E-05</v>
      </c>
      <c r="AQ117">
        <v>78.54933220312924</v>
      </c>
      <c r="AR117">
        <v>17</v>
      </c>
      <c r="AS117">
        <v>3</v>
      </c>
      <c r="AT117">
        <f>IF(AR117*$H$13&gt;=AV117,1.0,(AV117/(AV117-AR117*$H$13)))</f>
        <v>0</v>
      </c>
      <c r="AU117">
        <f>(AT117-1)*100</f>
        <v>0</v>
      </c>
      <c r="AV117">
        <f>MAX(0,($B$13+$C$13*BU117)/(1+$D$13*BU117)*BN117/(BP117+273)*$E$13)</f>
        <v>0</v>
      </c>
      <c r="AW117">
        <f>$B$11*BV117+$C$11*BW117+$F$11*CH117*(1-CK117)</f>
        <v>0</v>
      </c>
      <c r="AX117">
        <f>AW117*AY117</f>
        <v>0</v>
      </c>
      <c r="AY117">
        <f>($B$11*$D$9+$C$11*$D$9+$F$11*((CU117+CM117)/MAX(CU117+CM117+CV117, 0.1)*$I$9+CV117/MAX(CU117+CM117+CV117, 0.1)*$J$9))/($B$11+$C$11+$F$11)</f>
        <v>0</v>
      </c>
      <c r="AZ117">
        <f>($B$11*$K$9+$C$11*$K$9+$F$11*((CU117+CM117)/MAX(CU117+CM117+CV117, 0.1)*$P$9+CV117/MAX(CU117+CM117+CV117, 0.1)*$Q$9))/($B$11+$C$11+$F$11)</f>
        <v>0</v>
      </c>
      <c r="BA117">
        <v>6</v>
      </c>
      <c r="BB117">
        <v>0.5</v>
      </c>
      <c r="BC117" t="s">
        <v>355</v>
      </c>
      <c r="BD117">
        <v>2</v>
      </c>
      <c r="BE117" t="b">
        <v>1</v>
      </c>
      <c r="BF117">
        <v>1714154993.166666</v>
      </c>
      <c r="BG117">
        <v>419.8577000000001</v>
      </c>
      <c r="BH117">
        <v>420.0001666666666</v>
      </c>
      <c r="BI117">
        <v>15.44149333333334</v>
      </c>
      <c r="BJ117">
        <v>15.33853</v>
      </c>
      <c r="BK117">
        <v>422.5391666666666</v>
      </c>
      <c r="BL117">
        <v>15.47164</v>
      </c>
      <c r="BM117">
        <v>600.0016333333334</v>
      </c>
      <c r="BN117">
        <v>101.3568</v>
      </c>
      <c r="BO117">
        <v>0.09999459666666669</v>
      </c>
      <c r="BP117">
        <v>21.74636666666667</v>
      </c>
      <c r="BQ117">
        <v>21.73328</v>
      </c>
      <c r="BR117">
        <v>999.9000000000002</v>
      </c>
      <c r="BS117">
        <v>0</v>
      </c>
      <c r="BT117">
        <v>0</v>
      </c>
      <c r="BU117">
        <v>9991.977000000001</v>
      </c>
      <c r="BV117">
        <v>0</v>
      </c>
      <c r="BW117">
        <v>238.6444333333334</v>
      </c>
      <c r="BX117">
        <v>-0.1425028133333333</v>
      </c>
      <c r="BY117">
        <v>426.4426666666666</v>
      </c>
      <c r="BZ117">
        <v>426.5427333333334</v>
      </c>
      <c r="CA117">
        <v>0.1029624333333334</v>
      </c>
      <c r="CB117">
        <v>420.0001666666666</v>
      </c>
      <c r="CC117">
        <v>15.33853</v>
      </c>
      <c r="CD117">
        <v>1.565099</v>
      </c>
      <c r="CE117">
        <v>1.554663666666667</v>
      </c>
      <c r="CF117">
        <v>13.61940333333333</v>
      </c>
      <c r="CG117">
        <v>13.51663</v>
      </c>
      <c r="CH117">
        <v>400.0179333333333</v>
      </c>
      <c r="CI117">
        <v>0.9000156</v>
      </c>
      <c r="CJ117">
        <v>0.09998461666666666</v>
      </c>
      <c r="CK117">
        <v>0</v>
      </c>
      <c r="CL117">
        <v>114.3174333333333</v>
      </c>
      <c r="CM117">
        <v>5.00098</v>
      </c>
      <c r="CN117">
        <v>634.0746</v>
      </c>
      <c r="CO117">
        <v>3656.104666666667</v>
      </c>
      <c r="CP117">
        <v>35.73516666666666</v>
      </c>
      <c r="CQ117">
        <v>39.22476666666667</v>
      </c>
      <c r="CR117">
        <v>37.60599999999999</v>
      </c>
      <c r="CS117">
        <v>38.71016666666666</v>
      </c>
      <c r="CT117">
        <v>37.68729999999999</v>
      </c>
      <c r="CU117">
        <v>355.522</v>
      </c>
      <c r="CV117">
        <v>39.495</v>
      </c>
      <c r="CW117">
        <v>0</v>
      </c>
      <c r="CX117">
        <v>1714155088.1</v>
      </c>
      <c r="CY117">
        <v>0</v>
      </c>
      <c r="CZ117">
        <v>1714154521.5</v>
      </c>
      <c r="DA117" t="s">
        <v>550</v>
      </c>
      <c r="DB117">
        <v>1714154517.5</v>
      </c>
      <c r="DC117">
        <v>1714154521.5</v>
      </c>
      <c r="DD117">
        <v>4</v>
      </c>
      <c r="DE117">
        <v>0.022</v>
      </c>
      <c r="DF117">
        <v>-0.004</v>
      </c>
      <c r="DG117">
        <v>-2.682</v>
      </c>
      <c r="DH117">
        <v>-0.032</v>
      </c>
      <c r="DI117">
        <v>420</v>
      </c>
      <c r="DJ117">
        <v>14</v>
      </c>
      <c r="DK117">
        <v>0.52</v>
      </c>
      <c r="DL117">
        <v>0.11</v>
      </c>
      <c r="DM117">
        <v>-0.1453827414634146</v>
      </c>
      <c r="DN117">
        <v>-0.03803600696864101</v>
      </c>
      <c r="DO117">
        <v>0.0241826231739075</v>
      </c>
      <c r="DP117">
        <v>1</v>
      </c>
      <c r="DQ117">
        <v>0.1009041414634146</v>
      </c>
      <c r="DR117">
        <v>0.06683141811846699</v>
      </c>
      <c r="DS117">
        <v>0.007897075339920366</v>
      </c>
      <c r="DT117">
        <v>1</v>
      </c>
      <c r="DU117">
        <v>2</v>
      </c>
      <c r="DV117">
        <v>2</v>
      </c>
      <c r="DW117" t="s">
        <v>365</v>
      </c>
      <c r="DX117">
        <v>3.22961</v>
      </c>
      <c r="DY117">
        <v>2.70433</v>
      </c>
      <c r="DZ117">
        <v>0.106702</v>
      </c>
      <c r="EA117">
        <v>0.106567</v>
      </c>
      <c r="EB117">
        <v>0.0850957</v>
      </c>
      <c r="EC117">
        <v>0.0850543</v>
      </c>
      <c r="ED117">
        <v>29261.3</v>
      </c>
      <c r="EE117">
        <v>28612.7</v>
      </c>
      <c r="EF117">
        <v>31358.3</v>
      </c>
      <c r="EG117">
        <v>30347.3</v>
      </c>
      <c r="EH117">
        <v>38438</v>
      </c>
      <c r="EI117">
        <v>36719.5</v>
      </c>
      <c r="EJ117">
        <v>43955.6</v>
      </c>
      <c r="EK117">
        <v>42383.7</v>
      </c>
      <c r="EL117">
        <v>2.12077</v>
      </c>
      <c r="EM117">
        <v>1.96448</v>
      </c>
      <c r="EN117">
        <v>0.0228137</v>
      </c>
      <c r="EO117">
        <v>0</v>
      </c>
      <c r="EP117">
        <v>21.3513</v>
      </c>
      <c r="EQ117">
        <v>999.9</v>
      </c>
      <c r="ER117">
        <v>55</v>
      </c>
      <c r="ES117">
        <v>25.8</v>
      </c>
      <c r="ET117">
        <v>18.0953</v>
      </c>
      <c r="EU117">
        <v>61.1636</v>
      </c>
      <c r="EV117">
        <v>23.105</v>
      </c>
      <c r="EW117">
        <v>1</v>
      </c>
      <c r="EX117">
        <v>-0.21393</v>
      </c>
      <c r="EY117">
        <v>1.58671</v>
      </c>
      <c r="EZ117">
        <v>20.2014</v>
      </c>
      <c r="FA117">
        <v>5.22717</v>
      </c>
      <c r="FB117">
        <v>11.998</v>
      </c>
      <c r="FC117">
        <v>4.96735</v>
      </c>
      <c r="FD117">
        <v>3.297</v>
      </c>
      <c r="FE117">
        <v>9999</v>
      </c>
      <c r="FF117">
        <v>9999</v>
      </c>
      <c r="FG117">
        <v>9999</v>
      </c>
      <c r="FH117">
        <v>27.6</v>
      </c>
      <c r="FI117">
        <v>4.97106</v>
      </c>
      <c r="FJ117">
        <v>1.86768</v>
      </c>
      <c r="FK117">
        <v>1.85883</v>
      </c>
      <c r="FL117">
        <v>1.86494</v>
      </c>
      <c r="FM117">
        <v>1.8631</v>
      </c>
      <c r="FN117">
        <v>1.86435</v>
      </c>
      <c r="FO117">
        <v>1.85978</v>
      </c>
      <c r="FP117">
        <v>1.86386</v>
      </c>
      <c r="FQ117">
        <v>0</v>
      </c>
      <c r="FR117">
        <v>0</v>
      </c>
      <c r="FS117">
        <v>0</v>
      </c>
      <c r="FT117">
        <v>0</v>
      </c>
      <c r="FU117" t="s">
        <v>358</v>
      </c>
      <c r="FV117" t="s">
        <v>359</v>
      </c>
      <c r="FW117" t="s">
        <v>360</v>
      </c>
      <c r="FX117" t="s">
        <v>360</v>
      </c>
      <c r="FY117" t="s">
        <v>360</v>
      </c>
      <c r="FZ117" t="s">
        <v>360</v>
      </c>
      <c r="GA117">
        <v>0</v>
      </c>
      <c r="GB117">
        <v>100</v>
      </c>
      <c r="GC117">
        <v>100</v>
      </c>
      <c r="GD117">
        <v>-2.682</v>
      </c>
      <c r="GE117">
        <v>-0.0302</v>
      </c>
      <c r="GF117">
        <v>-0.8244468132919491</v>
      </c>
      <c r="GG117">
        <v>-0.004200780211792431</v>
      </c>
      <c r="GH117">
        <v>-6.086107273994438E-07</v>
      </c>
      <c r="GI117">
        <v>3.538391214060535E-10</v>
      </c>
      <c r="GJ117">
        <v>-0.05432726209302651</v>
      </c>
      <c r="GK117">
        <v>0.006682484536868237</v>
      </c>
      <c r="GL117">
        <v>-0.0007200357986506558</v>
      </c>
      <c r="GM117">
        <v>2.515042002614049E-05</v>
      </c>
      <c r="GN117">
        <v>15</v>
      </c>
      <c r="GO117">
        <v>1944</v>
      </c>
      <c r="GP117">
        <v>3</v>
      </c>
      <c r="GQ117">
        <v>20</v>
      </c>
      <c r="GR117">
        <v>8.1</v>
      </c>
      <c r="GS117">
        <v>8</v>
      </c>
      <c r="GT117">
        <v>1.12793</v>
      </c>
      <c r="GU117">
        <v>2.3999</v>
      </c>
      <c r="GV117">
        <v>1.44775</v>
      </c>
      <c r="GW117">
        <v>2.29858</v>
      </c>
      <c r="GX117">
        <v>1.55151</v>
      </c>
      <c r="GY117">
        <v>2.4292</v>
      </c>
      <c r="GZ117">
        <v>30.2005</v>
      </c>
      <c r="HA117">
        <v>14.0095</v>
      </c>
      <c r="HB117">
        <v>18</v>
      </c>
      <c r="HC117">
        <v>568.529</v>
      </c>
      <c r="HD117">
        <v>473.389</v>
      </c>
      <c r="HE117">
        <v>18.9992</v>
      </c>
      <c r="HF117">
        <v>24.1964</v>
      </c>
      <c r="HG117">
        <v>30.0007</v>
      </c>
      <c r="HH117">
        <v>24.1693</v>
      </c>
      <c r="HI117">
        <v>24.0994</v>
      </c>
      <c r="HJ117">
        <v>22.5829</v>
      </c>
      <c r="HK117">
        <v>24.8415</v>
      </c>
      <c r="HL117">
        <v>56.651</v>
      </c>
      <c r="HM117">
        <v>19</v>
      </c>
      <c r="HN117">
        <v>420</v>
      </c>
      <c r="HO117">
        <v>15.2817</v>
      </c>
      <c r="HP117">
        <v>99.52460000000001</v>
      </c>
      <c r="HQ117">
        <v>101.269</v>
      </c>
    </row>
    <row r="118" spans="1:225">
      <c r="A118">
        <v>102</v>
      </c>
      <c r="B118">
        <v>1714155114.1</v>
      </c>
      <c r="C118">
        <v>4057</v>
      </c>
      <c r="D118" t="s">
        <v>578</v>
      </c>
      <c r="E118" t="s">
        <v>579</v>
      </c>
      <c r="F118">
        <v>5</v>
      </c>
      <c r="G118" t="s">
        <v>580</v>
      </c>
      <c r="H118">
        <v>1714155106.099999</v>
      </c>
      <c r="I118">
        <f>(J118)/1000</f>
        <v>0</v>
      </c>
      <c r="J118">
        <f>IF(BE118, AM118, AG118)</f>
        <v>0</v>
      </c>
      <c r="K118">
        <f>IF(BE118, AH118, AF118)</f>
        <v>0</v>
      </c>
      <c r="L118">
        <f>BG118 - IF(AT118&gt;1, K118*BA118*100.0/(AV118*BU118), 0)</f>
        <v>0</v>
      </c>
      <c r="M118">
        <f>((S118-I118/2)*L118-K118)/(S118+I118/2)</f>
        <v>0</v>
      </c>
      <c r="N118">
        <f>M118*(BN118+BO118)/1000.0</f>
        <v>0</v>
      </c>
      <c r="O118">
        <f>(BG118 - IF(AT118&gt;1, K118*BA118*100.0/(AV118*BU118), 0))*(BN118+BO118)/1000.0</f>
        <v>0</v>
      </c>
      <c r="P118">
        <f>2.0/((1/R118-1/Q118)+SIGN(R118)*SQRT((1/R118-1/Q118)*(1/R118-1/Q118) + 4*BB118/((BB118+1)*(BB118+1))*(2*1/R118*1/Q118-1/Q118*1/Q118)))</f>
        <v>0</v>
      </c>
      <c r="Q118">
        <f>IF(LEFT(BC118,1)&lt;&gt;"0",IF(LEFT(BC118,1)="1",3.0,BD118),$D$5+$E$5*(BU118*BN118/($K$5*1000))+$F$5*(BU118*BN118/($K$5*1000))*MAX(MIN(BA118,$J$5),$I$5)*MAX(MIN(BA118,$J$5),$I$5)+$G$5*MAX(MIN(BA118,$J$5),$I$5)*(BU118*BN118/($K$5*1000))+$H$5*(BU118*BN118/($K$5*1000))*(BU118*BN118/($K$5*1000)))</f>
        <v>0</v>
      </c>
      <c r="R118">
        <f>I118*(1000-(1000*0.61365*exp(17.502*V118/(240.97+V118))/(BN118+BO118)+BI118)/2)/(1000*0.61365*exp(17.502*V118/(240.97+V118))/(BN118+BO118)-BI118)</f>
        <v>0</v>
      </c>
      <c r="S118">
        <f>1/((BB118+1)/(P118/1.6)+1/(Q118/1.37)) + BB118/((BB118+1)/(P118/1.6) + BB118/(Q118/1.37))</f>
        <v>0</v>
      </c>
      <c r="T118">
        <f>(AW118*AZ118)</f>
        <v>0</v>
      </c>
      <c r="U118">
        <f>(BP118+(T118+2*0.95*5.67E-8*(((BP118+$B$7)+273)^4-(BP118+273)^4)-44100*I118)/(1.84*29.3*Q118+8*0.95*5.67E-8*(BP118+273)^3))</f>
        <v>0</v>
      </c>
      <c r="V118">
        <f>($C$7*BQ118+$D$7*BR118+$E$7*U118)</f>
        <v>0</v>
      </c>
      <c r="W118">
        <f>0.61365*exp(17.502*V118/(240.97+V118))</f>
        <v>0</v>
      </c>
      <c r="X118">
        <f>(Y118/Z118*100)</f>
        <v>0</v>
      </c>
      <c r="Y118">
        <f>BI118*(BN118+BO118)/1000</f>
        <v>0</v>
      </c>
      <c r="Z118">
        <f>0.61365*exp(17.502*BP118/(240.97+BP118))</f>
        <v>0</v>
      </c>
      <c r="AA118">
        <f>(W118-BI118*(BN118+BO118)/1000)</f>
        <v>0</v>
      </c>
      <c r="AB118">
        <f>(-I118*44100)</f>
        <v>0</v>
      </c>
      <c r="AC118">
        <f>2*29.3*Q118*0.92*(BP118-V118)</f>
        <v>0</v>
      </c>
      <c r="AD118">
        <f>2*0.95*5.67E-8*(((BP118+$B$7)+273)^4-(V118+273)^4)</f>
        <v>0</v>
      </c>
      <c r="AE118">
        <f>T118+AD118+AB118+AC118</f>
        <v>0</v>
      </c>
      <c r="AF118">
        <f>BM118*AT118*(BH118-BG118*(1000-AT118*BJ118)/(1000-AT118*BI118))/(100*BA118)</f>
        <v>0</v>
      </c>
      <c r="AG118">
        <f>1000*BM118*AT118*(BI118-BJ118)/(100*BA118*(1000-AT118*BI118))</f>
        <v>0</v>
      </c>
      <c r="AH118">
        <f>(AI118 - AJ118 - BN118*1E3/(8.314*(BP118+273.15)) * AL118/BM118 * AK118) * BM118/(100*BA118) * (1000 - BJ118)/1000</f>
        <v>0</v>
      </c>
      <c r="AI118">
        <v>426.7069484549602</v>
      </c>
      <c r="AJ118">
        <v>424.7756424242424</v>
      </c>
      <c r="AK118">
        <v>-0.0003044617890219102</v>
      </c>
      <c r="AL118">
        <v>67.16950918137732</v>
      </c>
      <c r="AM118">
        <f>(AO118 - AN118 + BN118*1E3/(8.314*(BP118+273.15)) * AQ118/BM118 * AP118) * BM118/(100*BA118) * 1000/(1000 - AO118)</f>
        <v>0</v>
      </c>
      <c r="AN118">
        <v>15.60877032613728</v>
      </c>
      <c r="AO118">
        <v>15.86180545454545</v>
      </c>
      <c r="AP118">
        <v>0.002589121547733855</v>
      </c>
      <c r="AQ118">
        <v>78.54941658935155</v>
      </c>
      <c r="AR118">
        <v>43</v>
      </c>
      <c r="AS118">
        <v>7</v>
      </c>
      <c r="AT118">
        <f>IF(AR118*$H$13&gt;=AV118,1.0,(AV118/(AV118-AR118*$H$13)))</f>
        <v>0</v>
      </c>
      <c r="AU118">
        <f>(AT118-1)*100</f>
        <v>0</v>
      </c>
      <c r="AV118">
        <f>MAX(0,($B$13+$C$13*BU118)/(1+$D$13*BU118)*BN118/(BP118+273)*$E$13)</f>
        <v>0</v>
      </c>
      <c r="AW118">
        <f>$B$11*BV118+$C$11*BW118+$F$11*CH118*(1-CK118)</f>
        <v>0</v>
      </c>
      <c r="AX118">
        <f>AW118*AY118</f>
        <v>0</v>
      </c>
      <c r="AY118">
        <f>($B$11*$D$9+$C$11*$D$9+$F$11*((CU118+CM118)/MAX(CU118+CM118+CV118, 0.1)*$I$9+CV118/MAX(CU118+CM118+CV118, 0.1)*$J$9))/($B$11+$C$11+$F$11)</f>
        <v>0</v>
      </c>
      <c r="AZ118">
        <f>($B$11*$K$9+$C$11*$K$9+$F$11*((CU118+CM118)/MAX(CU118+CM118+CV118, 0.1)*$P$9+CV118/MAX(CU118+CM118+CV118, 0.1)*$Q$9))/($B$11+$C$11+$F$11)</f>
        <v>0</v>
      </c>
      <c r="BA118">
        <v>6</v>
      </c>
      <c r="BB118">
        <v>0.5</v>
      </c>
      <c r="BC118" t="s">
        <v>355</v>
      </c>
      <c r="BD118">
        <v>2</v>
      </c>
      <c r="BE118" t="b">
        <v>1</v>
      </c>
      <c r="BF118">
        <v>1714155106.099999</v>
      </c>
      <c r="BG118">
        <v>418.0908064516129</v>
      </c>
      <c r="BH118">
        <v>420.0232580645162</v>
      </c>
      <c r="BI118">
        <v>15.78922258064516</v>
      </c>
      <c r="BJ118">
        <v>15.68615483870968</v>
      </c>
      <c r="BK118">
        <v>420.7642903225806</v>
      </c>
      <c r="BL118">
        <v>15.81846129032258</v>
      </c>
      <c r="BM118">
        <v>599.9889354838709</v>
      </c>
      <c r="BN118">
        <v>101.3627741935484</v>
      </c>
      <c r="BO118">
        <v>0.09989874193548386</v>
      </c>
      <c r="BP118">
        <v>21.92587741935483</v>
      </c>
      <c r="BQ118">
        <v>21.91743870967742</v>
      </c>
      <c r="BR118">
        <v>999.9000000000003</v>
      </c>
      <c r="BS118">
        <v>0</v>
      </c>
      <c r="BT118">
        <v>0</v>
      </c>
      <c r="BU118">
        <v>10016.20225806452</v>
      </c>
      <c r="BV118">
        <v>0</v>
      </c>
      <c r="BW118">
        <v>643.1621612903225</v>
      </c>
      <c r="BX118">
        <v>-1.932357419354838</v>
      </c>
      <c r="BY118">
        <v>424.798</v>
      </c>
      <c r="BZ118">
        <v>426.716806451613</v>
      </c>
      <c r="CA118">
        <v>0.1030636364516129</v>
      </c>
      <c r="CB118">
        <v>420.0232580645162</v>
      </c>
      <c r="CC118">
        <v>15.68615483870968</v>
      </c>
      <c r="CD118">
        <v>1.60044064516129</v>
      </c>
      <c r="CE118">
        <v>1.589993870967742</v>
      </c>
      <c r="CF118">
        <v>13.9628935483871</v>
      </c>
      <c r="CG118">
        <v>13.86206451612903</v>
      </c>
      <c r="CH118">
        <v>399.9832903225807</v>
      </c>
      <c r="CI118">
        <v>0.899968387096774</v>
      </c>
      <c r="CJ118">
        <v>0.1000316322580645</v>
      </c>
      <c r="CK118">
        <v>0</v>
      </c>
      <c r="CL118">
        <v>187.8558387096774</v>
      </c>
      <c r="CM118">
        <v>5.00098</v>
      </c>
      <c r="CN118">
        <v>944.0678387096775</v>
      </c>
      <c r="CO118">
        <v>3655.727419354839</v>
      </c>
      <c r="CP118">
        <v>36.59045161290323</v>
      </c>
      <c r="CQ118">
        <v>40.83045161290322</v>
      </c>
      <c r="CR118">
        <v>38.49770967741934</v>
      </c>
      <c r="CS118">
        <v>41.15696774193547</v>
      </c>
      <c r="CT118">
        <v>38.78606451612902</v>
      </c>
      <c r="CU118">
        <v>355.471935483871</v>
      </c>
      <c r="CV118">
        <v>39.50838709677419</v>
      </c>
      <c r="CW118">
        <v>0</v>
      </c>
      <c r="CX118">
        <v>1714155200.9</v>
      </c>
      <c r="CY118">
        <v>0</v>
      </c>
      <c r="CZ118">
        <v>1714154521.5</v>
      </c>
      <c r="DA118" t="s">
        <v>550</v>
      </c>
      <c r="DB118">
        <v>1714154517.5</v>
      </c>
      <c r="DC118">
        <v>1714154521.5</v>
      </c>
      <c r="DD118">
        <v>4</v>
      </c>
      <c r="DE118">
        <v>0.022</v>
      </c>
      <c r="DF118">
        <v>-0.004</v>
      </c>
      <c r="DG118">
        <v>-2.682</v>
      </c>
      <c r="DH118">
        <v>-0.032</v>
      </c>
      <c r="DI118">
        <v>420</v>
      </c>
      <c r="DJ118">
        <v>14</v>
      </c>
      <c r="DK118">
        <v>0.52</v>
      </c>
      <c r="DL118">
        <v>0.11</v>
      </c>
      <c r="DM118">
        <v>-1.858553658536586</v>
      </c>
      <c r="DN118">
        <v>-1.09702599303136</v>
      </c>
      <c r="DO118">
        <v>0.1213385312448766</v>
      </c>
      <c r="DP118">
        <v>0</v>
      </c>
      <c r="DQ118">
        <v>0.004089871463414636</v>
      </c>
      <c r="DR118">
        <v>1.716846714982578</v>
      </c>
      <c r="DS118">
        <v>0.1700307098115634</v>
      </c>
      <c r="DT118">
        <v>0</v>
      </c>
      <c r="DU118">
        <v>0</v>
      </c>
      <c r="DV118">
        <v>2</v>
      </c>
      <c r="DW118" t="s">
        <v>357</v>
      </c>
      <c r="DX118">
        <v>3.22965</v>
      </c>
      <c r="DY118">
        <v>2.70439</v>
      </c>
      <c r="DZ118">
        <v>0.106302</v>
      </c>
      <c r="EA118">
        <v>0.106517</v>
      </c>
      <c r="EB118">
        <v>0.08675090000000001</v>
      </c>
      <c r="EC118">
        <v>0.0859405</v>
      </c>
      <c r="ED118">
        <v>29261.4</v>
      </c>
      <c r="EE118">
        <v>28599</v>
      </c>
      <c r="EF118">
        <v>31345.6</v>
      </c>
      <c r="EG118">
        <v>30332.6</v>
      </c>
      <c r="EH118">
        <v>38351.1</v>
      </c>
      <c r="EI118">
        <v>36667</v>
      </c>
      <c r="EJ118">
        <v>43936.5</v>
      </c>
      <c r="EK118">
        <v>42364.1</v>
      </c>
      <c r="EL118">
        <v>2.07225</v>
      </c>
      <c r="EM118">
        <v>1.961</v>
      </c>
      <c r="EN118">
        <v>0.0195876</v>
      </c>
      <c r="EO118">
        <v>0</v>
      </c>
      <c r="EP118">
        <v>21.5909</v>
      </c>
      <c r="EQ118">
        <v>999.9</v>
      </c>
      <c r="ER118">
        <v>55.5</v>
      </c>
      <c r="ES118">
        <v>25.8</v>
      </c>
      <c r="ET118">
        <v>18.2577</v>
      </c>
      <c r="EU118">
        <v>61.5036</v>
      </c>
      <c r="EV118">
        <v>22.7724</v>
      </c>
      <c r="EW118">
        <v>1</v>
      </c>
      <c r="EX118">
        <v>-0.196169</v>
      </c>
      <c r="EY118">
        <v>1.73628</v>
      </c>
      <c r="EZ118">
        <v>20.1999</v>
      </c>
      <c r="FA118">
        <v>5.22717</v>
      </c>
      <c r="FB118">
        <v>11.998</v>
      </c>
      <c r="FC118">
        <v>4.9674</v>
      </c>
      <c r="FD118">
        <v>3.297</v>
      </c>
      <c r="FE118">
        <v>9999</v>
      </c>
      <c r="FF118">
        <v>9999</v>
      </c>
      <c r="FG118">
        <v>9999</v>
      </c>
      <c r="FH118">
        <v>27.7</v>
      </c>
      <c r="FI118">
        <v>4.97107</v>
      </c>
      <c r="FJ118">
        <v>1.86768</v>
      </c>
      <c r="FK118">
        <v>1.85883</v>
      </c>
      <c r="FL118">
        <v>1.86494</v>
      </c>
      <c r="FM118">
        <v>1.86308</v>
      </c>
      <c r="FN118">
        <v>1.86439</v>
      </c>
      <c r="FO118">
        <v>1.85979</v>
      </c>
      <c r="FP118">
        <v>1.86386</v>
      </c>
      <c r="FQ118">
        <v>0</v>
      </c>
      <c r="FR118">
        <v>0</v>
      </c>
      <c r="FS118">
        <v>0</v>
      </c>
      <c r="FT118">
        <v>0</v>
      </c>
      <c r="FU118" t="s">
        <v>358</v>
      </c>
      <c r="FV118" t="s">
        <v>359</v>
      </c>
      <c r="FW118" t="s">
        <v>360</v>
      </c>
      <c r="FX118" t="s">
        <v>360</v>
      </c>
      <c r="FY118" t="s">
        <v>360</v>
      </c>
      <c r="FZ118" t="s">
        <v>360</v>
      </c>
      <c r="GA118">
        <v>0</v>
      </c>
      <c r="GB118">
        <v>100</v>
      </c>
      <c r="GC118">
        <v>100</v>
      </c>
      <c r="GD118">
        <v>-2.674</v>
      </c>
      <c r="GE118">
        <v>-0.029</v>
      </c>
      <c r="GF118">
        <v>-0.8244468132919491</v>
      </c>
      <c r="GG118">
        <v>-0.004200780211792431</v>
      </c>
      <c r="GH118">
        <v>-6.086107273994438E-07</v>
      </c>
      <c r="GI118">
        <v>3.538391214060535E-10</v>
      </c>
      <c r="GJ118">
        <v>-0.05432726209302651</v>
      </c>
      <c r="GK118">
        <v>0.006682484536868237</v>
      </c>
      <c r="GL118">
        <v>-0.0007200357986506558</v>
      </c>
      <c r="GM118">
        <v>2.515042002614049E-05</v>
      </c>
      <c r="GN118">
        <v>15</v>
      </c>
      <c r="GO118">
        <v>1944</v>
      </c>
      <c r="GP118">
        <v>3</v>
      </c>
      <c r="GQ118">
        <v>20</v>
      </c>
      <c r="GR118">
        <v>9.9</v>
      </c>
      <c r="GS118">
        <v>9.9</v>
      </c>
      <c r="GT118">
        <v>1.12793</v>
      </c>
      <c r="GU118">
        <v>2.42432</v>
      </c>
      <c r="GV118">
        <v>1.44775</v>
      </c>
      <c r="GW118">
        <v>2.29858</v>
      </c>
      <c r="GX118">
        <v>1.55151</v>
      </c>
      <c r="GY118">
        <v>2.23633</v>
      </c>
      <c r="GZ118">
        <v>30.3079</v>
      </c>
      <c r="HA118">
        <v>13.9744</v>
      </c>
      <c r="HB118">
        <v>18</v>
      </c>
      <c r="HC118">
        <v>539.051</v>
      </c>
      <c r="HD118">
        <v>473.115</v>
      </c>
      <c r="HE118">
        <v>19.0005</v>
      </c>
      <c r="HF118">
        <v>24.4284</v>
      </c>
      <c r="HG118">
        <v>30.0008</v>
      </c>
      <c r="HH118">
        <v>24.3883</v>
      </c>
      <c r="HI118">
        <v>24.3126</v>
      </c>
      <c r="HJ118">
        <v>22.5856</v>
      </c>
      <c r="HK118">
        <v>25.5109</v>
      </c>
      <c r="HL118">
        <v>58.4423</v>
      </c>
      <c r="HM118">
        <v>19</v>
      </c>
      <c r="HN118">
        <v>420</v>
      </c>
      <c r="HO118">
        <v>15.3533</v>
      </c>
      <c r="HP118">
        <v>99.48269999999999</v>
      </c>
      <c r="HQ118">
        <v>101.222</v>
      </c>
    </row>
    <row r="119" spans="1:225">
      <c r="A119">
        <v>103</v>
      </c>
      <c r="B119">
        <v>1714155132.1</v>
      </c>
      <c r="C119">
        <v>4075</v>
      </c>
      <c r="D119" t="s">
        <v>581</v>
      </c>
      <c r="E119" t="s">
        <v>582</v>
      </c>
      <c r="F119">
        <v>5</v>
      </c>
      <c r="G119" t="s">
        <v>580</v>
      </c>
      <c r="H119">
        <v>1714155126.099999</v>
      </c>
      <c r="I119">
        <f>(J119)/1000</f>
        <v>0</v>
      </c>
      <c r="J119">
        <f>IF(BE119, AM119, AG119)</f>
        <v>0</v>
      </c>
      <c r="K119">
        <f>IF(BE119, AH119, AF119)</f>
        <v>0</v>
      </c>
      <c r="L119">
        <f>BG119 - IF(AT119&gt;1, K119*BA119*100.0/(AV119*BU119), 0)</f>
        <v>0</v>
      </c>
      <c r="M119">
        <f>((S119-I119/2)*L119-K119)/(S119+I119/2)</f>
        <v>0</v>
      </c>
      <c r="N119">
        <f>M119*(BN119+BO119)/1000.0</f>
        <v>0</v>
      </c>
      <c r="O119">
        <f>(BG119 - IF(AT119&gt;1, K119*BA119*100.0/(AV119*BU119), 0))*(BN119+BO119)/1000.0</f>
        <v>0</v>
      </c>
      <c r="P119">
        <f>2.0/((1/R119-1/Q119)+SIGN(R119)*SQRT((1/R119-1/Q119)*(1/R119-1/Q119) + 4*BB119/((BB119+1)*(BB119+1))*(2*1/R119*1/Q119-1/Q119*1/Q119)))</f>
        <v>0</v>
      </c>
      <c r="Q119">
        <f>IF(LEFT(BC119,1)&lt;&gt;"0",IF(LEFT(BC119,1)="1",3.0,BD119),$D$5+$E$5*(BU119*BN119/($K$5*1000))+$F$5*(BU119*BN119/($K$5*1000))*MAX(MIN(BA119,$J$5),$I$5)*MAX(MIN(BA119,$J$5),$I$5)+$G$5*MAX(MIN(BA119,$J$5),$I$5)*(BU119*BN119/($K$5*1000))+$H$5*(BU119*BN119/($K$5*1000))*(BU119*BN119/($K$5*1000)))</f>
        <v>0</v>
      </c>
      <c r="R119">
        <f>I119*(1000-(1000*0.61365*exp(17.502*V119/(240.97+V119))/(BN119+BO119)+BI119)/2)/(1000*0.61365*exp(17.502*V119/(240.97+V119))/(BN119+BO119)-BI119)</f>
        <v>0</v>
      </c>
      <c r="S119">
        <f>1/((BB119+1)/(P119/1.6)+1/(Q119/1.37)) + BB119/((BB119+1)/(P119/1.6) + BB119/(Q119/1.37))</f>
        <v>0</v>
      </c>
      <c r="T119">
        <f>(AW119*AZ119)</f>
        <v>0</v>
      </c>
      <c r="U119">
        <f>(BP119+(T119+2*0.95*5.67E-8*(((BP119+$B$7)+273)^4-(BP119+273)^4)-44100*I119)/(1.84*29.3*Q119+8*0.95*5.67E-8*(BP119+273)^3))</f>
        <v>0</v>
      </c>
      <c r="V119">
        <f>($C$7*BQ119+$D$7*BR119+$E$7*U119)</f>
        <v>0</v>
      </c>
      <c r="W119">
        <f>0.61365*exp(17.502*V119/(240.97+V119))</f>
        <v>0</v>
      </c>
      <c r="X119">
        <f>(Y119/Z119*100)</f>
        <v>0</v>
      </c>
      <c r="Y119">
        <f>BI119*(BN119+BO119)/1000</f>
        <v>0</v>
      </c>
      <c r="Z119">
        <f>0.61365*exp(17.502*BP119/(240.97+BP119))</f>
        <v>0</v>
      </c>
      <c r="AA119">
        <f>(W119-BI119*(BN119+BO119)/1000)</f>
        <v>0</v>
      </c>
      <c r="AB119">
        <f>(-I119*44100)</f>
        <v>0</v>
      </c>
      <c r="AC119">
        <f>2*29.3*Q119*0.92*(BP119-V119)</f>
        <v>0</v>
      </c>
      <c r="AD119">
        <f>2*0.95*5.67E-8*(((BP119+$B$7)+273)^4-(V119+273)^4)</f>
        <v>0</v>
      </c>
      <c r="AE119">
        <f>T119+AD119+AB119+AC119</f>
        <v>0</v>
      </c>
      <c r="AF119">
        <f>BM119*AT119*(BH119-BG119*(1000-AT119*BJ119)/(1000-AT119*BI119))/(100*BA119)</f>
        <v>0</v>
      </c>
      <c r="AG119">
        <f>1000*BM119*AT119*(BI119-BJ119)/(100*BA119*(1000-AT119*BI119))</f>
        <v>0</v>
      </c>
      <c r="AH119">
        <f>(AI119 - AJ119 - BN119*1E3/(8.314*(BP119+273.15)) * AL119/BM119 * AK119) * BM119/(100*BA119) * (1000 - BJ119)/1000</f>
        <v>0</v>
      </c>
      <c r="AI119">
        <v>426.6058914845981</v>
      </c>
      <c r="AJ119">
        <v>424.6464545454546</v>
      </c>
      <c r="AK119">
        <v>-0.0004143212802550071</v>
      </c>
      <c r="AL119">
        <v>67.16950918137732</v>
      </c>
      <c r="AM119">
        <f>(AO119 - AN119 + BN119*1E3/(8.314*(BP119+273.15)) * AQ119/BM119 * AP119) * BM119/(100*BA119) * 1000/(1000 - AO119)</f>
        <v>0</v>
      </c>
      <c r="AN119">
        <v>15.34017160757232</v>
      </c>
      <c r="AO119">
        <v>15.74245393939393</v>
      </c>
      <c r="AP119">
        <v>-0.008396035052324254</v>
      </c>
      <c r="AQ119">
        <v>78.54941658935155</v>
      </c>
      <c r="AR119">
        <v>42</v>
      </c>
      <c r="AS119">
        <v>7</v>
      </c>
      <c r="AT119">
        <f>IF(AR119*$H$13&gt;=AV119,1.0,(AV119/(AV119-AR119*$H$13)))</f>
        <v>0</v>
      </c>
      <c r="AU119">
        <f>(AT119-1)*100</f>
        <v>0</v>
      </c>
      <c r="AV119">
        <f>MAX(0,($B$13+$C$13*BU119)/(1+$D$13*BU119)*BN119/(BP119+273)*$E$13)</f>
        <v>0</v>
      </c>
      <c r="AW119">
        <f>$B$11*BV119+$C$11*BW119+$F$11*CH119*(1-CK119)</f>
        <v>0</v>
      </c>
      <c r="AX119">
        <f>AW119*AY119</f>
        <v>0</v>
      </c>
      <c r="AY119">
        <f>($B$11*$D$9+$C$11*$D$9+$F$11*((CU119+CM119)/MAX(CU119+CM119+CV119, 0.1)*$I$9+CV119/MAX(CU119+CM119+CV119, 0.1)*$J$9))/($B$11+$C$11+$F$11)</f>
        <v>0</v>
      </c>
      <c r="AZ119">
        <f>($B$11*$K$9+$C$11*$K$9+$F$11*((CU119+CM119)/MAX(CU119+CM119+CV119, 0.1)*$P$9+CV119/MAX(CU119+CM119+CV119, 0.1)*$Q$9))/($B$11+$C$11+$F$11)</f>
        <v>0</v>
      </c>
      <c r="BA119">
        <v>6</v>
      </c>
      <c r="BB119">
        <v>0.5</v>
      </c>
      <c r="BC119" t="s">
        <v>355</v>
      </c>
      <c r="BD119">
        <v>2</v>
      </c>
      <c r="BE119" t="b">
        <v>1</v>
      </c>
      <c r="BF119">
        <v>1714155126.099999</v>
      </c>
      <c r="BG119">
        <v>417.9706086956522</v>
      </c>
      <c r="BH119">
        <v>420.0186086956521</v>
      </c>
      <c r="BI119">
        <v>15.7864347826087</v>
      </c>
      <c r="BJ119">
        <v>15.37280434782608</v>
      </c>
      <c r="BK119">
        <v>420.6433913043479</v>
      </c>
      <c r="BL119">
        <v>15.81569565217391</v>
      </c>
      <c r="BM119">
        <v>600.0154347826087</v>
      </c>
      <c r="BN119">
        <v>101.3639565217391</v>
      </c>
      <c r="BO119">
        <v>0.1000328782608696</v>
      </c>
      <c r="BP119">
        <v>21.93546956521739</v>
      </c>
      <c r="BQ119">
        <v>21.92725217391305</v>
      </c>
      <c r="BR119">
        <v>999.9000000000003</v>
      </c>
      <c r="BS119">
        <v>0</v>
      </c>
      <c r="BT119">
        <v>0</v>
      </c>
      <c r="BU119">
        <v>9994.944782608696</v>
      </c>
      <c r="BV119">
        <v>0</v>
      </c>
      <c r="BW119">
        <v>618.3153913043477</v>
      </c>
      <c r="BX119">
        <v>-2.048016086956522</v>
      </c>
      <c r="BY119">
        <v>424.6746086956522</v>
      </c>
      <c r="BZ119">
        <v>426.5762173913044</v>
      </c>
      <c r="CA119">
        <v>0.4136408695652174</v>
      </c>
      <c r="CB119">
        <v>420.0186086956521</v>
      </c>
      <c r="CC119">
        <v>15.37280434782608</v>
      </c>
      <c r="CD119">
        <v>1.600175652173913</v>
      </c>
      <c r="CE119">
        <v>1.558247826086957</v>
      </c>
      <c r="CF119">
        <v>13.96048260869565</v>
      </c>
      <c r="CG119">
        <v>13.55194347826087</v>
      </c>
      <c r="CH119">
        <v>400.0186086956522</v>
      </c>
      <c r="CI119">
        <v>0.8999737391304347</v>
      </c>
      <c r="CJ119">
        <v>0.1000262782608696</v>
      </c>
      <c r="CK119">
        <v>0</v>
      </c>
      <c r="CL119">
        <v>183.9734347826086</v>
      </c>
      <c r="CM119">
        <v>5.000979999999999</v>
      </c>
      <c r="CN119">
        <v>957.9630869565217</v>
      </c>
      <c r="CO119">
        <v>3656.061739130434</v>
      </c>
      <c r="CP119">
        <v>36.73082608695652</v>
      </c>
      <c r="CQ119">
        <v>41.06495652173913</v>
      </c>
      <c r="CR119">
        <v>38.6384347826087</v>
      </c>
      <c r="CS119">
        <v>41.49969565217391</v>
      </c>
      <c r="CT119">
        <v>38.93447826086957</v>
      </c>
      <c r="CU119">
        <v>355.5056521739129</v>
      </c>
      <c r="CV119">
        <v>39.51130434782608</v>
      </c>
      <c r="CW119">
        <v>0</v>
      </c>
      <c r="CX119">
        <v>1714155218.9</v>
      </c>
      <c r="CY119">
        <v>0</v>
      </c>
      <c r="CZ119">
        <v>1714154521.5</v>
      </c>
      <c r="DA119" t="s">
        <v>550</v>
      </c>
      <c r="DB119">
        <v>1714154517.5</v>
      </c>
      <c r="DC119">
        <v>1714154521.5</v>
      </c>
      <c r="DD119">
        <v>4</v>
      </c>
      <c r="DE119">
        <v>0.022</v>
      </c>
      <c r="DF119">
        <v>-0.004</v>
      </c>
      <c r="DG119">
        <v>-2.682</v>
      </c>
      <c r="DH119">
        <v>-0.032</v>
      </c>
      <c r="DI119">
        <v>420</v>
      </c>
      <c r="DJ119">
        <v>14</v>
      </c>
      <c r="DK119">
        <v>0.52</v>
      </c>
      <c r="DL119">
        <v>0.11</v>
      </c>
      <c r="DM119">
        <v>-2.023266097560975</v>
      </c>
      <c r="DN119">
        <v>-0.2267596515679443</v>
      </c>
      <c r="DO119">
        <v>0.05013212430378344</v>
      </c>
      <c r="DP119">
        <v>0</v>
      </c>
      <c r="DQ119">
        <v>0.3694070975609756</v>
      </c>
      <c r="DR119">
        <v>0.5429497003484319</v>
      </c>
      <c r="DS119">
        <v>0.05752537708584386</v>
      </c>
      <c r="DT119">
        <v>0</v>
      </c>
      <c r="DU119">
        <v>0</v>
      </c>
      <c r="DV119">
        <v>2</v>
      </c>
      <c r="DW119" t="s">
        <v>357</v>
      </c>
      <c r="DX119">
        <v>3.22968</v>
      </c>
      <c r="DY119">
        <v>2.70434</v>
      </c>
      <c r="DZ119">
        <v>0.106278</v>
      </c>
      <c r="EA119">
        <v>0.106519</v>
      </c>
      <c r="EB119">
        <v>0.0862602</v>
      </c>
      <c r="EC119">
        <v>0.08502319999999999</v>
      </c>
      <c r="ED119">
        <v>29260.4</v>
      </c>
      <c r="EE119">
        <v>28596.4</v>
      </c>
      <c r="EF119">
        <v>31344</v>
      </c>
      <c r="EG119">
        <v>30330.1</v>
      </c>
      <c r="EH119">
        <v>38369.8</v>
      </c>
      <c r="EI119">
        <v>36700.9</v>
      </c>
      <c r="EJ119">
        <v>43934.1</v>
      </c>
      <c r="EK119">
        <v>42360.5</v>
      </c>
      <c r="EL119">
        <v>2.07447</v>
      </c>
      <c r="EM119">
        <v>1.96043</v>
      </c>
      <c r="EN119">
        <v>0.0208914</v>
      </c>
      <c r="EO119">
        <v>0</v>
      </c>
      <c r="EP119">
        <v>21.5883</v>
      </c>
      <c r="EQ119">
        <v>999.9</v>
      </c>
      <c r="ER119">
        <v>55.5</v>
      </c>
      <c r="ES119">
        <v>25.8</v>
      </c>
      <c r="ET119">
        <v>18.2581</v>
      </c>
      <c r="EU119">
        <v>61.6537</v>
      </c>
      <c r="EV119">
        <v>22.8165</v>
      </c>
      <c r="EW119">
        <v>1</v>
      </c>
      <c r="EX119">
        <v>-0.193366</v>
      </c>
      <c r="EY119">
        <v>1.75221</v>
      </c>
      <c r="EZ119">
        <v>20.2001</v>
      </c>
      <c r="FA119">
        <v>5.22568</v>
      </c>
      <c r="FB119">
        <v>11.998</v>
      </c>
      <c r="FC119">
        <v>4.96755</v>
      </c>
      <c r="FD119">
        <v>3.297</v>
      </c>
      <c r="FE119">
        <v>9999</v>
      </c>
      <c r="FF119">
        <v>9999</v>
      </c>
      <c r="FG119">
        <v>9999</v>
      </c>
      <c r="FH119">
        <v>27.7</v>
      </c>
      <c r="FI119">
        <v>4.97106</v>
      </c>
      <c r="FJ119">
        <v>1.86768</v>
      </c>
      <c r="FK119">
        <v>1.85883</v>
      </c>
      <c r="FL119">
        <v>1.86495</v>
      </c>
      <c r="FM119">
        <v>1.86309</v>
      </c>
      <c r="FN119">
        <v>1.86435</v>
      </c>
      <c r="FO119">
        <v>1.85978</v>
      </c>
      <c r="FP119">
        <v>1.86386</v>
      </c>
      <c r="FQ119">
        <v>0</v>
      </c>
      <c r="FR119">
        <v>0</v>
      </c>
      <c r="FS119">
        <v>0</v>
      </c>
      <c r="FT119">
        <v>0</v>
      </c>
      <c r="FU119" t="s">
        <v>358</v>
      </c>
      <c r="FV119" t="s">
        <v>359</v>
      </c>
      <c r="FW119" t="s">
        <v>360</v>
      </c>
      <c r="FX119" t="s">
        <v>360</v>
      </c>
      <c r="FY119" t="s">
        <v>360</v>
      </c>
      <c r="FZ119" t="s">
        <v>360</v>
      </c>
      <c r="GA119">
        <v>0</v>
      </c>
      <c r="GB119">
        <v>100</v>
      </c>
      <c r="GC119">
        <v>100</v>
      </c>
      <c r="GD119">
        <v>-2.672</v>
      </c>
      <c r="GE119">
        <v>-0.0294</v>
      </c>
      <c r="GF119">
        <v>-0.8244468132919491</v>
      </c>
      <c r="GG119">
        <v>-0.004200780211792431</v>
      </c>
      <c r="GH119">
        <v>-6.086107273994438E-07</v>
      </c>
      <c r="GI119">
        <v>3.538391214060535E-10</v>
      </c>
      <c r="GJ119">
        <v>-0.05432726209302651</v>
      </c>
      <c r="GK119">
        <v>0.006682484536868237</v>
      </c>
      <c r="GL119">
        <v>-0.0007200357986506558</v>
      </c>
      <c r="GM119">
        <v>2.515042002614049E-05</v>
      </c>
      <c r="GN119">
        <v>15</v>
      </c>
      <c r="GO119">
        <v>1944</v>
      </c>
      <c r="GP119">
        <v>3</v>
      </c>
      <c r="GQ119">
        <v>20</v>
      </c>
      <c r="GR119">
        <v>10.2</v>
      </c>
      <c r="GS119">
        <v>10.2</v>
      </c>
      <c r="GT119">
        <v>1.12793</v>
      </c>
      <c r="GU119">
        <v>2.4231</v>
      </c>
      <c r="GV119">
        <v>1.44897</v>
      </c>
      <c r="GW119">
        <v>2.29858</v>
      </c>
      <c r="GX119">
        <v>1.55151</v>
      </c>
      <c r="GY119">
        <v>2.24854</v>
      </c>
      <c r="GZ119">
        <v>30.3294</v>
      </c>
      <c r="HA119">
        <v>13.9832</v>
      </c>
      <c r="HB119">
        <v>18</v>
      </c>
      <c r="HC119">
        <v>540.807</v>
      </c>
      <c r="HD119">
        <v>473.06</v>
      </c>
      <c r="HE119">
        <v>19.0016</v>
      </c>
      <c r="HF119">
        <v>24.4674</v>
      </c>
      <c r="HG119">
        <v>30.0008</v>
      </c>
      <c r="HH119">
        <v>24.423</v>
      </c>
      <c r="HI119">
        <v>24.347</v>
      </c>
      <c r="HJ119">
        <v>22.5814</v>
      </c>
      <c r="HK119">
        <v>26.7116</v>
      </c>
      <c r="HL119">
        <v>58.4423</v>
      </c>
      <c r="HM119">
        <v>19</v>
      </c>
      <c r="HN119">
        <v>420</v>
      </c>
      <c r="HO119">
        <v>15.2371</v>
      </c>
      <c r="HP119">
        <v>99.4774</v>
      </c>
      <c r="HQ119">
        <v>101.213</v>
      </c>
    </row>
    <row r="120" spans="1:225">
      <c r="A120">
        <v>104</v>
      </c>
      <c r="B120">
        <v>1714155142.1</v>
      </c>
      <c r="C120">
        <v>4085</v>
      </c>
      <c r="D120" t="s">
        <v>583</v>
      </c>
      <c r="E120" t="s">
        <v>584</v>
      </c>
      <c r="F120">
        <v>5</v>
      </c>
      <c r="G120" t="s">
        <v>580</v>
      </c>
      <c r="H120">
        <v>1714155134.166666</v>
      </c>
      <c r="I120">
        <f>(J120)/1000</f>
        <v>0</v>
      </c>
      <c r="J120">
        <f>IF(BE120, AM120, AG120)</f>
        <v>0</v>
      </c>
      <c r="K120">
        <f>IF(BE120, AH120, AF120)</f>
        <v>0</v>
      </c>
      <c r="L120">
        <f>BG120 - IF(AT120&gt;1, K120*BA120*100.0/(AV120*BU120), 0)</f>
        <v>0</v>
      </c>
      <c r="M120">
        <f>((S120-I120/2)*L120-K120)/(S120+I120/2)</f>
        <v>0</v>
      </c>
      <c r="N120">
        <f>M120*(BN120+BO120)/1000.0</f>
        <v>0</v>
      </c>
      <c r="O120">
        <f>(BG120 - IF(AT120&gt;1, K120*BA120*100.0/(AV120*BU120), 0))*(BN120+BO120)/1000.0</f>
        <v>0</v>
      </c>
      <c r="P120">
        <f>2.0/((1/R120-1/Q120)+SIGN(R120)*SQRT((1/R120-1/Q120)*(1/R120-1/Q120) + 4*BB120/((BB120+1)*(BB120+1))*(2*1/R120*1/Q120-1/Q120*1/Q120)))</f>
        <v>0</v>
      </c>
      <c r="Q120">
        <f>IF(LEFT(BC120,1)&lt;&gt;"0",IF(LEFT(BC120,1)="1",3.0,BD120),$D$5+$E$5*(BU120*BN120/($K$5*1000))+$F$5*(BU120*BN120/($K$5*1000))*MAX(MIN(BA120,$J$5),$I$5)*MAX(MIN(BA120,$J$5),$I$5)+$G$5*MAX(MIN(BA120,$J$5),$I$5)*(BU120*BN120/($K$5*1000))+$H$5*(BU120*BN120/($K$5*1000))*(BU120*BN120/($K$5*1000)))</f>
        <v>0</v>
      </c>
      <c r="R120">
        <f>I120*(1000-(1000*0.61365*exp(17.502*V120/(240.97+V120))/(BN120+BO120)+BI120)/2)/(1000*0.61365*exp(17.502*V120/(240.97+V120))/(BN120+BO120)-BI120)</f>
        <v>0</v>
      </c>
      <c r="S120">
        <f>1/((BB120+1)/(P120/1.6)+1/(Q120/1.37)) + BB120/((BB120+1)/(P120/1.6) + BB120/(Q120/1.37))</f>
        <v>0</v>
      </c>
      <c r="T120">
        <f>(AW120*AZ120)</f>
        <v>0</v>
      </c>
      <c r="U120">
        <f>(BP120+(T120+2*0.95*5.67E-8*(((BP120+$B$7)+273)^4-(BP120+273)^4)-44100*I120)/(1.84*29.3*Q120+8*0.95*5.67E-8*(BP120+273)^3))</f>
        <v>0</v>
      </c>
      <c r="V120">
        <f>($C$7*BQ120+$D$7*BR120+$E$7*U120)</f>
        <v>0</v>
      </c>
      <c r="W120">
        <f>0.61365*exp(17.502*V120/(240.97+V120))</f>
        <v>0</v>
      </c>
      <c r="X120">
        <f>(Y120/Z120*100)</f>
        <v>0</v>
      </c>
      <c r="Y120">
        <f>BI120*(BN120+BO120)/1000</f>
        <v>0</v>
      </c>
      <c r="Z120">
        <f>0.61365*exp(17.502*BP120/(240.97+BP120))</f>
        <v>0</v>
      </c>
      <c r="AA120">
        <f>(W120-BI120*(BN120+BO120)/1000)</f>
        <v>0</v>
      </c>
      <c r="AB120">
        <f>(-I120*44100)</f>
        <v>0</v>
      </c>
      <c r="AC120">
        <f>2*29.3*Q120*0.92*(BP120-V120)</f>
        <v>0</v>
      </c>
      <c r="AD120">
        <f>2*0.95*5.67E-8*(((BP120+$B$7)+273)^4-(V120+273)^4)</f>
        <v>0</v>
      </c>
      <c r="AE120">
        <f>T120+AD120+AB120+AC120</f>
        <v>0</v>
      </c>
      <c r="AF120">
        <f>BM120*AT120*(BH120-BG120*(1000-AT120*BJ120)/(1000-AT120*BI120))/(100*BA120)</f>
        <v>0</v>
      </c>
      <c r="AG120">
        <f>1000*BM120*AT120*(BI120-BJ120)/(100*BA120*(1000-AT120*BI120))</f>
        <v>0</v>
      </c>
      <c r="AH120">
        <f>(AI120 - AJ120 - BN120*1E3/(8.314*(BP120+273.15)) * AL120/BM120 * AK120) * BM120/(100*BA120) * (1000 - BJ120)/1000</f>
        <v>0</v>
      </c>
      <c r="AI120">
        <v>426.5630651484419</v>
      </c>
      <c r="AJ120">
        <v>424.5771636363635</v>
      </c>
      <c r="AK120">
        <v>5.244574012147366E-06</v>
      </c>
      <c r="AL120">
        <v>67.16950918137732</v>
      </c>
      <c r="AM120">
        <f>(AO120 - AN120 + BN120*1E3/(8.314*(BP120+273.15)) * AQ120/BM120 * AP120) * BM120/(100*BA120) * 1000/(1000 - AO120)</f>
        <v>0</v>
      </c>
      <c r="AN120">
        <v>15.30005456361749</v>
      </c>
      <c r="AO120">
        <v>15.69559393939394</v>
      </c>
      <c r="AP120">
        <v>-0.001425237907014766</v>
      </c>
      <c r="AQ120">
        <v>78.54941658935155</v>
      </c>
      <c r="AR120">
        <v>42</v>
      </c>
      <c r="AS120">
        <v>7</v>
      </c>
      <c r="AT120">
        <f>IF(AR120*$H$13&gt;=AV120,1.0,(AV120/(AV120-AR120*$H$13)))</f>
        <v>0</v>
      </c>
      <c r="AU120">
        <f>(AT120-1)*100</f>
        <v>0</v>
      </c>
      <c r="AV120">
        <f>MAX(0,($B$13+$C$13*BU120)/(1+$D$13*BU120)*BN120/(BP120+273)*$E$13)</f>
        <v>0</v>
      </c>
      <c r="AW120">
        <f>$B$11*BV120+$C$11*BW120+$F$11*CH120*(1-CK120)</f>
        <v>0</v>
      </c>
      <c r="AX120">
        <f>AW120*AY120</f>
        <v>0</v>
      </c>
      <c r="AY120">
        <f>($B$11*$D$9+$C$11*$D$9+$F$11*((CU120+CM120)/MAX(CU120+CM120+CV120, 0.1)*$I$9+CV120/MAX(CU120+CM120+CV120, 0.1)*$J$9))/($B$11+$C$11+$F$11)</f>
        <v>0</v>
      </c>
      <c r="AZ120">
        <f>($B$11*$K$9+$C$11*$K$9+$F$11*((CU120+CM120)/MAX(CU120+CM120+CV120, 0.1)*$P$9+CV120/MAX(CU120+CM120+CV120, 0.1)*$Q$9))/($B$11+$C$11+$F$11)</f>
        <v>0</v>
      </c>
      <c r="BA120">
        <v>6</v>
      </c>
      <c r="BB120">
        <v>0.5</v>
      </c>
      <c r="BC120" t="s">
        <v>355</v>
      </c>
      <c r="BD120">
        <v>2</v>
      </c>
      <c r="BE120" t="b">
        <v>1</v>
      </c>
      <c r="BF120">
        <v>1714155134.166666</v>
      </c>
      <c r="BG120">
        <v>417.9554999999999</v>
      </c>
      <c r="BH120">
        <v>420.0350333333333</v>
      </c>
      <c r="BI120">
        <v>15.73139333333333</v>
      </c>
      <c r="BJ120">
        <v>15.31943</v>
      </c>
      <c r="BK120">
        <v>420.6282</v>
      </c>
      <c r="BL120">
        <v>15.76079666666667</v>
      </c>
      <c r="BM120">
        <v>599.9995</v>
      </c>
      <c r="BN120">
        <v>101.3648333333333</v>
      </c>
      <c r="BO120">
        <v>0.09998755000000001</v>
      </c>
      <c r="BP120">
        <v>21.94676333333333</v>
      </c>
      <c r="BQ120">
        <v>21.93546</v>
      </c>
      <c r="BR120">
        <v>999.9000000000002</v>
      </c>
      <c r="BS120">
        <v>0</v>
      </c>
      <c r="BT120">
        <v>0</v>
      </c>
      <c r="BU120">
        <v>10003.78966666667</v>
      </c>
      <c r="BV120">
        <v>0</v>
      </c>
      <c r="BW120">
        <v>565.2587</v>
      </c>
      <c r="BX120">
        <v>-2.079694333333333</v>
      </c>
      <c r="BY120">
        <v>424.6355</v>
      </c>
      <c r="BZ120">
        <v>426.5698666666668</v>
      </c>
      <c r="CA120">
        <v>0.4119708333333333</v>
      </c>
      <c r="CB120">
        <v>420.0350333333333</v>
      </c>
      <c r="CC120">
        <v>15.31943</v>
      </c>
      <c r="CD120">
        <v>1.594609333333333</v>
      </c>
      <c r="CE120">
        <v>1.55285</v>
      </c>
      <c r="CF120">
        <v>13.9068</v>
      </c>
      <c r="CG120">
        <v>13.49870666666667</v>
      </c>
      <c r="CH120">
        <v>400.0164333333334</v>
      </c>
      <c r="CI120">
        <v>0.8999820999999997</v>
      </c>
      <c r="CJ120">
        <v>0.10001794</v>
      </c>
      <c r="CK120">
        <v>0</v>
      </c>
      <c r="CL120">
        <v>182.9341</v>
      </c>
      <c r="CM120">
        <v>5.00098</v>
      </c>
      <c r="CN120">
        <v>977.0499</v>
      </c>
      <c r="CO120">
        <v>3656.052666666666</v>
      </c>
      <c r="CP120">
        <v>36.79146666666666</v>
      </c>
      <c r="CQ120">
        <v>41.15603333333333</v>
      </c>
      <c r="CR120">
        <v>38.68926666666666</v>
      </c>
      <c r="CS120">
        <v>41.62469999999998</v>
      </c>
      <c r="CT120">
        <v>39.00596666666665</v>
      </c>
      <c r="CU120">
        <v>355.5070000000001</v>
      </c>
      <c r="CV120">
        <v>39.508</v>
      </c>
      <c r="CW120">
        <v>0</v>
      </c>
      <c r="CX120">
        <v>1714155229.1</v>
      </c>
      <c r="CY120">
        <v>0</v>
      </c>
      <c r="CZ120">
        <v>1714154521.5</v>
      </c>
      <c r="DA120" t="s">
        <v>550</v>
      </c>
      <c r="DB120">
        <v>1714154517.5</v>
      </c>
      <c r="DC120">
        <v>1714154521.5</v>
      </c>
      <c r="DD120">
        <v>4</v>
      </c>
      <c r="DE120">
        <v>0.022</v>
      </c>
      <c r="DF120">
        <v>-0.004</v>
      </c>
      <c r="DG120">
        <v>-2.682</v>
      </c>
      <c r="DH120">
        <v>-0.032</v>
      </c>
      <c r="DI120">
        <v>420</v>
      </c>
      <c r="DJ120">
        <v>14</v>
      </c>
      <c r="DK120">
        <v>0.52</v>
      </c>
      <c r="DL120">
        <v>0.11</v>
      </c>
      <c r="DM120">
        <v>-2.07755725</v>
      </c>
      <c r="DN120">
        <v>-0.1838855909943676</v>
      </c>
      <c r="DO120">
        <v>0.0643193525304593</v>
      </c>
      <c r="DP120">
        <v>0</v>
      </c>
      <c r="DQ120">
        <v>0.41160555</v>
      </c>
      <c r="DR120">
        <v>-0.03332658911819938</v>
      </c>
      <c r="DS120">
        <v>0.01189785802140452</v>
      </c>
      <c r="DT120">
        <v>1</v>
      </c>
      <c r="DU120">
        <v>1</v>
      </c>
      <c r="DV120">
        <v>2</v>
      </c>
      <c r="DW120" t="s">
        <v>368</v>
      </c>
      <c r="DX120">
        <v>3.22966</v>
      </c>
      <c r="DY120">
        <v>2.70451</v>
      </c>
      <c r="DZ120">
        <v>0.106264</v>
      </c>
      <c r="EA120">
        <v>0.106519</v>
      </c>
      <c r="EB120">
        <v>0.08606750000000001</v>
      </c>
      <c r="EC120">
        <v>0.0848003</v>
      </c>
      <c r="ED120">
        <v>29259.9</v>
      </c>
      <c r="EE120">
        <v>28595.3</v>
      </c>
      <c r="EF120">
        <v>31343.1</v>
      </c>
      <c r="EG120">
        <v>30329</v>
      </c>
      <c r="EH120">
        <v>38376.5</v>
      </c>
      <c r="EI120">
        <v>36708.8</v>
      </c>
      <c r="EJ120">
        <v>43932.4</v>
      </c>
      <c r="EK120">
        <v>42359.2</v>
      </c>
      <c r="EL120">
        <v>2.0748</v>
      </c>
      <c r="EM120">
        <v>1.95942</v>
      </c>
      <c r="EN120">
        <v>0.0212565</v>
      </c>
      <c r="EO120">
        <v>0</v>
      </c>
      <c r="EP120">
        <v>21.5957</v>
      </c>
      <c r="EQ120">
        <v>999.9</v>
      </c>
      <c r="ER120">
        <v>55.6</v>
      </c>
      <c r="ES120">
        <v>25.9</v>
      </c>
      <c r="ET120">
        <v>18.3988</v>
      </c>
      <c r="EU120">
        <v>61.6737</v>
      </c>
      <c r="EV120">
        <v>22.9968</v>
      </c>
      <c r="EW120">
        <v>1</v>
      </c>
      <c r="EX120">
        <v>-0.191766</v>
      </c>
      <c r="EY120">
        <v>1.75989</v>
      </c>
      <c r="EZ120">
        <v>20.2001</v>
      </c>
      <c r="FA120">
        <v>5.22882</v>
      </c>
      <c r="FB120">
        <v>11.998</v>
      </c>
      <c r="FC120">
        <v>4.9675</v>
      </c>
      <c r="FD120">
        <v>3.297</v>
      </c>
      <c r="FE120">
        <v>9999</v>
      </c>
      <c r="FF120">
        <v>9999</v>
      </c>
      <c r="FG120">
        <v>9999</v>
      </c>
      <c r="FH120">
        <v>27.7</v>
      </c>
      <c r="FI120">
        <v>4.97105</v>
      </c>
      <c r="FJ120">
        <v>1.86768</v>
      </c>
      <c r="FK120">
        <v>1.85883</v>
      </c>
      <c r="FL120">
        <v>1.86494</v>
      </c>
      <c r="FM120">
        <v>1.86309</v>
      </c>
      <c r="FN120">
        <v>1.86436</v>
      </c>
      <c r="FO120">
        <v>1.85979</v>
      </c>
      <c r="FP120">
        <v>1.86386</v>
      </c>
      <c r="FQ120">
        <v>0</v>
      </c>
      <c r="FR120">
        <v>0</v>
      </c>
      <c r="FS120">
        <v>0</v>
      </c>
      <c r="FT120">
        <v>0</v>
      </c>
      <c r="FU120" t="s">
        <v>358</v>
      </c>
      <c r="FV120" t="s">
        <v>359</v>
      </c>
      <c r="FW120" t="s">
        <v>360</v>
      </c>
      <c r="FX120" t="s">
        <v>360</v>
      </c>
      <c r="FY120" t="s">
        <v>360</v>
      </c>
      <c r="FZ120" t="s">
        <v>360</v>
      </c>
      <c r="GA120">
        <v>0</v>
      </c>
      <c r="GB120">
        <v>100</v>
      </c>
      <c r="GC120">
        <v>100</v>
      </c>
      <c r="GD120">
        <v>-2.673</v>
      </c>
      <c r="GE120">
        <v>-0.0295</v>
      </c>
      <c r="GF120">
        <v>-0.8244468132919491</v>
      </c>
      <c r="GG120">
        <v>-0.004200780211792431</v>
      </c>
      <c r="GH120">
        <v>-6.086107273994438E-07</v>
      </c>
      <c r="GI120">
        <v>3.538391214060535E-10</v>
      </c>
      <c r="GJ120">
        <v>-0.05432726209302651</v>
      </c>
      <c r="GK120">
        <v>0.006682484536868237</v>
      </c>
      <c r="GL120">
        <v>-0.0007200357986506558</v>
      </c>
      <c r="GM120">
        <v>2.515042002614049E-05</v>
      </c>
      <c r="GN120">
        <v>15</v>
      </c>
      <c r="GO120">
        <v>1944</v>
      </c>
      <c r="GP120">
        <v>3</v>
      </c>
      <c r="GQ120">
        <v>20</v>
      </c>
      <c r="GR120">
        <v>10.4</v>
      </c>
      <c r="GS120">
        <v>10.3</v>
      </c>
      <c r="GT120">
        <v>1.12793</v>
      </c>
      <c r="GU120">
        <v>2.39746</v>
      </c>
      <c r="GV120">
        <v>1.44775</v>
      </c>
      <c r="GW120">
        <v>2.29858</v>
      </c>
      <c r="GX120">
        <v>1.55151</v>
      </c>
      <c r="GY120">
        <v>2.39014</v>
      </c>
      <c r="GZ120">
        <v>30.3509</v>
      </c>
      <c r="HA120">
        <v>13.9919</v>
      </c>
      <c r="HB120">
        <v>18</v>
      </c>
      <c r="HC120">
        <v>541.192</v>
      </c>
      <c r="HD120">
        <v>472.614</v>
      </c>
      <c r="HE120">
        <v>19.0008</v>
      </c>
      <c r="HF120">
        <v>24.488</v>
      </c>
      <c r="HG120">
        <v>30.0008</v>
      </c>
      <c r="HH120">
        <v>24.4413</v>
      </c>
      <c r="HI120">
        <v>24.3672</v>
      </c>
      <c r="HJ120">
        <v>22.5844</v>
      </c>
      <c r="HK120">
        <v>26.9982</v>
      </c>
      <c r="HL120">
        <v>58.4423</v>
      </c>
      <c r="HM120">
        <v>19</v>
      </c>
      <c r="HN120">
        <v>420</v>
      </c>
      <c r="HO120">
        <v>15.2307</v>
      </c>
      <c r="HP120">
        <v>99.474</v>
      </c>
      <c r="HQ120">
        <v>101.21</v>
      </c>
    </row>
    <row r="121" spans="1:225">
      <c r="A121">
        <v>105</v>
      </c>
      <c r="B121">
        <v>1714155152.1</v>
      </c>
      <c r="C121">
        <v>4095</v>
      </c>
      <c r="D121" t="s">
        <v>585</v>
      </c>
      <c r="E121" t="s">
        <v>586</v>
      </c>
      <c r="F121">
        <v>5</v>
      </c>
      <c r="G121" t="s">
        <v>580</v>
      </c>
      <c r="H121">
        <v>1714155144.166666</v>
      </c>
      <c r="I121">
        <f>(J121)/1000</f>
        <v>0</v>
      </c>
      <c r="J121">
        <f>IF(BE121, AM121, AG121)</f>
        <v>0</v>
      </c>
      <c r="K121">
        <f>IF(BE121, AH121, AF121)</f>
        <v>0</v>
      </c>
      <c r="L121">
        <f>BG121 - IF(AT121&gt;1, K121*BA121*100.0/(AV121*BU121), 0)</f>
        <v>0</v>
      </c>
      <c r="M121">
        <f>((S121-I121/2)*L121-K121)/(S121+I121/2)</f>
        <v>0</v>
      </c>
      <c r="N121">
        <f>M121*(BN121+BO121)/1000.0</f>
        <v>0</v>
      </c>
      <c r="O121">
        <f>(BG121 - IF(AT121&gt;1, K121*BA121*100.0/(AV121*BU121), 0))*(BN121+BO121)/1000.0</f>
        <v>0</v>
      </c>
      <c r="P121">
        <f>2.0/((1/R121-1/Q121)+SIGN(R121)*SQRT((1/R121-1/Q121)*(1/R121-1/Q121) + 4*BB121/((BB121+1)*(BB121+1))*(2*1/R121*1/Q121-1/Q121*1/Q121)))</f>
        <v>0</v>
      </c>
      <c r="Q121">
        <f>IF(LEFT(BC121,1)&lt;&gt;"0",IF(LEFT(BC121,1)="1",3.0,BD121),$D$5+$E$5*(BU121*BN121/($K$5*1000))+$F$5*(BU121*BN121/($K$5*1000))*MAX(MIN(BA121,$J$5),$I$5)*MAX(MIN(BA121,$J$5),$I$5)+$G$5*MAX(MIN(BA121,$J$5),$I$5)*(BU121*BN121/($K$5*1000))+$H$5*(BU121*BN121/($K$5*1000))*(BU121*BN121/($K$5*1000)))</f>
        <v>0</v>
      </c>
      <c r="R121">
        <f>I121*(1000-(1000*0.61365*exp(17.502*V121/(240.97+V121))/(BN121+BO121)+BI121)/2)/(1000*0.61365*exp(17.502*V121/(240.97+V121))/(BN121+BO121)-BI121)</f>
        <v>0</v>
      </c>
      <c r="S121">
        <f>1/((BB121+1)/(P121/1.6)+1/(Q121/1.37)) + BB121/((BB121+1)/(P121/1.6) + BB121/(Q121/1.37))</f>
        <v>0</v>
      </c>
      <c r="T121">
        <f>(AW121*AZ121)</f>
        <v>0</v>
      </c>
      <c r="U121">
        <f>(BP121+(T121+2*0.95*5.67E-8*(((BP121+$B$7)+273)^4-(BP121+273)^4)-44100*I121)/(1.84*29.3*Q121+8*0.95*5.67E-8*(BP121+273)^3))</f>
        <v>0</v>
      </c>
      <c r="V121">
        <f>($C$7*BQ121+$D$7*BR121+$E$7*U121)</f>
        <v>0</v>
      </c>
      <c r="W121">
        <f>0.61365*exp(17.502*V121/(240.97+V121))</f>
        <v>0</v>
      </c>
      <c r="X121">
        <f>(Y121/Z121*100)</f>
        <v>0</v>
      </c>
      <c r="Y121">
        <f>BI121*(BN121+BO121)/1000</f>
        <v>0</v>
      </c>
      <c r="Z121">
        <f>0.61365*exp(17.502*BP121/(240.97+BP121))</f>
        <v>0</v>
      </c>
      <c r="AA121">
        <f>(W121-BI121*(BN121+BO121)/1000)</f>
        <v>0</v>
      </c>
      <c r="AB121">
        <f>(-I121*44100)</f>
        <v>0</v>
      </c>
      <c r="AC121">
        <f>2*29.3*Q121*0.92*(BP121-V121)</f>
        <v>0</v>
      </c>
      <c r="AD121">
        <f>2*0.95*5.67E-8*(((BP121+$B$7)+273)^4-(V121+273)^4)</f>
        <v>0</v>
      </c>
      <c r="AE121">
        <f>T121+AD121+AB121+AC121</f>
        <v>0</v>
      </c>
      <c r="AF121">
        <f>BM121*AT121*(BH121-BG121*(1000-AT121*BJ121)/(1000-AT121*BI121))/(100*BA121)</f>
        <v>0</v>
      </c>
      <c r="AG121">
        <f>1000*BM121*AT121*(BI121-BJ121)/(100*BA121*(1000-AT121*BI121))</f>
        <v>0</v>
      </c>
      <c r="AH121">
        <f>(AI121 - AJ121 - BN121*1E3/(8.314*(BP121+273.15)) * AL121/BM121 * AK121) * BM121/(100*BA121) * (1000 - BJ121)/1000</f>
        <v>0</v>
      </c>
      <c r="AI121">
        <v>426.5174469864696</v>
      </c>
      <c r="AJ121">
        <v>424.5288484848484</v>
      </c>
      <c r="AK121">
        <v>0.003728251954143775</v>
      </c>
      <c r="AL121">
        <v>67.16950918137732</v>
      </c>
      <c r="AM121">
        <f>(AO121 - AN121 + BN121*1E3/(8.314*(BP121+273.15)) * AQ121/BM121 * AP121) * BM121/(100*BA121) * 1000/(1000 - AO121)</f>
        <v>0</v>
      </c>
      <c r="AN121">
        <v>15.25724433515272</v>
      </c>
      <c r="AO121">
        <v>15.6494690909091</v>
      </c>
      <c r="AP121">
        <v>-0.001469822823549768</v>
      </c>
      <c r="AQ121">
        <v>78.54941658935155</v>
      </c>
      <c r="AR121">
        <v>41</v>
      </c>
      <c r="AS121">
        <v>7</v>
      </c>
      <c r="AT121">
        <f>IF(AR121*$H$13&gt;=AV121,1.0,(AV121/(AV121-AR121*$H$13)))</f>
        <v>0</v>
      </c>
      <c r="AU121">
        <f>(AT121-1)*100</f>
        <v>0</v>
      </c>
      <c r="AV121">
        <f>MAX(0,($B$13+$C$13*BU121)/(1+$D$13*BU121)*BN121/(BP121+273)*$E$13)</f>
        <v>0</v>
      </c>
      <c r="AW121">
        <f>$B$11*BV121+$C$11*BW121+$F$11*CH121*(1-CK121)</f>
        <v>0</v>
      </c>
      <c r="AX121">
        <f>AW121*AY121</f>
        <v>0</v>
      </c>
      <c r="AY121">
        <f>($B$11*$D$9+$C$11*$D$9+$F$11*((CU121+CM121)/MAX(CU121+CM121+CV121, 0.1)*$I$9+CV121/MAX(CU121+CM121+CV121, 0.1)*$J$9))/($B$11+$C$11+$F$11)</f>
        <v>0</v>
      </c>
      <c r="AZ121">
        <f>($B$11*$K$9+$C$11*$K$9+$F$11*((CU121+CM121)/MAX(CU121+CM121+CV121, 0.1)*$P$9+CV121/MAX(CU121+CM121+CV121, 0.1)*$Q$9))/($B$11+$C$11+$F$11)</f>
        <v>0</v>
      </c>
      <c r="BA121">
        <v>6</v>
      </c>
      <c r="BB121">
        <v>0.5</v>
      </c>
      <c r="BC121" t="s">
        <v>355</v>
      </c>
      <c r="BD121">
        <v>2</v>
      </c>
      <c r="BE121" t="b">
        <v>1</v>
      </c>
      <c r="BF121">
        <v>1714155144.166666</v>
      </c>
      <c r="BG121">
        <v>417.8867</v>
      </c>
      <c r="BH121">
        <v>419.9974333333333</v>
      </c>
      <c r="BI121">
        <v>15.6811</v>
      </c>
      <c r="BJ121">
        <v>15.27444333333333</v>
      </c>
      <c r="BK121">
        <v>420.5591333333333</v>
      </c>
      <c r="BL121">
        <v>15.71063</v>
      </c>
      <c r="BM121">
        <v>600.0128000000001</v>
      </c>
      <c r="BN121">
        <v>101.3669</v>
      </c>
      <c r="BO121">
        <v>0.09996834666666668</v>
      </c>
      <c r="BP121">
        <v>21.95978333333333</v>
      </c>
      <c r="BQ121">
        <v>21.94656666666667</v>
      </c>
      <c r="BR121">
        <v>999.9000000000002</v>
      </c>
      <c r="BS121">
        <v>0</v>
      </c>
      <c r="BT121">
        <v>0</v>
      </c>
      <c r="BU121">
        <v>10004.32766666667</v>
      </c>
      <c r="BV121">
        <v>0</v>
      </c>
      <c r="BW121">
        <v>512.4417666666667</v>
      </c>
      <c r="BX121">
        <v>-2.110850666666667</v>
      </c>
      <c r="BY121">
        <v>424.5440000000001</v>
      </c>
      <c r="BZ121">
        <v>426.5122333333333</v>
      </c>
      <c r="CA121">
        <v>0.4066549666666666</v>
      </c>
      <c r="CB121">
        <v>419.9974333333333</v>
      </c>
      <c r="CC121">
        <v>15.27444333333333</v>
      </c>
      <c r="CD121">
        <v>1.589543333333333</v>
      </c>
      <c r="CE121">
        <v>1.548320666666666</v>
      </c>
      <c r="CF121">
        <v>13.85778</v>
      </c>
      <c r="CG121">
        <v>13.45386333333333</v>
      </c>
      <c r="CH121">
        <v>400.0008</v>
      </c>
      <c r="CI121">
        <v>0.8999866333333332</v>
      </c>
      <c r="CJ121">
        <v>0.1000134366666667</v>
      </c>
      <c r="CK121">
        <v>0</v>
      </c>
      <c r="CL121">
        <v>181.8011666666667</v>
      </c>
      <c r="CM121">
        <v>5.00098</v>
      </c>
      <c r="CN121">
        <v>992.3875000000002</v>
      </c>
      <c r="CO121">
        <v>3655.911333333334</v>
      </c>
      <c r="CP121">
        <v>36.86856666666666</v>
      </c>
      <c r="CQ121">
        <v>41.26849999999999</v>
      </c>
      <c r="CR121">
        <v>38.76429999999998</v>
      </c>
      <c r="CS121">
        <v>41.76009999999999</v>
      </c>
      <c r="CT121">
        <v>39.08726666666666</v>
      </c>
      <c r="CU121">
        <v>355.4943333333334</v>
      </c>
      <c r="CV121">
        <v>39.505</v>
      </c>
      <c r="CW121">
        <v>0</v>
      </c>
      <c r="CX121">
        <v>1714155239.3</v>
      </c>
      <c r="CY121">
        <v>0</v>
      </c>
      <c r="CZ121">
        <v>1714154521.5</v>
      </c>
      <c r="DA121" t="s">
        <v>550</v>
      </c>
      <c r="DB121">
        <v>1714154517.5</v>
      </c>
      <c r="DC121">
        <v>1714154521.5</v>
      </c>
      <c r="DD121">
        <v>4</v>
      </c>
      <c r="DE121">
        <v>0.022</v>
      </c>
      <c r="DF121">
        <v>-0.004</v>
      </c>
      <c r="DG121">
        <v>-2.682</v>
      </c>
      <c r="DH121">
        <v>-0.032</v>
      </c>
      <c r="DI121">
        <v>420</v>
      </c>
      <c r="DJ121">
        <v>14</v>
      </c>
      <c r="DK121">
        <v>0.52</v>
      </c>
      <c r="DL121">
        <v>0.11</v>
      </c>
      <c r="DM121">
        <v>-2.116605365853659</v>
      </c>
      <c r="DN121">
        <v>-0.1210216724738681</v>
      </c>
      <c r="DO121">
        <v>0.06134443593340884</v>
      </c>
      <c r="DP121">
        <v>0</v>
      </c>
      <c r="DQ121">
        <v>0.4075096829268293</v>
      </c>
      <c r="DR121">
        <v>-0.01906902439024289</v>
      </c>
      <c r="DS121">
        <v>0.007410867838450279</v>
      </c>
      <c r="DT121">
        <v>1</v>
      </c>
      <c r="DU121">
        <v>1</v>
      </c>
      <c r="DV121">
        <v>2</v>
      </c>
      <c r="DW121" t="s">
        <v>368</v>
      </c>
      <c r="DX121">
        <v>3.22958</v>
      </c>
      <c r="DY121">
        <v>2.70433</v>
      </c>
      <c r="DZ121">
        <v>0.106253</v>
      </c>
      <c r="EA121">
        <v>0.106481</v>
      </c>
      <c r="EB121">
        <v>0.0858838</v>
      </c>
      <c r="EC121">
        <v>0.08472780000000001</v>
      </c>
      <c r="ED121">
        <v>29259.3</v>
      </c>
      <c r="EE121">
        <v>28594.7</v>
      </c>
      <c r="EF121">
        <v>31342.2</v>
      </c>
      <c r="EG121">
        <v>30327.3</v>
      </c>
      <c r="EH121">
        <v>38382.8</v>
      </c>
      <c r="EI121">
        <v>36709.8</v>
      </c>
      <c r="EJ121">
        <v>43930.8</v>
      </c>
      <c r="EK121">
        <v>42356.9</v>
      </c>
      <c r="EL121">
        <v>2.0752</v>
      </c>
      <c r="EM121">
        <v>1.95938</v>
      </c>
      <c r="EN121">
        <v>0.0207871</v>
      </c>
      <c r="EO121">
        <v>0</v>
      </c>
      <c r="EP121">
        <v>21.6061</v>
      </c>
      <c r="EQ121">
        <v>999.9</v>
      </c>
      <c r="ER121">
        <v>55.6</v>
      </c>
      <c r="ES121">
        <v>25.9</v>
      </c>
      <c r="ET121">
        <v>18.3987</v>
      </c>
      <c r="EU121">
        <v>62.1136</v>
      </c>
      <c r="EV121">
        <v>22.5</v>
      </c>
      <c r="EW121">
        <v>1</v>
      </c>
      <c r="EX121">
        <v>-0.190185</v>
      </c>
      <c r="EY121">
        <v>1.76302</v>
      </c>
      <c r="EZ121">
        <v>20.2001</v>
      </c>
      <c r="FA121">
        <v>5.22897</v>
      </c>
      <c r="FB121">
        <v>11.998</v>
      </c>
      <c r="FC121">
        <v>4.96755</v>
      </c>
      <c r="FD121">
        <v>3.297</v>
      </c>
      <c r="FE121">
        <v>9999</v>
      </c>
      <c r="FF121">
        <v>9999</v>
      </c>
      <c r="FG121">
        <v>9999</v>
      </c>
      <c r="FH121">
        <v>27.7</v>
      </c>
      <c r="FI121">
        <v>4.97106</v>
      </c>
      <c r="FJ121">
        <v>1.86768</v>
      </c>
      <c r="FK121">
        <v>1.85883</v>
      </c>
      <c r="FL121">
        <v>1.86493</v>
      </c>
      <c r="FM121">
        <v>1.86309</v>
      </c>
      <c r="FN121">
        <v>1.86436</v>
      </c>
      <c r="FO121">
        <v>1.85976</v>
      </c>
      <c r="FP121">
        <v>1.86386</v>
      </c>
      <c r="FQ121">
        <v>0</v>
      </c>
      <c r="FR121">
        <v>0</v>
      </c>
      <c r="FS121">
        <v>0</v>
      </c>
      <c r="FT121">
        <v>0</v>
      </c>
      <c r="FU121" t="s">
        <v>358</v>
      </c>
      <c r="FV121" t="s">
        <v>359</v>
      </c>
      <c r="FW121" t="s">
        <v>360</v>
      </c>
      <c r="FX121" t="s">
        <v>360</v>
      </c>
      <c r="FY121" t="s">
        <v>360</v>
      </c>
      <c r="FZ121" t="s">
        <v>360</v>
      </c>
      <c r="GA121">
        <v>0</v>
      </c>
      <c r="GB121">
        <v>100</v>
      </c>
      <c r="GC121">
        <v>100</v>
      </c>
      <c r="GD121">
        <v>-2.673</v>
      </c>
      <c r="GE121">
        <v>-0.0296</v>
      </c>
      <c r="GF121">
        <v>-0.8244468132919491</v>
      </c>
      <c r="GG121">
        <v>-0.004200780211792431</v>
      </c>
      <c r="GH121">
        <v>-6.086107273994438E-07</v>
      </c>
      <c r="GI121">
        <v>3.538391214060535E-10</v>
      </c>
      <c r="GJ121">
        <v>-0.05432726209302651</v>
      </c>
      <c r="GK121">
        <v>0.006682484536868237</v>
      </c>
      <c r="GL121">
        <v>-0.0007200357986506558</v>
      </c>
      <c r="GM121">
        <v>2.515042002614049E-05</v>
      </c>
      <c r="GN121">
        <v>15</v>
      </c>
      <c r="GO121">
        <v>1944</v>
      </c>
      <c r="GP121">
        <v>3</v>
      </c>
      <c r="GQ121">
        <v>20</v>
      </c>
      <c r="GR121">
        <v>10.6</v>
      </c>
      <c r="GS121">
        <v>10.5</v>
      </c>
      <c r="GT121">
        <v>1.12793</v>
      </c>
      <c r="GU121">
        <v>2.41455</v>
      </c>
      <c r="GV121">
        <v>1.44775</v>
      </c>
      <c r="GW121">
        <v>2.29858</v>
      </c>
      <c r="GX121">
        <v>1.55151</v>
      </c>
      <c r="GY121">
        <v>2.43164</v>
      </c>
      <c r="GZ121">
        <v>30.3509</v>
      </c>
      <c r="HA121">
        <v>14.0007</v>
      </c>
      <c r="HB121">
        <v>18</v>
      </c>
      <c r="HC121">
        <v>541.643</v>
      </c>
      <c r="HD121">
        <v>472.745</v>
      </c>
      <c r="HE121">
        <v>19.0003</v>
      </c>
      <c r="HF121">
        <v>24.5085</v>
      </c>
      <c r="HG121">
        <v>30.0008</v>
      </c>
      <c r="HH121">
        <v>24.4615</v>
      </c>
      <c r="HI121">
        <v>24.3855</v>
      </c>
      <c r="HJ121">
        <v>22.5809</v>
      </c>
      <c r="HK121">
        <v>26.9982</v>
      </c>
      <c r="HL121">
        <v>58.4423</v>
      </c>
      <c r="HM121">
        <v>19</v>
      </c>
      <c r="HN121">
        <v>420</v>
      </c>
      <c r="HO121">
        <v>15.2449</v>
      </c>
      <c r="HP121">
        <v>99.4705</v>
      </c>
      <c r="HQ121">
        <v>101.204</v>
      </c>
    </row>
    <row r="122" spans="1:225">
      <c r="A122">
        <v>106</v>
      </c>
      <c r="B122">
        <v>1714155162.1</v>
      </c>
      <c r="C122">
        <v>4105</v>
      </c>
      <c r="D122" t="s">
        <v>587</v>
      </c>
      <c r="E122" t="s">
        <v>588</v>
      </c>
      <c r="F122">
        <v>5</v>
      </c>
      <c r="G122" t="s">
        <v>580</v>
      </c>
      <c r="H122">
        <v>1714155154.166666</v>
      </c>
      <c r="I122">
        <f>(J122)/1000</f>
        <v>0</v>
      </c>
      <c r="J122">
        <f>IF(BE122, AM122, AG122)</f>
        <v>0</v>
      </c>
      <c r="K122">
        <f>IF(BE122, AH122, AF122)</f>
        <v>0</v>
      </c>
      <c r="L122">
        <f>BG122 - IF(AT122&gt;1, K122*BA122*100.0/(AV122*BU122), 0)</f>
        <v>0</v>
      </c>
      <c r="M122">
        <f>((S122-I122/2)*L122-K122)/(S122+I122/2)</f>
        <v>0</v>
      </c>
      <c r="N122">
        <f>M122*(BN122+BO122)/1000.0</f>
        <v>0</v>
      </c>
      <c r="O122">
        <f>(BG122 - IF(AT122&gt;1, K122*BA122*100.0/(AV122*BU122), 0))*(BN122+BO122)/1000.0</f>
        <v>0</v>
      </c>
      <c r="P122">
        <f>2.0/((1/R122-1/Q122)+SIGN(R122)*SQRT((1/R122-1/Q122)*(1/R122-1/Q122) + 4*BB122/((BB122+1)*(BB122+1))*(2*1/R122*1/Q122-1/Q122*1/Q122)))</f>
        <v>0</v>
      </c>
      <c r="Q122">
        <f>IF(LEFT(BC122,1)&lt;&gt;"0",IF(LEFT(BC122,1)="1",3.0,BD122),$D$5+$E$5*(BU122*BN122/($K$5*1000))+$F$5*(BU122*BN122/($K$5*1000))*MAX(MIN(BA122,$J$5),$I$5)*MAX(MIN(BA122,$J$5),$I$5)+$G$5*MAX(MIN(BA122,$J$5),$I$5)*(BU122*BN122/($K$5*1000))+$H$5*(BU122*BN122/($K$5*1000))*(BU122*BN122/($K$5*1000)))</f>
        <v>0</v>
      </c>
      <c r="R122">
        <f>I122*(1000-(1000*0.61365*exp(17.502*V122/(240.97+V122))/(BN122+BO122)+BI122)/2)/(1000*0.61365*exp(17.502*V122/(240.97+V122))/(BN122+BO122)-BI122)</f>
        <v>0</v>
      </c>
      <c r="S122">
        <f>1/((BB122+1)/(P122/1.6)+1/(Q122/1.37)) + BB122/((BB122+1)/(P122/1.6) + BB122/(Q122/1.37))</f>
        <v>0</v>
      </c>
      <c r="T122">
        <f>(AW122*AZ122)</f>
        <v>0</v>
      </c>
      <c r="U122">
        <f>(BP122+(T122+2*0.95*5.67E-8*(((BP122+$B$7)+273)^4-(BP122+273)^4)-44100*I122)/(1.84*29.3*Q122+8*0.95*5.67E-8*(BP122+273)^3))</f>
        <v>0</v>
      </c>
      <c r="V122">
        <f>($C$7*BQ122+$D$7*BR122+$E$7*U122)</f>
        <v>0</v>
      </c>
      <c r="W122">
        <f>0.61365*exp(17.502*V122/(240.97+V122))</f>
        <v>0</v>
      </c>
      <c r="X122">
        <f>(Y122/Z122*100)</f>
        <v>0</v>
      </c>
      <c r="Y122">
        <f>BI122*(BN122+BO122)/1000</f>
        <v>0</v>
      </c>
      <c r="Z122">
        <f>0.61365*exp(17.502*BP122/(240.97+BP122))</f>
        <v>0</v>
      </c>
      <c r="AA122">
        <f>(W122-BI122*(BN122+BO122)/1000)</f>
        <v>0</v>
      </c>
      <c r="AB122">
        <f>(-I122*44100)</f>
        <v>0</v>
      </c>
      <c r="AC122">
        <f>2*29.3*Q122*0.92*(BP122-V122)</f>
        <v>0</v>
      </c>
      <c r="AD122">
        <f>2*0.95*5.67E-8*(((BP122+$B$7)+273)^4-(V122+273)^4)</f>
        <v>0</v>
      </c>
      <c r="AE122">
        <f>T122+AD122+AB122+AC122</f>
        <v>0</v>
      </c>
      <c r="AF122">
        <f>BM122*AT122*(BH122-BG122*(1000-AT122*BJ122)/(1000-AT122*BI122))/(100*BA122)</f>
        <v>0</v>
      </c>
      <c r="AG122">
        <f>1000*BM122*AT122*(BI122-BJ122)/(100*BA122*(1000-AT122*BI122))</f>
        <v>0</v>
      </c>
      <c r="AH122">
        <f>(AI122 - AJ122 - BN122*1E3/(8.314*(BP122+273.15)) * AL122/BM122 * AK122) * BM122/(100*BA122) * (1000 - BJ122)/1000</f>
        <v>0</v>
      </c>
      <c r="AI122">
        <v>426.3772323058304</v>
      </c>
      <c r="AJ122">
        <v>424.436993939394</v>
      </c>
      <c r="AK122">
        <v>-0.007790049545888341</v>
      </c>
      <c r="AL122">
        <v>67.16950918137732</v>
      </c>
      <c r="AM122">
        <f>(AO122 - AN122 + BN122*1E3/(8.314*(BP122+273.15)) * AQ122/BM122 * AP122) * BM122/(100*BA122) * 1000/(1000 - AO122)</f>
        <v>0</v>
      </c>
      <c r="AN122">
        <v>15.2628361325206</v>
      </c>
      <c r="AO122">
        <v>15.63599515151516</v>
      </c>
      <c r="AP122">
        <v>-0.0001024157760944902</v>
      </c>
      <c r="AQ122">
        <v>78.54941658935155</v>
      </c>
      <c r="AR122">
        <v>41</v>
      </c>
      <c r="AS122">
        <v>7</v>
      </c>
      <c r="AT122">
        <f>IF(AR122*$H$13&gt;=AV122,1.0,(AV122/(AV122-AR122*$H$13)))</f>
        <v>0</v>
      </c>
      <c r="AU122">
        <f>(AT122-1)*100</f>
        <v>0</v>
      </c>
      <c r="AV122">
        <f>MAX(0,($B$13+$C$13*BU122)/(1+$D$13*BU122)*BN122/(BP122+273)*$E$13)</f>
        <v>0</v>
      </c>
      <c r="AW122">
        <f>$B$11*BV122+$C$11*BW122+$F$11*CH122*(1-CK122)</f>
        <v>0</v>
      </c>
      <c r="AX122">
        <f>AW122*AY122</f>
        <v>0</v>
      </c>
      <c r="AY122">
        <f>($B$11*$D$9+$C$11*$D$9+$F$11*((CU122+CM122)/MAX(CU122+CM122+CV122, 0.1)*$I$9+CV122/MAX(CU122+CM122+CV122, 0.1)*$J$9))/($B$11+$C$11+$F$11)</f>
        <v>0</v>
      </c>
      <c r="AZ122">
        <f>($B$11*$K$9+$C$11*$K$9+$F$11*((CU122+CM122)/MAX(CU122+CM122+CV122, 0.1)*$P$9+CV122/MAX(CU122+CM122+CV122, 0.1)*$Q$9))/($B$11+$C$11+$F$11)</f>
        <v>0</v>
      </c>
      <c r="BA122">
        <v>6</v>
      </c>
      <c r="BB122">
        <v>0.5</v>
      </c>
      <c r="BC122" t="s">
        <v>355</v>
      </c>
      <c r="BD122">
        <v>2</v>
      </c>
      <c r="BE122" t="b">
        <v>1</v>
      </c>
      <c r="BF122">
        <v>1714155154.166666</v>
      </c>
      <c r="BG122">
        <v>417.8534</v>
      </c>
      <c r="BH122">
        <v>420.0244</v>
      </c>
      <c r="BI122">
        <v>15.64663</v>
      </c>
      <c r="BJ122">
        <v>15.25898</v>
      </c>
      <c r="BK122">
        <v>420.5256666666667</v>
      </c>
      <c r="BL122">
        <v>15.67625333333334</v>
      </c>
      <c r="BM122">
        <v>600.0218333333335</v>
      </c>
      <c r="BN122">
        <v>101.3667</v>
      </c>
      <c r="BO122">
        <v>0.10008355</v>
      </c>
      <c r="BP122">
        <v>21.96419333333333</v>
      </c>
      <c r="BQ122">
        <v>21.95079666666667</v>
      </c>
      <c r="BR122">
        <v>999.9000000000002</v>
      </c>
      <c r="BS122">
        <v>0</v>
      </c>
      <c r="BT122">
        <v>0</v>
      </c>
      <c r="BU122">
        <v>9991.038666666667</v>
      </c>
      <c r="BV122">
        <v>0</v>
      </c>
      <c r="BW122">
        <v>638.6209</v>
      </c>
      <c r="BX122">
        <v>-2.170947333333333</v>
      </c>
      <c r="BY122">
        <v>424.4952999999999</v>
      </c>
      <c r="BZ122">
        <v>426.5328</v>
      </c>
      <c r="CA122">
        <v>0.387645</v>
      </c>
      <c r="CB122">
        <v>420.0244</v>
      </c>
      <c r="CC122">
        <v>15.25898</v>
      </c>
      <c r="CD122">
        <v>1.586048666666666</v>
      </c>
      <c r="CE122">
        <v>1.546752666666667</v>
      </c>
      <c r="CF122">
        <v>13.82389666666667</v>
      </c>
      <c r="CG122">
        <v>13.43832</v>
      </c>
      <c r="CH122">
        <v>399.9975999999999</v>
      </c>
      <c r="CI122">
        <v>0.8999824333333331</v>
      </c>
      <c r="CJ122">
        <v>0.1000176333333334</v>
      </c>
      <c r="CK122">
        <v>0</v>
      </c>
      <c r="CL122">
        <v>180.8623</v>
      </c>
      <c r="CM122">
        <v>5.00098</v>
      </c>
      <c r="CN122">
        <v>983.2436000000001</v>
      </c>
      <c r="CO122">
        <v>3655.875666666666</v>
      </c>
      <c r="CP122">
        <v>36.93513333333333</v>
      </c>
      <c r="CQ122">
        <v>41.37676666666665</v>
      </c>
      <c r="CR122">
        <v>38.84973333333333</v>
      </c>
      <c r="CS122">
        <v>41.89763333333334</v>
      </c>
      <c r="CT122">
        <v>39.16639999999999</v>
      </c>
      <c r="CU122">
        <v>355.4903333333334</v>
      </c>
      <c r="CV122">
        <v>39.507</v>
      </c>
      <c r="CW122">
        <v>0</v>
      </c>
      <c r="CX122">
        <v>1714155248.9</v>
      </c>
      <c r="CY122">
        <v>0</v>
      </c>
      <c r="CZ122">
        <v>1714154521.5</v>
      </c>
      <c r="DA122" t="s">
        <v>550</v>
      </c>
      <c r="DB122">
        <v>1714154517.5</v>
      </c>
      <c r="DC122">
        <v>1714154521.5</v>
      </c>
      <c r="DD122">
        <v>4</v>
      </c>
      <c r="DE122">
        <v>0.022</v>
      </c>
      <c r="DF122">
        <v>-0.004</v>
      </c>
      <c r="DG122">
        <v>-2.682</v>
      </c>
      <c r="DH122">
        <v>-0.032</v>
      </c>
      <c r="DI122">
        <v>420</v>
      </c>
      <c r="DJ122">
        <v>14</v>
      </c>
      <c r="DK122">
        <v>0.52</v>
      </c>
      <c r="DL122">
        <v>0.11</v>
      </c>
      <c r="DM122">
        <v>-2.158914390243902</v>
      </c>
      <c r="DN122">
        <v>-0.117447595818816</v>
      </c>
      <c r="DO122">
        <v>0.09233651002265995</v>
      </c>
      <c r="DP122">
        <v>0</v>
      </c>
      <c r="DQ122">
        <v>0.396840756097561</v>
      </c>
      <c r="DR122">
        <v>-0.1510983972125427</v>
      </c>
      <c r="DS122">
        <v>0.0153967036997716</v>
      </c>
      <c r="DT122">
        <v>0</v>
      </c>
      <c r="DU122">
        <v>0</v>
      </c>
      <c r="DV122">
        <v>2</v>
      </c>
      <c r="DW122" t="s">
        <v>357</v>
      </c>
      <c r="DX122">
        <v>3.22956</v>
      </c>
      <c r="DY122">
        <v>2.70435</v>
      </c>
      <c r="DZ122">
        <v>0.106232</v>
      </c>
      <c r="EA122">
        <v>0.106471</v>
      </c>
      <c r="EB122">
        <v>0.0858377</v>
      </c>
      <c r="EC122">
        <v>0.0847569</v>
      </c>
      <c r="ED122">
        <v>29259.3</v>
      </c>
      <c r="EE122">
        <v>28593.7</v>
      </c>
      <c r="EF122">
        <v>31341.5</v>
      </c>
      <c r="EG122">
        <v>30325.9</v>
      </c>
      <c r="EH122">
        <v>38384.4</v>
      </c>
      <c r="EI122">
        <v>36706.8</v>
      </c>
      <c r="EJ122">
        <v>43930.3</v>
      </c>
      <c r="EK122">
        <v>42354.8</v>
      </c>
      <c r="EL122">
        <v>2.0759</v>
      </c>
      <c r="EM122">
        <v>1.95898</v>
      </c>
      <c r="EN122">
        <v>0.0213236</v>
      </c>
      <c r="EO122">
        <v>0</v>
      </c>
      <c r="EP122">
        <v>21.606</v>
      </c>
      <c r="EQ122">
        <v>999.9</v>
      </c>
      <c r="ER122">
        <v>55.6</v>
      </c>
      <c r="ES122">
        <v>25.9</v>
      </c>
      <c r="ET122">
        <v>18.398</v>
      </c>
      <c r="EU122">
        <v>61.6836</v>
      </c>
      <c r="EV122">
        <v>22.4038</v>
      </c>
      <c r="EW122">
        <v>1</v>
      </c>
      <c r="EX122">
        <v>-0.188686</v>
      </c>
      <c r="EY122">
        <v>1.76398</v>
      </c>
      <c r="EZ122">
        <v>20.2</v>
      </c>
      <c r="FA122">
        <v>5.22852</v>
      </c>
      <c r="FB122">
        <v>11.998</v>
      </c>
      <c r="FC122">
        <v>4.9674</v>
      </c>
      <c r="FD122">
        <v>3.297</v>
      </c>
      <c r="FE122">
        <v>9999</v>
      </c>
      <c r="FF122">
        <v>9999</v>
      </c>
      <c r="FG122">
        <v>9999</v>
      </c>
      <c r="FH122">
        <v>27.7</v>
      </c>
      <c r="FI122">
        <v>4.97106</v>
      </c>
      <c r="FJ122">
        <v>1.86768</v>
      </c>
      <c r="FK122">
        <v>1.85883</v>
      </c>
      <c r="FL122">
        <v>1.86494</v>
      </c>
      <c r="FM122">
        <v>1.8631</v>
      </c>
      <c r="FN122">
        <v>1.86436</v>
      </c>
      <c r="FO122">
        <v>1.85977</v>
      </c>
      <c r="FP122">
        <v>1.86386</v>
      </c>
      <c r="FQ122">
        <v>0</v>
      </c>
      <c r="FR122">
        <v>0</v>
      </c>
      <c r="FS122">
        <v>0</v>
      </c>
      <c r="FT122">
        <v>0</v>
      </c>
      <c r="FU122" t="s">
        <v>358</v>
      </c>
      <c r="FV122" t="s">
        <v>359</v>
      </c>
      <c r="FW122" t="s">
        <v>360</v>
      </c>
      <c r="FX122" t="s">
        <v>360</v>
      </c>
      <c r="FY122" t="s">
        <v>360</v>
      </c>
      <c r="FZ122" t="s">
        <v>360</v>
      </c>
      <c r="GA122">
        <v>0</v>
      </c>
      <c r="GB122">
        <v>100</v>
      </c>
      <c r="GC122">
        <v>100</v>
      </c>
      <c r="GD122">
        <v>-2.672</v>
      </c>
      <c r="GE122">
        <v>-0.0296</v>
      </c>
      <c r="GF122">
        <v>-0.8244468132919491</v>
      </c>
      <c r="GG122">
        <v>-0.004200780211792431</v>
      </c>
      <c r="GH122">
        <v>-6.086107273994438E-07</v>
      </c>
      <c r="GI122">
        <v>3.538391214060535E-10</v>
      </c>
      <c r="GJ122">
        <v>-0.05432726209302651</v>
      </c>
      <c r="GK122">
        <v>0.006682484536868237</v>
      </c>
      <c r="GL122">
        <v>-0.0007200357986506558</v>
      </c>
      <c r="GM122">
        <v>2.515042002614049E-05</v>
      </c>
      <c r="GN122">
        <v>15</v>
      </c>
      <c r="GO122">
        <v>1944</v>
      </c>
      <c r="GP122">
        <v>3</v>
      </c>
      <c r="GQ122">
        <v>20</v>
      </c>
      <c r="GR122">
        <v>10.7</v>
      </c>
      <c r="GS122">
        <v>10.7</v>
      </c>
      <c r="GT122">
        <v>1.12793</v>
      </c>
      <c r="GU122">
        <v>2.41943</v>
      </c>
      <c r="GV122">
        <v>1.44897</v>
      </c>
      <c r="GW122">
        <v>2.29858</v>
      </c>
      <c r="GX122">
        <v>1.55151</v>
      </c>
      <c r="GY122">
        <v>2.33276</v>
      </c>
      <c r="GZ122">
        <v>30.3509</v>
      </c>
      <c r="HA122">
        <v>13.9919</v>
      </c>
      <c r="HB122">
        <v>18</v>
      </c>
      <c r="HC122">
        <v>542.271</v>
      </c>
      <c r="HD122">
        <v>472.656</v>
      </c>
      <c r="HE122">
        <v>19.0002</v>
      </c>
      <c r="HF122">
        <v>24.5271</v>
      </c>
      <c r="HG122">
        <v>30.0009</v>
      </c>
      <c r="HH122">
        <v>24.4801</v>
      </c>
      <c r="HI122">
        <v>24.4036</v>
      </c>
      <c r="HJ122">
        <v>22.5798</v>
      </c>
      <c r="HK122">
        <v>26.9982</v>
      </c>
      <c r="HL122">
        <v>58.4423</v>
      </c>
      <c r="HM122">
        <v>19</v>
      </c>
      <c r="HN122">
        <v>420</v>
      </c>
      <c r="HO122">
        <v>15.2449</v>
      </c>
      <c r="HP122">
        <v>99.4691</v>
      </c>
      <c r="HQ122">
        <v>101.199</v>
      </c>
    </row>
    <row r="123" spans="1:225">
      <c r="A123">
        <v>107</v>
      </c>
      <c r="B123">
        <v>1714155172.1</v>
      </c>
      <c r="C123">
        <v>4115</v>
      </c>
      <c r="D123" t="s">
        <v>589</v>
      </c>
      <c r="E123" t="s">
        <v>590</v>
      </c>
      <c r="F123">
        <v>5</v>
      </c>
      <c r="G123" t="s">
        <v>580</v>
      </c>
      <c r="H123">
        <v>1714155164.166666</v>
      </c>
      <c r="I123">
        <f>(J123)/1000</f>
        <v>0</v>
      </c>
      <c r="J123">
        <f>IF(BE123, AM123, AG123)</f>
        <v>0</v>
      </c>
      <c r="K123">
        <f>IF(BE123, AH123, AF123)</f>
        <v>0</v>
      </c>
      <c r="L123">
        <f>BG123 - IF(AT123&gt;1, K123*BA123*100.0/(AV123*BU123), 0)</f>
        <v>0</v>
      </c>
      <c r="M123">
        <f>((S123-I123/2)*L123-K123)/(S123+I123/2)</f>
        <v>0</v>
      </c>
      <c r="N123">
        <f>M123*(BN123+BO123)/1000.0</f>
        <v>0</v>
      </c>
      <c r="O123">
        <f>(BG123 - IF(AT123&gt;1, K123*BA123*100.0/(AV123*BU123), 0))*(BN123+BO123)/1000.0</f>
        <v>0</v>
      </c>
      <c r="P123">
        <f>2.0/((1/R123-1/Q123)+SIGN(R123)*SQRT((1/R123-1/Q123)*(1/R123-1/Q123) + 4*BB123/((BB123+1)*(BB123+1))*(2*1/R123*1/Q123-1/Q123*1/Q123)))</f>
        <v>0</v>
      </c>
      <c r="Q123">
        <f>IF(LEFT(BC123,1)&lt;&gt;"0",IF(LEFT(BC123,1)="1",3.0,BD123),$D$5+$E$5*(BU123*BN123/($K$5*1000))+$F$5*(BU123*BN123/($K$5*1000))*MAX(MIN(BA123,$J$5),$I$5)*MAX(MIN(BA123,$J$5),$I$5)+$G$5*MAX(MIN(BA123,$J$5),$I$5)*(BU123*BN123/($K$5*1000))+$H$5*(BU123*BN123/($K$5*1000))*(BU123*BN123/($K$5*1000)))</f>
        <v>0</v>
      </c>
      <c r="R123">
        <f>I123*(1000-(1000*0.61365*exp(17.502*V123/(240.97+V123))/(BN123+BO123)+BI123)/2)/(1000*0.61365*exp(17.502*V123/(240.97+V123))/(BN123+BO123)-BI123)</f>
        <v>0</v>
      </c>
      <c r="S123">
        <f>1/((BB123+1)/(P123/1.6)+1/(Q123/1.37)) + BB123/((BB123+1)/(P123/1.6) + BB123/(Q123/1.37))</f>
        <v>0</v>
      </c>
      <c r="T123">
        <f>(AW123*AZ123)</f>
        <v>0</v>
      </c>
      <c r="U123">
        <f>(BP123+(T123+2*0.95*5.67E-8*(((BP123+$B$7)+273)^4-(BP123+273)^4)-44100*I123)/(1.84*29.3*Q123+8*0.95*5.67E-8*(BP123+273)^3))</f>
        <v>0</v>
      </c>
      <c r="V123">
        <f>($C$7*BQ123+$D$7*BR123+$E$7*U123)</f>
        <v>0</v>
      </c>
      <c r="W123">
        <f>0.61365*exp(17.502*V123/(240.97+V123))</f>
        <v>0</v>
      </c>
      <c r="X123">
        <f>(Y123/Z123*100)</f>
        <v>0</v>
      </c>
      <c r="Y123">
        <f>BI123*(BN123+BO123)/1000</f>
        <v>0</v>
      </c>
      <c r="Z123">
        <f>0.61365*exp(17.502*BP123/(240.97+BP123))</f>
        <v>0</v>
      </c>
      <c r="AA123">
        <f>(W123-BI123*(BN123+BO123)/1000)</f>
        <v>0</v>
      </c>
      <c r="AB123">
        <f>(-I123*44100)</f>
        <v>0</v>
      </c>
      <c r="AC123">
        <f>2*29.3*Q123*0.92*(BP123-V123)</f>
        <v>0</v>
      </c>
      <c r="AD123">
        <f>2*0.95*5.67E-8*(((BP123+$B$7)+273)^4-(V123+273)^4)</f>
        <v>0</v>
      </c>
      <c r="AE123">
        <f>T123+AD123+AB123+AC123</f>
        <v>0</v>
      </c>
      <c r="AF123">
        <f>BM123*AT123*(BH123-BG123*(1000-AT123*BJ123)/(1000-AT123*BI123))/(100*BA123)</f>
        <v>0</v>
      </c>
      <c r="AG123">
        <f>1000*BM123*AT123*(BI123-BJ123)/(100*BA123*(1000-AT123*BI123))</f>
        <v>0</v>
      </c>
      <c r="AH123">
        <f>(AI123 - AJ123 - BN123*1E3/(8.314*(BP123+273.15)) * AL123/BM123 * AK123) * BM123/(100*BA123) * (1000 - BJ123)/1000</f>
        <v>0</v>
      </c>
      <c r="AI123">
        <v>426.4382109803376</v>
      </c>
      <c r="AJ123">
        <v>424.4945515151514</v>
      </c>
      <c r="AK123">
        <v>0.02289273902709728</v>
      </c>
      <c r="AL123">
        <v>67.16950918137732</v>
      </c>
      <c r="AM123">
        <f>(AO123 - AN123 + BN123*1E3/(8.314*(BP123+273.15)) * AQ123/BM123 * AP123) * BM123/(100*BA123) * 1000/(1000 - AO123)</f>
        <v>0</v>
      </c>
      <c r="AN123">
        <v>15.27452010970712</v>
      </c>
      <c r="AO123">
        <v>15.6378303030303</v>
      </c>
      <c r="AP123">
        <v>5.027142782940457E-05</v>
      </c>
      <c r="AQ123">
        <v>78.54941658935155</v>
      </c>
      <c r="AR123">
        <v>40</v>
      </c>
      <c r="AS123">
        <v>7</v>
      </c>
      <c r="AT123">
        <f>IF(AR123*$H$13&gt;=AV123,1.0,(AV123/(AV123-AR123*$H$13)))</f>
        <v>0</v>
      </c>
      <c r="AU123">
        <f>(AT123-1)*100</f>
        <v>0</v>
      </c>
      <c r="AV123">
        <f>MAX(0,($B$13+$C$13*BU123)/(1+$D$13*BU123)*BN123/(BP123+273)*$E$13)</f>
        <v>0</v>
      </c>
      <c r="AW123">
        <f>$B$11*BV123+$C$11*BW123+$F$11*CH123*(1-CK123)</f>
        <v>0</v>
      </c>
      <c r="AX123">
        <f>AW123*AY123</f>
        <v>0</v>
      </c>
      <c r="AY123">
        <f>($B$11*$D$9+$C$11*$D$9+$F$11*((CU123+CM123)/MAX(CU123+CM123+CV123, 0.1)*$I$9+CV123/MAX(CU123+CM123+CV123, 0.1)*$J$9))/($B$11+$C$11+$F$11)</f>
        <v>0</v>
      </c>
      <c r="AZ123">
        <f>($B$11*$K$9+$C$11*$K$9+$F$11*((CU123+CM123)/MAX(CU123+CM123+CV123, 0.1)*$P$9+CV123/MAX(CU123+CM123+CV123, 0.1)*$Q$9))/($B$11+$C$11+$F$11)</f>
        <v>0</v>
      </c>
      <c r="BA123">
        <v>6</v>
      </c>
      <c r="BB123">
        <v>0.5</v>
      </c>
      <c r="BC123" t="s">
        <v>355</v>
      </c>
      <c r="BD123">
        <v>2</v>
      </c>
      <c r="BE123" t="b">
        <v>1</v>
      </c>
      <c r="BF123">
        <v>1714155164.166666</v>
      </c>
      <c r="BG123">
        <v>417.805</v>
      </c>
      <c r="BH123">
        <v>419.9015666666667</v>
      </c>
      <c r="BI123">
        <v>15.63634666666667</v>
      </c>
      <c r="BJ123">
        <v>15.26773333333333</v>
      </c>
      <c r="BK123">
        <v>420.4770666666667</v>
      </c>
      <c r="BL123">
        <v>15.66599666666667</v>
      </c>
      <c r="BM123">
        <v>600.0100666666666</v>
      </c>
      <c r="BN123">
        <v>101.3662</v>
      </c>
      <c r="BO123">
        <v>0.1000441433333333</v>
      </c>
      <c r="BP123">
        <v>21.97247333333333</v>
      </c>
      <c r="BQ123">
        <v>21.95448333333333</v>
      </c>
      <c r="BR123">
        <v>999.9000000000002</v>
      </c>
      <c r="BS123">
        <v>0</v>
      </c>
      <c r="BT123">
        <v>0</v>
      </c>
      <c r="BU123">
        <v>9992.768333333333</v>
      </c>
      <c r="BV123">
        <v>0</v>
      </c>
      <c r="BW123">
        <v>714.8713333333333</v>
      </c>
      <c r="BX123">
        <v>-2.096516333333333</v>
      </c>
      <c r="BY123">
        <v>424.4416333333334</v>
      </c>
      <c r="BZ123">
        <v>426.4118666666666</v>
      </c>
      <c r="CA123">
        <v>0.3686088</v>
      </c>
      <c r="CB123">
        <v>419.9015666666667</v>
      </c>
      <c r="CC123">
        <v>15.26773333333333</v>
      </c>
      <c r="CD123">
        <v>1.584997333333334</v>
      </c>
      <c r="CE123">
        <v>1.547631666666667</v>
      </c>
      <c r="CF123">
        <v>13.81371</v>
      </c>
      <c r="CG123">
        <v>13.44704</v>
      </c>
      <c r="CH123">
        <v>400.0088666666667</v>
      </c>
      <c r="CI123">
        <v>0.8999736666666663</v>
      </c>
      <c r="CJ123">
        <v>0.1000264066666667</v>
      </c>
      <c r="CK123">
        <v>0</v>
      </c>
      <c r="CL123">
        <v>180.0912333333333</v>
      </c>
      <c r="CM123">
        <v>5.00098</v>
      </c>
      <c r="CN123">
        <v>972.5883666666666</v>
      </c>
      <c r="CO123">
        <v>3655.969666666667</v>
      </c>
      <c r="CP123">
        <v>36.9895</v>
      </c>
      <c r="CQ123">
        <v>41.33513333333332</v>
      </c>
      <c r="CR123">
        <v>38.90393333333333</v>
      </c>
      <c r="CS123">
        <v>41.89769999999999</v>
      </c>
      <c r="CT123">
        <v>39.17683333333333</v>
      </c>
      <c r="CU123">
        <v>355.4973333333334</v>
      </c>
      <c r="CV123">
        <v>39.51166666666666</v>
      </c>
      <c r="CW123">
        <v>0</v>
      </c>
      <c r="CX123">
        <v>1714155259.1</v>
      </c>
      <c r="CY123">
        <v>0</v>
      </c>
      <c r="CZ123">
        <v>1714154521.5</v>
      </c>
      <c r="DA123" t="s">
        <v>550</v>
      </c>
      <c r="DB123">
        <v>1714154517.5</v>
      </c>
      <c r="DC123">
        <v>1714154521.5</v>
      </c>
      <c r="DD123">
        <v>4</v>
      </c>
      <c r="DE123">
        <v>0.022</v>
      </c>
      <c r="DF123">
        <v>-0.004</v>
      </c>
      <c r="DG123">
        <v>-2.682</v>
      </c>
      <c r="DH123">
        <v>-0.032</v>
      </c>
      <c r="DI123">
        <v>420</v>
      </c>
      <c r="DJ123">
        <v>14</v>
      </c>
      <c r="DK123">
        <v>0.52</v>
      </c>
      <c r="DL123">
        <v>0.11</v>
      </c>
      <c r="DM123">
        <v>-2.135008</v>
      </c>
      <c r="DN123">
        <v>0.451129305816136</v>
      </c>
      <c r="DO123">
        <v>0.1176919730950246</v>
      </c>
      <c r="DP123">
        <v>0</v>
      </c>
      <c r="DQ123">
        <v>0.373426725</v>
      </c>
      <c r="DR123">
        <v>-0.09845217636022675</v>
      </c>
      <c r="DS123">
        <v>0.009925758963392924</v>
      </c>
      <c r="DT123">
        <v>1</v>
      </c>
      <c r="DU123">
        <v>1</v>
      </c>
      <c r="DV123">
        <v>2</v>
      </c>
      <c r="DW123" t="s">
        <v>368</v>
      </c>
      <c r="DX123">
        <v>3.22956</v>
      </c>
      <c r="DY123">
        <v>2.70434</v>
      </c>
      <c r="DZ123">
        <v>0.10624</v>
      </c>
      <c r="EA123">
        <v>0.106445</v>
      </c>
      <c r="EB123">
        <v>0.08583929999999999</v>
      </c>
      <c r="EC123">
        <v>0.08483830000000001</v>
      </c>
      <c r="ED123">
        <v>29258.6</v>
      </c>
      <c r="EE123">
        <v>28592.1</v>
      </c>
      <c r="EF123">
        <v>31341.2</v>
      </c>
      <c r="EG123">
        <v>30323.5</v>
      </c>
      <c r="EH123">
        <v>38383.9</v>
      </c>
      <c r="EI123">
        <v>36703.8</v>
      </c>
      <c r="EJ123">
        <v>43929.9</v>
      </c>
      <c r="EK123">
        <v>42355.1</v>
      </c>
      <c r="EL123">
        <v>2.07597</v>
      </c>
      <c r="EM123">
        <v>1.95893</v>
      </c>
      <c r="EN123">
        <v>0.0219755</v>
      </c>
      <c r="EO123">
        <v>0</v>
      </c>
      <c r="EP123">
        <v>21.6056</v>
      </c>
      <c r="EQ123">
        <v>999.9</v>
      </c>
      <c r="ER123">
        <v>55.6</v>
      </c>
      <c r="ES123">
        <v>25.9</v>
      </c>
      <c r="ET123">
        <v>18.3974</v>
      </c>
      <c r="EU123">
        <v>61.7636</v>
      </c>
      <c r="EV123">
        <v>22.8686</v>
      </c>
      <c r="EW123">
        <v>1</v>
      </c>
      <c r="EX123">
        <v>-0.187426</v>
      </c>
      <c r="EY123">
        <v>1.76555</v>
      </c>
      <c r="EZ123">
        <v>20.1979</v>
      </c>
      <c r="FA123">
        <v>5.22897</v>
      </c>
      <c r="FB123">
        <v>11.998</v>
      </c>
      <c r="FC123">
        <v>4.9675</v>
      </c>
      <c r="FD123">
        <v>3.297</v>
      </c>
      <c r="FE123">
        <v>9999</v>
      </c>
      <c r="FF123">
        <v>9999</v>
      </c>
      <c r="FG123">
        <v>9999</v>
      </c>
      <c r="FH123">
        <v>27.7</v>
      </c>
      <c r="FI123">
        <v>4.97105</v>
      </c>
      <c r="FJ123">
        <v>1.86768</v>
      </c>
      <c r="FK123">
        <v>1.85883</v>
      </c>
      <c r="FL123">
        <v>1.86495</v>
      </c>
      <c r="FM123">
        <v>1.8631</v>
      </c>
      <c r="FN123">
        <v>1.86434</v>
      </c>
      <c r="FO123">
        <v>1.85975</v>
      </c>
      <c r="FP123">
        <v>1.86386</v>
      </c>
      <c r="FQ123">
        <v>0</v>
      </c>
      <c r="FR123">
        <v>0</v>
      </c>
      <c r="FS123">
        <v>0</v>
      </c>
      <c r="FT123">
        <v>0</v>
      </c>
      <c r="FU123" t="s">
        <v>358</v>
      </c>
      <c r="FV123" t="s">
        <v>359</v>
      </c>
      <c r="FW123" t="s">
        <v>360</v>
      </c>
      <c r="FX123" t="s">
        <v>360</v>
      </c>
      <c r="FY123" t="s">
        <v>360</v>
      </c>
      <c r="FZ123" t="s">
        <v>360</v>
      </c>
      <c r="GA123">
        <v>0</v>
      </c>
      <c r="GB123">
        <v>100</v>
      </c>
      <c r="GC123">
        <v>100</v>
      </c>
      <c r="GD123">
        <v>-2.672</v>
      </c>
      <c r="GE123">
        <v>-0.0297</v>
      </c>
      <c r="GF123">
        <v>-0.8244468132919491</v>
      </c>
      <c r="GG123">
        <v>-0.004200780211792431</v>
      </c>
      <c r="GH123">
        <v>-6.086107273994438E-07</v>
      </c>
      <c r="GI123">
        <v>3.538391214060535E-10</v>
      </c>
      <c r="GJ123">
        <v>-0.05432726209302651</v>
      </c>
      <c r="GK123">
        <v>0.006682484536868237</v>
      </c>
      <c r="GL123">
        <v>-0.0007200357986506558</v>
      </c>
      <c r="GM123">
        <v>2.515042002614049E-05</v>
      </c>
      <c r="GN123">
        <v>15</v>
      </c>
      <c r="GO123">
        <v>1944</v>
      </c>
      <c r="GP123">
        <v>3</v>
      </c>
      <c r="GQ123">
        <v>20</v>
      </c>
      <c r="GR123">
        <v>10.9</v>
      </c>
      <c r="GS123">
        <v>10.8</v>
      </c>
      <c r="GT123">
        <v>1.12793</v>
      </c>
      <c r="GU123">
        <v>2.42188</v>
      </c>
      <c r="GV123">
        <v>1.44897</v>
      </c>
      <c r="GW123">
        <v>2.29858</v>
      </c>
      <c r="GX123">
        <v>1.55151</v>
      </c>
      <c r="GY123">
        <v>2.21802</v>
      </c>
      <c r="GZ123">
        <v>30.3724</v>
      </c>
      <c r="HA123">
        <v>13.9657</v>
      </c>
      <c r="HB123">
        <v>18</v>
      </c>
      <c r="HC123">
        <v>542.494</v>
      </c>
      <c r="HD123">
        <v>472.785</v>
      </c>
      <c r="HE123">
        <v>19.0003</v>
      </c>
      <c r="HF123">
        <v>24.5468</v>
      </c>
      <c r="HG123">
        <v>30.0008</v>
      </c>
      <c r="HH123">
        <v>24.4982</v>
      </c>
      <c r="HI123">
        <v>24.4217</v>
      </c>
      <c r="HJ123">
        <v>22.5901</v>
      </c>
      <c r="HK123">
        <v>26.9982</v>
      </c>
      <c r="HL123">
        <v>58.4423</v>
      </c>
      <c r="HM123">
        <v>19</v>
      </c>
      <c r="HN123">
        <v>420</v>
      </c>
      <c r="HO123">
        <v>15.2449</v>
      </c>
      <c r="HP123">
        <v>99.468</v>
      </c>
      <c r="HQ123">
        <v>101.196</v>
      </c>
    </row>
    <row r="124" spans="1:225">
      <c r="A124">
        <v>108</v>
      </c>
      <c r="B124">
        <v>1714155182.1</v>
      </c>
      <c r="C124">
        <v>4125</v>
      </c>
      <c r="D124" t="s">
        <v>591</v>
      </c>
      <c r="E124" t="s">
        <v>592</v>
      </c>
      <c r="F124">
        <v>5</v>
      </c>
      <c r="G124" t="s">
        <v>580</v>
      </c>
      <c r="H124">
        <v>1714155174.166666</v>
      </c>
      <c r="I124">
        <f>(J124)/1000</f>
        <v>0</v>
      </c>
      <c r="J124">
        <f>IF(BE124, AM124, AG124)</f>
        <v>0</v>
      </c>
      <c r="K124">
        <f>IF(BE124, AH124, AF124)</f>
        <v>0</v>
      </c>
      <c r="L124">
        <f>BG124 - IF(AT124&gt;1, K124*BA124*100.0/(AV124*BU124), 0)</f>
        <v>0</v>
      </c>
      <c r="M124">
        <f>((S124-I124/2)*L124-K124)/(S124+I124/2)</f>
        <v>0</v>
      </c>
      <c r="N124">
        <f>M124*(BN124+BO124)/1000.0</f>
        <v>0</v>
      </c>
      <c r="O124">
        <f>(BG124 - IF(AT124&gt;1, K124*BA124*100.0/(AV124*BU124), 0))*(BN124+BO124)/1000.0</f>
        <v>0</v>
      </c>
      <c r="P124">
        <f>2.0/((1/R124-1/Q124)+SIGN(R124)*SQRT((1/R124-1/Q124)*(1/R124-1/Q124) + 4*BB124/((BB124+1)*(BB124+1))*(2*1/R124*1/Q124-1/Q124*1/Q124)))</f>
        <v>0</v>
      </c>
      <c r="Q124">
        <f>IF(LEFT(BC124,1)&lt;&gt;"0",IF(LEFT(BC124,1)="1",3.0,BD124),$D$5+$E$5*(BU124*BN124/($K$5*1000))+$F$5*(BU124*BN124/($K$5*1000))*MAX(MIN(BA124,$J$5),$I$5)*MAX(MIN(BA124,$J$5),$I$5)+$G$5*MAX(MIN(BA124,$J$5),$I$5)*(BU124*BN124/($K$5*1000))+$H$5*(BU124*BN124/($K$5*1000))*(BU124*BN124/($K$5*1000)))</f>
        <v>0</v>
      </c>
      <c r="R124">
        <f>I124*(1000-(1000*0.61365*exp(17.502*V124/(240.97+V124))/(BN124+BO124)+BI124)/2)/(1000*0.61365*exp(17.502*V124/(240.97+V124))/(BN124+BO124)-BI124)</f>
        <v>0</v>
      </c>
      <c r="S124">
        <f>1/((BB124+1)/(P124/1.6)+1/(Q124/1.37)) + BB124/((BB124+1)/(P124/1.6) + BB124/(Q124/1.37))</f>
        <v>0</v>
      </c>
      <c r="T124">
        <f>(AW124*AZ124)</f>
        <v>0</v>
      </c>
      <c r="U124">
        <f>(BP124+(T124+2*0.95*5.67E-8*(((BP124+$B$7)+273)^4-(BP124+273)^4)-44100*I124)/(1.84*29.3*Q124+8*0.95*5.67E-8*(BP124+273)^3))</f>
        <v>0</v>
      </c>
      <c r="V124">
        <f>($C$7*BQ124+$D$7*BR124+$E$7*U124)</f>
        <v>0</v>
      </c>
      <c r="W124">
        <f>0.61365*exp(17.502*V124/(240.97+V124))</f>
        <v>0</v>
      </c>
      <c r="X124">
        <f>(Y124/Z124*100)</f>
        <v>0</v>
      </c>
      <c r="Y124">
        <f>BI124*(BN124+BO124)/1000</f>
        <v>0</v>
      </c>
      <c r="Z124">
        <f>0.61365*exp(17.502*BP124/(240.97+BP124))</f>
        <v>0</v>
      </c>
      <c r="AA124">
        <f>(W124-BI124*(BN124+BO124)/1000)</f>
        <v>0</v>
      </c>
      <c r="AB124">
        <f>(-I124*44100)</f>
        <v>0</v>
      </c>
      <c r="AC124">
        <f>2*29.3*Q124*0.92*(BP124-V124)</f>
        <v>0</v>
      </c>
      <c r="AD124">
        <f>2*0.95*5.67E-8*(((BP124+$B$7)+273)^4-(V124+273)^4)</f>
        <v>0</v>
      </c>
      <c r="AE124">
        <f>T124+AD124+AB124+AC124</f>
        <v>0</v>
      </c>
      <c r="AF124">
        <f>BM124*AT124*(BH124-BG124*(1000-AT124*BJ124)/(1000-AT124*BI124))/(100*BA124)</f>
        <v>0</v>
      </c>
      <c r="AG124">
        <f>1000*BM124*AT124*(BI124-BJ124)/(100*BA124*(1000-AT124*BI124))</f>
        <v>0</v>
      </c>
      <c r="AH124">
        <f>(AI124 - AJ124 - BN124*1E3/(8.314*(BP124+273.15)) * AL124/BM124 * AK124) * BM124/(100*BA124) * (1000 - BJ124)/1000</f>
        <v>0</v>
      </c>
      <c r="AI124">
        <v>426.6192298261925</v>
      </c>
      <c r="AJ124">
        <v>424.5929878787879</v>
      </c>
      <c r="AK124">
        <v>3.246382015749029E-05</v>
      </c>
      <c r="AL124">
        <v>67.16950918137732</v>
      </c>
      <c r="AM124">
        <f>(AO124 - AN124 + BN124*1E3/(8.314*(BP124+273.15)) * AQ124/BM124 * AP124) * BM124/(100*BA124) * 1000/(1000 - AO124)</f>
        <v>0</v>
      </c>
      <c r="AN124">
        <v>15.27297122748983</v>
      </c>
      <c r="AO124">
        <v>15.64141757575758</v>
      </c>
      <c r="AP124">
        <v>1.481725848265114E-06</v>
      </c>
      <c r="AQ124">
        <v>78.54941658935155</v>
      </c>
      <c r="AR124">
        <v>40</v>
      </c>
      <c r="AS124">
        <v>7</v>
      </c>
      <c r="AT124">
        <f>IF(AR124*$H$13&gt;=AV124,1.0,(AV124/(AV124-AR124*$H$13)))</f>
        <v>0</v>
      </c>
      <c r="AU124">
        <f>(AT124-1)*100</f>
        <v>0</v>
      </c>
      <c r="AV124">
        <f>MAX(0,($B$13+$C$13*BU124)/(1+$D$13*BU124)*BN124/(BP124+273)*$E$13)</f>
        <v>0</v>
      </c>
      <c r="AW124">
        <f>$B$11*BV124+$C$11*BW124+$F$11*CH124*(1-CK124)</f>
        <v>0</v>
      </c>
      <c r="AX124">
        <f>AW124*AY124</f>
        <v>0</v>
      </c>
      <c r="AY124">
        <f>($B$11*$D$9+$C$11*$D$9+$F$11*((CU124+CM124)/MAX(CU124+CM124+CV124, 0.1)*$I$9+CV124/MAX(CU124+CM124+CV124, 0.1)*$J$9))/($B$11+$C$11+$F$11)</f>
        <v>0</v>
      </c>
      <c r="AZ124">
        <f>($B$11*$K$9+$C$11*$K$9+$F$11*((CU124+CM124)/MAX(CU124+CM124+CV124, 0.1)*$P$9+CV124/MAX(CU124+CM124+CV124, 0.1)*$Q$9))/($B$11+$C$11+$F$11)</f>
        <v>0</v>
      </c>
      <c r="BA124">
        <v>6</v>
      </c>
      <c r="BB124">
        <v>0.5</v>
      </c>
      <c r="BC124" t="s">
        <v>355</v>
      </c>
      <c r="BD124">
        <v>2</v>
      </c>
      <c r="BE124" t="b">
        <v>1</v>
      </c>
      <c r="BF124">
        <v>1714155174.166666</v>
      </c>
      <c r="BG124">
        <v>417.8853</v>
      </c>
      <c r="BH124">
        <v>420.0509666666666</v>
      </c>
      <c r="BI124">
        <v>15.63834</v>
      </c>
      <c r="BJ124">
        <v>15.27059</v>
      </c>
      <c r="BK124">
        <v>420.5577666666667</v>
      </c>
      <c r="BL124">
        <v>15.66798</v>
      </c>
      <c r="BM124">
        <v>599.9868333333332</v>
      </c>
      <c r="BN124">
        <v>101.3651333333333</v>
      </c>
      <c r="BO124">
        <v>0.09989955</v>
      </c>
      <c r="BP124">
        <v>21.98730333333333</v>
      </c>
      <c r="BQ124">
        <v>21.96621666666666</v>
      </c>
      <c r="BR124">
        <v>999.9000000000002</v>
      </c>
      <c r="BS124">
        <v>0</v>
      </c>
      <c r="BT124">
        <v>0</v>
      </c>
      <c r="BU124">
        <v>10011.01333333333</v>
      </c>
      <c r="BV124">
        <v>0</v>
      </c>
      <c r="BW124">
        <v>755.7516999999999</v>
      </c>
      <c r="BX124">
        <v>-2.165587</v>
      </c>
      <c r="BY124">
        <v>424.5242</v>
      </c>
      <c r="BZ124">
        <v>426.5648333333332</v>
      </c>
      <c r="CA124">
        <v>0.367747</v>
      </c>
      <c r="CB124">
        <v>420.0509666666666</v>
      </c>
      <c r="CC124">
        <v>15.27059</v>
      </c>
      <c r="CD124">
        <v>1.585182</v>
      </c>
      <c r="CE124">
        <v>1.547905666666667</v>
      </c>
      <c r="CF124">
        <v>13.81551333333334</v>
      </c>
      <c r="CG124">
        <v>13.44975666666667</v>
      </c>
      <c r="CH124">
        <v>400.0496333333332</v>
      </c>
      <c r="CI124">
        <v>0.8999776666666667</v>
      </c>
      <c r="CJ124">
        <v>0.1000222666666667</v>
      </c>
      <c r="CK124">
        <v>0</v>
      </c>
      <c r="CL124">
        <v>179.4464666666667</v>
      </c>
      <c r="CM124">
        <v>5.00098</v>
      </c>
      <c r="CN124">
        <v>964.5993666666668</v>
      </c>
      <c r="CO124">
        <v>3656.351666666666</v>
      </c>
      <c r="CP124">
        <v>36.94986666666667</v>
      </c>
      <c r="CQ124">
        <v>40.91433333333332</v>
      </c>
      <c r="CR124">
        <v>38.82473333333333</v>
      </c>
      <c r="CS124">
        <v>41.40813333333332</v>
      </c>
      <c r="CT124">
        <v>38.91433333333332</v>
      </c>
      <c r="CU124">
        <v>355.5349999999999</v>
      </c>
      <c r="CV124">
        <v>39.51333333333333</v>
      </c>
      <c r="CW124">
        <v>0</v>
      </c>
      <c r="CX124">
        <v>1714155269.3</v>
      </c>
      <c r="CY124">
        <v>0</v>
      </c>
      <c r="CZ124">
        <v>1714154521.5</v>
      </c>
      <c r="DA124" t="s">
        <v>550</v>
      </c>
      <c r="DB124">
        <v>1714154517.5</v>
      </c>
      <c r="DC124">
        <v>1714154521.5</v>
      </c>
      <c r="DD124">
        <v>4</v>
      </c>
      <c r="DE124">
        <v>0.022</v>
      </c>
      <c r="DF124">
        <v>-0.004</v>
      </c>
      <c r="DG124">
        <v>-2.682</v>
      </c>
      <c r="DH124">
        <v>-0.032</v>
      </c>
      <c r="DI124">
        <v>420</v>
      </c>
      <c r="DJ124">
        <v>14</v>
      </c>
      <c r="DK124">
        <v>0.52</v>
      </c>
      <c r="DL124">
        <v>0.11</v>
      </c>
      <c r="DM124">
        <v>-2.1324025</v>
      </c>
      <c r="DN124">
        <v>-0.5653296810506524</v>
      </c>
      <c r="DO124">
        <v>0.1262020364088869</v>
      </c>
      <c r="DP124">
        <v>0</v>
      </c>
      <c r="DQ124">
        <v>0.367429625</v>
      </c>
      <c r="DR124">
        <v>0.01600999249530909</v>
      </c>
      <c r="DS124">
        <v>0.007540007900153356</v>
      </c>
      <c r="DT124">
        <v>1</v>
      </c>
      <c r="DU124">
        <v>1</v>
      </c>
      <c r="DV124">
        <v>2</v>
      </c>
      <c r="DW124" t="s">
        <v>368</v>
      </c>
      <c r="DX124">
        <v>3.22951</v>
      </c>
      <c r="DY124">
        <v>2.70435</v>
      </c>
      <c r="DZ124">
        <v>0.106247</v>
      </c>
      <c r="EA124">
        <v>0.106489</v>
      </c>
      <c r="EB124">
        <v>0.0858482</v>
      </c>
      <c r="EC124">
        <v>0.0847787</v>
      </c>
      <c r="ED124">
        <v>29257.2</v>
      </c>
      <c r="EE124">
        <v>28591</v>
      </c>
      <c r="EF124">
        <v>31340</v>
      </c>
      <c r="EG124">
        <v>30324</v>
      </c>
      <c r="EH124">
        <v>38381.9</v>
      </c>
      <c r="EI124">
        <v>36703.4</v>
      </c>
      <c r="EJ124">
        <v>43928</v>
      </c>
      <c r="EK124">
        <v>42351.9</v>
      </c>
      <c r="EL124">
        <v>2.07565</v>
      </c>
      <c r="EM124">
        <v>1.9585</v>
      </c>
      <c r="EN124">
        <v>0.0219531</v>
      </c>
      <c r="EO124">
        <v>0</v>
      </c>
      <c r="EP124">
        <v>21.612</v>
      </c>
      <c r="EQ124">
        <v>999.9</v>
      </c>
      <c r="ER124">
        <v>55.6</v>
      </c>
      <c r="ES124">
        <v>25.9</v>
      </c>
      <c r="ET124">
        <v>18.3981</v>
      </c>
      <c r="EU124">
        <v>61.4536</v>
      </c>
      <c r="EV124">
        <v>22.7644</v>
      </c>
      <c r="EW124">
        <v>1</v>
      </c>
      <c r="EX124">
        <v>-0.186047</v>
      </c>
      <c r="EY124">
        <v>1.77142</v>
      </c>
      <c r="EZ124">
        <v>20.1982</v>
      </c>
      <c r="FA124">
        <v>5.22852</v>
      </c>
      <c r="FB124">
        <v>11.998</v>
      </c>
      <c r="FC124">
        <v>4.9673</v>
      </c>
      <c r="FD124">
        <v>3.297</v>
      </c>
      <c r="FE124">
        <v>9999</v>
      </c>
      <c r="FF124">
        <v>9999</v>
      </c>
      <c r="FG124">
        <v>9999</v>
      </c>
      <c r="FH124">
        <v>27.7</v>
      </c>
      <c r="FI124">
        <v>4.97103</v>
      </c>
      <c r="FJ124">
        <v>1.86768</v>
      </c>
      <c r="FK124">
        <v>1.85883</v>
      </c>
      <c r="FL124">
        <v>1.86493</v>
      </c>
      <c r="FM124">
        <v>1.86309</v>
      </c>
      <c r="FN124">
        <v>1.86434</v>
      </c>
      <c r="FO124">
        <v>1.85975</v>
      </c>
      <c r="FP124">
        <v>1.86386</v>
      </c>
      <c r="FQ124">
        <v>0</v>
      </c>
      <c r="FR124">
        <v>0</v>
      </c>
      <c r="FS124">
        <v>0</v>
      </c>
      <c r="FT124">
        <v>0</v>
      </c>
      <c r="FU124" t="s">
        <v>358</v>
      </c>
      <c r="FV124" t="s">
        <v>359</v>
      </c>
      <c r="FW124" t="s">
        <v>360</v>
      </c>
      <c r="FX124" t="s">
        <v>360</v>
      </c>
      <c r="FY124" t="s">
        <v>360</v>
      </c>
      <c r="FZ124" t="s">
        <v>360</v>
      </c>
      <c r="GA124">
        <v>0</v>
      </c>
      <c r="GB124">
        <v>100</v>
      </c>
      <c r="GC124">
        <v>100</v>
      </c>
      <c r="GD124">
        <v>-2.673</v>
      </c>
      <c r="GE124">
        <v>-0.0297</v>
      </c>
      <c r="GF124">
        <v>-0.8244468132919491</v>
      </c>
      <c r="GG124">
        <v>-0.004200780211792431</v>
      </c>
      <c r="GH124">
        <v>-6.086107273994438E-07</v>
      </c>
      <c r="GI124">
        <v>3.538391214060535E-10</v>
      </c>
      <c r="GJ124">
        <v>-0.05432726209302651</v>
      </c>
      <c r="GK124">
        <v>0.006682484536868237</v>
      </c>
      <c r="GL124">
        <v>-0.0007200357986506558</v>
      </c>
      <c r="GM124">
        <v>2.515042002614049E-05</v>
      </c>
      <c r="GN124">
        <v>15</v>
      </c>
      <c r="GO124">
        <v>1944</v>
      </c>
      <c r="GP124">
        <v>3</v>
      </c>
      <c r="GQ124">
        <v>20</v>
      </c>
      <c r="GR124">
        <v>11.1</v>
      </c>
      <c r="GS124">
        <v>11</v>
      </c>
      <c r="GT124">
        <v>1.12793</v>
      </c>
      <c r="GU124">
        <v>2.39868</v>
      </c>
      <c r="GV124">
        <v>1.44775</v>
      </c>
      <c r="GW124">
        <v>2.29858</v>
      </c>
      <c r="GX124">
        <v>1.55151</v>
      </c>
      <c r="GY124">
        <v>2.45117</v>
      </c>
      <c r="GZ124">
        <v>30.3724</v>
      </c>
      <c r="HA124">
        <v>13.9832</v>
      </c>
      <c r="HB124">
        <v>18</v>
      </c>
      <c r="HC124">
        <v>542.457</v>
      </c>
      <c r="HD124">
        <v>472.672</v>
      </c>
      <c r="HE124">
        <v>19.0006</v>
      </c>
      <c r="HF124">
        <v>24.5654</v>
      </c>
      <c r="HG124">
        <v>30.0007</v>
      </c>
      <c r="HH124">
        <v>24.5161</v>
      </c>
      <c r="HI124">
        <v>24.439</v>
      </c>
      <c r="HJ124">
        <v>22.5766</v>
      </c>
      <c r="HK124">
        <v>26.9982</v>
      </c>
      <c r="HL124">
        <v>58.4423</v>
      </c>
      <c r="HM124">
        <v>19</v>
      </c>
      <c r="HN124">
        <v>420</v>
      </c>
      <c r="HO124">
        <v>15.2449</v>
      </c>
      <c r="HP124">
        <v>99.464</v>
      </c>
      <c r="HQ124">
        <v>101.192</v>
      </c>
    </row>
    <row r="125" spans="1:225">
      <c r="A125">
        <v>109</v>
      </c>
      <c r="B125">
        <v>1714155350.1</v>
      </c>
      <c r="C125">
        <v>4293</v>
      </c>
      <c r="D125" t="s">
        <v>593</v>
      </c>
      <c r="E125" t="s">
        <v>594</v>
      </c>
      <c r="F125">
        <v>5</v>
      </c>
      <c r="G125" t="s">
        <v>595</v>
      </c>
      <c r="H125">
        <v>1714155342.099999</v>
      </c>
      <c r="I125">
        <f>(J125)/1000</f>
        <v>0</v>
      </c>
      <c r="J125">
        <f>IF(BE125, AM125, AG125)</f>
        <v>0</v>
      </c>
      <c r="K125">
        <f>IF(BE125, AH125, AF125)</f>
        <v>0</v>
      </c>
      <c r="L125">
        <f>BG125 - IF(AT125&gt;1, K125*BA125*100.0/(AV125*BU125), 0)</f>
        <v>0</v>
      </c>
      <c r="M125">
        <f>((S125-I125/2)*L125-K125)/(S125+I125/2)</f>
        <v>0</v>
      </c>
      <c r="N125">
        <f>M125*(BN125+BO125)/1000.0</f>
        <v>0</v>
      </c>
      <c r="O125">
        <f>(BG125 - IF(AT125&gt;1, K125*BA125*100.0/(AV125*BU125), 0))*(BN125+BO125)/1000.0</f>
        <v>0</v>
      </c>
      <c r="P125">
        <f>2.0/((1/R125-1/Q125)+SIGN(R125)*SQRT((1/R125-1/Q125)*(1/R125-1/Q125) + 4*BB125/((BB125+1)*(BB125+1))*(2*1/R125*1/Q125-1/Q125*1/Q125)))</f>
        <v>0</v>
      </c>
      <c r="Q125">
        <f>IF(LEFT(BC125,1)&lt;&gt;"0",IF(LEFT(BC125,1)="1",3.0,BD125),$D$5+$E$5*(BU125*BN125/($K$5*1000))+$F$5*(BU125*BN125/($K$5*1000))*MAX(MIN(BA125,$J$5),$I$5)*MAX(MIN(BA125,$J$5),$I$5)+$G$5*MAX(MIN(BA125,$J$5),$I$5)*(BU125*BN125/($K$5*1000))+$H$5*(BU125*BN125/($K$5*1000))*(BU125*BN125/($K$5*1000)))</f>
        <v>0</v>
      </c>
      <c r="R125">
        <f>I125*(1000-(1000*0.61365*exp(17.502*V125/(240.97+V125))/(BN125+BO125)+BI125)/2)/(1000*0.61365*exp(17.502*V125/(240.97+V125))/(BN125+BO125)-BI125)</f>
        <v>0</v>
      </c>
      <c r="S125">
        <f>1/((BB125+1)/(P125/1.6)+1/(Q125/1.37)) + BB125/((BB125+1)/(P125/1.6) + BB125/(Q125/1.37))</f>
        <v>0</v>
      </c>
      <c r="T125">
        <f>(AW125*AZ125)</f>
        <v>0</v>
      </c>
      <c r="U125">
        <f>(BP125+(T125+2*0.95*5.67E-8*(((BP125+$B$7)+273)^4-(BP125+273)^4)-44100*I125)/(1.84*29.3*Q125+8*0.95*5.67E-8*(BP125+273)^3))</f>
        <v>0</v>
      </c>
      <c r="V125">
        <f>($C$7*BQ125+$D$7*BR125+$E$7*U125)</f>
        <v>0</v>
      </c>
      <c r="W125">
        <f>0.61365*exp(17.502*V125/(240.97+V125))</f>
        <v>0</v>
      </c>
      <c r="X125">
        <f>(Y125/Z125*100)</f>
        <v>0</v>
      </c>
      <c r="Y125">
        <f>BI125*(BN125+BO125)/1000</f>
        <v>0</v>
      </c>
      <c r="Z125">
        <f>0.61365*exp(17.502*BP125/(240.97+BP125))</f>
        <v>0</v>
      </c>
      <c r="AA125">
        <f>(W125-BI125*(BN125+BO125)/1000)</f>
        <v>0</v>
      </c>
      <c r="AB125">
        <f>(-I125*44100)</f>
        <v>0</v>
      </c>
      <c r="AC125">
        <f>2*29.3*Q125*0.92*(BP125-V125)</f>
        <v>0</v>
      </c>
      <c r="AD125">
        <f>2*0.95*5.67E-8*(((BP125+$B$7)+273)^4-(V125+273)^4)</f>
        <v>0</v>
      </c>
      <c r="AE125">
        <f>T125+AD125+AB125+AC125</f>
        <v>0</v>
      </c>
      <c r="AF125">
        <f>BM125*AT125*(BH125-BG125*(1000-AT125*BJ125)/(1000-AT125*BI125))/(100*BA125)</f>
        <v>0</v>
      </c>
      <c r="AG125">
        <f>1000*BM125*AT125*(BI125-BJ125)/(100*BA125*(1000-AT125*BI125))</f>
        <v>0</v>
      </c>
      <c r="AH125">
        <f>(AI125 - AJ125 - BN125*1E3/(8.314*(BP125+273.15)) * AL125/BM125 * AK125) * BM125/(100*BA125) * (1000 - BJ125)/1000</f>
        <v>0</v>
      </c>
      <c r="AI125">
        <v>426.6727170371665</v>
      </c>
      <c r="AJ125">
        <v>425.9368848484847</v>
      </c>
      <c r="AK125">
        <v>0.0008313913241909549</v>
      </c>
      <c r="AL125">
        <v>67.16464469155785</v>
      </c>
      <c r="AM125">
        <f>(AO125 - AN125 + BN125*1E3/(8.314*(BP125+273.15)) * AQ125/BM125 * AP125) * BM125/(100*BA125) * 1000/(1000 - AO125)</f>
        <v>0</v>
      </c>
      <c r="AN125">
        <v>15.56540026043091</v>
      </c>
      <c r="AO125">
        <v>15.7422993939394</v>
      </c>
      <c r="AP125">
        <v>-0.0002014980128203436</v>
      </c>
      <c r="AQ125">
        <v>78.5488361776647</v>
      </c>
      <c r="AR125">
        <v>13</v>
      </c>
      <c r="AS125">
        <v>2</v>
      </c>
      <c r="AT125">
        <f>IF(AR125*$H$13&gt;=AV125,1.0,(AV125/(AV125-AR125*$H$13)))</f>
        <v>0</v>
      </c>
      <c r="AU125">
        <f>(AT125-1)*100</f>
        <v>0</v>
      </c>
      <c r="AV125">
        <f>MAX(0,($B$13+$C$13*BU125)/(1+$D$13*BU125)*BN125/(BP125+273)*$E$13)</f>
        <v>0</v>
      </c>
      <c r="AW125">
        <f>$B$11*BV125+$C$11*BW125+$F$11*CH125*(1-CK125)</f>
        <v>0</v>
      </c>
      <c r="AX125">
        <f>AW125*AY125</f>
        <v>0</v>
      </c>
      <c r="AY125">
        <f>($B$11*$D$9+$C$11*$D$9+$F$11*((CU125+CM125)/MAX(CU125+CM125+CV125, 0.1)*$I$9+CV125/MAX(CU125+CM125+CV125, 0.1)*$J$9))/($B$11+$C$11+$F$11)</f>
        <v>0</v>
      </c>
      <c r="AZ125">
        <f>($B$11*$K$9+$C$11*$K$9+$F$11*((CU125+CM125)/MAX(CU125+CM125+CV125, 0.1)*$P$9+CV125/MAX(CU125+CM125+CV125, 0.1)*$Q$9))/($B$11+$C$11+$F$11)</f>
        <v>0</v>
      </c>
      <c r="BA125">
        <v>6</v>
      </c>
      <c r="BB125">
        <v>0.5</v>
      </c>
      <c r="BC125" t="s">
        <v>355</v>
      </c>
      <c r="BD125">
        <v>2</v>
      </c>
      <c r="BE125" t="b">
        <v>1</v>
      </c>
      <c r="BF125">
        <v>1714155342.099999</v>
      </c>
      <c r="BG125">
        <v>419.2058709677419</v>
      </c>
      <c r="BH125">
        <v>420.0057096774195</v>
      </c>
      <c r="BI125">
        <v>15.75921290322581</v>
      </c>
      <c r="BJ125">
        <v>15.57321612903226</v>
      </c>
      <c r="BK125">
        <v>421.8843870967742</v>
      </c>
      <c r="BL125">
        <v>15.78852580645161</v>
      </c>
      <c r="BM125">
        <v>600.0124193548387</v>
      </c>
      <c r="BN125">
        <v>101.3652258064516</v>
      </c>
      <c r="BO125">
        <v>0.1000033193548387</v>
      </c>
      <c r="BP125">
        <v>22.00294193548386</v>
      </c>
      <c r="BQ125">
        <v>22.0395</v>
      </c>
      <c r="BR125">
        <v>999.9000000000003</v>
      </c>
      <c r="BS125">
        <v>0</v>
      </c>
      <c r="BT125">
        <v>0</v>
      </c>
      <c r="BU125">
        <v>10003.73516129032</v>
      </c>
      <c r="BV125">
        <v>0</v>
      </c>
      <c r="BW125">
        <v>828.2664193548385</v>
      </c>
      <c r="BX125">
        <v>-0.7997259354838709</v>
      </c>
      <c r="BY125">
        <v>425.9179677419355</v>
      </c>
      <c r="BZ125">
        <v>426.6498709677419</v>
      </c>
      <c r="CA125">
        <v>0.1859996774193548</v>
      </c>
      <c r="CB125">
        <v>420.0057096774195</v>
      </c>
      <c r="CC125">
        <v>15.57321612903226</v>
      </c>
      <c r="CD125">
        <v>1.597436129032258</v>
      </c>
      <c r="CE125">
        <v>1.578582580645161</v>
      </c>
      <c r="CF125">
        <v>13.9340870967742</v>
      </c>
      <c r="CG125">
        <v>13.75129032258064</v>
      </c>
      <c r="CH125">
        <v>399.9717096774194</v>
      </c>
      <c r="CI125">
        <v>0.8999943548387097</v>
      </c>
      <c r="CJ125">
        <v>0.1000060064516129</v>
      </c>
      <c r="CK125">
        <v>0</v>
      </c>
      <c r="CL125">
        <v>113.7891290322581</v>
      </c>
      <c r="CM125">
        <v>5.00098</v>
      </c>
      <c r="CN125">
        <v>779.8711935483871</v>
      </c>
      <c r="CO125">
        <v>3655.651290322581</v>
      </c>
      <c r="CP125">
        <v>34.96751612903225</v>
      </c>
      <c r="CQ125">
        <v>38.61674193548386</v>
      </c>
      <c r="CR125">
        <v>36.82429032258064</v>
      </c>
      <c r="CS125">
        <v>37.63280645161289</v>
      </c>
      <c r="CT125">
        <v>36.81829032258063</v>
      </c>
      <c r="CU125">
        <v>355.4706451612903</v>
      </c>
      <c r="CV125">
        <v>39.49806451612903</v>
      </c>
      <c r="CW125">
        <v>0</v>
      </c>
      <c r="CX125">
        <v>1714155437.3</v>
      </c>
      <c r="CY125">
        <v>0</v>
      </c>
      <c r="CZ125">
        <v>1714154521.5</v>
      </c>
      <c r="DA125" t="s">
        <v>550</v>
      </c>
      <c r="DB125">
        <v>1714154517.5</v>
      </c>
      <c r="DC125">
        <v>1714154521.5</v>
      </c>
      <c r="DD125">
        <v>4</v>
      </c>
      <c r="DE125">
        <v>0.022</v>
      </c>
      <c r="DF125">
        <v>-0.004</v>
      </c>
      <c r="DG125">
        <v>-2.682</v>
      </c>
      <c r="DH125">
        <v>-0.032</v>
      </c>
      <c r="DI125">
        <v>420</v>
      </c>
      <c r="DJ125">
        <v>14</v>
      </c>
      <c r="DK125">
        <v>0.52</v>
      </c>
      <c r="DL125">
        <v>0.11</v>
      </c>
      <c r="DM125">
        <v>-0.7877279512195121</v>
      </c>
      <c r="DN125">
        <v>-0.05036903832752589</v>
      </c>
      <c r="DO125">
        <v>0.08237640353353363</v>
      </c>
      <c r="DP125">
        <v>1</v>
      </c>
      <c r="DQ125">
        <v>0.1890046097560976</v>
      </c>
      <c r="DR125">
        <v>-0.06102760975609783</v>
      </c>
      <c r="DS125">
        <v>0.007517980618451808</v>
      </c>
      <c r="DT125">
        <v>1</v>
      </c>
      <c r="DU125">
        <v>2</v>
      </c>
      <c r="DV125">
        <v>2</v>
      </c>
      <c r="DW125" t="s">
        <v>365</v>
      </c>
      <c r="DX125">
        <v>3.22954</v>
      </c>
      <c r="DY125">
        <v>2.70417</v>
      </c>
      <c r="DZ125">
        <v>0.106423</v>
      </c>
      <c r="EA125">
        <v>0.106398</v>
      </c>
      <c r="EB125">
        <v>0.0861889</v>
      </c>
      <c r="EC125">
        <v>0.0859086</v>
      </c>
      <c r="ED125">
        <v>29240.7</v>
      </c>
      <c r="EE125">
        <v>28579.5</v>
      </c>
      <c r="EF125">
        <v>31330</v>
      </c>
      <c r="EG125">
        <v>30310.3</v>
      </c>
      <c r="EH125">
        <v>38354.4</v>
      </c>
      <c r="EI125">
        <v>36642.6</v>
      </c>
      <c r="EJ125">
        <v>43913.1</v>
      </c>
      <c r="EK125">
        <v>42334.1</v>
      </c>
      <c r="EL125">
        <v>2.12015</v>
      </c>
      <c r="EM125">
        <v>1.95553</v>
      </c>
      <c r="EN125">
        <v>0.0260882</v>
      </c>
      <c r="EO125">
        <v>0</v>
      </c>
      <c r="EP125">
        <v>21.6056</v>
      </c>
      <c r="EQ125">
        <v>999.9</v>
      </c>
      <c r="ER125">
        <v>55.9</v>
      </c>
      <c r="ES125">
        <v>26</v>
      </c>
      <c r="ET125">
        <v>18.6081</v>
      </c>
      <c r="EU125">
        <v>61.3036</v>
      </c>
      <c r="EV125">
        <v>23.0008</v>
      </c>
      <c r="EW125">
        <v>1</v>
      </c>
      <c r="EX125">
        <v>-0.168933</v>
      </c>
      <c r="EY125">
        <v>1.8033</v>
      </c>
      <c r="EZ125">
        <v>20.1996</v>
      </c>
      <c r="FA125">
        <v>5.22672</v>
      </c>
      <c r="FB125">
        <v>11.998</v>
      </c>
      <c r="FC125">
        <v>4.9647</v>
      </c>
      <c r="FD125">
        <v>3.297</v>
      </c>
      <c r="FE125">
        <v>9999</v>
      </c>
      <c r="FF125">
        <v>9999</v>
      </c>
      <c r="FG125">
        <v>9999</v>
      </c>
      <c r="FH125">
        <v>27.7</v>
      </c>
      <c r="FI125">
        <v>4.97107</v>
      </c>
      <c r="FJ125">
        <v>1.86768</v>
      </c>
      <c r="FK125">
        <v>1.85883</v>
      </c>
      <c r="FL125">
        <v>1.86495</v>
      </c>
      <c r="FM125">
        <v>1.8631</v>
      </c>
      <c r="FN125">
        <v>1.86436</v>
      </c>
      <c r="FO125">
        <v>1.85976</v>
      </c>
      <c r="FP125">
        <v>1.86386</v>
      </c>
      <c r="FQ125">
        <v>0</v>
      </c>
      <c r="FR125">
        <v>0</v>
      </c>
      <c r="FS125">
        <v>0</v>
      </c>
      <c r="FT125">
        <v>0</v>
      </c>
      <c r="FU125" t="s">
        <v>358</v>
      </c>
      <c r="FV125" t="s">
        <v>359</v>
      </c>
      <c r="FW125" t="s">
        <v>360</v>
      </c>
      <c r="FX125" t="s">
        <v>360</v>
      </c>
      <c r="FY125" t="s">
        <v>360</v>
      </c>
      <c r="FZ125" t="s">
        <v>360</v>
      </c>
      <c r="GA125">
        <v>0</v>
      </c>
      <c r="GB125">
        <v>100</v>
      </c>
      <c r="GC125">
        <v>100</v>
      </c>
      <c r="GD125">
        <v>-2.679</v>
      </c>
      <c r="GE125">
        <v>-0.0294</v>
      </c>
      <c r="GF125">
        <v>-0.8244468132919491</v>
      </c>
      <c r="GG125">
        <v>-0.004200780211792431</v>
      </c>
      <c r="GH125">
        <v>-6.086107273994438E-07</v>
      </c>
      <c r="GI125">
        <v>3.538391214060535E-10</v>
      </c>
      <c r="GJ125">
        <v>-0.05432726209302651</v>
      </c>
      <c r="GK125">
        <v>0.006682484536868237</v>
      </c>
      <c r="GL125">
        <v>-0.0007200357986506558</v>
      </c>
      <c r="GM125">
        <v>2.515042002614049E-05</v>
      </c>
      <c r="GN125">
        <v>15</v>
      </c>
      <c r="GO125">
        <v>1944</v>
      </c>
      <c r="GP125">
        <v>3</v>
      </c>
      <c r="GQ125">
        <v>20</v>
      </c>
      <c r="GR125">
        <v>13.9</v>
      </c>
      <c r="GS125">
        <v>13.8</v>
      </c>
      <c r="GT125">
        <v>1.12793</v>
      </c>
      <c r="GU125">
        <v>2.40479</v>
      </c>
      <c r="GV125">
        <v>1.44775</v>
      </c>
      <c r="GW125">
        <v>2.29858</v>
      </c>
      <c r="GX125">
        <v>1.55151</v>
      </c>
      <c r="GY125">
        <v>2.34741</v>
      </c>
      <c r="GZ125">
        <v>30.5662</v>
      </c>
      <c r="HA125">
        <v>13.9482</v>
      </c>
      <c r="HB125">
        <v>18</v>
      </c>
      <c r="HC125">
        <v>574.321</v>
      </c>
      <c r="HD125">
        <v>473.141</v>
      </c>
      <c r="HE125">
        <v>19.0005</v>
      </c>
      <c r="HF125">
        <v>24.821</v>
      </c>
      <c r="HG125">
        <v>30.0004</v>
      </c>
      <c r="HH125">
        <v>24.7778</v>
      </c>
      <c r="HI125">
        <v>24.703</v>
      </c>
      <c r="HJ125">
        <v>22.5808</v>
      </c>
      <c r="HK125">
        <v>26.3626</v>
      </c>
      <c r="HL125">
        <v>59.7471</v>
      </c>
      <c r="HM125">
        <v>19</v>
      </c>
      <c r="HN125">
        <v>420</v>
      </c>
      <c r="HO125">
        <v>15.5265</v>
      </c>
      <c r="HP125">
        <v>99.431</v>
      </c>
      <c r="HQ125">
        <v>101.149</v>
      </c>
    </row>
    <row r="126" spans="1:225">
      <c r="A126">
        <v>110</v>
      </c>
      <c r="B126">
        <v>1714155368.1</v>
      </c>
      <c r="C126">
        <v>4311</v>
      </c>
      <c r="D126" t="s">
        <v>596</v>
      </c>
      <c r="E126" t="s">
        <v>597</v>
      </c>
      <c r="F126">
        <v>5</v>
      </c>
      <c r="G126" t="s">
        <v>595</v>
      </c>
      <c r="H126">
        <v>1714155361.85</v>
      </c>
      <c r="I126">
        <f>(J126)/1000</f>
        <v>0</v>
      </c>
      <c r="J126">
        <f>IF(BE126, AM126, AG126)</f>
        <v>0</v>
      </c>
      <c r="K126">
        <f>IF(BE126, AH126, AF126)</f>
        <v>0</v>
      </c>
      <c r="L126">
        <f>BG126 - IF(AT126&gt;1, K126*BA126*100.0/(AV126*BU126), 0)</f>
        <v>0</v>
      </c>
      <c r="M126">
        <f>((S126-I126/2)*L126-K126)/(S126+I126/2)</f>
        <v>0</v>
      </c>
      <c r="N126">
        <f>M126*(BN126+BO126)/1000.0</f>
        <v>0</v>
      </c>
      <c r="O126">
        <f>(BG126 - IF(AT126&gt;1, K126*BA126*100.0/(AV126*BU126), 0))*(BN126+BO126)/1000.0</f>
        <v>0</v>
      </c>
      <c r="P126">
        <f>2.0/((1/R126-1/Q126)+SIGN(R126)*SQRT((1/R126-1/Q126)*(1/R126-1/Q126) + 4*BB126/((BB126+1)*(BB126+1))*(2*1/R126*1/Q126-1/Q126*1/Q126)))</f>
        <v>0</v>
      </c>
      <c r="Q126">
        <f>IF(LEFT(BC126,1)&lt;&gt;"0",IF(LEFT(BC126,1)="1",3.0,BD126),$D$5+$E$5*(BU126*BN126/($K$5*1000))+$F$5*(BU126*BN126/($K$5*1000))*MAX(MIN(BA126,$J$5),$I$5)*MAX(MIN(BA126,$J$5),$I$5)+$G$5*MAX(MIN(BA126,$J$5),$I$5)*(BU126*BN126/($K$5*1000))+$H$5*(BU126*BN126/($K$5*1000))*(BU126*BN126/($K$5*1000)))</f>
        <v>0</v>
      </c>
      <c r="R126">
        <f>I126*(1000-(1000*0.61365*exp(17.502*V126/(240.97+V126))/(BN126+BO126)+BI126)/2)/(1000*0.61365*exp(17.502*V126/(240.97+V126))/(BN126+BO126)-BI126)</f>
        <v>0</v>
      </c>
      <c r="S126">
        <f>1/((BB126+1)/(P126/1.6)+1/(Q126/1.37)) + BB126/((BB126+1)/(P126/1.6) + BB126/(Q126/1.37))</f>
        <v>0</v>
      </c>
      <c r="T126">
        <f>(AW126*AZ126)</f>
        <v>0</v>
      </c>
      <c r="U126">
        <f>(BP126+(T126+2*0.95*5.67E-8*(((BP126+$B$7)+273)^4-(BP126+273)^4)-44100*I126)/(1.84*29.3*Q126+8*0.95*5.67E-8*(BP126+273)^3))</f>
        <v>0</v>
      </c>
      <c r="V126">
        <f>($C$7*BQ126+$D$7*BR126+$E$7*U126)</f>
        <v>0</v>
      </c>
      <c r="W126">
        <f>0.61365*exp(17.502*V126/(240.97+V126))</f>
        <v>0</v>
      </c>
      <c r="X126">
        <f>(Y126/Z126*100)</f>
        <v>0</v>
      </c>
      <c r="Y126">
        <f>BI126*(BN126+BO126)/1000</f>
        <v>0</v>
      </c>
      <c r="Z126">
        <f>0.61365*exp(17.502*BP126/(240.97+BP126))</f>
        <v>0</v>
      </c>
      <c r="AA126">
        <f>(W126-BI126*(BN126+BO126)/1000)</f>
        <v>0</v>
      </c>
      <c r="AB126">
        <f>(-I126*44100)</f>
        <v>0</v>
      </c>
      <c r="AC126">
        <f>2*29.3*Q126*0.92*(BP126-V126)</f>
        <v>0</v>
      </c>
      <c r="AD126">
        <f>2*0.95*5.67E-8*(((BP126+$B$7)+273)^4-(V126+273)^4)</f>
        <v>0</v>
      </c>
      <c r="AE126">
        <f>T126+AD126+AB126+AC126</f>
        <v>0</v>
      </c>
      <c r="AF126">
        <f>BM126*AT126*(BH126-BG126*(1000-AT126*BJ126)/(1000-AT126*BI126))/(100*BA126)</f>
        <v>0</v>
      </c>
      <c r="AG126">
        <f>1000*BM126*AT126*(BI126-BJ126)/(100*BA126*(1000-AT126*BI126))</f>
        <v>0</v>
      </c>
      <c r="AH126">
        <f>(AI126 - AJ126 - BN126*1E3/(8.314*(BP126+273.15)) * AL126/BM126 * AK126) * BM126/(100*BA126) * (1000 - BJ126)/1000</f>
        <v>0</v>
      </c>
      <c r="AI126">
        <v>426.6567055543863</v>
      </c>
      <c r="AJ126">
        <v>425.8234363636364</v>
      </c>
      <c r="AK126">
        <v>-0.001188585455165101</v>
      </c>
      <c r="AL126">
        <v>67.16464469155785</v>
      </c>
      <c r="AM126">
        <f>(AO126 - AN126 + BN126*1E3/(8.314*(BP126+273.15)) * AQ126/BM126 * AP126) * BM126/(100*BA126) * 1000/(1000 - AO126)</f>
        <v>0</v>
      </c>
      <c r="AN126">
        <v>15.569267180384</v>
      </c>
      <c r="AO126">
        <v>15.73504363636364</v>
      </c>
      <c r="AP126">
        <v>1.382533375518301E-05</v>
      </c>
      <c r="AQ126">
        <v>78.5488361776647</v>
      </c>
      <c r="AR126">
        <v>12</v>
      </c>
      <c r="AS126">
        <v>2</v>
      </c>
      <c r="AT126">
        <f>IF(AR126*$H$13&gt;=AV126,1.0,(AV126/(AV126-AR126*$H$13)))</f>
        <v>0</v>
      </c>
      <c r="AU126">
        <f>(AT126-1)*100</f>
        <v>0</v>
      </c>
      <c r="AV126">
        <f>MAX(0,($B$13+$C$13*BU126)/(1+$D$13*BU126)*BN126/(BP126+273)*$E$13)</f>
        <v>0</v>
      </c>
      <c r="AW126">
        <f>$B$11*BV126+$C$11*BW126+$F$11*CH126*(1-CK126)</f>
        <v>0</v>
      </c>
      <c r="AX126">
        <f>AW126*AY126</f>
        <v>0</v>
      </c>
      <c r="AY126">
        <f>($B$11*$D$9+$C$11*$D$9+$F$11*((CU126+CM126)/MAX(CU126+CM126+CV126, 0.1)*$I$9+CV126/MAX(CU126+CM126+CV126, 0.1)*$J$9))/($B$11+$C$11+$F$11)</f>
        <v>0</v>
      </c>
      <c r="AZ126">
        <f>($B$11*$K$9+$C$11*$K$9+$F$11*((CU126+CM126)/MAX(CU126+CM126+CV126, 0.1)*$P$9+CV126/MAX(CU126+CM126+CV126, 0.1)*$Q$9))/($B$11+$C$11+$F$11)</f>
        <v>0</v>
      </c>
      <c r="BA126">
        <v>6</v>
      </c>
      <c r="BB126">
        <v>0.5</v>
      </c>
      <c r="BC126" t="s">
        <v>355</v>
      </c>
      <c r="BD126">
        <v>2</v>
      </c>
      <c r="BE126" t="b">
        <v>1</v>
      </c>
      <c r="BF126">
        <v>1714155361.85</v>
      </c>
      <c r="BG126">
        <v>419.1657916666666</v>
      </c>
      <c r="BH126">
        <v>420.0945416666667</v>
      </c>
      <c r="BI126">
        <v>15.73349583333333</v>
      </c>
      <c r="BJ126">
        <v>15.57210416666667</v>
      </c>
      <c r="BK126">
        <v>421.844</v>
      </c>
      <c r="BL126">
        <v>15.7628875</v>
      </c>
      <c r="BM126">
        <v>599.9989583333333</v>
      </c>
      <c r="BN126">
        <v>101.3668333333333</v>
      </c>
      <c r="BO126">
        <v>0.09999760416666666</v>
      </c>
      <c r="BP126">
        <v>21.99335</v>
      </c>
      <c r="BQ126">
        <v>22.02335833333333</v>
      </c>
      <c r="BR126">
        <v>999.9</v>
      </c>
      <c r="BS126">
        <v>0</v>
      </c>
      <c r="BT126">
        <v>0</v>
      </c>
      <c r="BU126">
        <v>9986.458333333334</v>
      </c>
      <c r="BV126">
        <v>0</v>
      </c>
      <c r="BW126">
        <v>868.404125</v>
      </c>
      <c r="BX126">
        <v>-0.9287452916666666</v>
      </c>
      <c r="BY126">
        <v>425.866125</v>
      </c>
      <c r="BZ126">
        <v>426.7397916666666</v>
      </c>
      <c r="CA126">
        <v>0.1613890416666667</v>
      </c>
      <c r="CB126">
        <v>420.0945416666667</v>
      </c>
      <c r="CC126">
        <v>15.57210416666667</v>
      </c>
      <c r="CD126">
        <v>1.594855416666667</v>
      </c>
      <c r="CE126">
        <v>1.578495833333333</v>
      </c>
      <c r="CF126">
        <v>13.909175</v>
      </c>
      <c r="CG126">
        <v>13.7504625</v>
      </c>
      <c r="CH126">
        <v>400.008</v>
      </c>
      <c r="CI126">
        <v>0.8999916249999999</v>
      </c>
      <c r="CJ126">
        <v>0.1000085791666667</v>
      </c>
      <c r="CK126">
        <v>0</v>
      </c>
      <c r="CL126">
        <v>113.2377916666667</v>
      </c>
      <c r="CM126">
        <v>5.00098</v>
      </c>
      <c r="CN126">
        <v>826.4634583333333</v>
      </c>
      <c r="CO126">
        <v>3655.984583333333</v>
      </c>
      <c r="CP126">
        <v>35.156</v>
      </c>
      <c r="CQ126">
        <v>39.21333333333333</v>
      </c>
      <c r="CR126">
        <v>37.08316666666666</v>
      </c>
      <c r="CS126">
        <v>38.22891666666667</v>
      </c>
      <c r="CT126">
        <v>37.17166666666666</v>
      </c>
      <c r="CU126">
        <v>355.5025</v>
      </c>
      <c r="CV126">
        <v>39.505</v>
      </c>
      <c r="CW126">
        <v>0</v>
      </c>
      <c r="CX126">
        <v>1714155455.3</v>
      </c>
      <c r="CY126">
        <v>0</v>
      </c>
      <c r="CZ126">
        <v>1714154521.5</v>
      </c>
      <c r="DA126" t="s">
        <v>550</v>
      </c>
      <c r="DB126">
        <v>1714154517.5</v>
      </c>
      <c r="DC126">
        <v>1714154521.5</v>
      </c>
      <c r="DD126">
        <v>4</v>
      </c>
      <c r="DE126">
        <v>0.022</v>
      </c>
      <c r="DF126">
        <v>-0.004</v>
      </c>
      <c r="DG126">
        <v>-2.682</v>
      </c>
      <c r="DH126">
        <v>-0.032</v>
      </c>
      <c r="DI126">
        <v>420</v>
      </c>
      <c r="DJ126">
        <v>14</v>
      </c>
      <c r="DK126">
        <v>0.52</v>
      </c>
      <c r="DL126">
        <v>0.11</v>
      </c>
      <c r="DM126">
        <v>-0.8597926097560974</v>
      </c>
      <c r="DN126">
        <v>-0.6614406689895478</v>
      </c>
      <c r="DO126">
        <v>0.181131101297682</v>
      </c>
      <c r="DP126">
        <v>0</v>
      </c>
      <c r="DQ126">
        <v>0.1669240487804878</v>
      </c>
      <c r="DR126">
        <v>-0.05394643902439037</v>
      </c>
      <c r="DS126">
        <v>0.00820652104167025</v>
      </c>
      <c r="DT126">
        <v>1</v>
      </c>
      <c r="DU126">
        <v>1</v>
      </c>
      <c r="DV126">
        <v>2</v>
      </c>
      <c r="DW126" t="s">
        <v>368</v>
      </c>
      <c r="DX126">
        <v>3.2296</v>
      </c>
      <c r="DY126">
        <v>2.70429</v>
      </c>
      <c r="DZ126">
        <v>0.1064</v>
      </c>
      <c r="EA126">
        <v>0.106477</v>
      </c>
      <c r="EB126">
        <v>0.0861652</v>
      </c>
      <c r="EC126">
        <v>0.0859192</v>
      </c>
      <c r="ED126">
        <v>29240.6</v>
      </c>
      <c r="EE126">
        <v>28577.4</v>
      </c>
      <c r="EF126">
        <v>31329.2</v>
      </c>
      <c r="EG126">
        <v>30310.9</v>
      </c>
      <c r="EH126">
        <v>38354.4</v>
      </c>
      <c r="EI126">
        <v>36640.7</v>
      </c>
      <c r="EJ126">
        <v>43912</v>
      </c>
      <c r="EK126">
        <v>42332.4</v>
      </c>
      <c r="EL126">
        <v>2.1204</v>
      </c>
      <c r="EM126">
        <v>1.95522</v>
      </c>
      <c r="EN126">
        <v>0.0262596</v>
      </c>
      <c r="EO126">
        <v>0</v>
      </c>
      <c r="EP126">
        <v>21.6001</v>
      </c>
      <c r="EQ126">
        <v>999.9</v>
      </c>
      <c r="ER126">
        <v>55.9</v>
      </c>
      <c r="ES126">
        <v>26</v>
      </c>
      <c r="ET126">
        <v>18.6079</v>
      </c>
      <c r="EU126">
        <v>61.7837</v>
      </c>
      <c r="EV126">
        <v>22.5</v>
      </c>
      <c r="EW126">
        <v>1</v>
      </c>
      <c r="EX126">
        <v>-0.167726</v>
      </c>
      <c r="EY126">
        <v>1.81025</v>
      </c>
      <c r="EZ126">
        <v>20.1995</v>
      </c>
      <c r="FA126">
        <v>5.22672</v>
      </c>
      <c r="FB126">
        <v>11.998</v>
      </c>
      <c r="FC126">
        <v>4.9644</v>
      </c>
      <c r="FD126">
        <v>3.297</v>
      </c>
      <c r="FE126">
        <v>9999</v>
      </c>
      <c r="FF126">
        <v>9999</v>
      </c>
      <c r="FG126">
        <v>9999</v>
      </c>
      <c r="FH126">
        <v>27.7</v>
      </c>
      <c r="FI126">
        <v>4.97106</v>
      </c>
      <c r="FJ126">
        <v>1.86768</v>
      </c>
      <c r="FK126">
        <v>1.85883</v>
      </c>
      <c r="FL126">
        <v>1.86495</v>
      </c>
      <c r="FM126">
        <v>1.86309</v>
      </c>
      <c r="FN126">
        <v>1.86436</v>
      </c>
      <c r="FO126">
        <v>1.85976</v>
      </c>
      <c r="FP126">
        <v>1.86386</v>
      </c>
      <c r="FQ126">
        <v>0</v>
      </c>
      <c r="FR126">
        <v>0</v>
      </c>
      <c r="FS126">
        <v>0</v>
      </c>
      <c r="FT126">
        <v>0</v>
      </c>
      <c r="FU126" t="s">
        <v>358</v>
      </c>
      <c r="FV126" t="s">
        <v>359</v>
      </c>
      <c r="FW126" t="s">
        <v>360</v>
      </c>
      <c r="FX126" t="s">
        <v>360</v>
      </c>
      <c r="FY126" t="s">
        <v>360</v>
      </c>
      <c r="FZ126" t="s">
        <v>360</v>
      </c>
      <c r="GA126">
        <v>0</v>
      </c>
      <c r="GB126">
        <v>100</v>
      </c>
      <c r="GC126">
        <v>100</v>
      </c>
      <c r="GD126">
        <v>-2.678</v>
      </c>
      <c r="GE126">
        <v>-0.0294</v>
      </c>
      <c r="GF126">
        <v>-0.8244468132919491</v>
      </c>
      <c r="GG126">
        <v>-0.004200780211792431</v>
      </c>
      <c r="GH126">
        <v>-6.086107273994438E-07</v>
      </c>
      <c r="GI126">
        <v>3.538391214060535E-10</v>
      </c>
      <c r="GJ126">
        <v>-0.05432726209302651</v>
      </c>
      <c r="GK126">
        <v>0.006682484536868237</v>
      </c>
      <c r="GL126">
        <v>-0.0007200357986506558</v>
      </c>
      <c r="GM126">
        <v>2.515042002614049E-05</v>
      </c>
      <c r="GN126">
        <v>15</v>
      </c>
      <c r="GO126">
        <v>1944</v>
      </c>
      <c r="GP126">
        <v>3</v>
      </c>
      <c r="GQ126">
        <v>20</v>
      </c>
      <c r="GR126">
        <v>14.2</v>
      </c>
      <c r="GS126">
        <v>14.1</v>
      </c>
      <c r="GT126">
        <v>1.12793</v>
      </c>
      <c r="GU126">
        <v>2.41333</v>
      </c>
      <c r="GV126">
        <v>1.44775</v>
      </c>
      <c r="GW126">
        <v>2.29858</v>
      </c>
      <c r="GX126">
        <v>1.55151</v>
      </c>
      <c r="GY126">
        <v>2.44385</v>
      </c>
      <c r="GZ126">
        <v>30.5877</v>
      </c>
      <c r="HA126">
        <v>13.9744</v>
      </c>
      <c r="HB126">
        <v>18</v>
      </c>
      <c r="HC126">
        <v>574.711</v>
      </c>
      <c r="HD126">
        <v>473.153</v>
      </c>
      <c r="HE126">
        <v>19.0006</v>
      </c>
      <c r="HF126">
        <v>24.8387</v>
      </c>
      <c r="HG126">
        <v>30.0005</v>
      </c>
      <c r="HH126">
        <v>24.7995</v>
      </c>
      <c r="HI126">
        <v>24.7256</v>
      </c>
      <c r="HJ126">
        <v>22.5684</v>
      </c>
      <c r="HK126">
        <v>26.3626</v>
      </c>
      <c r="HL126">
        <v>59.7471</v>
      </c>
      <c r="HM126">
        <v>19</v>
      </c>
      <c r="HN126">
        <v>420</v>
      </c>
      <c r="HO126">
        <v>15.5265</v>
      </c>
      <c r="HP126">
        <v>99.4285</v>
      </c>
      <c r="HQ126">
        <v>101.147</v>
      </c>
    </row>
    <row r="127" spans="1:225">
      <c r="A127">
        <v>111</v>
      </c>
      <c r="B127">
        <v>1714155378.1</v>
      </c>
      <c r="C127">
        <v>4321</v>
      </c>
      <c r="D127" t="s">
        <v>598</v>
      </c>
      <c r="E127" t="s">
        <v>599</v>
      </c>
      <c r="F127">
        <v>5</v>
      </c>
      <c r="G127" t="s">
        <v>595</v>
      </c>
      <c r="H127">
        <v>1714155370.427586</v>
      </c>
      <c r="I127">
        <f>(J127)/1000</f>
        <v>0</v>
      </c>
      <c r="J127">
        <f>IF(BE127, AM127, AG127)</f>
        <v>0</v>
      </c>
      <c r="K127">
        <f>IF(BE127, AH127, AF127)</f>
        <v>0</v>
      </c>
      <c r="L127">
        <f>BG127 - IF(AT127&gt;1, K127*BA127*100.0/(AV127*BU127), 0)</f>
        <v>0</v>
      </c>
      <c r="M127">
        <f>((S127-I127/2)*L127-K127)/(S127+I127/2)</f>
        <v>0</v>
      </c>
      <c r="N127">
        <f>M127*(BN127+BO127)/1000.0</f>
        <v>0</v>
      </c>
      <c r="O127">
        <f>(BG127 - IF(AT127&gt;1, K127*BA127*100.0/(AV127*BU127), 0))*(BN127+BO127)/1000.0</f>
        <v>0</v>
      </c>
      <c r="P127">
        <f>2.0/((1/R127-1/Q127)+SIGN(R127)*SQRT((1/R127-1/Q127)*(1/R127-1/Q127) + 4*BB127/((BB127+1)*(BB127+1))*(2*1/R127*1/Q127-1/Q127*1/Q127)))</f>
        <v>0</v>
      </c>
      <c r="Q127">
        <f>IF(LEFT(BC127,1)&lt;&gt;"0",IF(LEFT(BC127,1)="1",3.0,BD127),$D$5+$E$5*(BU127*BN127/($K$5*1000))+$F$5*(BU127*BN127/($K$5*1000))*MAX(MIN(BA127,$J$5),$I$5)*MAX(MIN(BA127,$J$5),$I$5)+$G$5*MAX(MIN(BA127,$J$5),$I$5)*(BU127*BN127/($K$5*1000))+$H$5*(BU127*BN127/($K$5*1000))*(BU127*BN127/($K$5*1000)))</f>
        <v>0</v>
      </c>
      <c r="R127">
        <f>I127*(1000-(1000*0.61365*exp(17.502*V127/(240.97+V127))/(BN127+BO127)+BI127)/2)/(1000*0.61365*exp(17.502*V127/(240.97+V127))/(BN127+BO127)-BI127)</f>
        <v>0</v>
      </c>
      <c r="S127">
        <f>1/((BB127+1)/(P127/1.6)+1/(Q127/1.37)) + BB127/((BB127+1)/(P127/1.6) + BB127/(Q127/1.37))</f>
        <v>0</v>
      </c>
      <c r="T127">
        <f>(AW127*AZ127)</f>
        <v>0</v>
      </c>
      <c r="U127">
        <f>(BP127+(T127+2*0.95*5.67E-8*(((BP127+$B$7)+273)^4-(BP127+273)^4)-44100*I127)/(1.84*29.3*Q127+8*0.95*5.67E-8*(BP127+273)^3))</f>
        <v>0</v>
      </c>
      <c r="V127">
        <f>($C$7*BQ127+$D$7*BR127+$E$7*U127)</f>
        <v>0</v>
      </c>
      <c r="W127">
        <f>0.61365*exp(17.502*V127/(240.97+V127))</f>
        <v>0</v>
      </c>
      <c r="X127">
        <f>(Y127/Z127*100)</f>
        <v>0</v>
      </c>
      <c r="Y127">
        <f>BI127*(BN127+BO127)/1000</f>
        <v>0</v>
      </c>
      <c r="Z127">
        <f>0.61365*exp(17.502*BP127/(240.97+BP127))</f>
        <v>0</v>
      </c>
      <c r="AA127">
        <f>(W127-BI127*(BN127+BO127)/1000)</f>
        <v>0</v>
      </c>
      <c r="AB127">
        <f>(-I127*44100)</f>
        <v>0</v>
      </c>
      <c r="AC127">
        <f>2*29.3*Q127*0.92*(BP127-V127)</f>
        <v>0</v>
      </c>
      <c r="AD127">
        <f>2*0.95*5.67E-8*(((BP127+$B$7)+273)^4-(V127+273)^4)</f>
        <v>0</v>
      </c>
      <c r="AE127">
        <f>T127+AD127+AB127+AC127</f>
        <v>0</v>
      </c>
      <c r="AF127">
        <f>BM127*AT127*(BH127-BG127*(1000-AT127*BJ127)/(1000-AT127*BI127))/(100*BA127)</f>
        <v>0</v>
      </c>
      <c r="AG127">
        <f>1000*BM127*AT127*(BI127-BJ127)/(100*BA127*(1000-AT127*BI127))</f>
        <v>0</v>
      </c>
      <c r="AH127">
        <f>(AI127 - AJ127 - BN127*1E3/(8.314*(BP127+273.15)) * AL127/BM127 * AK127) * BM127/(100*BA127) * (1000 - BJ127)/1000</f>
        <v>0</v>
      </c>
      <c r="AI127">
        <v>426.8236692331191</v>
      </c>
      <c r="AJ127">
        <v>425.7113151515152</v>
      </c>
      <c r="AK127">
        <v>0.0001794203795415332</v>
      </c>
      <c r="AL127">
        <v>67.16464469155785</v>
      </c>
      <c r="AM127">
        <f>(AO127 - AN127 + BN127*1E3/(8.314*(BP127+273.15)) * AQ127/BM127 * AP127) * BM127/(100*BA127) * 1000/(1000 - AO127)</f>
        <v>0</v>
      </c>
      <c r="AN127">
        <v>15.55763711452201</v>
      </c>
      <c r="AO127">
        <v>15.73952484848484</v>
      </c>
      <c r="AP127">
        <v>3.331165842309772E-05</v>
      </c>
      <c r="AQ127">
        <v>78.5488361776647</v>
      </c>
      <c r="AR127">
        <v>12</v>
      </c>
      <c r="AS127">
        <v>2</v>
      </c>
      <c r="AT127">
        <f>IF(AR127*$H$13&gt;=AV127,1.0,(AV127/(AV127-AR127*$H$13)))</f>
        <v>0</v>
      </c>
      <c r="AU127">
        <f>(AT127-1)*100</f>
        <v>0</v>
      </c>
      <c r="AV127">
        <f>MAX(0,($B$13+$C$13*BU127)/(1+$D$13*BU127)*BN127/(BP127+273)*$E$13)</f>
        <v>0</v>
      </c>
      <c r="AW127">
        <f>$B$11*BV127+$C$11*BW127+$F$11*CH127*(1-CK127)</f>
        <v>0</v>
      </c>
      <c r="AX127">
        <f>AW127*AY127</f>
        <v>0</v>
      </c>
      <c r="AY127">
        <f>($B$11*$D$9+$C$11*$D$9+$F$11*((CU127+CM127)/MAX(CU127+CM127+CV127, 0.1)*$I$9+CV127/MAX(CU127+CM127+CV127, 0.1)*$J$9))/($B$11+$C$11+$F$11)</f>
        <v>0</v>
      </c>
      <c r="AZ127">
        <f>($B$11*$K$9+$C$11*$K$9+$F$11*((CU127+CM127)/MAX(CU127+CM127+CV127, 0.1)*$P$9+CV127/MAX(CU127+CM127+CV127, 0.1)*$Q$9))/($B$11+$C$11+$F$11)</f>
        <v>0</v>
      </c>
      <c r="BA127">
        <v>6</v>
      </c>
      <c r="BB127">
        <v>0.5</v>
      </c>
      <c r="BC127" t="s">
        <v>355</v>
      </c>
      <c r="BD127">
        <v>2</v>
      </c>
      <c r="BE127" t="b">
        <v>1</v>
      </c>
      <c r="BF127">
        <v>1714155370.427586</v>
      </c>
      <c r="BG127">
        <v>419.0748965517242</v>
      </c>
      <c r="BH127">
        <v>420.0398965517241</v>
      </c>
      <c r="BI127">
        <v>15.73696206896552</v>
      </c>
      <c r="BJ127">
        <v>15.56667931034483</v>
      </c>
      <c r="BK127">
        <v>421.752724137931</v>
      </c>
      <c r="BL127">
        <v>15.76635172413793</v>
      </c>
      <c r="BM127">
        <v>599.9929655172414</v>
      </c>
      <c r="BN127">
        <v>101.3694482758621</v>
      </c>
      <c r="BO127">
        <v>0.1000168827586207</v>
      </c>
      <c r="BP127">
        <v>22.00416206896552</v>
      </c>
      <c r="BQ127">
        <v>22.0376724137931</v>
      </c>
      <c r="BR127">
        <v>999.9000000000002</v>
      </c>
      <c r="BS127">
        <v>0</v>
      </c>
      <c r="BT127">
        <v>0</v>
      </c>
      <c r="BU127">
        <v>9994.983793103449</v>
      </c>
      <c r="BV127">
        <v>0</v>
      </c>
      <c r="BW127">
        <v>855.748724137931</v>
      </c>
      <c r="BX127">
        <v>-0.9649614137931033</v>
      </c>
      <c r="BY127">
        <v>425.7753448275863</v>
      </c>
      <c r="BZ127">
        <v>426.6818965517242</v>
      </c>
      <c r="CA127">
        <v>0.1702744827586207</v>
      </c>
      <c r="CB127">
        <v>420.0398965517241</v>
      </c>
      <c r="CC127">
        <v>15.56667931034483</v>
      </c>
      <c r="CD127">
        <v>1.595244482758621</v>
      </c>
      <c r="CE127">
        <v>1.577985862068965</v>
      </c>
      <c r="CF127">
        <v>13.91295172413793</v>
      </c>
      <c r="CG127">
        <v>13.74547931034483</v>
      </c>
      <c r="CH127">
        <v>400.0040689655173</v>
      </c>
      <c r="CI127">
        <v>0.8999902068965518</v>
      </c>
      <c r="CJ127">
        <v>0.1000099793103448</v>
      </c>
      <c r="CK127">
        <v>0</v>
      </c>
      <c r="CL127">
        <v>113.0446206896552</v>
      </c>
      <c r="CM127">
        <v>5.00098</v>
      </c>
      <c r="CN127">
        <v>859.7369310344826</v>
      </c>
      <c r="CO127">
        <v>3655.945862068965</v>
      </c>
      <c r="CP127">
        <v>35.23255172413793</v>
      </c>
      <c r="CQ127">
        <v>39.41355172413792</v>
      </c>
      <c r="CR127">
        <v>37.18299999999999</v>
      </c>
      <c r="CS127">
        <v>38.47603448275861</v>
      </c>
      <c r="CT127">
        <v>37.28855172413793</v>
      </c>
      <c r="CU127">
        <v>355.498275862069</v>
      </c>
      <c r="CV127">
        <v>39.50689655172414</v>
      </c>
      <c r="CW127">
        <v>0</v>
      </c>
      <c r="CX127">
        <v>1714155464.9</v>
      </c>
      <c r="CY127">
        <v>0</v>
      </c>
      <c r="CZ127">
        <v>1714154521.5</v>
      </c>
      <c r="DA127" t="s">
        <v>550</v>
      </c>
      <c r="DB127">
        <v>1714154517.5</v>
      </c>
      <c r="DC127">
        <v>1714154521.5</v>
      </c>
      <c r="DD127">
        <v>4</v>
      </c>
      <c r="DE127">
        <v>0.022</v>
      </c>
      <c r="DF127">
        <v>-0.004</v>
      </c>
      <c r="DG127">
        <v>-2.682</v>
      </c>
      <c r="DH127">
        <v>-0.032</v>
      </c>
      <c r="DI127">
        <v>420</v>
      </c>
      <c r="DJ127">
        <v>14</v>
      </c>
      <c r="DK127">
        <v>0.52</v>
      </c>
      <c r="DL127">
        <v>0.11</v>
      </c>
      <c r="DM127">
        <v>-0.9988023902439023</v>
      </c>
      <c r="DN127">
        <v>-0.6923546759581909</v>
      </c>
      <c r="DO127">
        <v>0.2959093805011585</v>
      </c>
      <c r="DP127">
        <v>0</v>
      </c>
      <c r="DQ127">
        <v>0.1644986341463414</v>
      </c>
      <c r="DR127">
        <v>0.05905030662020903</v>
      </c>
      <c r="DS127">
        <v>0.0137908976622106</v>
      </c>
      <c r="DT127">
        <v>1</v>
      </c>
      <c r="DU127">
        <v>1</v>
      </c>
      <c r="DV127">
        <v>2</v>
      </c>
      <c r="DW127" t="s">
        <v>368</v>
      </c>
      <c r="DX127">
        <v>3.22959</v>
      </c>
      <c r="DY127">
        <v>2.70454</v>
      </c>
      <c r="DZ127">
        <v>0.106379</v>
      </c>
      <c r="EA127">
        <v>0.1063</v>
      </c>
      <c r="EB127">
        <v>0.08617470000000001</v>
      </c>
      <c r="EC127">
        <v>0.0857446</v>
      </c>
      <c r="ED127">
        <v>29241</v>
      </c>
      <c r="EE127">
        <v>28580.4</v>
      </c>
      <c r="EF127">
        <v>31329</v>
      </c>
      <c r="EG127">
        <v>30308.1</v>
      </c>
      <c r="EH127">
        <v>38353.7</v>
      </c>
      <c r="EI127">
        <v>36647.1</v>
      </c>
      <c r="EJ127">
        <v>43911.6</v>
      </c>
      <c r="EK127">
        <v>42331.7</v>
      </c>
      <c r="EL127">
        <v>2.12045</v>
      </c>
      <c r="EM127">
        <v>1.95497</v>
      </c>
      <c r="EN127">
        <v>0.0263043</v>
      </c>
      <c r="EO127">
        <v>0</v>
      </c>
      <c r="EP127">
        <v>21.6104</v>
      </c>
      <c r="EQ127">
        <v>999.9</v>
      </c>
      <c r="ER127">
        <v>55.9</v>
      </c>
      <c r="ES127">
        <v>26</v>
      </c>
      <c r="ET127">
        <v>18.6071</v>
      </c>
      <c r="EU127">
        <v>61.7737</v>
      </c>
      <c r="EV127">
        <v>22.496</v>
      </c>
      <c r="EW127">
        <v>1</v>
      </c>
      <c r="EX127">
        <v>-0.167132</v>
      </c>
      <c r="EY127">
        <v>1.83312</v>
      </c>
      <c r="EZ127">
        <v>20.1993</v>
      </c>
      <c r="FA127">
        <v>5.22687</v>
      </c>
      <c r="FB127">
        <v>11.998</v>
      </c>
      <c r="FC127">
        <v>4.9643</v>
      </c>
      <c r="FD127">
        <v>3.297</v>
      </c>
      <c r="FE127">
        <v>9999</v>
      </c>
      <c r="FF127">
        <v>9999</v>
      </c>
      <c r="FG127">
        <v>9999</v>
      </c>
      <c r="FH127">
        <v>27.7</v>
      </c>
      <c r="FI127">
        <v>4.97103</v>
      </c>
      <c r="FJ127">
        <v>1.86768</v>
      </c>
      <c r="FK127">
        <v>1.85883</v>
      </c>
      <c r="FL127">
        <v>1.86495</v>
      </c>
      <c r="FM127">
        <v>1.86308</v>
      </c>
      <c r="FN127">
        <v>1.86439</v>
      </c>
      <c r="FO127">
        <v>1.85979</v>
      </c>
      <c r="FP127">
        <v>1.86386</v>
      </c>
      <c r="FQ127">
        <v>0</v>
      </c>
      <c r="FR127">
        <v>0</v>
      </c>
      <c r="FS127">
        <v>0</v>
      </c>
      <c r="FT127">
        <v>0</v>
      </c>
      <c r="FU127" t="s">
        <v>358</v>
      </c>
      <c r="FV127" t="s">
        <v>359</v>
      </c>
      <c r="FW127" t="s">
        <v>360</v>
      </c>
      <c r="FX127" t="s">
        <v>360</v>
      </c>
      <c r="FY127" t="s">
        <v>360</v>
      </c>
      <c r="FZ127" t="s">
        <v>360</v>
      </c>
      <c r="GA127">
        <v>0</v>
      </c>
      <c r="GB127">
        <v>100</v>
      </c>
      <c r="GC127">
        <v>100</v>
      </c>
      <c r="GD127">
        <v>-2.678</v>
      </c>
      <c r="GE127">
        <v>-0.0294</v>
      </c>
      <c r="GF127">
        <v>-0.8244468132919491</v>
      </c>
      <c r="GG127">
        <v>-0.004200780211792431</v>
      </c>
      <c r="GH127">
        <v>-6.086107273994438E-07</v>
      </c>
      <c r="GI127">
        <v>3.538391214060535E-10</v>
      </c>
      <c r="GJ127">
        <v>-0.05432726209302651</v>
      </c>
      <c r="GK127">
        <v>0.006682484536868237</v>
      </c>
      <c r="GL127">
        <v>-0.0007200357986506558</v>
      </c>
      <c r="GM127">
        <v>2.515042002614049E-05</v>
      </c>
      <c r="GN127">
        <v>15</v>
      </c>
      <c r="GO127">
        <v>1944</v>
      </c>
      <c r="GP127">
        <v>3</v>
      </c>
      <c r="GQ127">
        <v>20</v>
      </c>
      <c r="GR127">
        <v>14.3</v>
      </c>
      <c r="GS127">
        <v>14.3</v>
      </c>
      <c r="GT127">
        <v>1.12793</v>
      </c>
      <c r="GU127">
        <v>2.4231</v>
      </c>
      <c r="GV127">
        <v>1.44775</v>
      </c>
      <c r="GW127">
        <v>2.29858</v>
      </c>
      <c r="GX127">
        <v>1.55151</v>
      </c>
      <c r="GY127">
        <v>2.28882</v>
      </c>
      <c r="GZ127">
        <v>30.5877</v>
      </c>
      <c r="HA127">
        <v>13.9569</v>
      </c>
      <c r="HB127">
        <v>18</v>
      </c>
      <c r="HC127">
        <v>574.872</v>
      </c>
      <c r="HD127">
        <v>473.118</v>
      </c>
      <c r="HE127">
        <v>19.0021</v>
      </c>
      <c r="HF127">
        <v>24.8492</v>
      </c>
      <c r="HG127">
        <v>30.0004</v>
      </c>
      <c r="HH127">
        <v>24.8119</v>
      </c>
      <c r="HI127">
        <v>24.7394</v>
      </c>
      <c r="HJ127">
        <v>22.575</v>
      </c>
      <c r="HK127">
        <v>26.6394</v>
      </c>
      <c r="HL127">
        <v>59.7471</v>
      </c>
      <c r="HM127">
        <v>19</v>
      </c>
      <c r="HN127">
        <v>420</v>
      </c>
      <c r="HO127">
        <v>15.5258</v>
      </c>
      <c r="HP127">
        <v>99.4277</v>
      </c>
      <c r="HQ127">
        <v>101.142</v>
      </c>
    </row>
    <row r="128" spans="1:225">
      <c r="A128">
        <v>112</v>
      </c>
      <c r="B128">
        <v>1714155388.1</v>
      </c>
      <c r="C128">
        <v>4331</v>
      </c>
      <c r="D128" t="s">
        <v>600</v>
      </c>
      <c r="E128" t="s">
        <v>601</v>
      </c>
      <c r="F128">
        <v>5</v>
      </c>
      <c r="G128" t="s">
        <v>595</v>
      </c>
      <c r="H128">
        <v>1714155380.166666</v>
      </c>
      <c r="I128">
        <f>(J128)/1000</f>
        <v>0</v>
      </c>
      <c r="J128">
        <f>IF(BE128, AM128, AG128)</f>
        <v>0</v>
      </c>
      <c r="K128">
        <f>IF(BE128, AH128, AF128)</f>
        <v>0</v>
      </c>
      <c r="L128">
        <f>BG128 - IF(AT128&gt;1, K128*BA128*100.0/(AV128*BU128), 0)</f>
        <v>0</v>
      </c>
      <c r="M128">
        <f>((S128-I128/2)*L128-K128)/(S128+I128/2)</f>
        <v>0</v>
      </c>
      <c r="N128">
        <f>M128*(BN128+BO128)/1000.0</f>
        <v>0</v>
      </c>
      <c r="O128">
        <f>(BG128 - IF(AT128&gt;1, K128*BA128*100.0/(AV128*BU128), 0))*(BN128+BO128)/1000.0</f>
        <v>0</v>
      </c>
      <c r="P128">
        <f>2.0/((1/R128-1/Q128)+SIGN(R128)*SQRT((1/R128-1/Q128)*(1/R128-1/Q128) + 4*BB128/((BB128+1)*(BB128+1))*(2*1/R128*1/Q128-1/Q128*1/Q128)))</f>
        <v>0</v>
      </c>
      <c r="Q128">
        <f>IF(LEFT(BC128,1)&lt;&gt;"0",IF(LEFT(BC128,1)="1",3.0,BD128),$D$5+$E$5*(BU128*BN128/($K$5*1000))+$F$5*(BU128*BN128/($K$5*1000))*MAX(MIN(BA128,$J$5),$I$5)*MAX(MIN(BA128,$J$5),$I$5)+$G$5*MAX(MIN(BA128,$J$5),$I$5)*(BU128*BN128/($K$5*1000))+$H$5*(BU128*BN128/($K$5*1000))*(BU128*BN128/($K$5*1000)))</f>
        <v>0</v>
      </c>
      <c r="R128">
        <f>I128*(1000-(1000*0.61365*exp(17.502*V128/(240.97+V128))/(BN128+BO128)+BI128)/2)/(1000*0.61365*exp(17.502*V128/(240.97+V128))/(BN128+BO128)-BI128)</f>
        <v>0</v>
      </c>
      <c r="S128">
        <f>1/((BB128+1)/(P128/1.6)+1/(Q128/1.37)) + BB128/((BB128+1)/(P128/1.6) + BB128/(Q128/1.37))</f>
        <v>0</v>
      </c>
      <c r="T128">
        <f>(AW128*AZ128)</f>
        <v>0</v>
      </c>
      <c r="U128">
        <f>(BP128+(T128+2*0.95*5.67E-8*(((BP128+$B$7)+273)^4-(BP128+273)^4)-44100*I128)/(1.84*29.3*Q128+8*0.95*5.67E-8*(BP128+273)^3))</f>
        <v>0</v>
      </c>
      <c r="V128">
        <f>($C$7*BQ128+$D$7*BR128+$E$7*U128)</f>
        <v>0</v>
      </c>
      <c r="W128">
        <f>0.61365*exp(17.502*V128/(240.97+V128))</f>
        <v>0</v>
      </c>
      <c r="X128">
        <f>(Y128/Z128*100)</f>
        <v>0</v>
      </c>
      <c r="Y128">
        <f>BI128*(BN128+BO128)/1000</f>
        <v>0</v>
      </c>
      <c r="Z128">
        <f>0.61365*exp(17.502*BP128/(240.97+BP128))</f>
        <v>0</v>
      </c>
      <c r="AA128">
        <f>(W128-BI128*(BN128+BO128)/1000)</f>
        <v>0</v>
      </c>
      <c r="AB128">
        <f>(-I128*44100)</f>
        <v>0</v>
      </c>
      <c r="AC128">
        <f>2*29.3*Q128*0.92*(BP128-V128)</f>
        <v>0</v>
      </c>
      <c r="AD128">
        <f>2*0.95*5.67E-8*(((BP128+$B$7)+273)^4-(V128+273)^4)</f>
        <v>0</v>
      </c>
      <c r="AE128">
        <f>T128+AD128+AB128+AC128</f>
        <v>0</v>
      </c>
      <c r="AF128">
        <f>BM128*AT128*(BH128-BG128*(1000-AT128*BJ128)/(1000-AT128*BI128))/(100*BA128)</f>
        <v>0</v>
      </c>
      <c r="AG128">
        <f>1000*BM128*AT128*(BI128-BJ128)/(100*BA128*(1000-AT128*BI128))</f>
        <v>0</v>
      </c>
      <c r="AH128">
        <f>(AI128 - AJ128 - BN128*1E3/(8.314*(BP128+273.15)) * AL128/BM128 * AK128) * BM128/(100*BA128) * (1000 - BJ128)/1000</f>
        <v>0</v>
      </c>
      <c r="AI128">
        <v>426.6203924048475</v>
      </c>
      <c r="AJ128">
        <v>425.7663939393939</v>
      </c>
      <c r="AK128">
        <v>0.02638801463769863</v>
      </c>
      <c r="AL128">
        <v>67.16464469155785</v>
      </c>
      <c r="AM128">
        <f>(AO128 - AN128 + BN128*1E3/(8.314*(BP128+273.15)) * AQ128/BM128 * AP128) * BM128/(100*BA128) * 1000/(1000 - AO128)</f>
        <v>0</v>
      </c>
      <c r="AN128">
        <v>15.52412296082881</v>
      </c>
      <c r="AO128">
        <v>15.71541030303029</v>
      </c>
      <c r="AP128">
        <v>-7.881975804300611E-05</v>
      </c>
      <c r="AQ128">
        <v>78.5488361776647</v>
      </c>
      <c r="AR128">
        <v>12</v>
      </c>
      <c r="AS128">
        <v>2</v>
      </c>
      <c r="AT128">
        <f>IF(AR128*$H$13&gt;=AV128,1.0,(AV128/(AV128-AR128*$H$13)))</f>
        <v>0</v>
      </c>
      <c r="AU128">
        <f>(AT128-1)*100</f>
        <v>0</v>
      </c>
      <c r="AV128">
        <f>MAX(0,($B$13+$C$13*BU128)/(1+$D$13*BU128)*BN128/(BP128+273)*$E$13)</f>
        <v>0</v>
      </c>
      <c r="AW128">
        <f>$B$11*BV128+$C$11*BW128+$F$11*CH128*(1-CK128)</f>
        <v>0</v>
      </c>
      <c r="AX128">
        <f>AW128*AY128</f>
        <v>0</v>
      </c>
      <c r="AY128">
        <f>($B$11*$D$9+$C$11*$D$9+$F$11*((CU128+CM128)/MAX(CU128+CM128+CV128, 0.1)*$I$9+CV128/MAX(CU128+CM128+CV128, 0.1)*$J$9))/($B$11+$C$11+$F$11)</f>
        <v>0</v>
      </c>
      <c r="AZ128">
        <f>($B$11*$K$9+$C$11*$K$9+$F$11*((CU128+CM128)/MAX(CU128+CM128+CV128, 0.1)*$P$9+CV128/MAX(CU128+CM128+CV128, 0.1)*$Q$9))/($B$11+$C$11+$F$11)</f>
        <v>0</v>
      </c>
      <c r="BA128">
        <v>6</v>
      </c>
      <c r="BB128">
        <v>0.5</v>
      </c>
      <c r="BC128" t="s">
        <v>355</v>
      </c>
      <c r="BD128">
        <v>2</v>
      </c>
      <c r="BE128" t="b">
        <v>1</v>
      </c>
      <c r="BF128">
        <v>1714155380.166666</v>
      </c>
      <c r="BG128">
        <v>419.0002333333334</v>
      </c>
      <c r="BH128">
        <v>419.9549666666666</v>
      </c>
      <c r="BI128">
        <v>15.73055666666667</v>
      </c>
      <c r="BJ128">
        <v>15.53768333333334</v>
      </c>
      <c r="BK128">
        <v>421.6777</v>
      </c>
      <c r="BL128">
        <v>15.75996</v>
      </c>
      <c r="BM128">
        <v>599.9920333333334</v>
      </c>
      <c r="BN128">
        <v>101.3696</v>
      </c>
      <c r="BO128">
        <v>0.09994648333333335</v>
      </c>
      <c r="BP128">
        <v>22.02076</v>
      </c>
      <c r="BQ128">
        <v>22.05154</v>
      </c>
      <c r="BR128">
        <v>999.9000000000002</v>
      </c>
      <c r="BS128">
        <v>0</v>
      </c>
      <c r="BT128">
        <v>0</v>
      </c>
      <c r="BU128">
        <v>10013.45933333333</v>
      </c>
      <c r="BV128">
        <v>0</v>
      </c>
      <c r="BW128">
        <v>876.6985000000001</v>
      </c>
      <c r="BX128">
        <v>-0.9547384666666666</v>
      </c>
      <c r="BY128">
        <v>425.6965666666666</v>
      </c>
      <c r="BZ128">
        <v>426.5830999999999</v>
      </c>
      <c r="CA128">
        <v>0.1928675333333333</v>
      </c>
      <c r="CB128">
        <v>419.9549666666666</v>
      </c>
      <c r="CC128">
        <v>15.53768333333334</v>
      </c>
      <c r="CD128">
        <v>1.594596666666667</v>
      </c>
      <c r="CE128">
        <v>1.575047333333334</v>
      </c>
      <c r="CF128">
        <v>13.90669</v>
      </c>
      <c r="CG128">
        <v>13.71680333333333</v>
      </c>
      <c r="CH128">
        <v>400.0144666666666</v>
      </c>
      <c r="CI128">
        <v>0.8999893333333335</v>
      </c>
      <c r="CJ128">
        <v>0.1000108333333333</v>
      </c>
      <c r="CK128">
        <v>0</v>
      </c>
      <c r="CL128">
        <v>112.8376333333333</v>
      </c>
      <c r="CM128">
        <v>5.00098</v>
      </c>
      <c r="CN128">
        <v>860.3667666666666</v>
      </c>
      <c r="CO128">
        <v>3656.041000000001</v>
      </c>
      <c r="CP128">
        <v>35.3144</v>
      </c>
      <c r="CQ128">
        <v>39.65179999999999</v>
      </c>
      <c r="CR128">
        <v>37.28516666666666</v>
      </c>
      <c r="CS128">
        <v>38.74556666666665</v>
      </c>
      <c r="CT128">
        <v>37.4143</v>
      </c>
      <c r="CU128">
        <v>355.5073333333333</v>
      </c>
      <c r="CV128">
        <v>39.505</v>
      </c>
      <c r="CW128">
        <v>0</v>
      </c>
      <c r="CX128">
        <v>1714155475.1</v>
      </c>
      <c r="CY128">
        <v>0</v>
      </c>
      <c r="CZ128">
        <v>1714154521.5</v>
      </c>
      <c r="DA128" t="s">
        <v>550</v>
      </c>
      <c r="DB128">
        <v>1714154517.5</v>
      </c>
      <c r="DC128">
        <v>1714154521.5</v>
      </c>
      <c r="DD128">
        <v>4</v>
      </c>
      <c r="DE128">
        <v>0.022</v>
      </c>
      <c r="DF128">
        <v>-0.004</v>
      </c>
      <c r="DG128">
        <v>-2.682</v>
      </c>
      <c r="DH128">
        <v>-0.032</v>
      </c>
      <c r="DI128">
        <v>420</v>
      </c>
      <c r="DJ128">
        <v>14</v>
      </c>
      <c r="DK128">
        <v>0.52</v>
      </c>
      <c r="DL128">
        <v>0.11</v>
      </c>
      <c r="DM128">
        <v>-0.93417745</v>
      </c>
      <c r="DN128">
        <v>0.8066908818011298</v>
      </c>
      <c r="DO128">
        <v>0.3080578952883654</v>
      </c>
      <c r="DP128">
        <v>0</v>
      </c>
      <c r="DQ128">
        <v>0.186614325</v>
      </c>
      <c r="DR128">
        <v>0.1524277936210133</v>
      </c>
      <c r="DS128">
        <v>0.02155259713745364</v>
      </c>
      <c r="DT128">
        <v>0</v>
      </c>
      <c r="DU128">
        <v>0</v>
      </c>
      <c r="DV128">
        <v>2</v>
      </c>
      <c r="DW128" t="s">
        <v>357</v>
      </c>
      <c r="DX128">
        <v>3.22946</v>
      </c>
      <c r="DY128">
        <v>2.7039</v>
      </c>
      <c r="DZ128">
        <v>0.106391</v>
      </c>
      <c r="EA128">
        <v>0.106407</v>
      </c>
      <c r="EB128">
        <v>0.0860802</v>
      </c>
      <c r="EC128">
        <v>0.0857438</v>
      </c>
      <c r="ED128">
        <v>29240.3</v>
      </c>
      <c r="EE128">
        <v>28576.8</v>
      </c>
      <c r="EF128">
        <v>31328.6</v>
      </c>
      <c r="EG128">
        <v>30307.9</v>
      </c>
      <c r="EH128">
        <v>38357.2</v>
      </c>
      <c r="EI128">
        <v>36646.4</v>
      </c>
      <c r="EJ128">
        <v>43911</v>
      </c>
      <c r="EK128">
        <v>42330.8</v>
      </c>
      <c r="EL128">
        <v>2.1201</v>
      </c>
      <c r="EM128">
        <v>1.9551</v>
      </c>
      <c r="EN128">
        <v>0.0257567</v>
      </c>
      <c r="EO128">
        <v>0</v>
      </c>
      <c r="EP128">
        <v>21.6328</v>
      </c>
      <c r="EQ128">
        <v>999.9</v>
      </c>
      <c r="ER128">
        <v>55.9</v>
      </c>
      <c r="ES128">
        <v>26</v>
      </c>
      <c r="ET128">
        <v>18.6081</v>
      </c>
      <c r="EU128">
        <v>61.3737</v>
      </c>
      <c r="EV128">
        <v>22.9728</v>
      </c>
      <c r="EW128">
        <v>1</v>
      </c>
      <c r="EX128">
        <v>-0.166118</v>
      </c>
      <c r="EY128">
        <v>1.8509</v>
      </c>
      <c r="EZ128">
        <v>20.1988</v>
      </c>
      <c r="FA128">
        <v>5.22672</v>
      </c>
      <c r="FB128">
        <v>11.998</v>
      </c>
      <c r="FC128">
        <v>4.96445</v>
      </c>
      <c r="FD128">
        <v>3.297</v>
      </c>
      <c r="FE128">
        <v>9999</v>
      </c>
      <c r="FF128">
        <v>9999</v>
      </c>
      <c r="FG128">
        <v>9999</v>
      </c>
      <c r="FH128">
        <v>27.7</v>
      </c>
      <c r="FI128">
        <v>4.97104</v>
      </c>
      <c r="FJ128">
        <v>1.86768</v>
      </c>
      <c r="FK128">
        <v>1.85883</v>
      </c>
      <c r="FL128">
        <v>1.86495</v>
      </c>
      <c r="FM128">
        <v>1.86308</v>
      </c>
      <c r="FN128">
        <v>1.86438</v>
      </c>
      <c r="FO128">
        <v>1.8598</v>
      </c>
      <c r="FP128">
        <v>1.86386</v>
      </c>
      <c r="FQ128">
        <v>0</v>
      </c>
      <c r="FR128">
        <v>0</v>
      </c>
      <c r="FS128">
        <v>0</v>
      </c>
      <c r="FT128">
        <v>0</v>
      </c>
      <c r="FU128" t="s">
        <v>358</v>
      </c>
      <c r="FV128" t="s">
        <v>359</v>
      </c>
      <c r="FW128" t="s">
        <v>360</v>
      </c>
      <c r="FX128" t="s">
        <v>360</v>
      </c>
      <c r="FY128" t="s">
        <v>360</v>
      </c>
      <c r="FZ128" t="s">
        <v>360</v>
      </c>
      <c r="GA128">
        <v>0</v>
      </c>
      <c r="GB128">
        <v>100</v>
      </c>
      <c r="GC128">
        <v>100</v>
      </c>
      <c r="GD128">
        <v>-2.678</v>
      </c>
      <c r="GE128">
        <v>-0.0294</v>
      </c>
      <c r="GF128">
        <v>-0.8244468132919491</v>
      </c>
      <c r="GG128">
        <v>-0.004200780211792431</v>
      </c>
      <c r="GH128">
        <v>-6.086107273994438E-07</v>
      </c>
      <c r="GI128">
        <v>3.538391214060535E-10</v>
      </c>
      <c r="GJ128">
        <v>-0.05432726209302651</v>
      </c>
      <c r="GK128">
        <v>0.006682484536868237</v>
      </c>
      <c r="GL128">
        <v>-0.0007200357986506558</v>
      </c>
      <c r="GM128">
        <v>2.515042002614049E-05</v>
      </c>
      <c r="GN128">
        <v>15</v>
      </c>
      <c r="GO128">
        <v>1944</v>
      </c>
      <c r="GP128">
        <v>3</v>
      </c>
      <c r="GQ128">
        <v>20</v>
      </c>
      <c r="GR128">
        <v>14.5</v>
      </c>
      <c r="GS128">
        <v>14.4</v>
      </c>
      <c r="GT128">
        <v>1.12793</v>
      </c>
      <c r="GU128">
        <v>2.39868</v>
      </c>
      <c r="GV128">
        <v>1.44775</v>
      </c>
      <c r="GW128">
        <v>2.29858</v>
      </c>
      <c r="GX128">
        <v>1.55151</v>
      </c>
      <c r="GY128">
        <v>2.40479</v>
      </c>
      <c r="GZ128">
        <v>30.6093</v>
      </c>
      <c r="HA128">
        <v>13.9569</v>
      </c>
      <c r="HB128">
        <v>18</v>
      </c>
      <c r="HC128">
        <v>574.764</v>
      </c>
      <c r="HD128">
        <v>473.319</v>
      </c>
      <c r="HE128">
        <v>19.0017</v>
      </c>
      <c r="HF128">
        <v>24.8612</v>
      </c>
      <c r="HG128">
        <v>30.0005</v>
      </c>
      <c r="HH128">
        <v>24.8245</v>
      </c>
      <c r="HI128">
        <v>24.7533</v>
      </c>
      <c r="HJ128">
        <v>22.5806</v>
      </c>
      <c r="HK128">
        <v>26.6394</v>
      </c>
      <c r="HL128">
        <v>59.7471</v>
      </c>
      <c r="HM128">
        <v>19</v>
      </c>
      <c r="HN128">
        <v>420</v>
      </c>
      <c r="HO128">
        <v>15.5258</v>
      </c>
      <c r="HP128">
        <v>99.4265</v>
      </c>
      <c r="HQ128">
        <v>101.141</v>
      </c>
    </row>
    <row r="129" spans="1:225">
      <c r="A129">
        <v>113</v>
      </c>
      <c r="B129">
        <v>1714155398.1</v>
      </c>
      <c r="C129">
        <v>4341</v>
      </c>
      <c r="D129" t="s">
        <v>602</v>
      </c>
      <c r="E129" t="s">
        <v>603</v>
      </c>
      <c r="F129">
        <v>5</v>
      </c>
      <c r="G129" t="s">
        <v>595</v>
      </c>
      <c r="H129">
        <v>1714155390.166666</v>
      </c>
      <c r="I129">
        <f>(J129)/1000</f>
        <v>0</v>
      </c>
      <c r="J129">
        <f>IF(BE129, AM129, AG129)</f>
        <v>0</v>
      </c>
      <c r="K129">
        <f>IF(BE129, AH129, AF129)</f>
        <v>0</v>
      </c>
      <c r="L129">
        <f>BG129 - IF(AT129&gt;1, K129*BA129*100.0/(AV129*BU129), 0)</f>
        <v>0</v>
      </c>
      <c r="M129">
        <f>((S129-I129/2)*L129-K129)/(S129+I129/2)</f>
        <v>0</v>
      </c>
      <c r="N129">
        <f>M129*(BN129+BO129)/1000.0</f>
        <v>0</v>
      </c>
      <c r="O129">
        <f>(BG129 - IF(AT129&gt;1, K129*BA129*100.0/(AV129*BU129), 0))*(BN129+BO129)/1000.0</f>
        <v>0</v>
      </c>
      <c r="P129">
        <f>2.0/((1/R129-1/Q129)+SIGN(R129)*SQRT((1/R129-1/Q129)*(1/R129-1/Q129) + 4*BB129/((BB129+1)*(BB129+1))*(2*1/R129*1/Q129-1/Q129*1/Q129)))</f>
        <v>0</v>
      </c>
      <c r="Q129">
        <f>IF(LEFT(BC129,1)&lt;&gt;"0",IF(LEFT(BC129,1)="1",3.0,BD129),$D$5+$E$5*(BU129*BN129/($K$5*1000))+$F$5*(BU129*BN129/($K$5*1000))*MAX(MIN(BA129,$J$5),$I$5)*MAX(MIN(BA129,$J$5),$I$5)+$G$5*MAX(MIN(BA129,$J$5),$I$5)*(BU129*BN129/($K$5*1000))+$H$5*(BU129*BN129/($K$5*1000))*(BU129*BN129/($K$5*1000)))</f>
        <v>0</v>
      </c>
      <c r="R129">
        <f>I129*(1000-(1000*0.61365*exp(17.502*V129/(240.97+V129))/(BN129+BO129)+BI129)/2)/(1000*0.61365*exp(17.502*V129/(240.97+V129))/(BN129+BO129)-BI129)</f>
        <v>0</v>
      </c>
      <c r="S129">
        <f>1/((BB129+1)/(P129/1.6)+1/(Q129/1.37)) + BB129/((BB129+1)/(P129/1.6) + BB129/(Q129/1.37))</f>
        <v>0</v>
      </c>
      <c r="T129">
        <f>(AW129*AZ129)</f>
        <v>0</v>
      </c>
      <c r="U129">
        <f>(BP129+(T129+2*0.95*5.67E-8*(((BP129+$B$7)+273)^4-(BP129+273)^4)-44100*I129)/(1.84*29.3*Q129+8*0.95*5.67E-8*(BP129+273)^3))</f>
        <v>0</v>
      </c>
      <c r="V129">
        <f>($C$7*BQ129+$D$7*BR129+$E$7*U129)</f>
        <v>0</v>
      </c>
      <c r="W129">
        <f>0.61365*exp(17.502*V129/(240.97+V129))</f>
        <v>0</v>
      </c>
      <c r="X129">
        <f>(Y129/Z129*100)</f>
        <v>0</v>
      </c>
      <c r="Y129">
        <f>BI129*(BN129+BO129)/1000</f>
        <v>0</v>
      </c>
      <c r="Z129">
        <f>0.61365*exp(17.502*BP129/(240.97+BP129))</f>
        <v>0</v>
      </c>
      <c r="AA129">
        <f>(W129-BI129*(BN129+BO129)/1000)</f>
        <v>0</v>
      </c>
      <c r="AB129">
        <f>(-I129*44100)</f>
        <v>0</v>
      </c>
      <c r="AC129">
        <f>2*29.3*Q129*0.92*(BP129-V129)</f>
        <v>0</v>
      </c>
      <c r="AD129">
        <f>2*0.95*5.67E-8*(((BP129+$B$7)+273)^4-(V129+273)^4)</f>
        <v>0</v>
      </c>
      <c r="AE129">
        <f>T129+AD129+AB129+AC129</f>
        <v>0</v>
      </c>
      <c r="AF129">
        <f>BM129*AT129*(BH129-BG129*(1000-AT129*BJ129)/(1000-AT129*BI129))/(100*BA129)</f>
        <v>0</v>
      </c>
      <c r="AG129">
        <f>1000*BM129*AT129*(BI129-BJ129)/(100*BA129*(1000-AT129*BI129))</f>
        <v>0</v>
      </c>
      <c r="AH129">
        <f>(AI129 - AJ129 - BN129*1E3/(8.314*(BP129+273.15)) * AL129/BM129 * AK129) * BM129/(100*BA129) * (1000 - BJ129)/1000</f>
        <v>0</v>
      </c>
      <c r="AI129">
        <v>426.6415159835607</v>
      </c>
      <c r="AJ129">
        <v>425.8833636363635</v>
      </c>
      <c r="AK129">
        <v>0.0007412944833729066</v>
      </c>
      <c r="AL129">
        <v>67.16464469155785</v>
      </c>
      <c r="AM129">
        <f>(AO129 - AN129 + BN129*1E3/(8.314*(BP129+273.15)) * AQ129/BM129 * AP129) * BM129/(100*BA129) * 1000/(1000 - AO129)</f>
        <v>0</v>
      </c>
      <c r="AN129">
        <v>15.53148980606876</v>
      </c>
      <c r="AO129">
        <v>15.70711212121212</v>
      </c>
      <c r="AP129">
        <v>-2.663094410212944E-05</v>
      </c>
      <c r="AQ129">
        <v>78.5488361776647</v>
      </c>
      <c r="AR129">
        <v>12</v>
      </c>
      <c r="AS129">
        <v>2</v>
      </c>
      <c r="AT129">
        <f>IF(AR129*$H$13&gt;=AV129,1.0,(AV129/(AV129-AR129*$H$13)))</f>
        <v>0</v>
      </c>
      <c r="AU129">
        <f>(AT129-1)*100</f>
        <v>0</v>
      </c>
      <c r="AV129">
        <f>MAX(0,($B$13+$C$13*BU129)/(1+$D$13*BU129)*BN129/(BP129+273)*$E$13)</f>
        <v>0</v>
      </c>
      <c r="AW129">
        <f>$B$11*BV129+$C$11*BW129+$F$11*CH129*(1-CK129)</f>
        <v>0</v>
      </c>
      <c r="AX129">
        <f>AW129*AY129</f>
        <v>0</v>
      </c>
      <c r="AY129">
        <f>($B$11*$D$9+$C$11*$D$9+$F$11*((CU129+CM129)/MAX(CU129+CM129+CV129, 0.1)*$I$9+CV129/MAX(CU129+CM129+CV129, 0.1)*$J$9))/($B$11+$C$11+$F$11)</f>
        <v>0</v>
      </c>
      <c r="AZ129">
        <f>($B$11*$K$9+$C$11*$K$9+$F$11*((CU129+CM129)/MAX(CU129+CM129+CV129, 0.1)*$P$9+CV129/MAX(CU129+CM129+CV129, 0.1)*$Q$9))/($B$11+$C$11+$F$11)</f>
        <v>0</v>
      </c>
      <c r="BA129">
        <v>6</v>
      </c>
      <c r="BB129">
        <v>0.5</v>
      </c>
      <c r="BC129" t="s">
        <v>355</v>
      </c>
      <c r="BD129">
        <v>2</v>
      </c>
      <c r="BE129" t="b">
        <v>1</v>
      </c>
      <c r="BF129">
        <v>1714155390.166666</v>
      </c>
      <c r="BG129">
        <v>419.1092</v>
      </c>
      <c r="BH129">
        <v>419.9661</v>
      </c>
      <c r="BI129">
        <v>15.71400333333333</v>
      </c>
      <c r="BJ129">
        <v>15.52761666666667</v>
      </c>
      <c r="BK129">
        <v>421.7873333333334</v>
      </c>
      <c r="BL129">
        <v>15.74346</v>
      </c>
      <c r="BM129">
        <v>599.9854333333333</v>
      </c>
      <c r="BN129">
        <v>101.3698</v>
      </c>
      <c r="BO129">
        <v>0.09997980000000001</v>
      </c>
      <c r="BP129">
        <v>22.02908</v>
      </c>
      <c r="BQ129">
        <v>22.05433666666667</v>
      </c>
      <c r="BR129">
        <v>999.9000000000002</v>
      </c>
      <c r="BS129">
        <v>0</v>
      </c>
      <c r="BT129">
        <v>0</v>
      </c>
      <c r="BU129">
        <v>9997.768333333333</v>
      </c>
      <c r="BV129">
        <v>0</v>
      </c>
      <c r="BW129">
        <v>672.5797</v>
      </c>
      <c r="BX129">
        <v>-0.8569133666666666</v>
      </c>
      <c r="BY129">
        <v>425.8003</v>
      </c>
      <c r="BZ129">
        <v>426.5901</v>
      </c>
      <c r="CA129">
        <v>0.1864032333333333</v>
      </c>
      <c r="CB129">
        <v>419.9661</v>
      </c>
      <c r="CC129">
        <v>15.52761666666667</v>
      </c>
      <c r="CD129">
        <v>1.592925</v>
      </c>
      <c r="CE129">
        <v>1.57403</v>
      </c>
      <c r="CF129">
        <v>13.89054333333333</v>
      </c>
      <c r="CG129">
        <v>13.70688666666666</v>
      </c>
      <c r="CH129">
        <v>399.9966666666667</v>
      </c>
      <c r="CI129">
        <v>0.8999961333333335</v>
      </c>
      <c r="CJ129">
        <v>0.10000403</v>
      </c>
      <c r="CK129">
        <v>0</v>
      </c>
      <c r="CL129">
        <v>112.6936666666667</v>
      </c>
      <c r="CM129">
        <v>5.00098</v>
      </c>
      <c r="CN129">
        <v>864.3044000000001</v>
      </c>
      <c r="CO129">
        <v>3655.885666666667</v>
      </c>
      <c r="CP129">
        <v>35.41016666666666</v>
      </c>
      <c r="CQ129">
        <v>39.87063333333333</v>
      </c>
      <c r="CR129">
        <v>37.39343333333333</v>
      </c>
      <c r="CS129">
        <v>38.9455</v>
      </c>
      <c r="CT129">
        <v>37.5393</v>
      </c>
      <c r="CU129">
        <v>355.4949999999999</v>
      </c>
      <c r="CV129">
        <v>39.49866666666667</v>
      </c>
      <c r="CW129">
        <v>0</v>
      </c>
      <c r="CX129">
        <v>1714155485.3</v>
      </c>
      <c r="CY129">
        <v>0</v>
      </c>
      <c r="CZ129">
        <v>1714154521.5</v>
      </c>
      <c r="DA129" t="s">
        <v>550</v>
      </c>
      <c r="DB129">
        <v>1714154517.5</v>
      </c>
      <c r="DC129">
        <v>1714154521.5</v>
      </c>
      <c r="DD129">
        <v>4</v>
      </c>
      <c r="DE129">
        <v>0.022</v>
      </c>
      <c r="DF129">
        <v>-0.004</v>
      </c>
      <c r="DG129">
        <v>-2.682</v>
      </c>
      <c r="DH129">
        <v>-0.032</v>
      </c>
      <c r="DI129">
        <v>420</v>
      </c>
      <c r="DJ129">
        <v>14</v>
      </c>
      <c r="DK129">
        <v>0.52</v>
      </c>
      <c r="DL129">
        <v>0.11</v>
      </c>
      <c r="DM129">
        <v>-0.8310309512195122</v>
      </c>
      <c r="DN129">
        <v>-0.3019138954703837</v>
      </c>
      <c r="DO129">
        <v>0.1041454216299758</v>
      </c>
      <c r="DP129">
        <v>0</v>
      </c>
      <c r="DQ129">
        <v>0.1915698780487805</v>
      </c>
      <c r="DR129">
        <v>-0.1204868571428576</v>
      </c>
      <c r="DS129">
        <v>0.01208761454445714</v>
      </c>
      <c r="DT129">
        <v>0</v>
      </c>
      <c r="DU129">
        <v>0</v>
      </c>
      <c r="DV129">
        <v>2</v>
      </c>
      <c r="DW129" t="s">
        <v>357</v>
      </c>
      <c r="DX129">
        <v>3.22969</v>
      </c>
      <c r="DY129">
        <v>2.7045</v>
      </c>
      <c r="DZ129">
        <v>0.106407</v>
      </c>
      <c r="EA129">
        <v>0.106397</v>
      </c>
      <c r="EB129">
        <v>0.0860464</v>
      </c>
      <c r="EC129">
        <v>0.08577070000000001</v>
      </c>
      <c r="ED129">
        <v>29239</v>
      </c>
      <c r="EE129">
        <v>28575.7</v>
      </c>
      <c r="EF129">
        <v>31327.9</v>
      </c>
      <c r="EG129">
        <v>30306.6</v>
      </c>
      <c r="EH129">
        <v>38357.8</v>
      </c>
      <c r="EI129">
        <v>36643.8</v>
      </c>
      <c r="EJ129">
        <v>43910</v>
      </c>
      <c r="EK129">
        <v>42329</v>
      </c>
      <c r="EL129">
        <v>2.12042</v>
      </c>
      <c r="EM129">
        <v>1.95438</v>
      </c>
      <c r="EN129">
        <v>0.0241399</v>
      </c>
      <c r="EO129">
        <v>0</v>
      </c>
      <c r="EP129">
        <v>21.6514</v>
      </c>
      <c r="EQ129">
        <v>999.9</v>
      </c>
      <c r="ER129">
        <v>55.9</v>
      </c>
      <c r="ES129">
        <v>26</v>
      </c>
      <c r="ET129">
        <v>18.6071</v>
      </c>
      <c r="EU129">
        <v>61.8436</v>
      </c>
      <c r="EV129">
        <v>22.3157</v>
      </c>
      <c r="EW129">
        <v>1</v>
      </c>
      <c r="EX129">
        <v>-0.16533</v>
      </c>
      <c r="EY129">
        <v>1.85098</v>
      </c>
      <c r="EZ129">
        <v>20.1987</v>
      </c>
      <c r="FA129">
        <v>5.22672</v>
      </c>
      <c r="FB129">
        <v>11.998</v>
      </c>
      <c r="FC129">
        <v>4.96415</v>
      </c>
      <c r="FD129">
        <v>3.297</v>
      </c>
      <c r="FE129">
        <v>9999</v>
      </c>
      <c r="FF129">
        <v>9999</v>
      </c>
      <c r="FG129">
        <v>9999</v>
      </c>
      <c r="FH129">
        <v>27.7</v>
      </c>
      <c r="FI129">
        <v>4.97106</v>
      </c>
      <c r="FJ129">
        <v>1.86768</v>
      </c>
      <c r="FK129">
        <v>1.85883</v>
      </c>
      <c r="FL129">
        <v>1.86494</v>
      </c>
      <c r="FM129">
        <v>1.86308</v>
      </c>
      <c r="FN129">
        <v>1.86437</v>
      </c>
      <c r="FO129">
        <v>1.85978</v>
      </c>
      <c r="FP129">
        <v>1.86386</v>
      </c>
      <c r="FQ129">
        <v>0</v>
      </c>
      <c r="FR129">
        <v>0</v>
      </c>
      <c r="FS129">
        <v>0</v>
      </c>
      <c r="FT129">
        <v>0</v>
      </c>
      <c r="FU129" t="s">
        <v>358</v>
      </c>
      <c r="FV129" t="s">
        <v>359</v>
      </c>
      <c r="FW129" t="s">
        <v>360</v>
      </c>
      <c r="FX129" t="s">
        <v>360</v>
      </c>
      <c r="FY129" t="s">
        <v>360</v>
      </c>
      <c r="FZ129" t="s">
        <v>360</v>
      </c>
      <c r="GA129">
        <v>0</v>
      </c>
      <c r="GB129">
        <v>100</v>
      </c>
      <c r="GC129">
        <v>100</v>
      </c>
      <c r="GD129">
        <v>-2.679</v>
      </c>
      <c r="GE129">
        <v>-0.0294</v>
      </c>
      <c r="GF129">
        <v>-0.8244468132919491</v>
      </c>
      <c r="GG129">
        <v>-0.004200780211792431</v>
      </c>
      <c r="GH129">
        <v>-6.086107273994438E-07</v>
      </c>
      <c r="GI129">
        <v>3.538391214060535E-10</v>
      </c>
      <c r="GJ129">
        <v>-0.05432726209302651</v>
      </c>
      <c r="GK129">
        <v>0.006682484536868237</v>
      </c>
      <c r="GL129">
        <v>-0.0007200357986506558</v>
      </c>
      <c r="GM129">
        <v>2.515042002614049E-05</v>
      </c>
      <c r="GN129">
        <v>15</v>
      </c>
      <c r="GO129">
        <v>1944</v>
      </c>
      <c r="GP129">
        <v>3</v>
      </c>
      <c r="GQ129">
        <v>20</v>
      </c>
      <c r="GR129">
        <v>14.7</v>
      </c>
      <c r="GS129">
        <v>14.6</v>
      </c>
      <c r="GT129">
        <v>1.12793</v>
      </c>
      <c r="GU129">
        <v>2.41577</v>
      </c>
      <c r="GV129">
        <v>1.44775</v>
      </c>
      <c r="GW129">
        <v>2.29858</v>
      </c>
      <c r="GX129">
        <v>1.55151</v>
      </c>
      <c r="GY129">
        <v>2.37061</v>
      </c>
      <c r="GZ129">
        <v>30.6309</v>
      </c>
      <c r="HA129">
        <v>13.9657</v>
      </c>
      <c r="HB129">
        <v>18</v>
      </c>
      <c r="HC129">
        <v>575.116</v>
      </c>
      <c r="HD129">
        <v>472.977</v>
      </c>
      <c r="HE129">
        <v>19.0002</v>
      </c>
      <c r="HF129">
        <v>24.8732</v>
      </c>
      <c r="HG129">
        <v>30.0005</v>
      </c>
      <c r="HH129">
        <v>24.8375</v>
      </c>
      <c r="HI129">
        <v>24.7662</v>
      </c>
      <c r="HJ129">
        <v>22.5801</v>
      </c>
      <c r="HK129">
        <v>26.6394</v>
      </c>
      <c r="HL129">
        <v>59.7471</v>
      </c>
      <c r="HM129">
        <v>19</v>
      </c>
      <c r="HN129">
        <v>420</v>
      </c>
      <c r="HO129">
        <v>15.5258</v>
      </c>
      <c r="HP129">
        <v>99.4242</v>
      </c>
      <c r="HQ129">
        <v>101.136</v>
      </c>
    </row>
    <row r="130" spans="1:225">
      <c r="A130">
        <v>114</v>
      </c>
      <c r="B130">
        <v>1714155408.1</v>
      </c>
      <c r="C130">
        <v>4351</v>
      </c>
      <c r="D130" t="s">
        <v>604</v>
      </c>
      <c r="E130" t="s">
        <v>605</v>
      </c>
      <c r="F130">
        <v>5</v>
      </c>
      <c r="G130" t="s">
        <v>595</v>
      </c>
      <c r="H130">
        <v>1714155400.166666</v>
      </c>
      <c r="I130">
        <f>(J130)/1000</f>
        <v>0</v>
      </c>
      <c r="J130">
        <f>IF(BE130, AM130, AG130)</f>
        <v>0</v>
      </c>
      <c r="K130">
        <f>IF(BE130, AH130, AF130)</f>
        <v>0</v>
      </c>
      <c r="L130">
        <f>BG130 - IF(AT130&gt;1, K130*BA130*100.0/(AV130*BU130), 0)</f>
        <v>0</v>
      </c>
      <c r="M130">
        <f>((S130-I130/2)*L130-K130)/(S130+I130/2)</f>
        <v>0</v>
      </c>
      <c r="N130">
        <f>M130*(BN130+BO130)/1000.0</f>
        <v>0</v>
      </c>
      <c r="O130">
        <f>(BG130 - IF(AT130&gt;1, K130*BA130*100.0/(AV130*BU130), 0))*(BN130+BO130)/1000.0</f>
        <v>0</v>
      </c>
      <c r="P130">
        <f>2.0/((1/R130-1/Q130)+SIGN(R130)*SQRT((1/R130-1/Q130)*(1/R130-1/Q130) + 4*BB130/((BB130+1)*(BB130+1))*(2*1/R130*1/Q130-1/Q130*1/Q130)))</f>
        <v>0</v>
      </c>
      <c r="Q130">
        <f>IF(LEFT(BC130,1)&lt;&gt;"0",IF(LEFT(BC130,1)="1",3.0,BD130),$D$5+$E$5*(BU130*BN130/($K$5*1000))+$F$5*(BU130*BN130/($K$5*1000))*MAX(MIN(BA130,$J$5),$I$5)*MAX(MIN(BA130,$J$5),$I$5)+$G$5*MAX(MIN(BA130,$J$5),$I$5)*(BU130*BN130/($K$5*1000))+$H$5*(BU130*BN130/($K$5*1000))*(BU130*BN130/($K$5*1000)))</f>
        <v>0</v>
      </c>
      <c r="R130">
        <f>I130*(1000-(1000*0.61365*exp(17.502*V130/(240.97+V130))/(BN130+BO130)+BI130)/2)/(1000*0.61365*exp(17.502*V130/(240.97+V130))/(BN130+BO130)-BI130)</f>
        <v>0</v>
      </c>
      <c r="S130">
        <f>1/((BB130+1)/(P130/1.6)+1/(Q130/1.37)) + BB130/((BB130+1)/(P130/1.6) + BB130/(Q130/1.37))</f>
        <v>0</v>
      </c>
      <c r="T130">
        <f>(AW130*AZ130)</f>
        <v>0</v>
      </c>
      <c r="U130">
        <f>(BP130+(T130+2*0.95*5.67E-8*(((BP130+$B$7)+273)^4-(BP130+273)^4)-44100*I130)/(1.84*29.3*Q130+8*0.95*5.67E-8*(BP130+273)^3))</f>
        <v>0</v>
      </c>
      <c r="V130">
        <f>($C$7*BQ130+$D$7*BR130+$E$7*U130)</f>
        <v>0</v>
      </c>
      <c r="W130">
        <f>0.61365*exp(17.502*V130/(240.97+V130))</f>
        <v>0</v>
      </c>
      <c r="X130">
        <f>(Y130/Z130*100)</f>
        <v>0</v>
      </c>
      <c r="Y130">
        <f>BI130*(BN130+BO130)/1000</f>
        <v>0</v>
      </c>
      <c r="Z130">
        <f>0.61365*exp(17.502*BP130/(240.97+BP130))</f>
        <v>0</v>
      </c>
      <c r="AA130">
        <f>(W130-BI130*(BN130+BO130)/1000)</f>
        <v>0</v>
      </c>
      <c r="AB130">
        <f>(-I130*44100)</f>
        <v>0</v>
      </c>
      <c r="AC130">
        <f>2*29.3*Q130*0.92*(BP130-V130)</f>
        <v>0</v>
      </c>
      <c r="AD130">
        <f>2*0.95*5.67E-8*(((BP130+$B$7)+273)^4-(V130+273)^4)</f>
        <v>0</v>
      </c>
      <c r="AE130">
        <f>T130+AD130+AB130+AC130</f>
        <v>0</v>
      </c>
      <c r="AF130">
        <f>BM130*AT130*(BH130-BG130*(1000-AT130*BJ130)/(1000-AT130*BI130))/(100*BA130)</f>
        <v>0</v>
      </c>
      <c r="AG130">
        <f>1000*BM130*AT130*(BI130-BJ130)/(100*BA130*(1000-AT130*BI130))</f>
        <v>0</v>
      </c>
      <c r="AH130">
        <f>(AI130 - AJ130 - BN130*1E3/(8.314*(BP130+273.15)) * AL130/BM130 * AK130) * BM130/(100*BA130) * (1000 - BJ130)/1000</f>
        <v>0</v>
      </c>
      <c r="AI130">
        <v>426.6557347029182</v>
      </c>
      <c r="AJ130">
        <v>425.922496969697</v>
      </c>
      <c r="AK130">
        <v>0.001216155326288057</v>
      </c>
      <c r="AL130">
        <v>67.16464469155785</v>
      </c>
      <c r="AM130">
        <f>(AO130 - AN130 + BN130*1E3/(8.314*(BP130+273.15)) * AQ130/BM130 * AP130) * BM130/(100*BA130) * 1000/(1000 - AO130)</f>
        <v>0</v>
      </c>
      <c r="AN130">
        <v>15.53820136014027</v>
      </c>
      <c r="AO130">
        <v>15.71004181818182</v>
      </c>
      <c r="AP130">
        <v>3.631659399623352E-06</v>
      </c>
      <c r="AQ130">
        <v>78.5488361776647</v>
      </c>
      <c r="AR130">
        <v>12</v>
      </c>
      <c r="AS130">
        <v>2</v>
      </c>
      <c r="AT130">
        <f>IF(AR130*$H$13&gt;=AV130,1.0,(AV130/(AV130-AR130*$H$13)))</f>
        <v>0</v>
      </c>
      <c r="AU130">
        <f>(AT130-1)*100</f>
        <v>0</v>
      </c>
      <c r="AV130">
        <f>MAX(0,($B$13+$C$13*BU130)/(1+$D$13*BU130)*BN130/(BP130+273)*$E$13)</f>
        <v>0</v>
      </c>
      <c r="AW130">
        <f>$B$11*BV130+$C$11*BW130+$F$11*CH130*(1-CK130)</f>
        <v>0</v>
      </c>
      <c r="AX130">
        <f>AW130*AY130</f>
        <v>0</v>
      </c>
      <c r="AY130">
        <f>($B$11*$D$9+$C$11*$D$9+$F$11*((CU130+CM130)/MAX(CU130+CM130+CV130, 0.1)*$I$9+CV130/MAX(CU130+CM130+CV130, 0.1)*$J$9))/($B$11+$C$11+$F$11)</f>
        <v>0</v>
      </c>
      <c r="AZ130">
        <f>($B$11*$K$9+$C$11*$K$9+$F$11*((CU130+CM130)/MAX(CU130+CM130+CV130, 0.1)*$P$9+CV130/MAX(CU130+CM130+CV130, 0.1)*$Q$9))/($B$11+$C$11+$F$11)</f>
        <v>0</v>
      </c>
      <c r="BA130">
        <v>6</v>
      </c>
      <c r="BB130">
        <v>0.5</v>
      </c>
      <c r="BC130" t="s">
        <v>355</v>
      </c>
      <c r="BD130">
        <v>2</v>
      </c>
      <c r="BE130" t="b">
        <v>1</v>
      </c>
      <c r="BF130">
        <v>1714155400.166666</v>
      </c>
      <c r="BG130">
        <v>419.1922999999998</v>
      </c>
      <c r="BH130">
        <v>420.0119333333333</v>
      </c>
      <c r="BI130">
        <v>15.70862</v>
      </c>
      <c r="BJ130">
        <v>15.53503333333333</v>
      </c>
      <c r="BK130">
        <v>421.8706999999998</v>
      </c>
      <c r="BL130">
        <v>15.73809</v>
      </c>
      <c r="BM130">
        <v>600.0398333333334</v>
      </c>
      <c r="BN130">
        <v>101.3697333333333</v>
      </c>
      <c r="BO130">
        <v>0.1001170333333333</v>
      </c>
      <c r="BP130">
        <v>22.02639</v>
      </c>
      <c r="BQ130">
        <v>22.05680666666666</v>
      </c>
      <c r="BR130">
        <v>999.9000000000002</v>
      </c>
      <c r="BS130">
        <v>0</v>
      </c>
      <c r="BT130">
        <v>0</v>
      </c>
      <c r="BU130">
        <v>9989.478000000001</v>
      </c>
      <c r="BV130">
        <v>0</v>
      </c>
      <c r="BW130">
        <v>560.044</v>
      </c>
      <c r="BX130">
        <v>-0.8195708666666667</v>
      </c>
      <c r="BY130">
        <v>425.8823666666667</v>
      </c>
      <c r="BZ130">
        <v>426.6398</v>
      </c>
      <c r="CA130">
        <v>0.1736098333333333</v>
      </c>
      <c r="CB130">
        <v>420.0119333333333</v>
      </c>
      <c r="CC130">
        <v>15.53503333333333</v>
      </c>
      <c r="CD130">
        <v>1.592379333333334</v>
      </c>
      <c r="CE130">
        <v>1.574781</v>
      </c>
      <c r="CF130">
        <v>13.88527</v>
      </c>
      <c r="CG130">
        <v>13.71422666666667</v>
      </c>
      <c r="CH130">
        <v>399.9963</v>
      </c>
      <c r="CI130">
        <v>0.8999940333333335</v>
      </c>
      <c r="CJ130">
        <v>0.10000613</v>
      </c>
      <c r="CK130">
        <v>0</v>
      </c>
      <c r="CL130">
        <v>112.6473666666666</v>
      </c>
      <c r="CM130">
        <v>5.00098</v>
      </c>
      <c r="CN130">
        <v>860.2317333333334</v>
      </c>
      <c r="CO130">
        <v>3655.88</v>
      </c>
      <c r="CP130">
        <v>35.49763333333333</v>
      </c>
      <c r="CQ130">
        <v>40.07469999999999</v>
      </c>
      <c r="CR130">
        <v>37.50176666666665</v>
      </c>
      <c r="CS130">
        <v>39.17266666666666</v>
      </c>
      <c r="CT130">
        <v>37.65596666666667</v>
      </c>
      <c r="CU130">
        <v>355.4933333333335</v>
      </c>
      <c r="CV130">
        <v>39.50033333333333</v>
      </c>
      <c r="CW130">
        <v>0</v>
      </c>
      <c r="CX130">
        <v>1714155494.9</v>
      </c>
      <c r="CY130">
        <v>0</v>
      </c>
      <c r="CZ130">
        <v>1714154521.5</v>
      </c>
      <c r="DA130" t="s">
        <v>550</v>
      </c>
      <c r="DB130">
        <v>1714154517.5</v>
      </c>
      <c r="DC130">
        <v>1714154521.5</v>
      </c>
      <c r="DD130">
        <v>4</v>
      </c>
      <c r="DE130">
        <v>0.022</v>
      </c>
      <c r="DF130">
        <v>-0.004</v>
      </c>
      <c r="DG130">
        <v>-2.682</v>
      </c>
      <c r="DH130">
        <v>-0.032</v>
      </c>
      <c r="DI130">
        <v>420</v>
      </c>
      <c r="DJ130">
        <v>14</v>
      </c>
      <c r="DK130">
        <v>0.52</v>
      </c>
      <c r="DL130">
        <v>0.11</v>
      </c>
      <c r="DM130">
        <v>-0.8294952682926829</v>
      </c>
      <c r="DN130">
        <v>0.2448159930313544</v>
      </c>
      <c r="DO130">
        <v>0.04424796314453598</v>
      </c>
      <c r="DP130">
        <v>0</v>
      </c>
      <c r="DQ130">
        <v>0.1766713658536585</v>
      </c>
      <c r="DR130">
        <v>-0.05731239721254356</v>
      </c>
      <c r="DS130">
        <v>0.006070232851065194</v>
      </c>
      <c r="DT130">
        <v>1</v>
      </c>
      <c r="DU130">
        <v>1</v>
      </c>
      <c r="DV130">
        <v>2</v>
      </c>
      <c r="DW130" t="s">
        <v>368</v>
      </c>
      <c r="DX130">
        <v>3.22946</v>
      </c>
      <c r="DY130">
        <v>2.70416</v>
      </c>
      <c r="DZ130">
        <v>0.10641</v>
      </c>
      <c r="EA130">
        <v>0.106394</v>
      </c>
      <c r="EB130">
        <v>0.0860559</v>
      </c>
      <c r="EC130">
        <v>0.0857937</v>
      </c>
      <c r="ED130">
        <v>29238.6</v>
      </c>
      <c r="EE130">
        <v>28575.5</v>
      </c>
      <c r="EF130">
        <v>31327.7</v>
      </c>
      <c r="EG130">
        <v>30306.3</v>
      </c>
      <c r="EH130">
        <v>38356.9</v>
      </c>
      <c r="EI130">
        <v>36642.6</v>
      </c>
      <c r="EJ130">
        <v>43909.5</v>
      </c>
      <c r="EK130">
        <v>42328.7</v>
      </c>
      <c r="EL130">
        <v>2.12013</v>
      </c>
      <c r="EM130">
        <v>1.95455</v>
      </c>
      <c r="EN130">
        <v>0.0244901</v>
      </c>
      <c r="EO130">
        <v>0</v>
      </c>
      <c r="EP130">
        <v>21.6583</v>
      </c>
      <c r="EQ130">
        <v>999.9</v>
      </c>
      <c r="ER130">
        <v>55.9</v>
      </c>
      <c r="ES130">
        <v>26</v>
      </c>
      <c r="ET130">
        <v>18.6071</v>
      </c>
      <c r="EU130">
        <v>61.6836</v>
      </c>
      <c r="EV130">
        <v>22.9327</v>
      </c>
      <c r="EW130">
        <v>1</v>
      </c>
      <c r="EX130">
        <v>-0.164558</v>
      </c>
      <c r="EY130">
        <v>1.85007</v>
      </c>
      <c r="EZ130">
        <v>20.1988</v>
      </c>
      <c r="FA130">
        <v>5.22702</v>
      </c>
      <c r="FB130">
        <v>11.998</v>
      </c>
      <c r="FC130">
        <v>4.9644</v>
      </c>
      <c r="FD130">
        <v>3.297</v>
      </c>
      <c r="FE130">
        <v>9999</v>
      </c>
      <c r="FF130">
        <v>9999</v>
      </c>
      <c r="FG130">
        <v>9999</v>
      </c>
      <c r="FH130">
        <v>27.7</v>
      </c>
      <c r="FI130">
        <v>4.97104</v>
      </c>
      <c r="FJ130">
        <v>1.86768</v>
      </c>
      <c r="FK130">
        <v>1.85883</v>
      </c>
      <c r="FL130">
        <v>1.86495</v>
      </c>
      <c r="FM130">
        <v>1.86309</v>
      </c>
      <c r="FN130">
        <v>1.86436</v>
      </c>
      <c r="FO130">
        <v>1.85979</v>
      </c>
      <c r="FP130">
        <v>1.86386</v>
      </c>
      <c r="FQ130">
        <v>0</v>
      </c>
      <c r="FR130">
        <v>0</v>
      </c>
      <c r="FS130">
        <v>0</v>
      </c>
      <c r="FT130">
        <v>0</v>
      </c>
      <c r="FU130" t="s">
        <v>358</v>
      </c>
      <c r="FV130" t="s">
        <v>359</v>
      </c>
      <c r="FW130" t="s">
        <v>360</v>
      </c>
      <c r="FX130" t="s">
        <v>360</v>
      </c>
      <c r="FY130" t="s">
        <v>360</v>
      </c>
      <c r="FZ130" t="s">
        <v>360</v>
      </c>
      <c r="GA130">
        <v>0</v>
      </c>
      <c r="GB130">
        <v>100</v>
      </c>
      <c r="GC130">
        <v>100</v>
      </c>
      <c r="GD130">
        <v>-2.679</v>
      </c>
      <c r="GE130">
        <v>-0.0295</v>
      </c>
      <c r="GF130">
        <v>-0.8244468132919491</v>
      </c>
      <c r="GG130">
        <v>-0.004200780211792431</v>
      </c>
      <c r="GH130">
        <v>-6.086107273994438E-07</v>
      </c>
      <c r="GI130">
        <v>3.538391214060535E-10</v>
      </c>
      <c r="GJ130">
        <v>-0.05432726209302651</v>
      </c>
      <c r="GK130">
        <v>0.006682484536868237</v>
      </c>
      <c r="GL130">
        <v>-0.0007200357986506558</v>
      </c>
      <c r="GM130">
        <v>2.515042002614049E-05</v>
      </c>
      <c r="GN130">
        <v>15</v>
      </c>
      <c r="GO130">
        <v>1944</v>
      </c>
      <c r="GP130">
        <v>3</v>
      </c>
      <c r="GQ130">
        <v>20</v>
      </c>
      <c r="GR130">
        <v>14.8</v>
      </c>
      <c r="GS130">
        <v>14.8</v>
      </c>
      <c r="GT130">
        <v>1.12793</v>
      </c>
      <c r="GU130">
        <v>2.41699</v>
      </c>
      <c r="GV130">
        <v>1.44775</v>
      </c>
      <c r="GW130">
        <v>2.29858</v>
      </c>
      <c r="GX130">
        <v>1.55151</v>
      </c>
      <c r="GY130">
        <v>2.21924</v>
      </c>
      <c r="GZ130">
        <v>30.6309</v>
      </c>
      <c r="HA130">
        <v>13.9482</v>
      </c>
      <c r="HB130">
        <v>18</v>
      </c>
      <c r="HC130">
        <v>575.04</v>
      </c>
      <c r="HD130">
        <v>473.201</v>
      </c>
      <c r="HE130">
        <v>19</v>
      </c>
      <c r="HF130">
        <v>24.8847</v>
      </c>
      <c r="HG130">
        <v>30.0004</v>
      </c>
      <c r="HH130">
        <v>24.8499</v>
      </c>
      <c r="HI130">
        <v>24.7791</v>
      </c>
      <c r="HJ130">
        <v>22.579</v>
      </c>
      <c r="HK130">
        <v>26.6394</v>
      </c>
      <c r="HL130">
        <v>59.7471</v>
      </c>
      <c r="HM130">
        <v>19</v>
      </c>
      <c r="HN130">
        <v>420</v>
      </c>
      <c r="HO130">
        <v>15.5258</v>
      </c>
      <c r="HP130">
        <v>99.42319999999999</v>
      </c>
      <c r="HQ130">
        <v>101.136</v>
      </c>
    </row>
    <row r="131" spans="1:225">
      <c r="A131">
        <v>115</v>
      </c>
      <c r="B131">
        <v>1714155418.1</v>
      </c>
      <c r="C131">
        <v>4361</v>
      </c>
      <c r="D131" t="s">
        <v>606</v>
      </c>
      <c r="E131" t="s">
        <v>607</v>
      </c>
      <c r="F131">
        <v>5</v>
      </c>
      <c r="G131" t="s">
        <v>595</v>
      </c>
      <c r="H131">
        <v>1714155410.166666</v>
      </c>
      <c r="I131">
        <f>(J131)/1000</f>
        <v>0</v>
      </c>
      <c r="J131">
        <f>IF(BE131, AM131, AG131)</f>
        <v>0</v>
      </c>
      <c r="K131">
        <f>IF(BE131, AH131, AF131)</f>
        <v>0</v>
      </c>
      <c r="L131">
        <f>BG131 - IF(AT131&gt;1, K131*BA131*100.0/(AV131*BU131), 0)</f>
        <v>0</v>
      </c>
      <c r="M131">
        <f>((S131-I131/2)*L131-K131)/(S131+I131/2)</f>
        <v>0</v>
      </c>
      <c r="N131">
        <f>M131*(BN131+BO131)/1000.0</f>
        <v>0</v>
      </c>
      <c r="O131">
        <f>(BG131 - IF(AT131&gt;1, K131*BA131*100.0/(AV131*BU131), 0))*(BN131+BO131)/1000.0</f>
        <v>0</v>
      </c>
      <c r="P131">
        <f>2.0/((1/R131-1/Q131)+SIGN(R131)*SQRT((1/R131-1/Q131)*(1/R131-1/Q131) + 4*BB131/((BB131+1)*(BB131+1))*(2*1/R131*1/Q131-1/Q131*1/Q131)))</f>
        <v>0</v>
      </c>
      <c r="Q131">
        <f>IF(LEFT(BC131,1)&lt;&gt;"0",IF(LEFT(BC131,1)="1",3.0,BD131),$D$5+$E$5*(BU131*BN131/($K$5*1000))+$F$5*(BU131*BN131/($K$5*1000))*MAX(MIN(BA131,$J$5),$I$5)*MAX(MIN(BA131,$J$5),$I$5)+$G$5*MAX(MIN(BA131,$J$5),$I$5)*(BU131*BN131/($K$5*1000))+$H$5*(BU131*BN131/($K$5*1000))*(BU131*BN131/($K$5*1000)))</f>
        <v>0</v>
      </c>
      <c r="R131">
        <f>I131*(1000-(1000*0.61365*exp(17.502*V131/(240.97+V131))/(BN131+BO131)+BI131)/2)/(1000*0.61365*exp(17.502*V131/(240.97+V131))/(BN131+BO131)-BI131)</f>
        <v>0</v>
      </c>
      <c r="S131">
        <f>1/((BB131+1)/(P131/1.6)+1/(Q131/1.37)) + BB131/((BB131+1)/(P131/1.6) + BB131/(Q131/1.37))</f>
        <v>0</v>
      </c>
      <c r="T131">
        <f>(AW131*AZ131)</f>
        <v>0</v>
      </c>
      <c r="U131">
        <f>(BP131+(T131+2*0.95*5.67E-8*(((BP131+$B$7)+273)^4-(BP131+273)^4)-44100*I131)/(1.84*29.3*Q131+8*0.95*5.67E-8*(BP131+273)^3))</f>
        <v>0</v>
      </c>
      <c r="V131">
        <f>($C$7*BQ131+$D$7*BR131+$E$7*U131)</f>
        <v>0</v>
      </c>
      <c r="W131">
        <f>0.61365*exp(17.502*V131/(240.97+V131))</f>
        <v>0</v>
      </c>
      <c r="X131">
        <f>(Y131/Z131*100)</f>
        <v>0</v>
      </c>
      <c r="Y131">
        <f>BI131*(BN131+BO131)/1000</f>
        <v>0</v>
      </c>
      <c r="Z131">
        <f>0.61365*exp(17.502*BP131/(240.97+BP131))</f>
        <v>0</v>
      </c>
      <c r="AA131">
        <f>(W131-BI131*(BN131+BO131)/1000)</f>
        <v>0</v>
      </c>
      <c r="AB131">
        <f>(-I131*44100)</f>
        <v>0</v>
      </c>
      <c r="AC131">
        <f>2*29.3*Q131*0.92*(BP131-V131)</f>
        <v>0</v>
      </c>
      <c r="AD131">
        <f>2*0.95*5.67E-8*(((BP131+$B$7)+273)^4-(V131+273)^4)</f>
        <v>0</v>
      </c>
      <c r="AE131">
        <f>T131+AD131+AB131+AC131</f>
        <v>0</v>
      </c>
      <c r="AF131">
        <f>BM131*AT131*(BH131-BG131*(1000-AT131*BJ131)/(1000-AT131*BI131))/(100*BA131)</f>
        <v>0</v>
      </c>
      <c r="AG131">
        <f>1000*BM131*AT131*(BI131-BJ131)/(100*BA131*(1000-AT131*BI131))</f>
        <v>0</v>
      </c>
      <c r="AH131">
        <f>(AI131 - AJ131 - BN131*1E3/(8.314*(BP131+273.15)) * AL131/BM131 * AK131) * BM131/(100*BA131) * (1000 - BJ131)/1000</f>
        <v>0</v>
      </c>
      <c r="AI131">
        <v>426.6073267449283</v>
      </c>
      <c r="AJ131">
        <v>425.863012121212</v>
      </c>
      <c r="AK131">
        <v>-0.001012762790468968</v>
      </c>
      <c r="AL131">
        <v>67.16464469155785</v>
      </c>
      <c r="AM131">
        <f>(AO131 - AN131 + BN131*1E3/(8.314*(BP131+273.15)) * AQ131/BM131 * AP131) * BM131/(100*BA131) * 1000/(1000 - AO131)</f>
        <v>0</v>
      </c>
      <c r="AN131">
        <v>15.54330385691891</v>
      </c>
      <c r="AO131">
        <v>15.71586666666666</v>
      </c>
      <c r="AP131">
        <v>2.227970016176124E-05</v>
      </c>
      <c r="AQ131">
        <v>78.5488361776647</v>
      </c>
      <c r="AR131">
        <v>12</v>
      </c>
      <c r="AS131">
        <v>2</v>
      </c>
      <c r="AT131">
        <f>IF(AR131*$H$13&gt;=AV131,1.0,(AV131/(AV131-AR131*$H$13)))</f>
        <v>0</v>
      </c>
      <c r="AU131">
        <f>(AT131-1)*100</f>
        <v>0</v>
      </c>
      <c r="AV131">
        <f>MAX(0,($B$13+$C$13*BU131)/(1+$D$13*BU131)*BN131/(BP131+273)*$E$13)</f>
        <v>0</v>
      </c>
      <c r="AW131">
        <f>$B$11*BV131+$C$11*BW131+$F$11*CH131*(1-CK131)</f>
        <v>0</v>
      </c>
      <c r="AX131">
        <f>AW131*AY131</f>
        <v>0</v>
      </c>
      <c r="AY131">
        <f>($B$11*$D$9+$C$11*$D$9+$F$11*((CU131+CM131)/MAX(CU131+CM131+CV131, 0.1)*$I$9+CV131/MAX(CU131+CM131+CV131, 0.1)*$J$9))/($B$11+$C$11+$F$11)</f>
        <v>0</v>
      </c>
      <c r="AZ131">
        <f>($B$11*$K$9+$C$11*$K$9+$F$11*((CU131+CM131)/MAX(CU131+CM131+CV131, 0.1)*$P$9+CV131/MAX(CU131+CM131+CV131, 0.1)*$Q$9))/($B$11+$C$11+$F$11)</f>
        <v>0</v>
      </c>
      <c r="BA131">
        <v>6</v>
      </c>
      <c r="BB131">
        <v>0.5</v>
      </c>
      <c r="BC131" t="s">
        <v>355</v>
      </c>
      <c r="BD131">
        <v>2</v>
      </c>
      <c r="BE131" t="b">
        <v>1</v>
      </c>
      <c r="BF131">
        <v>1714155410.166666</v>
      </c>
      <c r="BG131">
        <v>419.2044</v>
      </c>
      <c r="BH131">
        <v>419.9980666666667</v>
      </c>
      <c r="BI131">
        <v>15.71139</v>
      </c>
      <c r="BJ131">
        <v>15.54048666666666</v>
      </c>
      <c r="BK131">
        <v>421.8828</v>
      </c>
      <c r="BL131">
        <v>15.74085666666667</v>
      </c>
      <c r="BM131">
        <v>599.9693000000001</v>
      </c>
      <c r="BN131">
        <v>101.3712666666667</v>
      </c>
      <c r="BO131">
        <v>0.09995281333333333</v>
      </c>
      <c r="BP131">
        <v>22.02831666666667</v>
      </c>
      <c r="BQ131">
        <v>22.06018666666666</v>
      </c>
      <c r="BR131">
        <v>999.9000000000002</v>
      </c>
      <c r="BS131">
        <v>0</v>
      </c>
      <c r="BT131">
        <v>0</v>
      </c>
      <c r="BU131">
        <v>10001.54033333333</v>
      </c>
      <c r="BV131">
        <v>0</v>
      </c>
      <c r="BW131">
        <v>655.3097666666666</v>
      </c>
      <c r="BX131">
        <v>-0.7935668666666668</v>
      </c>
      <c r="BY131">
        <v>425.8958333333333</v>
      </c>
      <c r="BZ131">
        <v>426.6280333333333</v>
      </c>
      <c r="CA131">
        <v>0.1709227666666667</v>
      </c>
      <c r="CB131">
        <v>419.9980666666667</v>
      </c>
      <c r="CC131">
        <v>15.54048666666666</v>
      </c>
      <c r="CD131">
        <v>1.592683666666667</v>
      </c>
      <c r="CE131">
        <v>1.575357</v>
      </c>
      <c r="CF131">
        <v>13.8882</v>
      </c>
      <c r="CG131">
        <v>13.71985</v>
      </c>
      <c r="CH131">
        <v>400.0057999999999</v>
      </c>
      <c r="CI131">
        <v>0.8999922000000001</v>
      </c>
      <c r="CJ131">
        <v>0.1000079533333333</v>
      </c>
      <c r="CK131">
        <v>0</v>
      </c>
      <c r="CL131">
        <v>112.5876</v>
      </c>
      <c r="CM131">
        <v>5.00098</v>
      </c>
      <c r="CN131">
        <v>851.3671666666665</v>
      </c>
      <c r="CO131">
        <v>3655.964333333334</v>
      </c>
      <c r="CP131">
        <v>35.581</v>
      </c>
      <c r="CQ131">
        <v>40.2581</v>
      </c>
      <c r="CR131">
        <v>37.60599999999999</v>
      </c>
      <c r="CS131">
        <v>39.43303333333332</v>
      </c>
      <c r="CT131">
        <v>37.7643</v>
      </c>
      <c r="CU131">
        <v>355.5006666666668</v>
      </c>
      <c r="CV131">
        <v>39.503</v>
      </c>
      <c r="CW131">
        <v>0</v>
      </c>
      <c r="CX131">
        <v>1714155505.1</v>
      </c>
      <c r="CY131">
        <v>0</v>
      </c>
      <c r="CZ131">
        <v>1714154521.5</v>
      </c>
      <c r="DA131" t="s">
        <v>550</v>
      </c>
      <c r="DB131">
        <v>1714154517.5</v>
      </c>
      <c r="DC131">
        <v>1714154521.5</v>
      </c>
      <c r="DD131">
        <v>4</v>
      </c>
      <c r="DE131">
        <v>0.022</v>
      </c>
      <c r="DF131">
        <v>-0.004</v>
      </c>
      <c r="DG131">
        <v>-2.682</v>
      </c>
      <c r="DH131">
        <v>-0.032</v>
      </c>
      <c r="DI131">
        <v>420</v>
      </c>
      <c r="DJ131">
        <v>14</v>
      </c>
      <c r="DK131">
        <v>0.52</v>
      </c>
      <c r="DL131">
        <v>0.11</v>
      </c>
      <c r="DM131">
        <v>-0.8020450731707317</v>
      </c>
      <c r="DN131">
        <v>0.1578996794425078</v>
      </c>
      <c r="DO131">
        <v>0.02094558479744219</v>
      </c>
      <c r="DP131">
        <v>0</v>
      </c>
      <c r="DQ131">
        <v>0.1713340975609756</v>
      </c>
      <c r="DR131">
        <v>-0.00823806271776995</v>
      </c>
      <c r="DS131">
        <v>0.00108455819497468</v>
      </c>
      <c r="DT131">
        <v>1</v>
      </c>
      <c r="DU131">
        <v>1</v>
      </c>
      <c r="DV131">
        <v>2</v>
      </c>
      <c r="DW131" t="s">
        <v>368</v>
      </c>
      <c r="DX131">
        <v>3.22943</v>
      </c>
      <c r="DY131">
        <v>2.70445</v>
      </c>
      <c r="DZ131">
        <v>0.106399</v>
      </c>
      <c r="EA131">
        <v>0.106388</v>
      </c>
      <c r="EB131">
        <v>0.086079</v>
      </c>
      <c r="EC131">
        <v>0.0858096</v>
      </c>
      <c r="ED131">
        <v>29238.3</v>
      </c>
      <c r="EE131">
        <v>28574.8</v>
      </c>
      <c r="EF131">
        <v>31327</v>
      </c>
      <c r="EG131">
        <v>30305.5</v>
      </c>
      <c r="EH131">
        <v>38355.4</v>
      </c>
      <c r="EI131">
        <v>36641</v>
      </c>
      <c r="EJ131">
        <v>43908.9</v>
      </c>
      <c r="EK131">
        <v>42327.6</v>
      </c>
      <c r="EL131">
        <v>2.11987</v>
      </c>
      <c r="EM131">
        <v>1.95452</v>
      </c>
      <c r="EN131">
        <v>0.0242107</v>
      </c>
      <c r="EO131">
        <v>0</v>
      </c>
      <c r="EP131">
        <v>21.6623</v>
      </c>
      <c r="EQ131">
        <v>999.9</v>
      </c>
      <c r="ER131">
        <v>55.9</v>
      </c>
      <c r="ES131">
        <v>26</v>
      </c>
      <c r="ET131">
        <v>18.6066</v>
      </c>
      <c r="EU131">
        <v>61.4336</v>
      </c>
      <c r="EV131">
        <v>22.6562</v>
      </c>
      <c r="EW131">
        <v>1</v>
      </c>
      <c r="EX131">
        <v>-0.163725</v>
      </c>
      <c r="EY131">
        <v>1.852</v>
      </c>
      <c r="EZ131">
        <v>20.1986</v>
      </c>
      <c r="FA131">
        <v>5.22672</v>
      </c>
      <c r="FB131">
        <v>11.998</v>
      </c>
      <c r="FC131">
        <v>4.96455</v>
      </c>
      <c r="FD131">
        <v>3.297</v>
      </c>
      <c r="FE131">
        <v>9999</v>
      </c>
      <c r="FF131">
        <v>9999</v>
      </c>
      <c r="FG131">
        <v>9999</v>
      </c>
      <c r="FH131">
        <v>27.7</v>
      </c>
      <c r="FI131">
        <v>4.97103</v>
      </c>
      <c r="FJ131">
        <v>1.86768</v>
      </c>
      <c r="FK131">
        <v>1.85883</v>
      </c>
      <c r="FL131">
        <v>1.86495</v>
      </c>
      <c r="FM131">
        <v>1.86308</v>
      </c>
      <c r="FN131">
        <v>1.86435</v>
      </c>
      <c r="FO131">
        <v>1.85975</v>
      </c>
      <c r="FP131">
        <v>1.86386</v>
      </c>
      <c r="FQ131">
        <v>0</v>
      </c>
      <c r="FR131">
        <v>0</v>
      </c>
      <c r="FS131">
        <v>0</v>
      </c>
      <c r="FT131">
        <v>0</v>
      </c>
      <c r="FU131" t="s">
        <v>358</v>
      </c>
      <c r="FV131" t="s">
        <v>359</v>
      </c>
      <c r="FW131" t="s">
        <v>360</v>
      </c>
      <c r="FX131" t="s">
        <v>360</v>
      </c>
      <c r="FY131" t="s">
        <v>360</v>
      </c>
      <c r="FZ131" t="s">
        <v>360</v>
      </c>
      <c r="GA131">
        <v>0</v>
      </c>
      <c r="GB131">
        <v>100</v>
      </c>
      <c r="GC131">
        <v>100</v>
      </c>
      <c r="GD131">
        <v>-2.679</v>
      </c>
      <c r="GE131">
        <v>-0.0294</v>
      </c>
      <c r="GF131">
        <v>-0.8244468132919491</v>
      </c>
      <c r="GG131">
        <v>-0.004200780211792431</v>
      </c>
      <c r="GH131">
        <v>-6.086107273994438E-07</v>
      </c>
      <c r="GI131">
        <v>3.538391214060535E-10</v>
      </c>
      <c r="GJ131">
        <v>-0.05432726209302651</v>
      </c>
      <c r="GK131">
        <v>0.006682484536868237</v>
      </c>
      <c r="GL131">
        <v>-0.0007200357986506558</v>
      </c>
      <c r="GM131">
        <v>2.515042002614049E-05</v>
      </c>
      <c r="GN131">
        <v>15</v>
      </c>
      <c r="GO131">
        <v>1944</v>
      </c>
      <c r="GP131">
        <v>3</v>
      </c>
      <c r="GQ131">
        <v>20</v>
      </c>
      <c r="GR131">
        <v>15</v>
      </c>
      <c r="GS131">
        <v>14.9</v>
      </c>
      <c r="GT131">
        <v>1.12793</v>
      </c>
      <c r="GU131">
        <v>2.41089</v>
      </c>
      <c r="GV131">
        <v>1.44775</v>
      </c>
      <c r="GW131">
        <v>2.29858</v>
      </c>
      <c r="GX131">
        <v>1.55151</v>
      </c>
      <c r="GY131">
        <v>2.45239</v>
      </c>
      <c r="GZ131">
        <v>30.6524</v>
      </c>
      <c r="HA131">
        <v>13.9657</v>
      </c>
      <c r="HB131">
        <v>18</v>
      </c>
      <c r="HC131">
        <v>574.999</v>
      </c>
      <c r="HD131">
        <v>473.294</v>
      </c>
      <c r="HE131">
        <v>19.0005</v>
      </c>
      <c r="HF131">
        <v>24.8952</v>
      </c>
      <c r="HG131">
        <v>30.0005</v>
      </c>
      <c r="HH131">
        <v>24.8624</v>
      </c>
      <c r="HI131">
        <v>24.7914</v>
      </c>
      <c r="HJ131">
        <v>22.5794</v>
      </c>
      <c r="HK131">
        <v>26.6394</v>
      </c>
      <c r="HL131">
        <v>59.7471</v>
      </c>
      <c r="HM131">
        <v>19</v>
      </c>
      <c r="HN131">
        <v>420</v>
      </c>
      <c r="HO131">
        <v>15.5258</v>
      </c>
      <c r="HP131">
        <v>99.42149999999999</v>
      </c>
      <c r="HQ131">
        <v>101.133</v>
      </c>
    </row>
    <row r="132" spans="1:225">
      <c r="A132">
        <v>116</v>
      </c>
      <c r="B132">
        <v>1714155652.6</v>
      </c>
      <c r="C132">
        <v>4595.5</v>
      </c>
      <c r="D132" t="s">
        <v>608</v>
      </c>
      <c r="E132" t="s">
        <v>609</v>
      </c>
      <c r="F132">
        <v>5</v>
      </c>
      <c r="G132" t="s">
        <v>610</v>
      </c>
      <c r="H132">
        <v>1714155644.849999</v>
      </c>
      <c r="I132">
        <f>(J132)/1000</f>
        <v>0</v>
      </c>
      <c r="J132">
        <f>IF(BE132, AM132, AG132)</f>
        <v>0</v>
      </c>
      <c r="K132">
        <f>IF(BE132, AH132, AF132)</f>
        <v>0</v>
      </c>
      <c r="L132">
        <f>BG132 - IF(AT132&gt;1, K132*BA132*100.0/(AV132*BU132), 0)</f>
        <v>0</v>
      </c>
      <c r="M132">
        <f>((S132-I132/2)*L132-K132)/(S132+I132/2)</f>
        <v>0</v>
      </c>
      <c r="N132">
        <f>M132*(BN132+BO132)/1000.0</f>
        <v>0</v>
      </c>
      <c r="O132">
        <f>(BG132 - IF(AT132&gt;1, K132*BA132*100.0/(AV132*BU132), 0))*(BN132+BO132)/1000.0</f>
        <v>0</v>
      </c>
      <c r="P132">
        <f>2.0/((1/R132-1/Q132)+SIGN(R132)*SQRT((1/R132-1/Q132)*(1/R132-1/Q132) + 4*BB132/((BB132+1)*(BB132+1))*(2*1/R132*1/Q132-1/Q132*1/Q132)))</f>
        <v>0</v>
      </c>
      <c r="Q132">
        <f>IF(LEFT(BC132,1)&lt;&gt;"0",IF(LEFT(BC132,1)="1",3.0,BD132),$D$5+$E$5*(BU132*BN132/($K$5*1000))+$F$5*(BU132*BN132/($K$5*1000))*MAX(MIN(BA132,$J$5),$I$5)*MAX(MIN(BA132,$J$5),$I$5)+$G$5*MAX(MIN(BA132,$J$5),$I$5)*(BU132*BN132/($K$5*1000))+$H$5*(BU132*BN132/($K$5*1000))*(BU132*BN132/($K$5*1000)))</f>
        <v>0</v>
      </c>
      <c r="R132">
        <f>I132*(1000-(1000*0.61365*exp(17.502*V132/(240.97+V132))/(BN132+BO132)+BI132)/2)/(1000*0.61365*exp(17.502*V132/(240.97+V132))/(BN132+BO132)-BI132)</f>
        <v>0</v>
      </c>
      <c r="S132">
        <f>1/((BB132+1)/(P132/1.6)+1/(Q132/1.37)) + BB132/((BB132+1)/(P132/1.6) + BB132/(Q132/1.37))</f>
        <v>0</v>
      </c>
      <c r="T132">
        <f>(AW132*AZ132)</f>
        <v>0</v>
      </c>
      <c r="U132">
        <f>(BP132+(T132+2*0.95*5.67E-8*(((BP132+$B$7)+273)^4-(BP132+273)^4)-44100*I132)/(1.84*29.3*Q132+8*0.95*5.67E-8*(BP132+273)^3))</f>
        <v>0</v>
      </c>
      <c r="V132">
        <f>($C$7*BQ132+$D$7*BR132+$E$7*U132)</f>
        <v>0</v>
      </c>
      <c r="W132">
        <f>0.61365*exp(17.502*V132/(240.97+V132))</f>
        <v>0</v>
      </c>
      <c r="X132">
        <f>(Y132/Z132*100)</f>
        <v>0</v>
      </c>
      <c r="Y132">
        <f>BI132*(BN132+BO132)/1000</f>
        <v>0</v>
      </c>
      <c r="Z132">
        <f>0.61365*exp(17.502*BP132/(240.97+BP132))</f>
        <v>0</v>
      </c>
      <c r="AA132">
        <f>(W132-BI132*(BN132+BO132)/1000)</f>
        <v>0</v>
      </c>
      <c r="AB132">
        <f>(-I132*44100)</f>
        <v>0</v>
      </c>
      <c r="AC132">
        <f>2*29.3*Q132*0.92*(BP132-V132)</f>
        <v>0</v>
      </c>
      <c r="AD132">
        <f>2*0.95*5.67E-8*(((BP132+$B$7)+273)^4-(V132+273)^4)</f>
        <v>0</v>
      </c>
      <c r="AE132">
        <f>T132+AD132+AB132+AC132</f>
        <v>0</v>
      </c>
      <c r="AF132">
        <f>BM132*AT132*(BH132-BG132*(1000-AT132*BJ132)/(1000-AT132*BI132))/(100*BA132)</f>
        <v>0</v>
      </c>
      <c r="AG132">
        <f>1000*BM132*AT132*(BI132-BJ132)/(100*BA132*(1000-AT132*BI132))</f>
        <v>0</v>
      </c>
      <c r="AH132">
        <f>(AI132 - AJ132 - BN132*1E3/(8.314*(BP132+273.15)) * AL132/BM132 * AK132) * BM132/(100*BA132) * (1000 - BJ132)/1000</f>
        <v>0</v>
      </c>
      <c r="AI132">
        <v>426.7729027961738</v>
      </c>
      <c r="AJ132">
        <v>426.6609272727271</v>
      </c>
      <c r="AK132">
        <v>-0.001330801592805483</v>
      </c>
      <c r="AL132">
        <v>67.16509781099995</v>
      </c>
      <c r="AM132">
        <f>(AO132 - AN132 + BN132*1E3/(8.314*(BP132+273.15)) * AQ132/BM132 * AP132) * BM132/(100*BA132) * 1000/(1000 - AO132)</f>
        <v>0</v>
      </c>
      <c r="AN132">
        <v>15.78142160104966</v>
      </c>
      <c r="AO132">
        <v>15.84195515151515</v>
      </c>
      <c r="AP132">
        <v>-0.000226643972198556</v>
      </c>
      <c r="AQ132">
        <v>78.54910268987757</v>
      </c>
      <c r="AR132">
        <v>31</v>
      </c>
      <c r="AS132">
        <v>5</v>
      </c>
      <c r="AT132">
        <f>IF(AR132*$H$13&gt;=AV132,1.0,(AV132/(AV132-AR132*$H$13)))</f>
        <v>0</v>
      </c>
      <c r="AU132">
        <f>(AT132-1)*100</f>
        <v>0</v>
      </c>
      <c r="AV132">
        <f>MAX(0,($B$13+$C$13*BU132)/(1+$D$13*BU132)*BN132/(BP132+273)*$E$13)</f>
        <v>0</v>
      </c>
      <c r="AW132">
        <f>$B$11*BV132+$C$11*BW132+$F$11*CH132*(1-CK132)</f>
        <v>0</v>
      </c>
      <c r="AX132">
        <f>AW132*AY132</f>
        <v>0</v>
      </c>
      <c r="AY132">
        <f>($B$11*$D$9+$C$11*$D$9+$F$11*((CU132+CM132)/MAX(CU132+CM132+CV132, 0.1)*$I$9+CV132/MAX(CU132+CM132+CV132, 0.1)*$J$9))/($B$11+$C$11+$F$11)</f>
        <v>0</v>
      </c>
      <c r="AZ132">
        <f>($B$11*$K$9+$C$11*$K$9+$F$11*((CU132+CM132)/MAX(CU132+CM132+CV132, 0.1)*$P$9+CV132/MAX(CU132+CM132+CV132, 0.1)*$Q$9))/($B$11+$C$11+$F$11)</f>
        <v>0</v>
      </c>
      <c r="BA132">
        <v>6</v>
      </c>
      <c r="BB132">
        <v>0.5</v>
      </c>
      <c r="BC132" t="s">
        <v>355</v>
      </c>
      <c r="BD132">
        <v>2</v>
      </c>
      <c r="BE132" t="b">
        <v>1</v>
      </c>
      <c r="BF132">
        <v>1714155644.849999</v>
      </c>
      <c r="BG132">
        <v>419.9277666666667</v>
      </c>
      <c r="BH132">
        <v>420.0192666666666</v>
      </c>
      <c r="BI132">
        <v>15.85602</v>
      </c>
      <c r="BJ132">
        <v>15.77992333333333</v>
      </c>
      <c r="BK132">
        <v>422.6095</v>
      </c>
      <c r="BL132">
        <v>15.88508</v>
      </c>
      <c r="BM132">
        <v>600.0010666666666</v>
      </c>
      <c r="BN132">
        <v>101.3735666666667</v>
      </c>
      <c r="BO132">
        <v>0.09993972000000002</v>
      </c>
      <c r="BP132">
        <v>22.14198</v>
      </c>
      <c r="BQ132">
        <v>22.10735666666666</v>
      </c>
      <c r="BR132">
        <v>999.9000000000002</v>
      </c>
      <c r="BS132">
        <v>0</v>
      </c>
      <c r="BT132">
        <v>0</v>
      </c>
      <c r="BU132">
        <v>10005.51</v>
      </c>
      <c r="BV132">
        <v>0</v>
      </c>
      <c r="BW132">
        <v>849.9384333333331</v>
      </c>
      <c r="BX132">
        <v>-0.09142870633333335</v>
      </c>
      <c r="BY132">
        <v>426.6934333333334</v>
      </c>
      <c r="BZ132">
        <v>426.7533333333333</v>
      </c>
      <c r="CA132">
        <v>0.07609900333333335</v>
      </c>
      <c r="CB132">
        <v>420.0192666666666</v>
      </c>
      <c r="CC132">
        <v>15.77992333333333</v>
      </c>
      <c r="CD132">
        <v>1.60738</v>
      </c>
      <c r="CE132">
        <v>1.599665666666666</v>
      </c>
      <c r="CF132">
        <v>14.02973</v>
      </c>
      <c r="CG132">
        <v>13.95557333333334</v>
      </c>
      <c r="CH132">
        <v>400.0006666666666</v>
      </c>
      <c r="CI132">
        <v>0.8999977000000001</v>
      </c>
      <c r="CJ132">
        <v>0.1000023233333333</v>
      </c>
      <c r="CK132">
        <v>0</v>
      </c>
      <c r="CL132">
        <v>175.2227333333333</v>
      </c>
      <c r="CM132">
        <v>5.00098</v>
      </c>
      <c r="CN132">
        <v>989.5836666666667</v>
      </c>
      <c r="CO132">
        <v>3655.923</v>
      </c>
      <c r="CP132">
        <v>35.67693333333333</v>
      </c>
      <c r="CQ132">
        <v>39.1248</v>
      </c>
      <c r="CR132">
        <v>37.4643</v>
      </c>
      <c r="CS132">
        <v>38.44556666666666</v>
      </c>
      <c r="CT132">
        <v>37.22683333333332</v>
      </c>
      <c r="CU132">
        <v>355.4976666666668</v>
      </c>
      <c r="CV132">
        <v>39.50333333333333</v>
      </c>
      <c r="CW132">
        <v>0</v>
      </c>
      <c r="CX132">
        <v>1714155739.7</v>
      </c>
      <c r="CY132">
        <v>0</v>
      </c>
      <c r="CZ132">
        <v>1714154521.5</v>
      </c>
      <c r="DA132" t="s">
        <v>550</v>
      </c>
      <c r="DB132">
        <v>1714154517.5</v>
      </c>
      <c r="DC132">
        <v>1714154521.5</v>
      </c>
      <c r="DD132">
        <v>4</v>
      </c>
      <c r="DE132">
        <v>0.022</v>
      </c>
      <c r="DF132">
        <v>-0.004</v>
      </c>
      <c r="DG132">
        <v>-2.682</v>
      </c>
      <c r="DH132">
        <v>-0.032</v>
      </c>
      <c r="DI132">
        <v>420</v>
      </c>
      <c r="DJ132">
        <v>14</v>
      </c>
      <c r="DK132">
        <v>0.52</v>
      </c>
      <c r="DL132">
        <v>0.11</v>
      </c>
      <c r="DM132">
        <v>-0.09472432975</v>
      </c>
      <c r="DN132">
        <v>-0.02509818292682917</v>
      </c>
      <c r="DO132">
        <v>0.05817224348396689</v>
      </c>
      <c r="DP132">
        <v>1</v>
      </c>
      <c r="DQ132">
        <v>0.08368591750000001</v>
      </c>
      <c r="DR132">
        <v>-0.1350777512195125</v>
      </c>
      <c r="DS132">
        <v>0.01463864001270076</v>
      </c>
      <c r="DT132">
        <v>0</v>
      </c>
      <c r="DU132">
        <v>1</v>
      </c>
      <c r="DV132">
        <v>2</v>
      </c>
      <c r="DW132" t="s">
        <v>368</v>
      </c>
      <c r="DX132">
        <v>3.22954</v>
      </c>
      <c r="DY132">
        <v>2.70421</v>
      </c>
      <c r="DZ132">
        <v>0.106478</v>
      </c>
      <c r="EA132">
        <v>0.106321</v>
      </c>
      <c r="EB132">
        <v>0.08652990000000001</v>
      </c>
      <c r="EC132">
        <v>0.0867108</v>
      </c>
      <c r="ED132">
        <v>29227.7</v>
      </c>
      <c r="EE132">
        <v>28565.4</v>
      </c>
      <c r="EF132">
        <v>31319.5</v>
      </c>
      <c r="EG132">
        <v>30294.5</v>
      </c>
      <c r="EH132">
        <v>38326.6</v>
      </c>
      <c r="EI132">
        <v>36592.1</v>
      </c>
      <c r="EJ132">
        <v>43897.8</v>
      </c>
      <c r="EK132">
        <v>42312.9</v>
      </c>
      <c r="EL132">
        <v>2.08267</v>
      </c>
      <c r="EM132">
        <v>1.95088</v>
      </c>
      <c r="EN132">
        <v>0.0184774</v>
      </c>
      <c r="EO132">
        <v>0</v>
      </c>
      <c r="EP132">
        <v>21.8015</v>
      </c>
      <c r="EQ132">
        <v>999.9</v>
      </c>
      <c r="ER132">
        <v>55.7</v>
      </c>
      <c r="ES132">
        <v>26.3</v>
      </c>
      <c r="ET132">
        <v>18.8716</v>
      </c>
      <c r="EU132">
        <v>61.5237</v>
      </c>
      <c r="EV132">
        <v>22.6643</v>
      </c>
      <c r="EW132">
        <v>1</v>
      </c>
      <c r="EX132">
        <v>-0.149596</v>
      </c>
      <c r="EY132">
        <v>1.9153</v>
      </c>
      <c r="EZ132">
        <v>20.1966</v>
      </c>
      <c r="FA132">
        <v>5.22657</v>
      </c>
      <c r="FB132">
        <v>11.998</v>
      </c>
      <c r="FC132">
        <v>4.9671</v>
      </c>
      <c r="FD132">
        <v>3.297</v>
      </c>
      <c r="FE132">
        <v>9999</v>
      </c>
      <c r="FF132">
        <v>9999</v>
      </c>
      <c r="FG132">
        <v>9999</v>
      </c>
      <c r="FH132">
        <v>27.8</v>
      </c>
      <c r="FI132">
        <v>4.97106</v>
      </c>
      <c r="FJ132">
        <v>1.86768</v>
      </c>
      <c r="FK132">
        <v>1.85883</v>
      </c>
      <c r="FL132">
        <v>1.865</v>
      </c>
      <c r="FM132">
        <v>1.86309</v>
      </c>
      <c r="FN132">
        <v>1.86438</v>
      </c>
      <c r="FO132">
        <v>1.85979</v>
      </c>
      <c r="FP132">
        <v>1.86386</v>
      </c>
      <c r="FQ132">
        <v>0</v>
      </c>
      <c r="FR132">
        <v>0</v>
      </c>
      <c r="FS132">
        <v>0</v>
      </c>
      <c r="FT132">
        <v>0</v>
      </c>
      <c r="FU132" t="s">
        <v>358</v>
      </c>
      <c r="FV132" t="s">
        <v>359</v>
      </c>
      <c r="FW132" t="s">
        <v>360</v>
      </c>
      <c r="FX132" t="s">
        <v>360</v>
      </c>
      <c r="FY132" t="s">
        <v>360</v>
      </c>
      <c r="FZ132" t="s">
        <v>360</v>
      </c>
      <c r="GA132">
        <v>0</v>
      </c>
      <c r="GB132">
        <v>100</v>
      </c>
      <c r="GC132">
        <v>100</v>
      </c>
      <c r="GD132">
        <v>-2.682</v>
      </c>
      <c r="GE132">
        <v>-0.0291</v>
      </c>
      <c r="GF132">
        <v>-0.8244468132919491</v>
      </c>
      <c r="GG132">
        <v>-0.004200780211792431</v>
      </c>
      <c r="GH132">
        <v>-6.086107273994438E-07</v>
      </c>
      <c r="GI132">
        <v>3.538391214060535E-10</v>
      </c>
      <c r="GJ132">
        <v>-0.05432726209302651</v>
      </c>
      <c r="GK132">
        <v>0.006682484536868237</v>
      </c>
      <c r="GL132">
        <v>-0.0007200357986506558</v>
      </c>
      <c r="GM132">
        <v>2.515042002614049E-05</v>
      </c>
      <c r="GN132">
        <v>15</v>
      </c>
      <c r="GO132">
        <v>1944</v>
      </c>
      <c r="GP132">
        <v>3</v>
      </c>
      <c r="GQ132">
        <v>20</v>
      </c>
      <c r="GR132">
        <v>18.9</v>
      </c>
      <c r="GS132">
        <v>18.9</v>
      </c>
      <c r="GT132">
        <v>1.12793</v>
      </c>
      <c r="GU132">
        <v>2.40356</v>
      </c>
      <c r="GV132">
        <v>1.44775</v>
      </c>
      <c r="GW132">
        <v>2.29858</v>
      </c>
      <c r="GX132">
        <v>1.55151</v>
      </c>
      <c r="GY132">
        <v>2.46094</v>
      </c>
      <c r="GZ132">
        <v>30.9335</v>
      </c>
      <c r="HA132">
        <v>13.9131</v>
      </c>
      <c r="HB132">
        <v>18</v>
      </c>
      <c r="HC132">
        <v>552.5940000000001</v>
      </c>
      <c r="HD132">
        <v>473.108</v>
      </c>
      <c r="HE132">
        <v>19.0005</v>
      </c>
      <c r="HF132">
        <v>25.0939</v>
      </c>
      <c r="HG132">
        <v>30.0003</v>
      </c>
      <c r="HH132">
        <v>25.0933</v>
      </c>
      <c r="HI132">
        <v>25.0311</v>
      </c>
      <c r="HJ132">
        <v>22.5809</v>
      </c>
      <c r="HK132">
        <v>26.034</v>
      </c>
      <c r="HL132">
        <v>60.1279</v>
      </c>
      <c r="HM132">
        <v>19</v>
      </c>
      <c r="HN132">
        <v>420</v>
      </c>
      <c r="HO132">
        <v>15.7283</v>
      </c>
      <c r="HP132">
        <v>99.39709999999999</v>
      </c>
      <c r="HQ132">
        <v>101.097</v>
      </c>
    </row>
    <row r="133" spans="1:225">
      <c r="A133">
        <v>117</v>
      </c>
      <c r="B133">
        <v>1714155674.6</v>
      </c>
      <c r="C133">
        <v>4617.5</v>
      </c>
      <c r="D133" t="s">
        <v>611</v>
      </c>
      <c r="E133" t="s">
        <v>612</v>
      </c>
      <c r="F133">
        <v>5</v>
      </c>
      <c r="G133" t="s">
        <v>610</v>
      </c>
      <c r="H133">
        <v>1714155666.599999</v>
      </c>
      <c r="I133">
        <f>(J133)/1000</f>
        <v>0</v>
      </c>
      <c r="J133">
        <f>IF(BE133, AM133, AG133)</f>
        <v>0</v>
      </c>
      <c r="K133">
        <f>IF(BE133, AH133, AF133)</f>
        <v>0</v>
      </c>
      <c r="L133">
        <f>BG133 - IF(AT133&gt;1, K133*BA133*100.0/(AV133*BU133), 0)</f>
        <v>0</v>
      </c>
      <c r="M133">
        <f>((S133-I133/2)*L133-K133)/(S133+I133/2)</f>
        <v>0</v>
      </c>
      <c r="N133">
        <f>M133*(BN133+BO133)/1000.0</f>
        <v>0</v>
      </c>
      <c r="O133">
        <f>(BG133 - IF(AT133&gt;1, K133*BA133*100.0/(AV133*BU133), 0))*(BN133+BO133)/1000.0</f>
        <v>0</v>
      </c>
      <c r="P133">
        <f>2.0/((1/R133-1/Q133)+SIGN(R133)*SQRT((1/R133-1/Q133)*(1/R133-1/Q133) + 4*BB133/((BB133+1)*(BB133+1))*(2*1/R133*1/Q133-1/Q133*1/Q133)))</f>
        <v>0</v>
      </c>
      <c r="Q133">
        <f>IF(LEFT(BC133,1)&lt;&gt;"0",IF(LEFT(BC133,1)="1",3.0,BD133),$D$5+$E$5*(BU133*BN133/($K$5*1000))+$F$5*(BU133*BN133/($K$5*1000))*MAX(MIN(BA133,$J$5),$I$5)*MAX(MIN(BA133,$J$5),$I$5)+$G$5*MAX(MIN(BA133,$J$5),$I$5)*(BU133*BN133/($K$5*1000))+$H$5*(BU133*BN133/($K$5*1000))*(BU133*BN133/($K$5*1000)))</f>
        <v>0</v>
      </c>
      <c r="R133">
        <f>I133*(1000-(1000*0.61365*exp(17.502*V133/(240.97+V133))/(BN133+BO133)+BI133)/2)/(1000*0.61365*exp(17.502*V133/(240.97+V133))/(BN133+BO133)-BI133)</f>
        <v>0</v>
      </c>
      <c r="S133">
        <f>1/((BB133+1)/(P133/1.6)+1/(Q133/1.37)) + BB133/((BB133+1)/(P133/1.6) + BB133/(Q133/1.37))</f>
        <v>0</v>
      </c>
      <c r="T133">
        <f>(AW133*AZ133)</f>
        <v>0</v>
      </c>
      <c r="U133">
        <f>(BP133+(T133+2*0.95*5.67E-8*(((BP133+$B$7)+273)^4-(BP133+273)^4)-44100*I133)/(1.84*29.3*Q133+8*0.95*5.67E-8*(BP133+273)^3))</f>
        <v>0</v>
      </c>
      <c r="V133">
        <f>($C$7*BQ133+$D$7*BR133+$E$7*U133)</f>
        <v>0</v>
      </c>
      <c r="W133">
        <f>0.61365*exp(17.502*V133/(240.97+V133))</f>
        <v>0</v>
      </c>
      <c r="X133">
        <f>(Y133/Z133*100)</f>
        <v>0</v>
      </c>
      <c r="Y133">
        <f>BI133*(BN133+BO133)/1000</f>
        <v>0</v>
      </c>
      <c r="Z133">
        <f>0.61365*exp(17.502*BP133/(240.97+BP133))</f>
        <v>0</v>
      </c>
      <c r="AA133">
        <f>(W133-BI133*(BN133+BO133)/1000)</f>
        <v>0</v>
      </c>
      <c r="AB133">
        <f>(-I133*44100)</f>
        <v>0</v>
      </c>
      <c r="AC133">
        <f>2*29.3*Q133*0.92*(BP133-V133)</f>
        <v>0</v>
      </c>
      <c r="AD133">
        <f>2*0.95*5.67E-8*(((BP133+$B$7)+273)^4-(V133+273)^4)</f>
        <v>0</v>
      </c>
      <c r="AE133">
        <f>T133+AD133+AB133+AC133</f>
        <v>0</v>
      </c>
      <c r="AF133">
        <f>BM133*AT133*(BH133-BG133*(1000-AT133*BJ133)/(1000-AT133*BI133))/(100*BA133)</f>
        <v>0</v>
      </c>
      <c r="AG133">
        <f>1000*BM133*AT133*(BI133-BJ133)/(100*BA133*(1000-AT133*BI133))</f>
        <v>0</v>
      </c>
      <c r="AH133">
        <f>(AI133 - AJ133 - BN133*1E3/(8.314*(BP133+273.15)) * AL133/BM133 * AK133) * BM133/(100*BA133) * (1000 - BJ133)/1000</f>
        <v>0</v>
      </c>
      <c r="AI133">
        <v>426.7558395598085</v>
      </c>
      <c r="AJ133">
        <v>426.6747999999999</v>
      </c>
      <c r="AK133">
        <v>-0.0005020056013325384</v>
      </c>
      <c r="AL133">
        <v>67.16509781099995</v>
      </c>
      <c r="AM133">
        <f>(AO133 - AN133 + BN133*1E3/(8.314*(BP133+273.15)) * AQ133/BM133 * AP133) * BM133/(100*BA133) * 1000/(1000 - AO133)</f>
        <v>0</v>
      </c>
      <c r="AN133">
        <v>15.77287100316384</v>
      </c>
      <c r="AO133">
        <v>15.83954484848485</v>
      </c>
      <c r="AP133">
        <v>-2.936739891648623E-05</v>
      </c>
      <c r="AQ133">
        <v>78.54910268987757</v>
      </c>
      <c r="AR133">
        <v>30</v>
      </c>
      <c r="AS133">
        <v>5</v>
      </c>
      <c r="AT133">
        <f>IF(AR133*$H$13&gt;=AV133,1.0,(AV133/(AV133-AR133*$H$13)))</f>
        <v>0</v>
      </c>
      <c r="AU133">
        <f>(AT133-1)*100</f>
        <v>0</v>
      </c>
      <c r="AV133">
        <f>MAX(0,($B$13+$C$13*BU133)/(1+$D$13*BU133)*BN133/(BP133+273)*$E$13)</f>
        <v>0</v>
      </c>
      <c r="AW133">
        <f>$B$11*BV133+$C$11*BW133+$F$11*CH133*(1-CK133)</f>
        <v>0</v>
      </c>
      <c r="AX133">
        <f>AW133*AY133</f>
        <v>0</v>
      </c>
      <c r="AY133">
        <f>($B$11*$D$9+$C$11*$D$9+$F$11*((CU133+CM133)/MAX(CU133+CM133+CV133, 0.1)*$I$9+CV133/MAX(CU133+CM133+CV133, 0.1)*$J$9))/($B$11+$C$11+$F$11)</f>
        <v>0</v>
      </c>
      <c r="AZ133">
        <f>($B$11*$K$9+$C$11*$K$9+$F$11*((CU133+CM133)/MAX(CU133+CM133+CV133, 0.1)*$P$9+CV133/MAX(CU133+CM133+CV133, 0.1)*$Q$9))/($B$11+$C$11+$F$11)</f>
        <v>0</v>
      </c>
      <c r="BA133">
        <v>6</v>
      </c>
      <c r="BB133">
        <v>0.5</v>
      </c>
      <c r="BC133" t="s">
        <v>355</v>
      </c>
      <c r="BD133">
        <v>2</v>
      </c>
      <c r="BE133" t="b">
        <v>1</v>
      </c>
      <c r="BF133">
        <v>1714155666.599999</v>
      </c>
      <c r="BG133">
        <v>419.9013870967742</v>
      </c>
      <c r="BH133">
        <v>420.0157419354839</v>
      </c>
      <c r="BI133">
        <v>15.84002258064516</v>
      </c>
      <c r="BJ133">
        <v>15.78182903225806</v>
      </c>
      <c r="BK133">
        <v>422.583</v>
      </c>
      <c r="BL133">
        <v>15.86911935483871</v>
      </c>
      <c r="BM133">
        <v>599.9753225806452</v>
      </c>
      <c r="BN133">
        <v>101.3749677419355</v>
      </c>
      <c r="BO133">
        <v>0.09995965806451614</v>
      </c>
      <c r="BP133">
        <v>22.15696451612903</v>
      </c>
      <c r="BQ133">
        <v>22.12079677419355</v>
      </c>
      <c r="BR133">
        <v>999.9000000000003</v>
      </c>
      <c r="BS133">
        <v>0</v>
      </c>
      <c r="BT133">
        <v>0</v>
      </c>
      <c r="BU133">
        <v>10002.92064516129</v>
      </c>
      <c r="BV133">
        <v>0</v>
      </c>
      <c r="BW133">
        <v>802.0581612903225</v>
      </c>
      <c r="BX133">
        <v>-0.1143670677419355</v>
      </c>
      <c r="BY133">
        <v>426.6596129032258</v>
      </c>
      <c r="BZ133">
        <v>426.7506129032259</v>
      </c>
      <c r="CA133">
        <v>0.05820674838709678</v>
      </c>
      <c r="CB133">
        <v>420.0157419354839</v>
      </c>
      <c r="CC133">
        <v>15.78182903225806</v>
      </c>
      <c r="CD133">
        <v>1.605782903225807</v>
      </c>
      <c r="CE133">
        <v>1.599880645161291</v>
      </c>
      <c r="CF133">
        <v>14.01440967741935</v>
      </c>
      <c r="CG133">
        <v>13.95767741935484</v>
      </c>
      <c r="CH133">
        <v>400.0243548387097</v>
      </c>
      <c r="CI133">
        <v>0.9000036129032261</v>
      </c>
      <c r="CJ133">
        <v>0.09999637096774192</v>
      </c>
      <c r="CK133">
        <v>0</v>
      </c>
      <c r="CL133">
        <v>175.1624193548387</v>
      </c>
      <c r="CM133">
        <v>5.00098</v>
      </c>
      <c r="CN133">
        <v>1012.473548387097</v>
      </c>
      <c r="CO133">
        <v>3656.150322580645</v>
      </c>
      <c r="CP133">
        <v>35.4231935483871</v>
      </c>
      <c r="CQ133">
        <v>38.78816129032256</v>
      </c>
      <c r="CR133">
        <v>37.18532258064516</v>
      </c>
      <c r="CS133">
        <v>37.98967741935483</v>
      </c>
      <c r="CT133">
        <v>36.95545161290323</v>
      </c>
      <c r="CU133">
        <v>355.5219354838711</v>
      </c>
      <c r="CV133">
        <v>39.50290322580646</v>
      </c>
      <c r="CW133">
        <v>0</v>
      </c>
      <c r="CX133">
        <v>1714155761.3</v>
      </c>
      <c r="CY133">
        <v>0</v>
      </c>
      <c r="CZ133">
        <v>1714154521.5</v>
      </c>
      <c r="DA133" t="s">
        <v>550</v>
      </c>
      <c r="DB133">
        <v>1714154517.5</v>
      </c>
      <c r="DC133">
        <v>1714154521.5</v>
      </c>
      <c r="DD133">
        <v>4</v>
      </c>
      <c r="DE133">
        <v>0.022</v>
      </c>
      <c r="DF133">
        <v>-0.004</v>
      </c>
      <c r="DG133">
        <v>-2.682</v>
      </c>
      <c r="DH133">
        <v>-0.032</v>
      </c>
      <c r="DI133">
        <v>420</v>
      </c>
      <c r="DJ133">
        <v>14</v>
      </c>
      <c r="DK133">
        <v>0.52</v>
      </c>
      <c r="DL133">
        <v>0.11</v>
      </c>
      <c r="DM133">
        <v>-0.1140099731707317</v>
      </c>
      <c r="DN133">
        <v>-0.09485411498257862</v>
      </c>
      <c r="DO133">
        <v>0.03501739093696455</v>
      </c>
      <c r="DP133">
        <v>1</v>
      </c>
      <c r="DQ133">
        <v>0.05743503902439025</v>
      </c>
      <c r="DR133">
        <v>0.03255957491289197</v>
      </c>
      <c r="DS133">
        <v>0.006093431492844511</v>
      </c>
      <c r="DT133">
        <v>1</v>
      </c>
      <c r="DU133">
        <v>2</v>
      </c>
      <c r="DV133">
        <v>2</v>
      </c>
      <c r="DW133" t="s">
        <v>365</v>
      </c>
      <c r="DX133">
        <v>3.22954</v>
      </c>
      <c r="DY133">
        <v>2.70441</v>
      </c>
      <c r="DZ133">
        <v>0.106478</v>
      </c>
      <c r="EA133">
        <v>0.106324</v>
      </c>
      <c r="EB133">
        <v>0.08652079999999999</v>
      </c>
      <c r="EC133">
        <v>0.0866446</v>
      </c>
      <c r="ED133">
        <v>29227.5</v>
      </c>
      <c r="EE133">
        <v>28565.2</v>
      </c>
      <c r="EF133">
        <v>31319.3</v>
      </c>
      <c r="EG133">
        <v>30294.5</v>
      </c>
      <c r="EH133">
        <v>38326.4</v>
      </c>
      <c r="EI133">
        <v>36595</v>
      </c>
      <c r="EJ133">
        <v>43897.1</v>
      </c>
      <c r="EK133">
        <v>42313.2</v>
      </c>
      <c r="EL133">
        <v>2.0838</v>
      </c>
      <c r="EM133">
        <v>1.95035</v>
      </c>
      <c r="EN133">
        <v>0.0186488</v>
      </c>
      <c r="EO133">
        <v>0</v>
      </c>
      <c r="EP133">
        <v>21.8318</v>
      </c>
      <c r="EQ133">
        <v>999.9</v>
      </c>
      <c r="ER133">
        <v>55.7</v>
      </c>
      <c r="ES133">
        <v>26.3</v>
      </c>
      <c r="ET133">
        <v>18.8733</v>
      </c>
      <c r="EU133">
        <v>61.8137</v>
      </c>
      <c r="EV133">
        <v>22.5</v>
      </c>
      <c r="EW133">
        <v>1</v>
      </c>
      <c r="EX133">
        <v>-0.148572</v>
      </c>
      <c r="EY133">
        <v>1.93607</v>
      </c>
      <c r="EZ133">
        <v>20.1961</v>
      </c>
      <c r="FA133">
        <v>5.22672</v>
      </c>
      <c r="FB133">
        <v>11.998</v>
      </c>
      <c r="FC133">
        <v>4.96675</v>
      </c>
      <c r="FD133">
        <v>3.297</v>
      </c>
      <c r="FE133">
        <v>9999</v>
      </c>
      <c r="FF133">
        <v>9999</v>
      </c>
      <c r="FG133">
        <v>9999</v>
      </c>
      <c r="FH133">
        <v>27.8</v>
      </c>
      <c r="FI133">
        <v>4.97106</v>
      </c>
      <c r="FJ133">
        <v>1.86768</v>
      </c>
      <c r="FK133">
        <v>1.85883</v>
      </c>
      <c r="FL133">
        <v>1.86497</v>
      </c>
      <c r="FM133">
        <v>1.8631</v>
      </c>
      <c r="FN133">
        <v>1.86437</v>
      </c>
      <c r="FO133">
        <v>1.85983</v>
      </c>
      <c r="FP133">
        <v>1.86386</v>
      </c>
      <c r="FQ133">
        <v>0</v>
      </c>
      <c r="FR133">
        <v>0</v>
      </c>
      <c r="FS133">
        <v>0</v>
      </c>
      <c r="FT133">
        <v>0</v>
      </c>
      <c r="FU133" t="s">
        <v>358</v>
      </c>
      <c r="FV133" t="s">
        <v>359</v>
      </c>
      <c r="FW133" t="s">
        <v>360</v>
      </c>
      <c r="FX133" t="s">
        <v>360</v>
      </c>
      <c r="FY133" t="s">
        <v>360</v>
      </c>
      <c r="FZ133" t="s">
        <v>360</v>
      </c>
      <c r="GA133">
        <v>0</v>
      </c>
      <c r="GB133">
        <v>100</v>
      </c>
      <c r="GC133">
        <v>100</v>
      </c>
      <c r="GD133">
        <v>-2.682</v>
      </c>
      <c r="GE133">
        <v>-0.0291</v>
      </c>
      <c r="GF133">
        <v>-0.8244468132919491</v>
      </c>
      <c r="GG133">
        <v>-0.004200780211792431</v>
      </c>
      <c r="GH133">
        <v>-6.086107273994438E-07</v>
      </c>
      <c r="GI133">
        <v>3.538391214060535E-10</v>
      </c>
      <c r="GJ133">
        <v>-0.05432726209302651</v>
      </c>
      <c r="GK133">
        <v>0.006682484536868237</v>
      </c>
      <c r="GL133">
        <v>-0.0007200357986506558</v>
      </c>
      <c r="GM133">
        <v>2.515042002614049E-05</v>
      </c>
      <c r="GN133">
        <v>15</v>
      </c>
      <c r="GO133">
        <v>1944</v>
      </c>
      <c r="GP133">
        <v>3</v>
      </c>
      <c r="GQ133">
        <v>20</v>
      </c>
      <c r="GR133">
        <v>19.3</v>
      </c>
      <c r="GS133">
        <v>19.2</v>
      </c>
      <c r="GT133">
        <v>1.12793</v>
      </c>
      <c r="GU133">
        <v>2.41943</v>
      </c>
      <c r="GV133">
        <v>1.44897</v>
      </c>
      <c r="GW133">
        <v>2.29858</v>
      </c>
      <c r="GX133">
        <v>1.55151</v>
      </c>
      <c r="GY133">
        <v>2.27173</v>
      </c>
      <c r="GZ133">
        <v>30.9552</v>
      </c>
      <c r="HA133">
        <v>13.9044</v>
      </c>
      <c r="HB133">
        <v>18</v>
      </c>
      <c r="HC133">
        <v>553.498</v>
      </c>
      <c r="HD133">
        <v>472.956</v>
      </c>
      <c r="HE133">
        <v>19.0015</v>
      </c>
      <c r="HF133">
        <v>25.1075</v>
      </c>
      <c r="HG133">
        <v>30.0005</v>
      </c>
      <c r="HH133">
        <v>25.1106</v>
      </c>
      <c r="HI133">
        <v>25.0515</v>
      </c>
      <c r="HJ133">
        <v>22.578</v>
      </c>
      <c r="HK133">
        <v>26.3079</v>
      </c>
      <c r="HL133">
        <v>60.1279</v>
      </c>
      <c r="HM133">
        <v>19</v>
      </c>
      <c r="HN133">
        <v>420</v>
      </c>
      <c r="HO133">
        <v>15.7143</v>
      </c>
      <c r="HP133">
        <v>99.39579999999999</v>
      </c>
      <c r="HQ133">
        <v>101.098</v>
      </c>
    </row>
    <row r="134" spans="1:225">
      <c r="A134">
        <v>118</v>
      </c>
      <c r="B134">
        <v>1714155684.6</v>
      </c>
      <c r="C134">
        <v>4627.5</v>
      </c>
      <c r="D134" t="s">
        <v>613</v>
      </c>
      <c r="E134" t="s">
        <v>614</v>
      </c>
      <c r="F134">
        <v>5</v>
      </c>
      <c r="G134" t="s">
        <v>610</v>
      </c>
      <c r="H134">
        <v>1714155676.927586</v>
      </c>
      <c r="I134">
        <f>(J134)/1000</f>
        <v>0</v>
      </c>
      <c r="J134">
        <f>IF(BE134, AM134, AG134)</f>
        <v>0</v>
      </c>
      <c r="K134">
        <f>IF(BE134, AH134, AF134)</f>
        <v>0</v>
      </c>
      <c r="L134">
        <f>BG134 - IF(AT134&gt;1, K134*BA134*100.0/(AV134*BU134), 0)</f>
        <v>0</v>
      </c>
      <c r="M134">
        <f>((S134-I134/2)*L134-K134)/(S134+I134/2)</f>
        <v>0</v>
      </c>
      <c r="N134">
        <f>M134*(BN134+BO134)/1000.0</f>
        <v>0</v>
      </c>
      <c r="O134">
        <f>(BG134 - IF(AT134&gt;1, K134*BA134*100.0/(AV134*BU134), 0))*(BN134+BO134)/1000.0</f>
        <v>0</v>
      </c>
      <c r="P134">
        <f>2.0/((1/R134-1/Q134)+SIGN(R134)*SQRT((1/R134-1/Q134)*(1/R134-1/Q134) + 4*BB134/((BB134+1)*(BB134+1))*(2*1/R134*1/Q134-1/Q134*1/Q134)))</f>
        <v>0</v>
      </c>
      <c r="Q134">
        <f>IF(LEFT(BC134,1)&lt;&gt;"0",IF(LEFT(BC134,1)="1",3.0,BD134),$D$5+$E$5*(BU134*BN134/($K$5*1000))+$F$5*(BU134*BN134/($K$5*1000))*MAX(MIN(BA134,$J$5),$I$5)*MAX(MIN(BA134,$J$5),$I$5)+$G$5*MAX(MIN(BA134,$J$5),$I$5)*(BU134*BN134/($K$5*1000))+$H$5*(BU134*BN134/($K$5*1000))*(BU134*BN134/($K$5*1000)))</f>
        <v>0</v>
      </c>
      <c r="R134">
        <f>I134*(1000-(1000*0.61365*exp(17.502*V134/(240.97+V134))/(BN134+BO134)+BI134)/2)/(1000*0.61365*exp(17.502*V134/(240.97+V134))/(BN134+BO134)-BI134)</f>
        <v>0</v>
      </c>
      <c r="S134">
        <f>1/((BB134+1)/(P134/1.6)+1/(Q134/1.37)) + BB134/((BB134+1)/(P134/1.6) + BB134/(Q134/1.37))</f>
        <v>0</v>
      </c>
      <c r="T134">
        <f>(AW134*AZ134)</f>
        <v>0</v>
      </c>
      <c r="U134">
        <f>(BP134+(T134+2*0.95*5.67E-8*(((BP134+$B$7)+273)^4-(BP134+273)^4)-44100*I134)/(1.84*29.3*Q134+8*0.95*5.67E-8*(BP134+273)^3))</f>
        <v>0</v>
      </c>
      <c r="V134">
        <f>($C$7*BQ134+$D$7*BR134+$E$7*U134)</f>
        <v>0</v>
      </c>
      <c r="W134">
        <f>0.61365*exp(17.502*V134/(240.97+V134))</f>
        <v>0</v>
      </c>
      <c r="X134">
        <f>(Y134/Z134*100)</f>
        <v>0</v>
      </c>
      <c r="Y134">
        <f>BI134*(BN134+BO134)/1000</f>
        <v>0</v>
      </c>
      <c r="Z134">
        <f>0.61365*exp(17.502*BP134/(240.97+BP134))</f>
        <v>0</v>
      </c>
      <c r="AA134">
        <f>(W134-BI134*(BN134+BO134)/1000)</f>
        <v>0</v>
      </c>
      <c r="AB134">
        <f>(-I134*44100)</f>
        <v>0</v>
      </c>
      <c r="AC134">
        <f>2*29.3*Q134*0.92*(BP134-V134)</f>
        <v>0</v>
      </c>
      <c r="AD134">
        <f>2*0.95*5.67E-8*(((BP134+$B$7)+273)^4-(V134+273)^4)</f>
        <v>0</v>
      </c>
      <c r="AE134">
        <f>T134+AD134+AB134+AC134</f>
        <v>0</v>
      </c>
      <c r="AF134">
        <f>BM134*AT134*(BH134-BG134*(1000-AT134*BJ134)/(1000-AT134*BI134))/(100*BA134)</f>
        <v>0</v>
      </c>
      <c r="AG134">
        <f>1000*BM134*AT134*(BI134-BJ134)/(100*BA134*(1000-AT134*BI134))</f>
        <v>0</v>
      </c>
      <c r="AH134">
        <f>(AI134 - AJ134 - BN134*1E3/(8.314*(BP134+273.15)) * AL134/BM134 * AK134) * BM134/(100*BA134) * (1000 - BJ134)/1000</f>
        <v>0</v>
      </c>
      <c r="AI134">
        <v>426.7129451884181</v>
      </c>
      <c r="AJ134">
        <v>426.6036242424241</v>
      </c>
      <c r="AK134">
        <v>-0.002044844922332732</v>
      </c>
      <c r="AL134">
        <v>67.16509781099995</v>
      </c>
      <c r="AM134">
        <f>(AO134 - AN134 + BN134*1E3/(8.314*(BP134+273.15)) * AQ134/BM134 * AP134) * BM134/(100*BA134) * 1000/(1000 - AO134)</f>
        <v>0</v>
      </c>
      <c r="AN134">
        <v>15.76708320833056</v>
      </c>
      <c r="AO134">
        <v>15.83446181818181</v>
      </c>
      <c r="AP134">
        <v>-1.534017856438044E-05</v>
      </c>
      <c r="AQ134">
        <v>78.54910268987757</v>
      </c>
      <c r="AR134">
        <v>30</v>
      </c>
      <c r="AS134">
        <v>5</v>
      </c>
      <c r="AT134">
        <f>IF(AR134*$H$13&gt;=AV134,1.0,(AV134/(AV134-AR134*$H$13)))</f>
        <v>0</v>
      </c>
      <c r="AU134">
        <f>(AT134-1)*100</f>
        <v>0</v>
      </c>
      <c r="AV134">
        <f>MAX(0,($B$13+$C$13*BU134)/(1+$D$13*BU134)*BN134/(BP134+273)*$E$13)</f>
        <v>0</v>
      </c>
      <c r="AW134">
        <f>$B$11*BV134+$C$11*BW134+$F$11*CH134*(1-CK134)</f>
        <v>0</v>
      </c>
      <c r="AX134">
        <f>AW134*AY134</f>
        <v>0</v>
      </c>
      <c r="AY134">
        <f>($B$11*$D$9+$C$11*$D$9+$F$11*((CU134+CM134)/MAX(CU134+CM134+CV134, 0.1)*$I$9+CV134/MAX(CU134+CM134+CV134, 0.1)*$J$9))/($B$11+$C$11+$F$11)</f>
        <v>0</v>
      </c>
      <c r="AZ134">
        <f>($B$11*$K$9+$C$11*$K$9+$F$11*((CU134+CM134)/MAX(CU134+CM134+CV134, 0.1)*$P$9+CV134/MAX(CU134+CM134+CV134, 0.1)*$Q$9))/($B$11+$C$11+$F$11)</f>
        <v>0</v>
      </c>
      <c r="BA134">
        <v>6</v>
      </c>
      <c r="BB134">
        <v>0.5</v>
      </c>
      <c r="BC134" t="s">
        <v>355</v>
      </c>
      <c r="BD134">
        <v>2</v>
      </c>
      <c r="BE134" t="b">
        <v>1</v>
      </c>
      <c r="BF134">
        <v>1714155676.927586</v>
      </c>
      <c r="BG134">
        <v>419.8868620689655</v>
      </c>
      <c r="BH134">
        <v>419.9973793103448</v>
      </c>
      <c r="BI134">
        <v>15.83853793103448</v>
      </c>
      <c r="BJ134">
        <v>15.76863448275862</v>
      </c>
      <c r="BK134">
        <v>422.5683448275863</v>
      </c>
      <c r="BL134">
        <v>15.86763448275862</v>
      </c>
      <c r="BM134">
        <v>599.9801379310345</v>
      </c>
      <c r="BN134">
        <v>101.3742068965518</v>
      </c>
      <c r="BO134">
        <v>0.09998765517241381</v>
      </c>
      <c r="BP134">
        <v>22.17134827586207</v>
      </c>
      <c r="BQ134">
        <v>22.13250344827586</v>
      </c>
      <c r="BR134">
        <v>999.9000000000002</v>
      </c>
      <c r="BS134">
        <v>0</v>
      </c>
      <c r="BT134">
        <v>0</v>
      </c>
      <c r="BU134">
        <v>9994.584482758619</v>
      </c>
      <c r="BV134">
        <v>0</v>
      </c>
      <c r="BW134">
        <v>847.8695862068965</v>
      </c>
      <c r="BX134">
        <v>-0.1105252172413793</v>
      </c>
      <c r="BY134">
        <v>426.6443448275863</v>
      </c>
      <c r="BZ134">
        <v>426.726275862069</v>
      </c>
      <c r="CA134">
        <v>0.06990157241379311</v>
      </c>
      <c r="CB134">
        <v>419.9973793103448</v>
      </c>
      <c r="CC134">
        <v>15.76863448275862</v>
      </c>
      <c r="CD134">
        <v>1.60562</v>
      </c>
      <c r="CE134">
        <v>1.59853275862069</v>
      </c>
      <c r="CF134">
        <v>14.01283793103448</v>
      </c>
      <c r="CG134">
        <v>13.94467586206897</v>
      </c>
      <c r="CH134">
        <v>400.0158275862069</v>
      </c>
      <c r="CI134">
        <v>0.8999978965517241</v>
      </c>
      <c r="CJ134">
        <v>0.1000021275862069</v>
      </c>
      <c r="CK134">
        <v>0</v>
      </c>
      <c r="CL134">
        <v>175.1388965517241</v>
      </c>
      <c r="CM134">
        <v>5.00098</v>
      </c>
      <c r="CN134">
        <v>1027.389344827586</v>
      </c>
      <c r="CO134">
        <v>3656.063793103448</v>
      </c>
      <c r="CP134">
        <v>35.31020689655173</v>
      </c>
      <c r="CQ134">
        <v>38.66782758620689</v>
      </c>
      <c r="CR134">
        <v>37.06875862068965</v>
      </c>
      <c r="CS134">
        <v>37.81655172413792</v>
      </c>
      <c r="CT134">
        <v>36.82951724137931</v>
      </c>
      <c r="CU134">
        <v>355.5131034482758</v>
      </c>
      <c r="CV134">
        <v>39.50413793103448</v>
      </c>
      <c r="CW134">
        <v>0</v>
      </c>
      <c r="CX134">
        <v>1714155771.5</v>
      </c>
      <c r="CY134">
        <v>0</v>
      </c>
      <c r="CZ134">
        <v>1714154521.5</v>
      </c>
      <c r="DA134" t="s">
        <v>550</v>
      </c>
      <c r="DB134">
        <v>1714154517.5</v>
      </c>
      <c r="DC134">
        <v>1714154521.5</v>
      </c>
      <c r="DD134">
        <v>4</v>
      </c>
      <c r="DE134">
        <v>0.022</v>
      </c>
      <c r="DF134">
        <v>-0.004</v>
      </c>
      <c r="DG134">
        <v>-2.682</v>
      </c>
      <c r="DH134">
        <v>-0.032</v>
      </c>
      <c r="DI134">
        <v>420</v>
      </c>
      <c r="DJ134">
        <v>14</v>
      </c>
      <c r="DK134">
        <v>0.52</v>
      </c>
      <c r="DL134">
        <v>0.11</v>
      </c>
      <c r="DM134">
        <v>-0.118712643902439</v>
      </c>
      <c r="DN134">
        <v>0.03505204808362349</v>
      </c>
      <c r="DO134">
        <v>0.03651016218139453</v>
      </c>
      <c r="DP134">
        <v>1</v>
      </c>
      <c r="DQ134">
        <v>0.06542678536585365</v>
      </c>
      <c r="DR134">
        <v>0.06592192473867592</v>
      </c>
      <c r="DS134">
        <v>0.008481415533850149</v>
      </c>
      <c r="DT134">
        <v>1</v>
      </c>
      <c r="DU134">
        <v>2</v>
      </c>
      <c r="DV134">
        <v>2</v>
      </c>
      <c r="DW134" t="s">
        <v>365</v>
      </c>
      <c r="DX134">
        <v>3.22953</v>
      </c>
      <c r="DY134">
        <v>2.70422</v>
      </c>
      <c r="DZ134">
        <v>0.106462</v>
      </c>
      <c r="EA134">
        <v>0.106317</v>
      </c>
      <c r="EB134">
        <v>0.0864988</v>
      </c>
      <c r="EC134">
        <v>0.08666459999999999</v>
      </c>
      <c r="ED134">
        <v>29228.7</v>
      </c>
      <c r="EE134">
        <v>28564.5</v>
      </c>
      <c r="EF134">
        <v>31320.1</v>
      </c>
      <c r="EG134">
        <v>30293.5</v>
      </c>
      <c r="EH134">
        <v>38328.4</v>
      </c>
      <c r="EI134">
        <v>36593.1</v>
      </c>
      <c r="EJ134">
        <v>43898.3</v>
      </c>
      <c r="EK134">
        <v>42311.9</v>
      </c>
      <c r="EL134">
        <v>2.08353</v>
      </c>
      <c r="EM134">
        <v>1.95025</v>
      </c>
      <c r="EN134">
        <v>0.0172257</v>
      </c>
      <c r="EO134">
        <v>0</v>
      </c>
      <c r="EP134">
        <v>21.8597</v>
      </c>
      <c r="EQ134">
        <v>999.9</v>
      </c>
      <c r="ER134">
        <v>55.7</v>
      </c>
      <c r="ES134">
        <v>26.3</v>
      </c>
      <c r="ET134">
        <v>18.8711</v>
      </c>
      <c r="EU134">
        <v>61.8637</v>
      </c>
      <c r="EV134">
        <v>22.6162</v>
      </c>
      <c r="EW134">
        <v>1</v>
      </c>
      <c r="EX134">
        <v>-0.147828</v>
      </c>
      <c r="EY134">
        <v>1.95013</v>
      </c>
      <c r="EZ134">
        <v>20.1961</v>
      </c>
      <c r="FA134">
        <v>5.22672</v>
      </c>
      <c r="FB134">
        <v>11.9978</v>
      </c>
      <c r="FC134">
        <v>4.9667</v>
      </c>
      <c r="FD134">
        <v>3.297</v>
      </c>
      <c r="FE134">
        <v>9999</v>
      </c>
      <c r="FF134">
        <v>9999</v>
      </c>
      <c r="FG134">
        <v>9999</v>
      </c>
      <c r="FH134">
        <v>27.8</v>
      </c>
      <c r="FI134">
        <v>4.97106</v>
      </c>
      <c r="FJ134">
        <v>1.86768</v>
      </c>
      <c r="FK134">
        <v>1.85884</v>
      </c>
      <c r="FL134">
        <v>1.86496</v>
      </c>
      <c r="FM134">
        <v>1.86309</v>
      </c>
      <c r="FN134">
        <v>1.86434</v>
      </c>
      <c r="FO134">
        <v>1.85979</v>
      </c>
      <c r="FP134">
        <v>1.86386</v>
      </c>
      <c r="FQ134">
        <v>0</v>
      </c>
      <c r="FR134">
        <v>0</v>
      </c>
      <c r="FS134">
        <v>0</v>
      </c>
      <c r="FT134">
        <v>0</v>
      </c>
      <c r="FU134" t="s">
        <v>358</v>
      </c>
      <c r="FV134" t="s">
        <v>359</v>
      </c>
      <c r="FW134" t="s">
        <v>360</v>
      </c>
      <c r="FX134" t="s">
        <v>360</v>
      </c>
      <c r="FY134" t="s">
        <v>360</v>
      </c>
      <c r="FZ134" t="s">
        <v>360</v>
      </c>
      <c r="GA134">
        <v>0</v>
      </c>
      <c r="GB134">
        <v>100</v>
      </c>
      <c r="GC134">
        <v>100</v>
      </c>
      <c r="GD134">
        <v>-2.682</v>
      </c>
      <c r="GE134">
        <v>-0.0291</v>
      </c>
      <c r="GF134">
        <v>-0.8244468132919491</v>
      </c>
      <c r="GG134">
        <v>-0.004200780211792431</v>
      </c>
      <c r="GH134">
        <v>-6.086107273994438E-07</v>
      </c>
      <c r="GI134">
        <v>3.538391214060535E-10</v>
      </c>
      <c r="GJ134">
        <v>-0.05432726209302651</v>
      </c>
      <c r="GK134">
        <v>0.006682484536868237</v>
      </c>
      <c r="GL134">
        <v>-0.0007200357986506558</v>
      </c>
      <c r="GM134">
        <v>2.515042002614049E-05</v>
      </c>
      <c r="GN134">
        <v>15</v>
      </c>
      <c r="GO134">
        <v>1944</v>
      </c>
      <c r="GP134">
        <v>3</v>
      </c>
      <c r="GQ134">
        <v>20</v>
      </c>
      <c r="GR134">
        <v>19.5</v>
      </c>
      <c r="GS134">
        <v>19.4</v>
      </c>
      <c r="GT134">
        <v>1.12793</v>
      </c>
      <c r="GU134">
        <v>2.40601</v>
      </c>
      <c r="GV134">
        <v>1.44775</v>
      </c>
      <c r="GW134">
        <v>2.29858</v>
      </c>
      <c r="GX134">
        <v>1.55151</v>
      </c>
      <c r="GY134">
        <v>2.44873</v>
      </c>
      <c r="GZ134">
        <v>30.9769</v>
      </c>
      <c r="HA134">
        <v>13.9219</v>
      </c>
      <c r="HB134">
        <v>18</v>
      </c>
      <c r="HC134">
        <v>553.41</v>
      </c>
      <c r="HD134">
        <v>472.984</v>
      </c>
      <c r="HE134">
        <v>19.0015</v>
      </c>
      <c r="HF134">
        <v>25.115</v>
      </c>
      <c r="HG134">
        <v>30.0004</v>
      </c>
      <c r="HH134">
        <v>25.1201</v>
      </c>
      <c r="HI134">
        <v>25.0619</v>
      </c>
      <c r="HJ134">
        <v>22.5789</v>
      </c>
      <c r="HK134">
        <v>26.3079</v>
      </c>
      <c r="HL134">
        <v>60.1279</v>
      </c>
      <c r="HM134">
        <v>19</v>
      </c>
      <c r="HN134">
        <v>420</v>
      </c>
      <c r="HO134">
        <v>15.7148</v>
      </c>
      <c r="HP134">
        <v>99.3984</v>
      </c>
      <c r="HQ134">
        <v>101.094</v>
      </c>
    </row>
    <row r="135" spans="1:225">
      <c r="A135">
        <v>119</v>
      </c>
      <c r="B135">
        <v>1714155694.6</v>
      </c>
      <c r="C135">
        <v>4637.5</v>
      </c>
      <c r="D135" t="s">
        <v>615</v>
      </c>
      <c r="E135" t="s">
        <v>616</v>
      </c>
      <c r="F135">
        <v>5</v>
      </c>
      <c r="G135" t="s">
        <v>610</v>
      </c>
      <c r="H135">
        <v>1714155686.666666</v>
      </c>
      <c r="I135">
        <f>(J135)/1000</f>
        <v>0</v>
      </c>
      <c r="J135">
        <f>IF(BE135, AM135, AG135)</f>
        <v>0</v>
      </c>
      <c r="K135">
        <f>IF(BE135, AH135, AF135)</f>
        <v>0</v>
      </c>
      <c r="L135">
        <f>BG135 - IF(AT135&gt;1, K135*BA135*100.0/(AV135*BU135), 0)</f>
        <v>0</v>
      </c>
      <c r="M135">
        <f>((S135-I135/2)*L135-K135)/(S135+I135/2)</f>
        <v>0</v>
      </c>
      <c r="N135">
        <f>M135*(BN135+BO135)/1000.0</f>
        <v>0</v>
      </c>
      <c r="O135">
        <f>(BG135 - IF(AT135&gt;1, K135*BA135*100.0/(AV135*BU135), 0))*(BN135+BO135)/1000.0</f>
        <v>0</v>
      </c>
      <c r="P135">
        <f>2.0/((1/R135-1/Q135)+SIGN(R135)*SQRT((1/R135-1/Q135)*(1/R135-1/Q135) + 4*BB135/((BB135+1)*(BB135+1))*(2*1/R135*1/Q135-1/Q135*1/Q135)))</f>
        <v>0</v>
      </c>
      <c r="Q135">
        <f>IF(LEFT(BC135,1)&lt;&gt;"0",IF(LEFT(BC135,1)="1",3.0,BD135),$D$5+$E$5*(BU135*BN135/($K$5*1000))+$F$5*(BU135*BN135/($K$5*1000))*MAX(MIN(BA135,$J$5),$I$5)*MAX(MIN(BA135,$J$5),$I$5)+$G$5*MAX(MIN(BA135,$J$5),$I$5)*(BU135*BN135/($K$5*1000))+$H$5*(BU135*BN135/($K$5*1000))*(BU135*BN135/($K$5*1000)))</f>
        <v>0</v>
      </c>
      <c r="R135">
        <f>I135*(1000-(1000*0.61365*exp(17.502*V135/(240.97+V135))/(BN135+BO135)+BI135)/2)/(1000*0.61365*exp(17.502*V135/(240.97+V135))/(BN135+BO135)-BI135)</f>
        <v>0</v>
      </c>
      <c r="S135">
        <f>1/((BB135+1)/(P135/1.6)+1/(Q135/1.37)) + BB135/((BB135+1)/(P135/1.6) + BB135/(Q135/1.37))</f>
        <v>0</v>
      </c>
      <c r="T135">
        <f>(AW135*AZ135)</f>
        <v>0</v>
      </c>
      <c r="U135">
        <f>(BP135+(T135+2*0.95*5.67E-8*(((BP135+$B$7)+273)^4-(BP135+273)^4)-44100*I135)/(1.84*29.3*Q135+8*0.95*5.67E-8*(BP135+273)^3))</f>
        <v>0</v>
      </c>
      <c r="V135">
        <f>($C$7*BQ135+$D$7*BR135+$E$7*U135)</f>
        <v>0</v>
      </c>
      <c r="W135">
        <f>0.61365*exp(17.502*V135/(240.97+V135))</f>
        <v>0</v>
      </c>
      <c r="X135">
        <f>(Y135/Z135*100)</f>
        <v>0</v>
      </c>
      <c r="Y135">
        <f>BI135*(BN135+BO135)/1000</f>
        <v>0</v>
      </c>
      <c r="Z135">
        <f>0.61365*exp(17.502*BP135/(240.97+BP135))</f>
        <v>0</v>
      </c>
      <c r="AA135">
        <f>(W135-BI135*(BN135+BO135)/1000)</f>
        <v>0</v>
      </c>
      <c r="AB135">
        <f>(-I135*44100)</f>
        <v>0</v>
      </c>
      <c r="AC135">
        <f>2*29.3*Q135*0.92*(BP135-V135)</f>
        <v>0</v>
      </c>
      <c r="AD135">
        <f>2*0.95*5.67E-8*(((BP135+$B$7)+273)^4-(V135+273)^4)</f>
        <v>0</v>
      </c>
      <c r="AE135">
        <f>T135+AD135+AB135+AC135</f>
        <v>0</v>
      </c>
      <c r="AF135">
        <f>BM135*AT135*(BH135-BG135*(1000-AT135*BJ135)/(1000-AT135*BI135))/(100*BA135)</f>
        <v>0</v>
      </c>
      <c r="AG135">
        <f>1000*BM135*AT135*(BI135-BJ135)/(100*BA135*(1000-AT135*BI135))</f>
        <v>0</v>
      </c>
      <c r="AH135">
        <f>(AI135 - AJ135 - BN135*1E3/(8.314*(BP135+273.15)) * AL135/BM135 * AK135) * BM135/(100*BA135) * (1000 - BJ135)/1000</f>
        <v>0</v>
      </c>
      <c r="AI135">
        <v>426.7056236199352</v>
      </c>
      <c r="AJ135">
        <v>426.6454181818179</v>
      </c>
      <c r="AK135">
        <v>0.001350164815766704</v>
      </c>
      <c r="AL135">
        <v>67.16509781099995</v>
      </c>
      <c r="AM135">
        <f>(AO135 - AN135 + BN135*1E3/(8.314*(BP135+273.15)) * AQ135/BM135 * AP135) * BM135/(100*BA135) * 1000/(1000 - AO135)</f>
        <v>0</v>
      </c>
      <c r="AN135">
        <v>15.77517174194917</v>
      </c>
      <c r="AO135">
        <v>15.83813272727273</v>
      </c>
      <c r="AP135">
        <v>8.201550239378861E-06</v>
      </c>
      <c r="AQ135">
        <v>78.54910268987757</v>
      </c>
      <c r="AR135">
        <v>30</v>
      </c>
      <c r="AS135">
        <v>5</v>
      </c>
      <c r="AT135">
        <f>IF(AR135*$H$13&gt;=AV135,1.0,(AV135/(AV135-AR135*$H$13)))</f>
        <v>0</v>
      </c>
      <c r="AU135">
        <f>(AT135-1)*100</f>
        <v>0</v>
      </c>
      <c r="AV135">
        <f>MAX(0,($B$13+$C$13*BU135)/(1+$D$13*BU135)*BN135/(BP135+273)*$E$13)</f>
        <v>0</v>
      </c>
      <c r="AW135">
        <f>$B$11*BV135+$C$11*BW135+$F$11*CH135*(1-CK135)</f>
        <v>0</v>
      </c>
      <c r="AX135">
        <f>AW135*AY135</f>
        <v>0</v>
      </c>
      <c r="AY135">
        <f>($B$11*$D$9+$C$11*$D$9+$F$11*((CU135+CM135)/MAX(CU135+CM135+CV135, 0.1)*$I$9+CV135/MAX(CU135+CM135+CV135, 0.1)*$J$9))/($B$11+$C$11+$F$11)</f>
        <v>0</v>
      </c>
      <c r="AZ135">
        <f>($B$11*$K$9+$C$11*$K$9+$F$11*((CU135+CM135)/MAX(CU135+CM135+CV135, 0.1)*$P$9+CV135/MAX(CU135+CM135+CV135, 0.1)*$Q$9))/($B$11+$C$11+$F$11)</f>
        <v>0</v>
      </c>
      <c r="BA135">
        <v>6</v>
      </c>
      <c r="BB135">
        <v>0.5</v>
      </c>
      <c r="BC135" t="s">
        <v>355</v>
      </c>
      <c r="BD135">
        <v>2</v>
      </c>
      <c r="BE135" t="b">
        <v>1</v>
      </c>
      <c r="BF135">
        <v>1714155686.666666</v>
      </c>
      <c r="BG135">
        <v>419.8539333333333</v>
      </c>
      <c r="BH135">
        <v>420.0083666666667</v>
      </c>
      <c r="BI135">
        <v>15.83620333333333</v>
      </c>
      <c r="BJ135">
        <v>15.77147333333334</v>
      </c>
      <c r="BK135">
        <v>422.5354</v>
      </c>
      <c r="BL135">
        <v>15.86530666666667</v>
      </c>
      <c r="BM135">
        <v>600.0043000000001</v>
      </c>
      <c r="BN135">
        <v>101.3753666666667</v>
      </c>
      <c r="BO135">
        <v>0.09994728666666665</v>
      </c>
      <c r="BP135">
        <v>22.18422666666667</v>
      </c>
      <c r="BQ135">
        <v>22.14559666666667</v>
      </c>
      <c r="BR135">
        <v>999.9000000000002</v>
      </c>
      <c r="BS135">
        <v>0</v>
      </c>
      <c r="BT135">
        <v>0</v>
      </c>
      <c r="BU135">
        <v>10002.35466666667</v>
      </c>
      <c r="BV135">
        <v>0</v>
      </c>
      <c r="BW135">
        <v>717.6867</v>
      </c>
      <c r="BX135">
        <v>-0.1543345333333334</v>
      </c>
      <c r="BY135">
        <v>426.61</v>
      </c>
      <c r="BZ135">
        <v>426.7385666666668</v>
      </c>
      <c r="CA135">
        <v>0.06471262333333333</v>
      </c>
      <c r="CB135">
        <v>420.0083666666667</v>
      </c>
      <c r="CC135">
        <v>15.77147333333334</v>
      </c>
      <c r="CD135">
        <v>1.605398666666666</v>
      </c>
      <c r="CE135">
        <v>1.598837333333333</v>
      </c>
      <c r="CF135">
        <v>14.01071</v>
      </c>
      <c r="CG135">
        <v>13.94761</v>
      </c>
      <c r="CH135">
        <v>400.0091</v>
      </c>
      <c r="CI135">
        <v>0.8999953000000003</v>
      </c>
      <c r="CJ135">
        <v>0.1000047266666667</v>
      </c>
      <c r="CK135">
        <v>0</v>
      </c>
      <c r="CL135">
        <v>175.1448333333333</v>
      </c>
      <c r="CM135">
        <v>5.00098</v>
      </c>
      <c r="CN135">
        <v>1027.978</v>
      </c>
      <c r="CO135">
        <v>3656</v>
      </c>
      <c r="CP135">
        <v>35.20816666666666</v>
      </c>
      <c r="CQ135">
        <v>38.54976666666666</v>
      </c>
      <c r="CR135">
        <v>36.96216666666667</v>
      </c>
      <c r="CS135">
        <v>37.67896666666665</v>
      </c>
      <c r="CT135">
        <v>36.7435</v>
      </c>
      <c r="CU135">
        <v>355.5046666666665</v>
      </c>
      <c r="CV135">
        <v>39.504</v>
      </c>
      <c r="CW135">
        <v>0</v>
      </c>
      <c r="CX135">
        <v>1714155781.7</v>
      </c>
      <c r="CY135">
        <v>0</v>
      </c>
      <c r="CZ135">
        <v>1714154521.5</v>
      </c>
      <c r="DA135" t="s">
        <v>550</v>
      </c>
      <c r="DB135">
        <v>1714154517.5</v>
      </c>
      <c r="DC135">
        <v>1714154521.5</v>
      </c>
      <c r="DD135">
        <v>4</v>
      </c>
      <c r="DE135">
        <v>0.022</v>
      </c>
      <c r="DF135">
        <v>-0.004</v>
      </c>
      <c r="DG135">
        <v>-2.682</v>
      </c>
      <c r="DH135">
        <v>-0.032</v>
      </c>
      <c r="DI135">
        <v>420</v>
      </c>
      <c r="DJ135">
        <v>14</v>
      </c>
      <c r="DK135">
        <v>0.52</v>
      </c>
      <c r="DL135">
        <v>0.11</v>
      </c>
      <c r="DM135">
        <v>-0.134194945</v>
      </c>
      <c r="DN135">
        <v>-0.2482974326454033</v>
      </c>
      <c r="DO135">
        <v>0.05022501427053033</v>
      </c>
      <c r="DP135">
        <v>0</v>
      </c>
      <c r="DQ135">
        <v>0.0675688775</v>
      </c>
      <c r="DR135">
        <v>-0.05047632607879957</v>
      </c>
      <c r="DS135">
        <v>0.004994851718444076</v>
      </c>
      <c r="DT135">
        <v>1</v>
      </c>
      <c r="DU135">
        <v>1</v>
      </c>
      <c r="DV135">
        <v>2</v>
      </c>
      <c r="DW135" t="s">
        <v>368</v>
      </c>
      <c r="DX135">
        <v>3.22952</v>
      </c>
      <c r="DY135">
        <v>2.70437</v>
      </c>
      <c r="DZ135">
        <v>0.106472</v>
      </c>
      <c r="EA135">
        <v>0.106333</v>
      </c>
      <c r="EB135">
        <v>0.0865134</v>
      </c>
      <c r="EC135">
        <v>0.086699</v>
      </c>
      <c r="ED135">
        <v>29227.4</v>
      </c>
      <c r="EE135">
        <v>28563.6</v>
      </c>
      <c r="EF135">
        <v>31319.1</v>
      </c>
      <c r="EG135">
        <v>30293.2</v>
      </c>
      <c r="EH135">
        <v>38326.2</v>
      </c>
      <c r="EI135">
        <v>36591.4</v>
      </c>
      <c r="EJ135">
        <v>43896.5</v>
      </c>
      <c r="EK135">
        <v>42311.5</v>
      </c>
      <c r="EL135">
        <v>2.08348</v>
      </c>
      <c r="EM135">
        <v>1.95002</v>
      </c>
      <c r="EN135">
        <v>0.01546</v>
      </c>
      <c r="EO135">
        <v>0</v>
      </c>
      <c r="EP135">
        <v>21.8954</v>
      </c>
      <c r="EQ135">
        <v>999.9</v>
      </c>
      <c r="ER135">
        <v>55.7</v>
      </c>
      <c r="ES135">
        <v>26.4</v>
      </c>
      <c r="ET135">
        <v>18.9825</v>
      </c>
      <c r="EU135">
        <v>61.2837</v>
      </c>
      <c r="EV135">
        <v>22.5321</v>
      </c>
      <c r="EW135">
        <v>1</v>
      </c>
      <c r="EX135">
        <v>-0.147111</v>
      </c>
      <c r="EY135">
        <v>1.96983</v>
      </c>
      <c r="EZ135">
        <v>20.196</v>
      </c>
      <c r="FA135">
        <v>5.22687</v>
      </c>
      <c r="FB135">
        <v>11.998</v>
      </c>
      <c r="FC135">
        <v>4.96665</v>
      </c>
      <c r="FD135">
        <v>3.297</v>
      </c>
      <c r="FE135">
        <v>9999</v>
      </c>
      <c r="FF135">
        <v>9999</v>
      </c>
      <c r="FG135">
        <v>9999</v>
      </c>
      <c r="FH135">
        <v>27.8</v>
      </c>
      <c r="FI135">
        <v>4.97104</v>
      </c>
      <c r="FJ135">
        <v>1.86768</v>
      </c>
      <c r="FK135">
        <v>1.85883</v>
      </c>
      <c r="FL135">
        <v>1.86496</v>
      </c>
      <c r="FM135">
        <v>1.8631</v>
      </c>
      <c r="FN135">
        <v>1.86436</v>
      </c>
      <c r="FO135">
        <v>1.85976</v>
      </c>
      <c r="FP135">
        <v>1.86386</v>
      </c>
      <c r="FQ135">
        <v>0</v>
      </c>
      <c r="FR135">
        <v>0</v>
      </c>
      <c r="FS135">
        <v>0</v>
      </c>
      <c r="FT135">
        <v>0</v>
      </c>
      <c r="FU135" t="s">
        <v>358</v>
      </c>
      <c r="FV135" t="s">
        <v>359</v>
      </c>
      <c r="FW135" t="s">
        <v>360</v>
      </c>
      <c r="FX135" t="s">
        <v>360</v>
      </c>
      <c r="FY135" t="s">
        <v>360</v>
      </c>
      <c r="FZ135" t="s">
        <v>360</v>
      </c>
      <c r="GA135">
        <v>0</v>
      </c>
      <c r="GB135">
        <v>100</v>
      </c>
      <c r="GC135">
        <v>100</v>
      </c>
      <c r="GD135">
        <v>-2.682</v>
      </c>
      <c r="GE135">
        <v>-0.0291</v>
      </c>
      <c r="GF135">
        <v>-0.8244468132919491</v>
      </c>
      <c r="GG135">
        <v>-0.004200780211792431</v>
      </c>
      <c r="GH135">
        <v>-6.086107273994438E-07</v>
      </c>
      <c r="GI135">
        <v>3.538391214060535E-10</v>
      </c>
      <c r="GJ135">
        <v>-0.05432726209302651</v>
      </c>
      <c r="GK135">
        <v>0.006682484536868237</v>
      </c>
      <c r="GL135">
        <v>-0.0007200357986506558</v>
      </c>
      <c r="GM135">
        <v>2.515042002614049E-05</v>
      </c>
      <c r="GN135">
        <v>15</v>
      </c>
      <c r="GO135">
        <v>1944</v>
      </c>
      <c r="GP135">
        <v>3</v>
      </c>
      <c r="GQ135">
        <v>20</v>
      </c>
      <c r="GR135">
        <v>19.6</v>
      </c>
      <c r="GS135">
        <v>19.6</v>
      </c>
      <c r="GT135">
        <v>1.12793</v>
      </c>
      <c r="GU135">
        <v>2.42432</v>
      </c>
      <c r="GV135">
        <v>1.44897</v>
      </c>
      <c r="GW135">
        <v>2.29858</v>
      </c>
      <c r="GX135">
        <v>1.55151</v>
      </c>
      <c r="GY135">
        <v>2.26562</v>
      </c>
      <c r="GZ135">
        <v>30.9985</v>
      </c>
      <c r="HA135">
        <v>13.9044</v>
      </c>
      <c r="HB135">
        <v>18</v>
      </c>
      <c r="HC135">
        <v>553.4690000000001</v>
      </c>
      <c r="HD135">
        <v>472.943</v>
      </c>
      <c r="HE135">
        <v>19.002</v>
      </c>
      <c r="HF135">
        <v>25.1244</v>
      </c>
      <c r="HG135">
        <v>30.0004</v>
      </c>
      <c r="HH135">
        <v>25.1295</v>
      </c>
      <c r="HI135">
        <v>25.0734</v>
      </c>
      <c r="HJ135">
        <v>22.5755</v>
      </c>
      <c r="HK135">
        <v>26.3079</v>
      </c>
      <c r="HL135">
        <v>60.1279</v>
      </c>
      <c r="HM135">
        <v>19</v>
      </c>
      <c r="HN135">
        <v>420</v>
      </c>
      <c r="HO135">
        <v>15.7068</v>
      </c>
      <c r="HP135">
        <v>99.3948</v>
      </c>
      <c r="HQ135">
        <v>101.093</v>
      </c>
    </row>
    <row r="136" spans="1:225">
      <c r="A136">
        <v>120</v>
      </c>
      <c r="B136">
        <v>1714155704.6</v>
      </c>
      <c r="C136">
        <v>4647.5</v>
      </c>
      <c r="D136" t="s">
        <v>617</v>
      </c>
      <c r="E136" t="s">
        <v>618</v>
      </c>
      <c r="F136">
        <v>5</v>
      </c>
      <c r="G136" t="s">
        <v>610</v>
      </c>
      <c r="H136">
        <v>1714155696.666666</v>
      </c>
      <c r="I136">
        <f>(J136)/1000</f>
        <v>0</v>
      </c>
      <c r="J136">
        <f>IF(BE136, AM136, AG136)</f>
        <v>0</v>
      </c>
      <c r="K136">
        <f>IF(BE136, AH136, AF136)</f>
        <v>0</v>
      </c>
      <c r="L136">
        <f>BG136 - IF(AT136&gt;1, K136*BA136*100.0/(AV136*BU136), 0)</f>
        <v>0</v>
      </c>
      <c r="M136">
        <f>((S136-I136/2)*L136-K136)/(S136+I136/2)</f>
        <v>0</v>
      </c>
      <c r="N136">
        <f>M136*(BN136+BO136)/1000.0</f>
        <v>0</v>
      </c>
      <c r="O136">
        <f>(BG136 - IF(AT136&gt;1, K136*BA136*100.0/(AV136*BU136), 0))*(BN136+BO136)/1000.0</f>
        <v>0</v>
      </c>
      <c r="P136">
        <f>2.0/((1/R136-1/Q136)+SIGN(R136)*SQRT((1/R136-1/Q136)*(1/R136-1/Q136) + 4*BB136/((BB136+1)*(BB136+1))*(2*1/R136*1/Q136-1/Q136*1/Q136)))</f>
        <v>0</v>
      </c>
      <c r="Q136">
        <f>IF(LEFT(BC136,1)&lt;&gt;"0",IF(LEFT(BC136,1)="1",3.0,BD136),$D$5+$E$5*(BU136*BN136/($K$5*1000))+$F$5*(BU136*BN136/($K$5*1000))*MAX(MIN(BA136,$J$5),$I$5)*MAX(MIN(BA136,$J$5),$I$5)+$G$5*MAX(MIN(BA136,$J$5),$I$5)*(BU136*BN136/($K$5*1000))+$H$5*(BU136*BN136/($K$5*1000))*(BU136*BN136/($K$5*1000)))</f>
        <v>0</v>
      </c>
      <c r="R136">
        <f>I136*(1000-(1000*0.61365*exp(17.502*V136/(240.97+V136))/(BN136+BO136)+BI136)/2)/(1000*0.61365*exp(17.502*V136/(240.97+V136))/(BN136+BO136)-BI136)</f>
        <v>0</v>
      </c>
      <c r="S136">
        <f>1/((BB136+1)/(P136/1.6)+1/(Q136/1.37)) + BB136/((BB136+1)/(P136/1.6) + BB136/(Q136/1.37))</f>
        <v>0</v>
      </c>
      <c r="T136">
        <f>(AW136*AZ136)</f>
        <v>0</v>
      </c>
      <c r="U136">
        <f>(BP136+(T136+2*0.95*5.67E-8*(((BP136+$B$7)+273)^4-(BP136+273)^4)-44100*I136)/(1.84*29.3*Q136+8*0.95*5.67E-8*(BP136+273)^3))</f>
        <v>0</v>
      </c>
      <c r="V136">
        <f>($C$7*BQ136+$D$7*BR136+$E$7*U136)</f>
        <v>0</v>
      </c>
      <c r="W136">
        <f>0.61365*exp(17.502*V136/(240.97+V136))</f>
        <v>0</v>
      </c>
      <c r="X136">
        <f>(Y136/Z136*100)</f>
        <v>0</v>
      </c>
      <c r="Y136">
        <f>BI136*(BN136+BO136)/1000</f>
        <v>0</v>
      </c>
      <c r="Z136">
        <f>0.61365*exp(17.502*BP136/(240.97+BP136))</f>
        <v>0</v>
      </c>
      <c r="AA136">
        <f>(W136-BI136*(BN136+BO136)/1000)</f>
        <v>0</v>
      </c>
      <c r="AB136">
        <f>(-I136*44100)</f>
        <v>0</v>
      </c>
      <c r="AC136">
        <f>2*29.3*Q136*0.92*(BP136-V136)</f>
        <v>0</v>
      </c>
      <c r="AD136">
        <f>2*0.95*5.67E-8*(((BP136+$B$7)+273)^4-(V136+273)^4)</f>
        <v>0</v>
      </c>
      <c r="AE136">
        <f>T136+AD136+AB136+AC136</f>
        <v>0</v>
      </c>
      <c r="AF136">
        <f>BM136*AT136*(BH136-BG136*(1000-AT136*BJ136)/(1000-AT136*BI136))/(100*BA136)</f>
        <v>0</v>
      </c>
      <c r="AG136">
        <f>1000*BM136*AT136*(BI136-BJ136)/(100*BA136*(1000-AT136*BI136))</f>
        <v>0</v>
      </c>
      <c r="AH136">
        <f>(AI136 - AJ136 - BN136*1E3/(8.314*(BP136+273.15)) * AL136/BM136 * AK136) * BM136/(100*BA136) * (1000 - BJ136)/1000</f>
        <v>0</v>
      </c>
      <c r="AI136">
        <v>426.7448114781355</v>
      </c>
      <c r="AJ136">
        <v>426.6253454545454</v>
      </c>
      <c r="AK136">
        <v>-0.001032807194081681</v>
      </c>
      <c r="AL136">
        <v>67.16509781099995</v>
      </c>
      <c r="AM136">
        <f>(AO136 - AN136 + BN136*1E3/(8.314*(BP136+273.15)) * AQ136/BM136 * AP136) * BM136/(100*BA136) * 1000/(1000 - AO136)</f>
        <v>0</v>
      </c>
      <c r="AN136">
        <v>15.76458574429127</v>
      </c>
      <c r="AO136">
        <v>15.83857151515151</v>
      </c>
      <c r="AP136">
        <v>-1.297335218435096E-05</v>
      </c>
      <c r="AQ136">
        <v>78.54910268987757</v>
      </c>
      <c r="AR136">
        <v>30</v>
      </c>
      <c r="AS136">
        <v>5</v>
      </c>
      <c r="AT136">
        <f>IF(AR136*$H$13&gt;=AV136,1.0,(AV136/(AV136-AR136*$H$13)))</f>
        <v>0</v>
      </c>
      <c r="AU136">
        <f>(AT136-1)*100</f>
        <v>0</v>
      </c>
      <c r="AV136">
        <f>MAX(0,($B$13+$C$13*BU136)/(1+$D$13*BU136)*BN136/(BP136+273)*$E$13)</f>
        <v>0</v>
      </c>
      <c r="AW136">
        <f>$B$11*BV136+$C$11*BW136+$F$11*CH136*(1-CK136)</f>
        <v>0</v>
      </c>
      <c r="AX136">
        <f>AW136*AY136</f>
        <v>0</v>
      </c>
      <c r="AY136">
        <f>($B$11*$D$9+$C$11*$D$9+$F$11*((CU136+CM136)/MAX(CU136+CM136+CV136, 0.1)*$I$9+CV136/MAX(CU136+CM136+CV136, 0.1)*$J$9))/($B$11+$C$11+$F$11)</f>
        <v>0</v>
      </c>
      <c r="AZ136">
        <f>($B$11*$K$9+$C$11*$K$9+$F$11*((CU136+CM136)/MAX(CU136+CM136+CV136, 0.1)*$P$9+CV136/MAX(CU136+CM136+CV136, 0.1)*$Q$9))/($B$11+$C$11+$F$11)</f>
        <v>0</v>
      </c>
      <c r="BA136">
        <v>6</v>
      </c>
      <c r="BB136">
        <v>0.5</v>
      </c>
      <c r="BC136" t="s">
        <v>355</v>
      </c>
      <c r="BD136">
        <v>2</v>
      </c>
      <c r="BE136" t="b">
        <v>1</v>
      </c>
      <c r="BF136">
        <v>1714155696.666666</v>
      </c>
      <c r="BG136">
        <v>419.879</v>
      </c>
      <c r="BH136">
        <v>419.9931999999999</v>
      </c>
      <c r="BI136">
        <v>15.83894</v>
      </c>
      <c r="BJ136">
        <v>15.77354666666667</v>
      </c>
      <c r="BK136">
        <v>422.5606</v>
      </c>
      <c r="BL136">
        <v>15.86804</v>
      </c>
      <c r="BM136">
        <v>600.0184666666667</v>
      </c>
      <c r="BN136">
        <v>101.3763</v>
      </c>
      <c r="BO136">
        <v>0.10000874</v>
      </c>
      <c r="BP136">
        <v>22.19430666666667</v>
      </c>
      <c r="BQ136">
        <v>22.15873</v>
      </c>
      <c r="BR136">
        <v>999.9000000000002</v>
      </c>
      <c r="BS136">
        <v>0</v>
      </c>
      <c r="BT136">
        <v>0</v>
      </c>
      <c r="BU136">
        <v>10009.295</v>
      </c>
      <c r="BV136">
        <v>0</v>
      </c>
      <c r="BW136">
        <v>668.7031666666666</v>
      </c>
      <c r="BX136">
        <v>-0.1141927</v>
      </c>
      <c r="BY136">
        <v>426.6366666666668</v>
      </c>
      <c r="BZ136">
        <v>426.7241666666667</v>
      </c>
      <c r="CA136">
        <v>0.06539793333333334</v>
      </c>
      <c r="CB136">
        <v>419.9931999999999</v>
      </c>
      <c r="CC136">
        <v>15.77354666666667</v>
      </c>
      <c r="CD136">
        <v>1.605693</v>
      </c>
      <c r="CE136">
        <v>1.599062333333334</v>
      </c>
      <c r="CF136">
        <v>14.01354333333333</v>
      </c>
      <c r="CG136">
        <v>13.94977</v>
      </c>
      <c r="CH136">
        <v>399.9817666666666</v>
      </c>
      <c r="CI136">
        <v>0.8999968000000003</v>
      </c>
      <c r="CJ136">
        <v>0.1000031933333333</v>
      </c>
      <c r="CK136">
        <v>0</v>
      </c>
      <c r="CL136">
        <v>175.1628</v>
      </c>
      <c r="CM136">
        <v>5.00098</v>
      </c>
      <c r="CN136">
        <v>1033.685666666667</v>
      </c>
      <c r="CO136">
        <v>3655.748333333334</v>
      </c>
      <c r="CP136">
        <v>35.1185</v>
      </c>
      <c r="CQ136">
        <v>38.43933333333333</v>
      </c>
      <c r="CR136">
        <v>36.86216666666666</v>
      </c>
      <c r="CS136">
        <v>37.54563333333332</v>
      </c>
      <c r="CT136">
        <v>36.64976666666666</v>
      </c>
      <c r="CU136">
        <v>355.4809999999999</v>
      </c>
      <c r="CV136">
        <v>39.5</v>
      </c>
      <c r="CW136">
        <v>0</v>
      </c>
      <c r="CX136">
        <v>1714155791.3</v>
      </c>
      <c r="CY136">
        <v>0</v>
      </c>
      <c r="CZ136">
        <v>1714154521.5</v>
      </c>
      <c r="DA136" t="s">
        <v>550</v>
      </c>
      <c r="DB136">
        <v>1714154517.5</v>
      </c>
      <c r="DC136">
        <v>1714154521.5</v>
      </c>
      <c r="DD136">
        <v>4</v>
      </c>
      <c r="DE136">
        <v>0.022</v>
      </c>
      <c r="DF136">
        <v>-0.004</v>
      </c>
      <c r="DG136">
        <v>-2.682</v>
      </c>
      <c r="DH136">
        <v>-0.032</v>
      </c>
      <c r="DI136">
        <v>420</v>
      </c>
      <c r="DJ136">
        <v>14</v>
      </c>
      <c r="DK136">
        <v>0.52</v>
      </c>
      <c r="DL136">
        <v>0.11</v>
      </c>
      <c r="DM136">
        <v>-0.133697512195122</v>
      </c>
      <c r="DN136">
        <v>0.2910708104529615</v>
      </c>
      <c r="DO136">
        <v>0.04667184906147046</v>
      </c>
      <c r="DP136">
        <v>0</v>
      </c>
      <c r="DQ136">
        <v>0.06452760975609757</v>
      </c>
      <c r="DR136">
        <v>0.02897346898954692</v>
      </c>
      <c r="DS136">
        <v>0.005724140820215808</v>
      </c>
      <c r="DT136">
        <v>1</v>
      </c>
      <c r="DU136">
        <v>1</v>
      </c>
      <c r="DV136">
        <v>2</v>
      </c>
      <c r="DW136" t="s">
        <v>368</v>
      </c>
      <c r="DX136">
        <v>3.22959</v>
      </c>
      <c r="DY136">
        <v>2.70416</v>
      </c>
      <c r="DZ136">
        <v>0.106462</v>
      </c>
      <c r="EA136">
        <v>0.106311</v>
      </c>
      <c r="EB136">
        <v>0.0865095</v>
      </c>
      <c r="EC136">
        <v>0.0866273</v>
      </c>
      <c r="ED136">
        <v>29227.5</v>
      </c>
      <c r="EE136">
        <v>28563.5</v>
      </c>
      <c r="EF136">
        <v>31318.9</v>
      </c>
      <c r="EG136">
        <v>30292.4</v>
      </c>
      <c r="EH136">
        <v>38326.2</v>
      </c>
      <c r="EI136">
        <v>36593.4</v>
      </c>
      <c r="EJ136">
        <v>43896.3</v>
      </c>
      <c r="EK136">
        <v>42310.6</v>
      </c>
      <c r="EL136">
        <v>2.08395</v>
      </c>
      <c r="EM136">
        <v>1.94975</v>
      </c>
      <c r="EN136">
        <v>0.0143945</v>
      </c>
      <c r="EO136">
        <v>0</v>
      </c>
      <c r="EP136">
        <v>21.9284</v>
      </c>
      <c r="EQ136">
        <v>999.9</v>
      </c>
      <c r="ER136">
        <v>55.7</v>
      </c>
      <c r="ES136">
        <v>26.4</v>
      </c>
      <c r="ET136">
        <v>18.983</v>
      </c>
      <c r="EU136">
        <v>61.4537</v>
      </c>
      <c r="EV136">
        <v>22.4199</v>
      </c>
      <c r="EW136">
        <v>1</v>
      </c>
      <c r="EX136">
        <v>-0.146032</v>
      </c>
      <c r="EY136">
        <v>1.97988</v>
      </c>
      <c r="EZ136">
        <v>20.1956</v>
      </c>
      <c r="FA136">
        <v>5.22657</v>
      </c>
      <c r="FB136">
        <v>11.998</v>
      </c>
      <c r="FC136">
        <v>4.9666</v>
      </c>
      <c r="FD136">
        <v>3.297</v>
      </c>
      <c r="FE136">
        <v>9999</v>
      </c>
      <c r="FF136">
        <v>9999</v>
      </c>
      <c r="FG136">
        <v>9999</v>
      </c>
      <c r="FH136">
        <v>27.8</v>
      </c>
      <c r="FI136">
        <v>4.97103</v>
      </c>
      <c r="FJ136">
        <v>1.86768</v>
      </c>
      <c r="FK136">
        <v>1.85883</v>
      </c>
      <c r="FL136">
        <v>1.86496</v>
      </c>
      <c r="FM136">
        <v>1.8631</v>
      </c>
      <c r="FN136">
        <v>1.86436</v>
      </c>
      <c r="FO136">
        <v>1.85977</v>
      </c>
      <c r="FP136">
        <v>1.86386</v>
      </c>
      <c r="FQ136">
        <v>0</v>
      </c>
      <c r="FR136">
        <v>0</v>
      </c>
      <c r="FS136">
        <v>0</v>
      </c>
      <c r="FT136">
        <v>0</v>
      </c>
      <c r="FU136" t="s">
        <v>358</v>
      </c>
      <c r="FV136" t="s">
        <v>359</v>
      </c>
      <c r="FW136" t="s">
        <v>360</v>
      </c>
      <c r="FX136" t="s">
        <v>360</v>
      </c>
      <c r="FY136" t="s">
        <v>360</v>
      </c>
      <c r="FZ136" t="s">
        <v>360</v>
      </c>
      <c r="GA136">
        <v>0</v>
      </c>
      <c r="GB136">
        <v>100</v>
      </c>
      <c r="GC136">
        <v>100</v>
      </c>
      <c r="GD136">
        <v>-2.682</v>
      </c>
      <c r="GE136">
        <v>-0.0291</v>
      </c>
      <c r="GF136">
        <v>-0.8244468132919491</v>
      </c>
      <c r="GG136">
        <v>-0.004200780211792431</v>
      </c>
      <c r="GH136">
        <v>-6.086107273994438E-07</v>
      </c>
      <c r="GI136">
        <v>3.538391214060535E-10</v>
      </c>
      <c r="GJ136">
        <v>-0.05432726209302651</v>
      </c>
      <c r="GK136">
        <v>0.006682484536868237</v>
      </c>
      <c r="GL136">
        <v>-0.0007200357986506558</v>
      </c>
      <c r="GM136">
        <v>2.515042002614049E-05</v>
      </c>
      <c r="GN136">
        <v>15</v>
      </c>
      <c r="GO136">
        <v>1944</v>
      </c>
      <c r="GP136">
        <v>3</v>
      </c>
      <c r="GQ136">
        <v>20</v>
      </c>
      <c r="GR136">
        <v>19.8</v>
      </c>
      <c r="GS136">
        <v>19.7</v>
      </c>
      <c r="GT136">
        <v>1.12793</v>
      </c>
      <c r="GU136">
        <v>2.40967</v>
      </c>
      <c r="GV136">
        <v>1.44775</v>
      </c>
      <c r="GW136">
        <v>2.29858</v>
      </c>
      <c r="GX136">
        <v>1.55151</v>
      </c>
      <c r="GY136">
        <v>2.44019</v>
      </c>
      <c r="GZ136">
        <v>31.0202</v>
      </c>
      <c r="HA136">
        <v>13.9131</v>
      </c>
      <c r="HB136">
        <v>18</v>
      </c>
      <c r="HC136">
        <v>553.883</v>
      </c>
      <c r="HD136">
        <v>472.864</v>
      </c>
      <c r="HE136">
        <v>19.0011</v>
      </c>
      <c r="HF136">
        <v>25.1344</v>
      </c>
      <c r="HG136">
        <v>30.0006</v>
      </c>
      <c r="HH136">
        <v>25.14</v>
      </c>
      <c r="HI136">
        <v>25.0841</v>
      </c>
      <c r="HJ136">
        <v>22.5797</v>
      </c>
      <c r="HK136">
        <v>26.5858</v>
      </c>
      <c r="HL136">
        <v>60.1279</v>
      </c>
      <c r="HM136">
        <v>19</v>
      </c>
      <c r="HN136">
        <v>420</v>
      </c>
      <c r="HO136">
        <v>15.7069</v>
      </c>
      <c r="HP136">
        <v>99.3943</v>
      </c>
      <c r="HQ136">
        <v>101.091</v>
      </c>
    </row>
    <row r="137" spans="1:225">
      <c r="A137">
        <v>121</v>
      </c>
      <c r="B137">
        <v>1714155714.6</v>
      </c>
      <c r="C137">
        <v>4657.5</v>
      </c>
      <c r="D137" t="s">
        <v>619</v>
      </c>
      <c r="E137" t="s">
        <v>620</v>
      </c>
      <c r="F137">
        <v>5</v>
      </c>
      <c r="G137" t="s">
        <v>610</v>
      </c>
      <c r="H137">
        <v>1714155706.666666</v>
      </c>
      <c r="I137">
        <f>(J137)/1000</f>
        <v>0</v>
      </c>
      <c r="J137">
        <f>IF(BE137, AM137, AG137)</f>
        <v>0</v>
      </c>
      <c r="K137">
        <f>IF(BE137, AH137, AF137)</f>
        <v>0</v>
      </c>
      <c r="L137">
        <f>BG137 - IF(AT137&gt;1, K137*BA137*100.0/(AV137*BU137), 0)</f>
        <v>0</v>
      </c>
      <c r="M137">
        <f>((S137-I137/2)*L137-K137)/(S137+I137/2)</f>
        <v>0</v>
      </c>
      <c r="N137">
        <f>M137*(BN137+BO137)/1000.0</f>
        <v>0</v>
      </c>
      <c r="O137">
        <f>(BG137 - IF(AT137&gt;1, K137*BA137*100.0/(AV137*BU137), 0))*(BN137+BO137)/1000.0</f>
        <v>0</v>
      </c>
      <c r="P137">
        <f>2.0/((1/R137-1/Q137)+SIGN(R137)*SQRT((1/R137-1/Q137)*(1/R137-1/Q137) + 4*BB137/((BB137+1)*(BB137+1))*(2*1/R137*1/Q137-1/Q137*1/Q137)))</f>
        <v>0</v>
      </c>
      <c r="Q137">
        <f>IF(LEFT(BC137,1)&lt;&gt;"0",IF(LEFT(BC137,1)="1",3.0,BD137),$D$5+$E$5*(BU137*BN137/($K$5*1000))+$F$5*(BU137*BN137/($K$5*1000))*MAX(MIN(BA137,$J$5),$I$5)*MAX(MIN(BA137,$J$5),$I$5)+$G$5*MAX(MIN(BA137,$J$5),$I$5)*(BU137*BN137/($K$5*1000))+$H$5*(BU137*BN137/($K$5*1000))*(BU137*BN137/($K$5*1000)))</f>
        <v>0</v>
      </c>
      <c r="R137">
        <f>I137*(1000-(1000*0.61365*exp(17.502*V137/(240.97+V137))/(BN137+BO137)+BI137)/2)/(1000*0.61365*exp(17.502*V137/(240.97+V137))/(BN137+BO137)-BI137)</f>
        <v>0</v>
      </c>
      <c r="S137">
        <f>1/((BB137+1)/(P137/1.6)+1/(Q137/1.37)) + BB137/((BB137+1)/(P137/1.6) + BB137/(Q137/1.37))</f>
        <v>0</v>
      </c>
      <c r="T137">
        <f>(AW137*AZ137)</f>
        <v>0</v>
      </c>
      <c r="U137">
        <f>(BP137+(T137+2*0.95*5.67E-8*(((BP137+$B$7)+273)^4-(BP137+273)^4)-44100*I137)/(1.84*29.3*Q137+8*0.95*5.67E-8*(BP137+273)^3))</f>
        <v>0</v>
      </c>
      <c r="V137">
        <f>($C$7*BQ137+$D$7*BR137+$E$7*U137)</f>
        <v>0</v>
      </c>
      <c r="W137">
        <f>0.61365*exp(17.502*V137/(240.97+V137))</f>
        <v>0</v>
      </c>
      <c r="X137">
        <f>(Y137/Z137*100)</f>
        <v>0</v>
      </c>
      <c r="Y137">
        <f>BI137*(BN137+BO137)/1000</f>
        <v>0</v>
      </c>
      <c r="Z137">
        <f>0.61365*exp(17.502*BP137/(240.97+BP137))</f>
        <v>0</v>
      </c>
      <c r="AA137">
        <f>(W137-BI137*(BN137+BO137)/1000)</f>
        <v>0</v>
      </c>
      <c r="AB137">
        <f>(-I137*44100)</f>
        <v>0</v>
      </c>
      <c r="AC137">
        <f>2*29.3*Q137*0.92*(BP137-V137)</f>
        <v>0</v>
      </c>
      <c r="AD137">
        <f>2*0.95*5.67E-8*(((BP137+$B$7)+273)^4-(V137+273)^4)</f>
        <v>0</v>
      </c>
      <c r="AE137">
        <f>T137+AD137+AB137+AC137</f>
        <v>0</v>
      </c>
      <c r="AF137">
        <f>BM137*AT137*(BH137-BG137*(1000-AT137*BJ137)/(1000-AT137*BI137))/(100*BA137)</f>
        <v>0</v>
      </c>
      <c r="AG137">
        <f>1000*BM137*AT137*(BI137-BJ137)/(100*BA137*(1000-AT137*BI137))</f>
        <v>0</v>
      </c>
      <c r="AH137">
        <f>(AI137 - AJ137 - BN137*1E3/(8.314*(BP137+273.15)) * AL137/BM137 * AK137) * BM137/(100*BA137) * (1000 - BJ137)/1000</f>
        <v>0</v>
      </c>
      <c r="AI137">
        <v>426.6948206671607</v>
      </c>
      <c r="AJ137">
        <v>426.6059999999999</v>
      </c>
      <c r="AK137">
        <v>-0.005420727603645833</v>
      </c>
      <c r="AL137">
        <v>67.16509781099995</v>
      </c>
      <c r="AM137">
        <f>(AO137 - AN137 + BN137*1E3/(8.314*(BP137+273.15)) * AQ137/BM137 * AP137) * BM137/(100*BA137) * 1000/(1000 - AO137)</f>
        <v>0</v>
      </c>
      <c r="AN137">
        <v>15.76622512764248</v>
      </c>
      <c r="AO137">
        <v>15.83324121212121</v>
      </c>
      <c r="AP137">
        <v>-4.608549302438061E-06</v>
      </c>
      <c r="AQ137">
        <v>78.54910268987757</v>
      </c>
      <c r="AR137">
        <v>30</v>
      </c>
      <c r="AS137">
        <v>5</v>
      </c>
      <c r="AT137">
        <f>IF(AR137*$H$13&gt;=AV137,1.0,(AV137/(AV137-AR137*$H$13)))</f>
        <v>0</v>
      </c>
      <c r="AU137">
        <f>(AT137-1)*100</f>
        <v>0</v>
      </c>
      <c r="AV137">
        <f>MAX(0,($B$13+$C$13*BU137)/(1+$D$13*BU137)*BN137/(BP137+273)*$E$13)</f>
        <v>0</v>
      </c>
      <c r="AW137">
        <f>$B$11*BV137+$C$11*BW137+$F$11*CH137*(1-CK137)</f>
        <v>0</v>
      </c>
      <c r="AX137">
        <f>AW137*AY137</f>
        <v>0</v>
      </c>
      <c r="AY137">
        <f>($B$11*$D$9+$C$11*$D$9+$F$11*((CU137+CM137)/MAX(CU137+CM137+CV137, 0.1)*$I$9+CV137/MAX(CU137+CM137+CV137, 0.1)*$J$9))/($B$11+$C$11+$F$11)</f>
        <v>0</v>
      </c>
      <c r="AZ137">
        <f>($B$11*$K$9+$C$11*$K$9+$F$11*((CU137+CM137)/MAX(CU137+CM137+CV137, 0.1)*$P$9+CV137/MAX(CU137+CM137+CV137, 0.1)*$Q$9))/($B$11+$C$11+$F$11)</f>
        <v>0</v>
      </c>
      <c r="BA137">
        <v>6</v>
      </c>
      <c r="BB137">
        <v>0.5</v>
      </c>
      <c r="BC137" t="s">
        <v>355</v>
      </c>
      <c r="BD137">
        <v>2</v>
      </c>
      <c r="BE137" t="b">
        <v>1</v>
      </c>
      <c r="BF137">
        <v>1714155706.666666</v>
      </c>
      <c r="BG137">
        <v>419.8676999999999</v>
      </c>
      <c r="BH137">
        <v>419.9926666666668</v>
      </c>
      <c r="BI137">
        <v>15.83700333333333</v>
      </c>
      <c r="BJ137">
        <v>15.76543666666667</v>
      </c>
      <c r="BK137">
        <v>422.5491333333333</v>
      </c>
      <c r="BL137">
        <v>15.86611666666667</v>
      </c>
      <c r="BM137">
        <v>599.9792</v>
      </c>
      <c r="BN137">
        <v>101.3766666666667</v>
      </c>
      <c r="BO137">
        <v>0.10002705</v>
      </c>
      <c r="BP137">
        <v>22.20311</v>
      </c>
      <c r="BQ137">
        <v>22.17142333333334</v>
      </c>
      <c r="BR137">
        <v>999.9000000000002</v>
      </c>
      <c r="BS137">
        <v>0</v>
      </c>
      <c r="BT137">
        <v>0</v>
      </c>
      <c r="BU137">
        <v>9989.791333333333</v>
      </c>
      <c r="BV137">
        <v>0</v>
      </c>
      <c r="BW137">
        <v>646.6058333333334</v>
      </c>
      <c r="BX137">
        <v>-0.1249685133333333</v>
      </c>
      <c r="BY137">
        <v>426.6241666666667</v>
      </c>
      <c r="BZ137">
        <v>426.7200333333332</v>
      </c>
      <c r="CA137">
        <v>0.07157319333333331</v>
      </c>
      <c r="CB137">
        <v>419.9926666666668</v>
      </c>
      <c r="CC137">
        <v>15.76543666666667</v>
      </c>
      <c r="CD137">
        <v>1.605502333333333</v>
      </c>
      <c r="CE137">
        <v>1.598245666666667</v>
      </c>
      <c r="CF137">
        <v>14.01171</v>
      </c>
      <c r="CG137">
        <v>13.94190333333333</v>
      </c>
      <c r="CH137">
        <v>400.0235666666667</v>
      </c>
      <c r="CI137">
        <v>0.8999977000000001</v>
      </c>
      <c r="CJ137">
        <v>0.1000023233333333</v>
      </c>
      <c r="CK137">
        <v>0</v>
      </c>
      <c r="CL137">
        <v>175.0937333333333</v>
      </c>
      <c r="CM137">
        <v>5.00098</v>
      </c>
      <c r="CN137">
        <v>1029.214</v>
      </c>
      <c r="CO137">
        <v>3656.135333333332</v>
      </c>
      <c r="CP137">
        <v>35.03099999999999</v>
      </c>
      <c r="CQ137">
        <v>38.34976666666667</v>
      </c>
      <c r="CR137">
        <v>36.75596666666665</v>
      </c>
      <c r="CS137">
        <v>37.42896666666666</v>
      </c>
      <c r="CT137">
        <v>36.56433333333333</v>
      </c>
      <c r="CU137">
        <v>355.5196666666665</v>
      </c>
      <c r="CV137">
        <v>39.504</v>
      </c>
      <c r="CW137">
        <v>0</v>
      </c>
      <c r="CX137">
        <v>1714155801.5</v>
      </c>
      <c r="CY137">
        <v>0</v>
      </c>
      <c r="CZ137">
        <v>1714154521.5</v>
      </c>
      <c r="DA137" t="s">
        <v>550</v>
      </c>
      <c r="DB137">
        <v>1714154517.5</v>
      </c>
      <c r="DC137">
        <v>1714154521.5</v>
      </c>
      <c r="DD137">
        <v>4</v>
      </c>
      <c r="DE137">
        <v>0.022</v>
      </c>
      <c r="DF137">
        <v>-0.004</v>
      </c>
      <c r="DG137">
        <v>-2.682</v>
      </c>
      <c r="DH137">
        <v>-0.032</v>
      </c>
      <c r="DI137">
        <v>420</v>
      </c>
      <c r="DJ137">
        <v>14</v>
      </c>
      <c r="DK137">
        <v>0.52</v>
      </c>
      <c r="DL137">
        <v>0.11</v>
      </c>
      <c r="DM137">
        <v>-0.1221077325</v>
      </c>
      <c r="DN137">
        <v>-0.04329772120075046</v>
      </c>
      <c r="DO137">
        <v>0.03956723393111014</v>
      </c>
      <c r="DP137">
        <v>1</v>
      </c>
      <c r="DQ137">
        <v>0.06871171250000001</v>
      </c>
      <c r="DR137">
        <v>0.03843678011257017</v>
      </c>
      <c r="DS137">
        <v>0.006627777166033403</v>
      </c>
      <c r="DT137">
        <v>1</v>
      </c>
      <c r="DU137">
        <v>2</v>
      </c>
      <c r="DV137">
        <v>2</v>
      </c>
      <c r="DW137" t="s">
        <v>365</v>
      </c>
      <c r="DX137">
        <v>3.22945</v>
      </c>
      <c r="DY137">
        <v>2.70432</v>
      </c>
      <c r="DZ137">
        <v>0.106459</v>
      </c>
      <c r="EA137">
        <v>0.10632</v>
      </c>
      <c r="EB137">
        <v>0.0864882</v>
      </c>
      <c r="EC137">
        <v>0.0866547</v>
      </c>
      <c r="ED137">
        <v>29227.4</v>
      </c>
      <c r="EE137">
        <v>28562.6</v>
      </c>
      <c r="EF137">
        <v>31318.7</v>
      </c>
      <c r="EG137">
        <v>30291.8</v>
      </c>
      <c r="EH137">
        <v>38326.7</v>
      </c>
      <c r="EI137">
        <v>36591.7</v>
      </c>
      <c r="EJ137">
        <v>43895.9</v>
      </c>
      <c r="EK137">
        <v>42309.8</v>
      </c>
      <c r="EL137">
        <v>2.08345</v>
      </c>
      <c r="EM137">
        <v>1.94967</v>
      </c>
      <c r="EN137">
        <v>0.0135452</v>
      </c>
      <c r="EO137">
        <v>0</v>
      </c>
      <c r="EP137">
        <v>21.9543</v>
      </c>
      <c r="EQ137">
        <v>999.9</v>
      </c>
      <c r="ER137">
        <v>55.7</v>
      </c>
      <c r="ES137">
        <v>26.4</v>
      </c>
      <c r="ET137">
        <v>18.9845</v>
      </c>
      <c r="EU137">
        <v>61.6537</v>
      </c>
      <c r="EV137">
        <v>22.6442</v>
      </c>
      <c r="EW137">
        <v>1</v>
      </c>
      <c r="EX137">
        <v>-0.14514</v>
      </c>
      <c r="EY137">
        <v>1.98926</v>
      </c>
      <c r="EZ137">
        <v>20.1947</v>
      </c>
      <c r="FA137">
        <v>5.22403</v>
      </c>
      <c r="FB137">
        <v>11.998</v>
      </c>
      <c r="FC137">
        <v>4.9657</v>
      </c>
      <c r="FD137">
        <v>3.29633</v>
      </c>
      <c r="FE137">
        <v>9999</v>
      </c>
      <c r="FF137">
        <v>9999</v>
      </c>
      <c r="FG137">
        <v>9999</v>
      </c>
      <c r="FH137">
        <v>27.8</v>
      </c>
      <c r="FI137">
        <v>4.97105</v>
      </c>
      <c r="FJ137">
        <v>1.86768</v>
      </c>
      <c r="FK137">
        <v>1.85884</v>
      </c>
      <c r="FL137">
        <v>1.86498</v>
      </c>
      <c r="FM137">
        <v>1.8631</v>
      </c>
      <c r="FN137">
        <v>1.86434</v>
      </c>
      <c r="FO137">
        <v>1.8598</v>
      </c>
      <c r="FP137">
        <v>1.86386</v>
      </c>
      <c r="FQ137">
        <v>0</v>
      </c>
      <c r="FR137">
        <v>0</v>
      </c>
      <c r="FS137">
        <v>0</v>
      </c>
      <c r="FT137">
        <v>0</v>
      </c>
      <c r="FU137" t="s">
        <v>358</v>
      </c>
      <c r="FV137" t="s">
        <v>359</v>
      </c>
      <c r="FW137" t="s">
        <v>360</v>
      </c>
      <c r="FX137" t="s">
        <v>360</v>
      </c>
      <c r="FY137" t="s">
        <v>360</v>
      </c>
      <c r="FZ137" t="s">
        <v>360</v>
      </c>
      <c r="GA137">
        <v>0</v>
      </c>
      <c r="GB137">
        <v>100</v>
      </c>
      <c r="GC137">
        <v>100</v>
      </c>
      <c r="GD137">
        <v>-2.682</v>
      </c>
      <c r="GE137">
        <v>-0.0291</v>
      </c>
      <c r="GF137">
        <v>-0.8244468132919491</v>
      </c>
      <c r="GG137">
        <v>-0.004200780211792431</v>
      </c>
      <c r="GH137">
        <v>-6.086107273994438E-07</v>
      </c>
      <c r="GI137">
        <v>3.538391214060535E-10</v>
      </c>
      <c r="GJ137">
        <v>-0.05432726209302651</v>
      </c>
      <c r="GK137">
        <v>0.006682484536868237</v>
      </c>
      <c r="GL137">
        <v>-0.0007200357986506558</v>
      </c>
      <c r="GM137">
        <v>2.515042002614049E-05</v>
      </c>
      <c r="GN137">
        <v>15</v>
      </c>
      <c r="GO137">
        <v>1944</v>
      </c>
      <c r="GP137">
        <v>3</v>
      </c>
      <c r="GQ137">
        <v>20</v>
      </c>
      <c r="GR137">
        <v>20</v>
      </c>
      <c r="GS137">
        <v>19.9</v>
      </c>
      <c r="GT137">
        <v>1.12793</v>
      </c>
      <c r="GU137">
        <v>2.42065</v>
      </c>
      <c r="GV137">
        <v>1.44897</v>
      </c>
      <c r="GW137">
        <v>2.29858</v>
      </c>
      <c r="GX137">
        <v>1.55151</v>
      </c>
      <c r="GY137">
        <v>2.24243</v>
      </c>
      <c r="GZ137">
        <v>31.0202</v>
      </c>
      <c r="HA137">
        <v>13.8956</v>
      </c>
      <c r="HB137">
        <v>18</v>
      </c>
      <c r="HC137">
        <v>553.6660000000001</v>
      </c>
      <c r="HD137">
        <v>472.924</v>
      </c>
      <c r="HE137">
        <v>19.001</v>
      </c>
      <c r="HF137">
        <v>25.1455</v>
      </c>
      <c r="HG137">
        <v>30.0006</v>
      </c>
      <c r="HH137">
        <v>25.1515</v>
      </c>
      <c r="HI137">
        <v>25.0963</v>
      </c>
      <c r="HJ137">
        <v>22.5766</v>
      </c>
      <c r="HK137">
        <v>26.5858</v>
      </c>
      <c r="HL137">
        <v>60.1279</v>
      </c>
      <c r="HM137">
        <v>19</v>
      </c>
      <c r="HN137">
        <v>420</v>
      </c>
      <c r="HO137">
        <v>15.7346</v>
      </c>
      <c r="HP137">
        <v>99.3934</v>
      </c>
      <c r="HQ137">
        <v>101.089</v>
      </c>
    </row>
    <row r="138" spans="1:225">
      <c r="A138">
        <v>122</v>
      </c>
      <c r="B138">
        <v>1714155724.6</v>
      </c>
      <c r="C138">
        <v>4667.5</v>
      </c>
      <c r="D138" t="s">
        <v>621</v>
      </c>
      <c r="E138" t="s">
        <v>622</v>
      </c>
      <c r="F138">
        <v>5</v>
      </c>
      <c r="G138" t="s">
        <v>610</v>
      </c>
      <c r="H138">
        <v>1714155716.666666</v>
      </c>
      <c r="I138">
        <f>(J138)/1000</f>
        <v>0</v>
      </c>
      <c r="J138">
        <f>IF(BE138, AM138, AG138)</f>
        <v>0</v>
      </c>
      <c r="K138">
        <f>IF(BE138, AH138, AF138)</f>
        <v>0</v>
      </c>
      <c r="L138">
        <f>BG138 - IF(AT138&gt;1, K138*BA138*100.0/(AV138*BU138), 0)</f>
        <v>0</v>
      </c>
      <c r="M138">
        <f>((S138-I138/2)*L138-K138)/(S138+I138/2)</f>
        <v>0</v>
      </c>
      <c r="N138">
        <f>M138*(BN138+BO138)/1000.0</f>
        <v>0</v>
      </c>
      <c r="O138">
        <f>(BG138 - IF(AT138&gt;1, K138*BA138*100.0/(AV138*BU138), 0))*(BN138+BO138)/1000.0</f>
        <v>0</v>
      </c>
      <c r="P138">
        <f>2.0/((1/R138-1/Q138)+SIGN(R138)*SQRT((1/R138-1/Q138)*(1/R138-1/Q138) + 4*BB138/((BB138+1)*(BB138+1))*(2*1/R138*1/Q138-1/Q138*1/Q138)))</f>
        <v>0</v>
      </c>
      <c r="Q138">
        <f>IF(LEFT(BC138,1)&lt;&gt;"0",IF(LEFT(BC138,1)="1",3.0,BD138),$D$5+$E$5*(BU138*BN138/($K$5*1000))+$F$5*(BU138*BN138/($K$5*1000))*MAX(MIN(BA138,$J$5),$I$5)*MAX(MIN(BA138,$J$5),$I$5)+$G$5*MAX(MIN(BA138,$J$5),$I$5)*(BU138*BN138/($K$5*1000))+$H$5*(BU138*BN138/($K$5*1000))*(BU138*BN138/($K$5*1000)))</f>
        <v>0</v>
      </c>
      <c r="R138">
        <f>I138*(1000-(1000*0.61365*exp(17.502*V138/(240.97+V138))/(BN138+BO138)+BI138)/2)/(1000*0.61365*exp(17.502*V138/(240.97+V138))/(BN138+BO138)-BI138)</f>
        <v>0</v>
      </c>
      <c r="S138">
        <f>1/((BB138+1)/(P138/1.6)+1/(Q138/1.37)) + BB138/((BB138+1)/(P138/1.6) + BB138/(Q138/1.37))</f>
        <v>0</v>
      </c>
      <c r="T138">
        <f>(AW138*AZ138)</f>
        <v>0</v>
      </c>
      <c r="U138">
        <f>(BP138+(T138+2*0.95*5.67E-8*(((BP138+$B$7)+273)^4-(BP138+273)^4)-44100*I138)/(1.84*29.3*Q138+8*0.95*5.67E-8*(BP138+273)^3))</f>
        <v>0</v>
      </c>
      <c r="V138">
        <f>($C$7*BQ138+$D$7*BR138+$E$7*U138)</f>
        <v>0</v>
      </c>
      <c r="W138">
        <f>0.61365*exp(17.502*V138/(240.97+V138))</f>
        <v>0</v>
      </c>
      <c r="X138">
        <f>(Y138/Z138*100)</f>
        <v>0</v>
      </c>
      <c r="Y138">
        <f>BI138*(BN138+BO138)/1000</f>
        <v>0</v>
      </c>
      <c r="Z138">
        <f>0.61365*exp(17.502*BP138/(240.97+BP138))</f>
        <v>0</v>
      </c>
      <c r="AA138">
        <f>(W138-BI138*(BN138+BO138)/1000)</f>
        <v>0</v>
      </c>
      <c r="AB138">
        <f>(-I138*44100)</f>
        <v>0</v>
      </c>
      <c r="AC138">
        <f>2*29.3*Q138*0.92*(BP138-V138)</f>
        <v>0</v>
      </c>
      <c r="AD138">
        <f>2*0.95*5.67E-8*(((BP138+$B$7)+273)^4-(V138+273)^4)</f>
        <v>0</v>
      </c>
      <c r="AE138">
        <f>T138+AD138+AB138+AC138</f>
        <v>0</v>
      </c>
      <c r="AF138">
        <f>BM138*AT138*(BH138-BG138*(1000-AT138*BJ138)/(1000-AT138*BI138))/(100*BA138)</f>
        <v>0</v>
      </c>
      <c r="AG138">
        <f>1000*BM138*AT138*(BI138-BJ138)/(100*BA138*(1000-AT138*BI138))</f>
        <v>0</v>
      </c>
      <c r="AH138">
        <f>(AI138 - AJ138 - BN138*1E3/(8.314*(BP138+273.15)) * AL138/BM138 * AK138) * BM138/(100*BA138) * (1000 - BJ138)/1000</f>
        <v>0</v>
      </c>
      <c r="AI138">
        <v>426.7042676035396</v>
      </c>
      <c r="AJ138">
        <v>426.5879818181817</v>
      </c>
      <c r="AK138">
        <v>0.0006813310305548482</v>
      </c>
      <c r="AL138">
        <v>67.16509781099995</v>
      </c>
      <c r="AM138">
        <f>(AO138 - AN138 + BN138*1E3/(8.314*(BP138+273.15)) * AQ138/BM138 * AP138) * BM138/(100*BA138) * 1000/(1000 - AO138)</f>
        <v>0</v>
      </c>
      <c r="AN138">
        <v>15.77208598069841</v>
      </c>
      <c r="AO138">
        <v>15.83850121212121</v>
      </c>
      <c r="AP138">
        <v>1.463831040667465E-05</v>
      </c>
      <c r="AQ138">
        <v>78.54910268987757</v>
      </c>
      <c r="AR138">
        <v>30</v>
      </c>
      <c r="AS138">
        <v>5</v>
      </c>
      <c r="AT138">
        <f>IF(AR138*$H$13&gt;=AV138,1.0,(AV138/(AV138-AR138*$H$13)))</f>
        <v>0</v>
      </c>
      <c r="AU138">
        <f>(AT138-1)*100</f>
        <v>0</v>
      </c>
      <c r="AV138">
        <f>MAX(0,($B$13+$C$13*BU138)/(1+$D$13*BU138)*BN138/(BP138+273)*$E$13)</f>
        <v>0</v>
      </c>
      <c r="AW138">
        <f>$B$11*BV138+$C$11*BW138+$F$11*CH138*(1-CK138)</f>
        <v>0</v>
      </c>
      <c r="AX138">
        <f>AW138*AY138</f>
        <v>0</v>
      </c>
      <c r="AY138">
        <f>($B$11*$D$9+$C$11*$D$9+$F$11*((CU138+CM138)/MAX(CU138+CM138+CV138, 0.1)*$I$9+CV138/MAX(CU138+CM138+CV138, 0.1)*$J$9))/($B$11+$C$11+$F$11)</f>
        <v>0</v>
      </c>
      <c r="AZ138">
        <f>($B$11*$K$9+$C$11*$K$9+$F$11*((CU138+CM138)/MAX(CU138+CM138+CV138, 0.1)*$P$9+CV138/MAX(CU138+CM138+CV138, 0.1)*$Q$9))/($B$11+$C$11+$F$11)</f>
        <v>0</v>
      </c>
      <c r="BA138">
        <v>6</v>
      </c>
      <c r="BB138">
        <v>0.5</v>
      </c>
      <c r="BC138" t="s">
        <v>355</v>
      </c>
      <c r="BD138">
        <v>2</v>
      </c>
      <c r="BE138" t="b">
        <v>1</v>
      </c>
      <c r="BF138">
        <v>1714155716.666666</v>
      </c>
      <c r="BG138">
        <v>419.8497333333333</v>
      </c>
      <c r="BH138">
        <v>420.0013666666666</v>
      </c>
      <c r="BI138">
        <v>15.83567</v>
      </c>
      <c r="BJ138">
        <v>15.76932</v>
      </c>
      <c r="BK138">
        <v>422.5311666666665</v>
      </c>
      <c r="BL138">
        <v>15.86478666666667</v>
      </c>
      <c r="BM138">
        <v>600.0329999999999</v>
      </c>
      <c r="BN138">
        <v>101.3761</v>
      </c>
      <c r="BO138">
        <v>0.1000777666666667</v>
      </c>
      <c r="BP138">
        <v>22.21464666666666</v>
      </c>
      <c r="BQ138">
        <v>22.18488000000001</v>
      </c>
      <c r="BR138">
        <v>999.9000000000002</v>
      </c>
      <c r="BS138">
        <v>0</v>
      </c>
      <c r="BT138">
        <v>0</v>
      </c>
      <c r="BU138">
        <v>9995.787333333334</v>
      </c>
      <c r="BV138">
        <v>0</v>
      </c>
      <c r="BW138">
        <v>546.3303</v>
      </c>
      <c r="BX138">
        <v>-0.1515656766666667</v>
      </c>
      <c r="BY138">
        <v>426.6053333333334</v>
      </c>
      <c r="BZ138">
        <v>426.7305333333334</v>
      </c>
      <c r="CA138">
        <v>0.0663551</v>
      </c>
      <c r="CB138">
        <v>420.0013666666666</v>
      </c>
      <c r="CC138">
        <v>15.76932</v>
      </c>
      <c r="CD138">
        <v>1.60536</v>
      </c>
      <c r="CE138">
        <v>1.598633</v>
      </c>
      <c r="CF138">
        <v>14.01034</v>
      </c>
      <c r="CG138">
        <v>13.94563</v>
      </c>
      <c r="CH138">
        <v>399.9944999999999</v>
      </c>
      <c r="CI138">
        <v>0.8999971000000002</v>
      </c>
      <c r="CJ138">
        <v>0.10000291</v>
      </c>
      <c r="CK138">
        <v>0</v>
      </c>
      <c r="CL138">
        <v>175.2004333333333</v>
      </c>
      <c r="CM138">
        <v>5.00098</v>
      </c>
      <c r="CN138">
        <v>1020.168</v>
      </c>
      <c r="CO138">
        <v>3655.866333333333</v>
      </c>
      <c r="CP138">
        <v>34.9497</v>
      </c>
      <c r="CQ138">
        <v>38.25183333333332</v>
      </c>
      <c r="CR138">
        <v>36.66229999999999</v>
      </c>
      <c r="CS138">
        <v>37.31853333333333</v>
      </c>
      <c r="CT138">
        <v>36.48516666666666</v>
      </c>
      <c r="CU138">
        <v>355.4939999999999</v>
      </c>
      <c r="CV138">
        <v>39.501</v>
      </c>
      <c r="CW138">
        <v>0</v>
      </c>
      <c r="CX138">
        <v>1714155811.7</v>
      </c>
      <c r="CY138">
        <v>0</v>
      </c>
      <c r="CZ138">
        <v>1714154521.5</v>
      </c>
      <c r="DA138" t="s">
        <v>550</v>
      </c>
      <c r="DB138">
        <v>1714154517.5</v>
      </c>
      <c r="DC138">
        <v>1714154521.5</v>
      </c>
      <c r="DD138">
        <v>4</v>
      </c>
      <c r="DE138">
        <v>0.022</v>
      </c>
      <c r="DF138">
        <v>-0.004</v>
      </c>
      <c r="DG138">
        <v>-2.682</v>
      </c>
      <c r="DH138">
        <v>-0.032</v>
      </c>
      <c r="DI138">
        <v>420</v>
      </c>
      <c r="DJ138">
        <v>14</v>
      </c>
      <c r="DK138">
        <v>0.52</v>
      </c>
      <c r="DL138">
        <v>0.11</v>
      </c>
      <c r="DM138">
        <v>-0.1520520804878049</v>
      </c>
      <c r="DN138">
        <v>-0.08119503972125469</v>
      </c>
      <c r="DO138">
        <v>0.04114011374771864</v>
      </c>
      <c r="DP138">
        <v>1</v>
      </c>
      <c r="DQ138">
        <v>0.06859218536585365</v>
      </c>
      <c r="DR138">
        <v>-0.038092237630662</v>
      </c>
      <c r="DS138">
        <v>0.004215472849243923</v>
      </c>
      <c r="DT138">
        <v>1</v>
      </c>
      <c r="DU138">
        <v>2</v>
      </c>
      <c r="DV138">
        <v>2</v>
      </c>
      <c r="DW138" t="s">
        <v>365</v>
      </c>
      <c r="DX138">
        <v>3.22947</v>
      </c>
      <c r="DY138">
        <v>2.70448</v>
      </c>
      <c r="DZ138">
        <v>0.106452</v>
      </c>
      <c r="EA138">
        <v>0.106311</v>
      </c>
      <c r="EB138">
        <v>0.08650389999999999</v>
      </c>
      <c r="EC138">
        <v>0.0866769</v>
      </c>
      <c r="ED138">
        <v>29226.8</v>
      </c>
      <c r="EE138">
        <v>28562</v>
      </c>
      <c r="EF138">
        <v>31317.9</v>
      </c>
      <c r="EG138">
        <v>30291</v>
      </c>
      <c r="EH138">
        <v>38325</v>
      </c>
      <c r="EI138">
        <v>36589.9</v>
      </c>
      <c r="EJ138">
        <v>43894.7</v>
      </c>
      <c r="EK138">
        <v>42308.8</v>
      </c>
      <c r="EL138">
        <v>2.0835</v>
      </c>
      <c r="EM138">
        <v>1.94965</v>
      </c>
      <c r="EN138">
        <v>0.0132024</v>
      </c>
      <c r="EO138">
        <v>0</v>
      </c>
      <c r="EP138">
        <v>21.9803</v>
      </c>
      <c r="EQ138">
        <v>999.9</v>
      </c>
      <c r="ER138">
        <v>55.7</v>
      </c>
      <c r="ES138">
        <v>26.4</v>
      </c>
      <c r="ET138">
        <v>18.9831</v>
      </c>
      <c r="EU138">
        <v>61.6437</v>
      </c>
      <c r="EV138">
        <v>22.3438</v>
      </c>
      <c r="EW138">
        <v>1</v>
      </c>
      <c r="EX138">
        <v>-0.144164</v>
      </c>
      <c r="EY138">
        <v>1.99759</v>
      </c>
      <c r="EZ138">
        <v>20.1952</v>
      </c>
      <c r="FA138">
        <v>5.22717</v>
      </c>
      <c r="FB138">
        <v>11.998</v>
      </c>
      <c r="FC138">
        <v>4.9667</v>
      </c>
      <c r="FD138">
        <v>3.297</v>
      </c>
      <c r="FE138">
        <v>9999</v>
      </c>
      <c r="FF138">
        <v>9999</v>
      </c>
      <c r="FG138">
        <v>9999</v>
      </c>
      <c r="FH138">
        <v>27.8</v>
      </c>
      <c r="FI138">
        <v>4.97104</v>
      </c>
      <c r="FJ138">
        <v>1.86768</v>
      </c>
      <c r="FK138">
        <v>1.85884</v>
      </c>
      <c r="FL138">
        <v>1.86503</v>
      </c>
      <c r="FM138">
        <v>1.8631</v>
      </c>
      <c r="FN138">
        <v>1.86436</v>
      </c>
      <c r="FO138">
        <v>1.85978</v>
      </c>
      <c r="FP138">
        <v>1.86386</v>
      </c>
      <c r="FQ138">
        <v>0</v>
      </c>
      <c r="FR138">
        <v>0</v>
      </c>
      <c r="FS138">
        <v>0</v>
      </c>
      <c r="FT138">
        <v>0</v>
      </c>
      <c r="FU138" t="s">
        <v>358</v>
      </c>
      <c r="FV138" t="s">
        <v>359</v>
      </c>
      <c r="FW138" t="s">
        <v>360</v>
      </c>
      <c r="FX138" t="s">
        <v>360</v>
      </c>
      <c r="FY138" t="s">
        <v>360</v>
      </c>
      <c r="FZ138" t="s">
        <v>360</v>
      </c>
      <c r="GA138">
        <v>0</v>
      </c>
      <c r="GB138">
        <v>100</v>
      </c>
      <c r="GC138">
        <v>100</v>
      </c>
      <c r="GD138">
        <v>-2.681</v>
      </c>
      <c r="GE138">
        <v>-0.0291</v>
      </c>
      <c r="GF138">
        <v>-0.8244468132919491</v>
      </c>
      <c r="GG138">
        <v>-0.004200780211792431</v>
      </c>
      <c r="GH138">
        <v>-6.086107273994438E-07</v>
      </c>
      <c r="GI138">
        <v>3.538391214060535E-10</v>
      </c>
      <c r="GJ138">
        <v>-0.05432726209302651</v>
      </c>
      <c r="GK138">
        <v>0.006682484536868237</v>
      </c>
      <c r="GL138">
        <v>-0.0007200357986506558</v>
      </c>
      <c r="GM138">
        <v>2.515042002614049E-05</v>
      </c>
      <c r="GN138">
        <v>15</v>
      </c>
      <c r="GO138">
        <v>1944</v>
      </c>
      <c r="GP138">
        <v>3</v>
      </c>
      <c r="GQ138">
        <v>20</v>
      </c>
      <c r="GR138">
        <v>20.1</v>
      </c>
      <c r="GS138">
        <v>20.1</v>
      </c>
      <c r="GT138">
        <v>1.12793</v>
      </c>
      <c r="GU138">
        <v>2.41821</v>
      </c>
      <c r="GV138">
        <v>1.44775</v>
      </c>
      <c r="GW138">
        <v>2.29858</v>
      </c>
      <c r="GX138">
        <v>1.55151</v>
      </c>
      <c r="GY138">
        <v>2.43286</v>
      </c>
      <c r="GZ138">
        <v>31.0419</v>
      </c>
      <c r="HA138">
        <v>13.9131</v>
      </c>
      <c r="HB138">
        <v>18</v>
      </c>
      <c r="HC138">
        <v>553.813</v>
      </c>
      <c r="HD138">
        <v>473.018</v>
      </c>
      <c r="HE138">
        <v>19.0009</v>
      </c>
      <c r="HF138">
        <v>25.1576</v>
      </c>
      <c r="HG138">
        <v>30.0006</v>
      </c>
      <c r="HH138">
        <v>25.1631</v>
      </c>
      <c r="HI138">
        <v>25.1088</v>
      </c>
      <c r="HJ138">
        <v>22.5768</v>
      </c>
      <c r="HK138">
        <v>26.5858</v>
      </c>
      <c r="HL138">
        <v>60.1279</v>
      </c>
      <c r="HM138">
        <v>19</v>
      </c>
      <c r="HN138">
        <v>420</v>
      </c>
      <c r="HO138">
        <v>15.7408</v>
      </c>
      <c r="HP138">
        <v>99.3909</v>
      </c>
      <c r="HQ138">
        <v>101.087</v>
      </c>
    </row>
    <row r="139" spans="1:225">
      <c r="A139">
        <v>123</v>
      </c>
      <c r="B139">
        <v>1714155906.6</v>
      </c>
      <c r="C139">
        <v>4849.5</v>
      </c>
      <c r="D139" t="s">
        <v>623</v>
      </c>
      <c r="E139" t="s">
        <v>624</v>
      </c>
      <c r="F139">
        <v>5</v>
      </c>
      <c r="G139" t="s">
        <v>625</v>
      </c>
      <c r="H139">
        <v>1714155898.599999</v>
      </c>
      <c r="I139">
        <f>(J139)/1000</f>
        <v>0</v>
      </c>
      <c r="J139">
        <f>IF(BE139, AM139, AG139)</f>
        <v>0</v>
      </c>
      <c r="K139">
        <f>IF(BE139, AH139, AF139)</f>
        <v>0</v>
      </c>
      <c r="L139">
        <f>BG139 - IF(AT139&gt;1, K139*BA139*100.0/(AV139*BU139), 0)</f>
        <v>0</v>
      </c>
      <c r="M139">
        <f>((S139-I139/2)*L139-K139)/(S139+I139/2)</f>
        <v>0</v>
      </c>
      <c r="N139">
        <f>M139*(BN139+BO139)/1000.0</f>
        <v>0</v>
      </c>
      <c r="O139">
        <f>(BG139 - IF(AT139&gt;1, K139*BA139*100.0/(AV139*BU139), 0))*(BN139+BO139)/1000.0</f>
        <v>0</v>
      </c>
      <c r="P139">
        <f>2.0/((1/R139-1/Q139)+SIGN(R139)*SQRT((1/R139-1/Q139)*(1/R139-1/Q139) + 4*BB139/((BB139+1)*(BB139+1))*(2*1/R139*1/Q139-1/Q139*1/Q139)))</f>
        <v>0</v>
      </c>
      <c r="Q139">
        <f>IF(LEFT(BC139,1)&lt;&gt;"0",IF(LEFT(BC139,1)="1",3.0,BD139),$D$5+$E$5*(BU139*BN139/($K$5*1000))+$F$5*(BU139*BN139/($K$5*1000))*MAX(MIN(BA139,$J$5),$I$5)*MAX(MIN(BA139,$J$5),$I$5)+$G$5*MAX(MIN(BA139,$J$5),$I$5)*(BU139*BN139/($K$5*1000))+$H$5*(BU139*BN139/($K$5*1000))*(BU139*BN139/($K$5*1000)))</f>
        <v>0</v>
      </c>
      <c r="R139">
        <f>I139*(1000-(1000*0.61365*exp(17.502*V139/(240.97+V139))/(BN139+BO139)+BI139)/2)/(1000*0.61365*exp(17.502*V139/(240.97+V139))/(BN139+BO139)-BI139)</f>
        <v>0</v>
      </c>
      <c r="S139">
        <f>1/((BB139+1)/(P139/1.6)+1/(Q139/1.37)) + BB139/((BB139+1)/(P139/1.6) + BB139/(Q139/1.37))</f>
        <v>0</v>
      </c>
      <c r="T139">
        <f>(AW139*AZ139)</f>
        <v>0</v>
      </c>
      <c r="U139">
        <f>(BP139+(T139+2*0.95*5.67E-8*(((BP139+$B$7)+273)^4-(BP139+273)^4)-44100*I139)/(1.84*29.3*Q139+8*0.95*5.67E-8*(BP139+273)^3))</f>
        <v>0</v>
      </c>
      <c r="V139">
        <f>($C$7*BQ139+$D$7*BR139+$E$7*U139)</f>
        <v>0</v>
      </c>
      <c r="W139">
        <f>0.61365*exp(17.502*V139/(240.97+V139))</f>
        <v>0</v>
      </c>
      <c r="X139">
        <f>(Y139/Z139*100)</f>
        <v>0</v>
      </c>
      <c r="Y139">
        <f>BI139*(BN139+BO139)/1000</f>
        <v>0</v>
      </c>
      <c r="Z139">
        <f>0.61365*exp(17.502*BP139/(240.97+BP139))</f>
        <v>0</v>
      </c>
      <c r="AA139">
        <f>(W139-BI139*(BN139+BO139)/1000)</f>
        <v>0</v>
      </c>
      <c r="AB139">
        <f>(-I139*44100)</f>
        <v>0</v>
      </c>
      <c r="AC139">
        <f>2*29.3*Q139*0.92*(BP139-V139)</f>
        <v>0</v>
      </c>
      <c r="AD139">
        <f>2*0.95*5.67E-8*(((BP139+$B$7)+273)^4-(V139+273)^4)</f>
        <v>0</v>
      </c>
      <c r="AE139">
        <f>T139+AD139+AB139+AC139</f>
        <v>0</v>
      </c>
      <c r="AF139">
        <f>BM139*AT139*(BH139-BG139*(1000-AT139*BJ139)/(1000-AT139*BI139))/(100*BA139)</f>
        <v>0</v>
      </c>
      <c r="AG139">
        <f>1000*BM139*AT139*(BI139-BJ139)/(100*BA139*(1000-AT139*BI139))</f>
        <v>0</v>
      </c>
      <c r="AH139">
        <f>(AI139 - AJ139 - BN139*1E3/(8.314*(BP139+273.15)) * AL139/BM139 * AK139) * BM139/(100*BA139) * (1000 - BJ139)/1000</f>
        <v>0</v>
      </c>
      <c r="AI139">
        <v>426.6913009910817</v>
      </c>
      <c r="AJ139">
        <v>425.7596121212121</v>
      </c>
      <c r="AK139">
        <v>-0.0481050394784228</v>
      </c>
      <c r="AL139">
        <v>67.17233215748767</v>
      </c>
      <c r="AM139">
        <f>(AO139 - AN139 + BN139*1E3/(8.314*(BP139+273.15)) * AQ139/BM139 * AP139) * BM139/(100*BA139) * 1000/(1000 - AO139)</f>
        <v>0</v>
      </c>
      <c r="AN139">
        <v>15.79708668544763</v>
      </c>
      <c r="AO139">
        <v>16.01651818181818</v>
      </c>
      <c r="AP139">
        <v>-0.006159117832158509</v>
      </c>
      <c r="AQ139">
        <v>78.54934967298847</v>
      </c>
      <c r="AR139">
        <v>12</v>
      </c>
      <c r="AS139">
        <v>2</v>
      </c>
      <c r="AT139">
        <f>IF(AR139*$H$13&gt;=AV139,1.0,(AV139/(AV139-AR139*$H$13)))</f>
        <v>0</v>
      </c>
      <c r="AU139">
        <f>(AT139-1)*100</f>
        <v>0</v>
      </c>
      <c r="AV139">
        <f>MAX(0,($B$13+$C$13*BU139)/(1+$D$13*BU139)*BN139/(BP139+273)*$E$13)</f>
        <v>0</v>
      </c>
      <c r="AW139">
        <f>$B$11*BV139+$C$11*BW139+$F$11*CH139*(1-CK139)</f>
        <v>0</v>
      </c>
      <c r="AX139">
        <f>AW139*AY139</f>
        <v>0</v>
      </c>
      <c r="AY139">
        <f>($B$11*$D$9+$C$11*$D$9+$F$11*((CU139+CM139)/MAX(CU139+CM139+CV139, 0.1)*$I$9+CV139/MAX(CU139+CM139+CV139, 0.1)*$J$9))/($B$11+$C$11+$F$11)</f>
        <v>0</v>
      </c>
      <c r="AZ139">
        <f>($B$11*$K$9+$C$11*$K$9+$F$11*((CU139+CM139)/MAX(CU139+CM139+CV139, 0.1)*$P$9+CV139/MAX(CU139+CM139+CV139, 0.1)*$Q$9))/($B$11+$C$11+$F$11)</f>
        <v>0</v>
      </c>
      <c r="BA139">
        <v>6</v>
      </c>
      <c r="BB139">
        <v>0.5</v>
      </c>
      <c r="BC139" t="s">
        <v>355</v>
      </c>
      <c r="BD139">
        <v>2</v>
      </c>
      <c r="BE139" t="b">
        <v>1</v>
      </c>
      <c r="BF139">
        <v>1714155898.599999</v>
      </c>
      <c r="BG139">
        <v>419.026935483871</v>
      </c>
      <c r="BH139">
        <v>419.9935483870969</v>
      </c>
      <c r="BI139">
        <v>16.06905483870968</v>
      </c>
      <c r="BJ139">
        <v>15.82532903225807</v>
      </c>
      <c r="BK139">
        <v>421.7045483870967</v>
      </c>
      <c r="BL139">
        <v>16.09748709677419</v>
      </c>
      <c r="BM139">
        <v>599.9754838709677</v>
      </c>
      <c r="BN139">
        <v>101.3810967741936</v>
      </c>
      <c r="BO139">
        <v>0.09989447096774194</v>
      </c>
      <c r="BP139">
        <v>22.33707419354839</v>
      </c>
      <c r="BQ139">
        <v>22.34695161290323</v>
      </c>
      <c r="BR139">
        <v>999.9000000000003</v>
      </c>
      <c r="BS139">
        <v>0</v>
      </c>
      <c r="BT139">
        <v>0</v>
      </c>
      <c r="BU139">
        <v>9997.275161290323</v>
      </c>
      <c r="BV139">
        <v>0</v>
      </c>
      <c r="BW139">
        <v>430.5443548387097</v>
      </c>
      <c r="BX139">
        <v>-0.9666134193548388</v>
      </c>
      <c r="BY139">
        <v>425.8703225806452</v>
      </c>
      <c r="BZ139">
        <v>426.746935483871</v>
      </c>
      <c r="CA139">
        <v>0.2437205161290323</v>
      </c>
      <c r="CB139">
        <v>419.9935483870969</v>
      </c>
      <c r="CC139">
        <v>15.82532903225807</v>
      </c>
      <c r="CD139">
        <v>1.629098064516129</v>
      </c>
      <c r="CE139">
        <v>1.60439064516129</v>
      </c>
      <c r="CF139">
        <v>14.2368064516129</v>
      </c>
      <c r="CG139">
        <v>14.00100322580645</v>
      </c>
      <c r="CH139">
        <v>399.9949032258065</v>
      </c>
      <c r="CI139">
        <v>0.9000066774193549</v>
      </c>
      <c r="CJ139">
        <v>0.09999310000000003</v>
      </c>
      <c r="CK139">
        <v>0</v>
      </c>
      <c r="CL139">
        <v>186.8417096774193</v>
      </c>
      <c r="CM139">
        <v>5.00098</v>
      </c>
      <c r="CN139">
        <v>1128.689677419355</v>
      </c>
      <c r="CO139">
        <v>3655.881935483872</v>
      </c>
      <c r="CP139">
        <v>35.94335483870967</v>
      </c>
      <c r="CQ139">
        <v>41.22158064516128</v>
      </c>
      <c r="CR139">
        <v>38.02790322580644</v>
      </c>
      <c r="CS139">
        <v>40.84245161290322</v>
      </c>
      <c r="CT139">
        <v>38.30629032258064</v>
      </c>
      <c r="CU139">
        <v>355.4958064516128</v>
      </c>
      <c r="CV139">
        <v>39.4983870967742</v>
      </c>
      <c r="CW139">
        <v>0</v>
      </c>
      <c r="CX139">
        <v>1714155993.5</v>
      </c>
      <c r="CY139">
        <v>0</v>
      </c>
      <c r="CZ139">
        <v>1714154521.5</v>
      </c>
      <c r="DA139" t="s">
        <v>550</v>
      </c>
      <c r="DB139">
        <v>1714154517.5</v>
      </c>
      <c r="DC139">
        <v>1714154521.5</v>
      </c>
      <c r="DD139">
        <v>4</v>
      </c>
      <c r="DE139">
        <v>0.022</v>
      </c>
      <c r="DF139">
        <v>-0.004</v>
      </c>
      <c r="DG139">
        <v>-2.682</v>
      </c>
      <c r="DH139">
        <v>-0.032</v>
      </c>
      <c r="DI139">
        <v>420</v>
      </c>
      <c r="DJ139">
        <v>14</v>
      </c>
      <c r="DK139">
        <v>0.52</v>
      </c>
      <c r="DL139">
        <v>0.11</v>
      </c>
      <c r="DM139">
        <v>-0.939772625</v>
      </c>
      <c r="DN139">
        <v>-0.1445633583489671</v>
      </c>
      <c r="DO139">
        <v>0.0648700401840817</v>
      </c>
      <c r="DP139">
        <v>0</v>
      </c>
      <c r="DQ139">
        <v>0.230840725</v>
      </c>
      <c r="DR139">
        <v>0.1868231932457781</v>
      </c>
      <c r="DS139">
        <v>0.02539928498697109</v>
      </c>
      <c r="DT139">
        <v>0</v>
      </c>
      <c r="DU139">
        <v>0</v>
      </c>
      <c r="DV139">
        <v>2</v>
      </c>
      <c r="DW139" t="s">
        <v>357</v>
      </c>
      <c r="DX139">
        <v>3.22946</v>
      </c>
      <c r="DY139">
        <v>2.70437</v>
      </c>
      <c r="DZ139">
        <v>0.106214</v>
      </c>
      <c r="EA139">
        <v>0.106263</v>
      </c>
      <c r="EB139">
        <v>0.0871504</v>
      </c>
      <c r="EC139">
        <v>0.086619</v>
      </c>
      <c r="ED139">
        <v>29218.3</v>
      </c>
      <c r="EE139">
        <v>28543.7</v>
      </c>
      <c r="EF139">
        <v>31302.2</v>
      </c>
      <c r="EG139">
        <v>30271.8</v>
      </c>
      <c r="EH139">
        <v>38277.4</v>
      </c>
      <c r="EI139">
        <v>36569.6</v>
      </c>
      <c r="EJ139">
        <v>43871.6</v>
      </c>
      <c r="EK139">
        <v>42282.4</v>
      </c>
      <c r="EL139">
        <v>2.11118</v>
      </c>
      <c r="EM139">
        <v>1.94435</v>
      </c>
      <c r="EN139">
        <v>0.00871718</v>
      </c>
      <c r="EO139">
        <v>0</v>
      </c>
      <c r="EP139">
        <v>22.1997</v>
      </c>
      <c r="EQ139">
        <v>999.9</v>
      </c>
      <c r="ER139">
        <v>55.5</v>
      </c>
      <c r="ES139">
        <v>26.6</v>
      </c>
      <c r="ET139">
        <v>19.1385</v>
      </c>
      <c r="EU139">
        <v>61.4737</v>
      </c>
      <c r="EV139">
        <v>22.7644</v>
      </c>
      <c r="EW139">
        <v>1</v>
      </c>
      <c r="EX139">
        <v>-0.120467</v>
      </c>
      <c r="EY139">
        <v>2.15552</v>
      </c>
      <c r="EZ139">
        <v>20.1955</v>
      </c>
      <c r="FA139">
        <v>5.22687</v>
      </c>
      <c r="FB139">
        <v>11.998</v>
      </c>
      <c r="FC139">
        <v>4.9672</v>
      </c>
      <c r="FD139">
        <v>3.297</v>
      </c>
      <c r="FE139">
        <v>9999</v>
      </c>
      <c r="FF139">
        <v>9999</v>
      </c>
      <c r="FG139">
        <v>9999</v>
      </c>
      <c r="FH139">
        <v>27.9</v>
      </c>
      <c r="FI139">
        <v>4.97107</v>
      </c>
      <c r="FJ139">
        <v>1.86769</v>
      </c>
      <c r="FK139">
        <v>1.85892</v>
      </c>
      <c r="FL139">
        <v>1.86502</v>
      </c>
      <c r="FM139">
        <v>1.8631</v>
      </c>
      <c r="FN139">
        <v>1.86438</v>
      </c>
      <c r="FO139">
        <v>1.85983</v>
      </c>
      <c r="FP139">
        <v>1.86386</v>
      </c>
      <c r="FQ139">
        <v>0</v>
      </c>
      <c r="FR139">
        <v>0</v>
      </c>
      <c r="FS139">
        <v>0</v>
      </c>
      <c r="FT139">
        <v>0</v>
      </c>
      <c r="FU139" t="s">
        <v>358</v>
      </c>
      <c r="FV139" t="s">
        <v>359</v>
      </c>
      <c r="FW139" t="s">
        <v>360</v>
      </c>
      <c r="FX139" t="s">
        <v>360</v>
      </c>
      <c r="FY139" t="s">
        <v>360</v>
      </c>
      <c r="FZ139" t="s">
        <v>360</v>
      </c>
      <c r="GA139">
        <v>0</v>
      </c>
      <c r="GB139">
        <v>100</v>
      </c>
      <c r="GC139">
        <v>100</v>
      </c>
      <c r="GD139">
        <v>-2.677</v>
      </c>
      <c r="GE139">
        <v>-0.0286</v>
      </c>
      <c r="GF139">
        <v>-0.8244468132919491</v>
      </c>
      <c r="GG139">
        <v>-0.004200780211792431</v>
      </c>
      <c r="GH139">
        <v>-6.086107273994438E-07</v>
      </c>
      <c r="GI139">
        <v>3.538391214060535E-10</v>
      </c>
      <c r="GJ139">
        <v>-0.05432726209302651</v>
      </c>
      <c r="GK139">
        <v>0.006682484536868237</v>
      </c>
      <c r="GL139">
        <v>-0.0007200357986506558</v>
      </c>
      <c r="GM139">
        <v>2.515042002614049E-05</v>
      </c>
      <c r="GN139">
        <v>15</v>
      </c>
      <c r="GO139">
        <v>1944</v>
      </c>
      <c r="GP139">
        <v>3</v>
      </c>
      <c r="GQ139">
        <v>20</v>
      </c>
      <c r="GR139">
        <v>23.2</v>
      </c>
      <c r="GS139">
        <v>23.1</v>
      </c>
      <c r="GT139">
        <v>1.12793</v>
      </c>
      <c r="GU139">
        <v>2.40234</v>
      </c>
      <c r="GV139">
        <v>1.44775</v>
      </c>
      <c r="GW139">
        <v>2.29858</v>
      </c>
      <c r="GX139">
        <v>1.55151</v>
      </c>
      <c r="GY139">
        <v>2.43042</v>
      </c>
      <c r="GZ139">
        <v>31.3898</v>
      </c>
      <c r="HA139">
        <v>13.8781</v>
      </c>
      <c r="HB139">
        <v>18</v>
      </c>
      <c r="HC139">
        <v>574.912</v>
      </c>
      <c r="HD139">
        <v>472.025</v>
      </c>
      <c r="HE139">
        <v>19.0003</v>
      </c>
      <c r="HF139">
        <v>25.4535</v>
      </c>
      <c r="HG139">
        <v>30.0007</v>
      </c>
      <c r="HH139">
        <v>25.4331</v>
      </c>
      <c r="HI139">
        <v>25.3772</v>
      </c>
      <c r="HJ139">
        <v>22.5747</v>
      </c>
      <c r="HK139">
        <v>27.6075</v>
      </c>
      <c r="HL139">
        <v>60.5731</v>
      </c>
      <c r="HM139">
        <v>19</v>
      </c>
      <c r="HN139">
        <v>420</v>
      </c>
      <c r="HO139">
        <v>15.7216</v>
      </c>
      <c r="HP139">
        <v>99.3395</v>
      </c>
      <c r="HQ139">
        <v>101.023</v>
      </c>
    </row>
    <row r="140" spans="1:225">
      <c r="A140">
        <v>124</v>
      </c>
      <c r="B140">
        <v>1714155946.6</v>
      </c>
      <c r="C140">
        <v>4889.5</v>
      </c>
      <c r="D140" t="s">
        <v>626</v>
      </c>
      <c r="E140" t="s">
        <v>627</v>
      </c>
      <c r="F140">
        <v>5</v>
      </c>
      <c r="G140" t="s">
        <v>625</v>
      </c>
      <c r="H140">
        <v>1714155938.599999</v>
      </c>
      <c r="I140">
        <f>(J140)/1000</f>
        <v>0</v>
      </c>
      <c r="J140">
        <f>IF(BE140, AM140, AG140)</f>
        <v>0</v>
      </c>
      <c r="K140">
        <f>IF(BE140, AH140, AF140)</f>
        <v>0</v>
      </c>
      <c r="L140">
        <f>BG140 - IF(AT140&gt;1, K140*BA140*100.0/(AV140*BU140), 0)</f>
        <v>0</v>
      </c>
      <c r="M140">
        <f>((S140-I140/2)*L140-K140)/(S140+I140/2)</f>
        <v>0</v>
      </c>
      <c r="N140">
        <f>M140*(BN140+BO140)/1000.0</f>
        <v>0</v>
      </c>
      <c r="O140">
        <f>(BG140 - IF(AT140&gt;1, K140*BA140*100.0/(AV140*BU140), 0))*(BN140+BO140)/1000.0</f>
        <v>0</v>
      </c>
      <c r="P140">
        <f>2.0/((1/R140-1/Q140)+SIGN(R140)*SQRT((1/R140-1/Q140)*(1/R140-1/Q140) + 4*BB140/((BB140+1)*(BB140+1))*(2*1/R140*1/Q140-1/Q140*1/Q140)))</f>
        <v>0</v>
      </c>
      <c r="Q140">
        <f>IF(LEFT(BC140,1)&lt;&gt;"0",IF(LEFT(BC140,1)="1",3.0,BD140),$D$5+$E$5*(BU140*BN140/($K$5*1000))+$F$5*(BU140*BN140/($K$5*1000))*MAX(MIN(BA140,$J$5),$I$5)*MAX(MIN(BA140,$J$5),$I$5)+$G$5*MAX(MIN(BA140,$J$5),$I$5)*(BU140*BN140/($K$5*1000))+$H$5*(BU140*BN140/($K$5*1000))*(BU140*BN140/($K$5*1000)))</f>
        <v>0</v>
      </c>
      <c r="R140">
        <f>I140*(1000-(1000*0.61365*exp(17.502*V140/(240.97+V140))/(BN140+BO140)+BI140)/2)/(1000*0.61365*exp(17.502*V140/(240.97+V140))/(BN140+BO140)-BI140)</f>
        <v>0</v>
      </c>
      <c r="S140">
        <f>1/((BB140+1)/(P140/1.6)+1/(Q140/1.37)) + BB140/((BB140+1)/(P140/1.6) + BB140/(Q140/1.37))</f>
        <v>0</v>
      </c>
      <c r="T140">
        <f>(AW140*AZ140)</f>
        <v>0</v>
      </c>
      <c r="U140">
        <f>(BP140+(T140+2*0.95*5.67E-8*(((BP140+$B$7)+273)^4-(BP140+273)^4)-44100*I140)/(1.84*29.3*Q140+8*0.95*5.67E-8*(BP140+273)^3))</f>
        <v>0</v>
      </c>
      <c r="V140">
        <f>($C$7*BQ140+$D$7*BR140+$E$7*U140)</f>
        <v>0</v>
      </c>
      <c r="W140">
        <f>0.61365*exp(17.502*V140/(240.97+V140))</f>
        <v>0</v>
      </c>
      <c r="X140">
        <f>(Y140/Z140*100)</f>
        <v>0</v>
      </c>
      <c r="Y140">
        <f>BI140*(BN140+BO140)/1000</f>
        <v>0</v>
      </c>
      <c r="Z140">
        <f>0.61365*exp(17.502*BP140/(240.97+BP140))</f>
        <v>0</v>
      </c>
      <c r="AA140">
        <f>(W140-BI140*(BN140+BO140)/1000)</f>
        <v>0</v>
      </c>
      <c r="AB140">
        <f>(-I140*44100)</f>
        <v>0</v>
      </c>
      <c r="AC140">
        <f>2*29.3*Q140*0.92*(BP140-V140)</f>
        <v>0</v>
      </c>
      <c r="AD140">
        <f>2*0.95*5.67E-8*(((BP140+$B$7)+273)^4-(V140+273)^4)</f>
        <v>0</v>
      </c>
      <c r="AE140">
        <f>T140+AD140+AB140+AC140</f>
        <v>0</v>
      </c>
      <c r="AF140">
        <f>BM140*AT140*(BH140-BG140*(1000-AT140*BJ140)/(1000-AT140*BI140))/(100*BA140)</f>
        <v>0</v>
      </c>
      <c r="AG140">
        <f>1000*BM140*AT140*(BI140-BJ140)/(100*BA140*(1000-AT140*BI140))</f>
        <v>0</v>
      </c>
      <c r="AH140">
        <f>(AI140 - AJ140 - BN140*1E3/(8.314*(BP140+273.15)) * AL140/BM140 * AK140) * BM140/(100*BA140) * (1000 - BJ140)/1000</f>
        <v>0</v>
      </c>
      <c r="AI140">
        <v>426.7100570971476</v>
      </c>
      <c r="AJ140">
        <v>425.6761454545451</v>
      </c>
      <c r="AK140">
        <v>-0.002644629982722887</v>
      </c>
      <c r="AL140">
        <v>67.17233215748767</v>
      </c>
      <c r="AM140">
        <f>(AO140 - AN140 + BN140*1E3/(8.314*(BP140+273.15)) * AQ140/BM140 * AP140) * BM140/(100*BA140) * 1000/(1000 - AO140)</f>
        <v>0</v>
      </c>
      <c r="AN140">
        <v>15.81228323809532</v>
      </c>
      <c r="AO140">
        <v>15.97006606060606</v>
      </c>
      <c r="AP140">
        <v>0.000177386956712529</v>
      </c>
      <c r="AQ140">
        <v>78.54934967298847</v>
      </c>
      <c r="AR140">
        <v>11</v>
      </c>
      <c r="AS140">
        <v>2</v>
      </c>
      <c r="AT140">
        <f>IF(AR140*$H$13&gt;=AV140,1.0,(AV140/(AV140-AR140*$H$13)))</f>
        <v>0</v>
      </c>
      <c r="AU140">
        <f>(AT140-1)*100</f>
        <v>0</v>
      </c>
      <c r="AV140">
        <f>MAX(0,($B$13+$C$13*BU140)/(1+$D$13*BU140)*BN140/(BP140+273)*$E$13)</f>
        <v>0</v>
      </c>
      <c r="AW140">
        <f>$B$11*BV140+$C$11*BW140+$F$11*CH140*(1-CK140)</f>
        <v>0</v>
      </c>
      <c r="AX140">
        <f>AW140*AY140</f>
        <v>0</v>
      </c>
      <c r="AY140">
        <f>($B$11*$D$9+$C$11*$D$9+$F$11*((CU140+CM140)/MAX(CU140+CM140+CV140, 0.1)*$I$9+CV140/MAX(CU140+CM140+CV140, 0.1)*$J$9))/($B$11+$C$11+$F$11)</f>
        <v>0</v>
      </c>
      <c r="AZ140">
        <f>($B$11*$K$9+$C$11*$K$9+$F$11*((CU140+CM140)/MAX(CU140+CM140+CV140, 0.1)*$P$9+CV140/MAX(CU140+CM140+CV140, 0.1)*$Q$9))/($B$11+$C$11+$F$11)</f>
        <v>0</v>
      </c>
      <c r="BA140">
        <v>6</v>
      </c>
      <c r="BB140">
        <v>0.5</v>
      </c>
      <c r="BC140" t="s">
        <v>355</v>
      </c>
      <c r="BD140">
        <v>2</v>
      </c>
      <c r="BE140" t="b">
        <v>1</v>
      </c>
      <c r="BF140">
        <v>1714155938.599999</v>
      </c>
      <c r="BG140">
        <v>418.9518064516129</v>
      </c>
      <c r="BH140">
        <v>419.9747419354838</v>
      </c>
      <c r="BI140">
        <v>15.95048709677419</v>
      </c>
      <c r="BJ140">
        <v>15.77900967741936</v>
      </c>
      <c r="BK140">
        <v>421.6290967741934</v>
      </c>
      <c r="BL140">
        <v>15.97925483870968</v>
      </c>
      <c r="BM140">
        <v>600.0287741935484</v>
      </c>
      <c r="BN140">
        <v>101.3843548387097</v>
      </c>
      <c r="BO140">
        <v>0.1000787096774194</v>
      </c>
      <c r="BP140">
        <v>22.38309032258064</v>
      </c>
      <c r="BQ140">
        <v>22.38598064516129</v>
      </c>
      <c r="BR140">
        <v>999.9000000000003</v>
      </c>
      <c r="BS140">
        <v>0</v>
      </c>
      <c r="BT140">
        <v>0</v>
      </c>
      <c r="BU140">
        <v>9989.375161290323</v>
      </c>
      <c r="BV140">
        <v>0</v>
      </c>
      <c r="BW140">
        <v>547.1671612903226</v>
      </c>
      <c r="BX140">
        <v>-1.022894903225807</v>
      </c>
      <c r="BY140">
        <v>425.7427741935484</v>
      </c>
      <c r="BZ140">
        <v>426.707741935484</v>
      </c>
      <c r="CA140">
        <v>0.1714816451612903</v>
      </c>
      <c r="CB140">
        <v>419.9747419354838</v>
      </c>
      <c r="CC140">
        <v>15.77900967741936</v>
      </c>
      <c r="CD140">
        <v>1.617129677419355</v>
      </c>
      <c r="CE140">
        <v>1.599744193548387</v>
      </c>
      <c r="CF140">
        <v>14.12300322580645</v>
      </c>
      <c r="CG140">
        <v>13.95632258064516</v>
      </c>
      <c r="CH140">
        <v>400.0060967741936</v>
      </c>
      <c r="CI140">
        <v>0.9000227096774193</v>
      </c>
      <c r="CJ140">
        <v>0.09997700000000005</v>
      </c>
      <c r="CK140">
        <v>0</v>
      </c>
      <c r="CL140">
        <v>183.9366451612904</v>
      </c>
      <c r="CM140">
        <v>5.00098</v>
      </c>
      <c r="CN140">
        <v>1143.3</v>
      </c>
      <c r="CO140">
        <v>3656.004193548387</v>
      </c>
      <c r="CP140">
        <v>36.29009677419354</v>
      </c>
      <c r="CQ140">
        <v>41.73967741935482</v>
      </c>
      <c r="CR140">
        <v>38.40493548387095</v>
      </c>
      <c r="CS140">
        <v>41.53003225806451</v>
      </c>
      <c r="CT140">
        <v>38.67722580645161</v>
      </c>
      <c r="CU140">
        <v>355.513870967742</v>
      </c>
      <c r="CV140">
        <v>39.49</v>
      </c>
      <c r="CW140">
        <v>0</v>
      </c>
      <c r="CX140">
        <v>1714156033.7</v>
      </c>
      <c r="CY140">
        <v>0</v>
      </c>
      <c r="CZ140">
        <v>1714154521.5</v>
      </c>
      <c r="DA140" t="s">
        <v>550</v>
      </c>
      <c r="DB140">
        <v>1714154517.5</v>
      </c>
      <c r="DC140">
        <v>1714154521.5</v>
      </c>
      <c r="DD140">
        <v>4</v>
      </c>
      <c r="DE140">
        <v>0.022</v>
      </c>
      <c r="DF140">
        <v>-0.004</v>
      </c>
      <c r="DG140">
        <v>-2.682</v>
      </c>
      <c r="DH140">
        <v>-0.032</v>
      </c>
      <c r="DI140">
        <v>420</v>
      </c>
      <c r="DJ140">
        <v>14</v>
      </c>
      <c r="DK140">
        <v>0.52</v>
      </c>
      <c r="DL140">
        <v>0.11</v>
      </c>
      <c r="DM140">
        <v>-1.03775205</v>
      </c>
      <c r="DN140">
        <v>0.1253537786116376</v>
      </c>
      <c r="DO140">
        <v>0.05207483200594602</v>
      </c>
      <c r="DP140">
        <v>0</v>
      </c>
      <c r="DQ140">
        <v>0.17900465</v>
      </c>
      <c r="DR140">
        <v>-0.2112408180112571</v>
      </c>
      <c r="DS140">
        <v>0.02107770212517247</v>
      </c>
      <c r="DT140">
        <v>0</v>
      </c>
      <c r="DU140">
        <v>0</v>
      </c>
      <c r="DV140">
        <v>2</v>
      </c>
      <c r="DW140" t="s">
        <v>357</v>
      </c>
      <c r="DX140">
        <v>3.22936</v>
      </c>
      <c r="DY140">
        <v>2.70414</v>
      </c>
      <c r="DZ140">
        <v>0.106194</v>
      </c>
      <c r="EA140">
        <v>0.10623</v>
      </c>
      <c r="EB140">
        <v>0.0869747</v>
      </c>
      <c r="EC140">
        <v>0.0868522</v>
      </c>
      <c r="ED140">
        <v>29215.7</v>
      </c>
      <c r="EE140">
        <v>28541.1</v>
      </c>
      <c r="EF140">
        <v>31299.1</v>
      </c>
      <c r="EG140">
        <v>30268.3</v>
      </c>
      <c r="EH140">
        <v>38280.7</v>
      </c>
      <c r="EI140">
        <v>36555.9</v>
      </c>
      <c r="EJ140">
        <v>43866.8</v>
      </c>
      <c r="EK140">
        <v>42277.3</v>
      </c>
      <c r="EL140">
        <v>2.11195</v>
      </c>
      <c r="EM140">
        <v>1.9434</v>
      </c>
      <c r="EN140">
        <v>0.0105128</v>
      </c>
      <c r="EO140">
        <v>0</v>
      </c>
      <c r="EP140">
        <v>22.219</v>
      </c>
      <c r="EQ140">
        <v>999.9</v>
      </c>
      <c r="ER140">
        <v>55.4</v>
      </c>
      <c r="ES140">
        <v>26.7</v>
      </c>
      <c r="ET140">
        <v>19.2166</v>
      </c>
      <c r="EU140">
        <v>61.9137</v>
      </c>
      <c r="EV140">
        <v>22.1314</v>
      </c>
      <c r="EW140">
        <v>1</v>
      </c>
      <c r="EX140">
        <v>-0.115038</v>
      </c>
      <c r="EY140">
        <v>2.19233</v>
      </c>
      <c r="EZ140">
        <v>20.1948</v>
      </c>
      <c r="FA140">
        <v>5.22223</v>
      </c>
      <c r="FB140">
        <v>11.998</v>
      </c>
      <c r="FC140">
        <v>4.96655</v>
      </c>
      <c r="FD140">
        <v>3.29655</v>
      </c>
      <c r="FE140">
        <v>9999</v>
      </c>
      <c r="FF140">
        <v>9999</v>
      </c>
      <c r="FG140">
        <v>9999</v>
      </c>
      <c r="FH140">
        <v>27.9</v>
      </c>
      <c r="FI140">
        <v>4.97106</v>
      </c>
      <c r="FJ140">
        <v>1.86768</v>
      </c>
      <c r="FK140">
        <v>1.8589</v>
      </c>
      <c r="FL140">
        <v>1.86504</v>
      </c>
      <c r="FM140">
        <v>1.8631</v>
      </c>
      <c r="FN140">
        <v>1.86441</v>
      </c>
      <c r="FO140">
        <v>1.85984</v>
      </c>
      <c r="FP140">
        <v>1.86386</v>
      </c>
      <c r="FQ140">
        <v>0</v>
      </c>
      <c r="FR140">
        <v>0</v>
      </c>
      <c r="FS140">
        <v>0</v>
      </c>
      <c r="FT140">
        <v>0</v>
      </c>
      <c r="FU140" t="s">
        <v>358</v>
      </c>
      <c r="FV140" t="s">
        <v>359</v>
      </c>
      <c r="FW140" t="s">
        <v>360</v>
      </c>
      <c r="FX140" t="s">
        <v>360</v>
      </c>
      <c r="FY140" t="s">
        <v>360</v>
      </c>
      <c r="FZ140" t="s">
        <v>360</v>
      </c>
      <c r="GA140">
        <v>0</v>
      </c>
      <c r="GB140">
        <v>100</v>
      </c>
      <c r="GC140">
        <v>100</v>
      </c>
      <c r="GD140">
        <v>-2.677</v>
      </c>
      <c r="GE140">
        <v>-0.0287</v>
      </c>
      <c r="GF140">
        <v>-0.8244468132919491</v>
      </c>
      <c r="GG140">
        <v>-0.004200780211792431</v>
      </c>
      <c r="GH140">
        <v>-6.086107273994438E-07</v>
      </c>
      <c r="GI140">
        <v>3.538391214060535E-10</v>
      </c>
      <c r="GJ140">
        <v>-0.05432726209302651</v>
      </c>
      <c r="GK140">
        <v>0.006682484536868237</v>
      </c>
      <c r="GL140">
        <v>-0.0007200357986506558</v>
      </c>
      <c r="GM140">
        <v>2.515042002614049E-05</v>
      </c>
      <c r="GN140">
        <v>15</v>
      </c>
      <c r="GO140">
        <v>1944</v>
      </c>
      <c r="GP140">
        <v>3</v>
      </c>
      <c r="GQ140">
        <v>20</v>
      </c>
      <c r="GR140">
        <v>23.8</v>
      </c>
      <c r="GS140">
        <v>23.8</v>
      </c>
      <c r="GT140">
        <v>1.12793</v>
      </c>
      <c r="GU140">
        <v>2.41699</v>
      </c>
      <c r="GV140">
        <v>1.44775</v>
      </c>
      <c r="GW140">
        <v>2.29858</v>
      </c>
      <c r="GX140">
        <v>1.55151</v>
      </c>
      <c r="GY140">
        <v>2.40234</v>
      </c>
      <c r="GZ140">
        <v>31.4552</v>
      </c>
      <c r="HA140">
        <v>13.8869</v>
      </c>
      <c r="HB140">
        <v>18</v>
      </c>
      <c r="HC140">
        <v>576.076</v>
      </c>
      <c r="HD140">
        <v>471.976</v>
      </c>
      <c r="HE140">
        <v>19.0008</v>
      </c>
      <c r="HF140">
        <v>25.52</v>
      </c>
      <c r="HG140">
        <v>30.0007</v>
      </c>
      <c r="HH140">
        <v>25.4965</v>
      </c>
      <c r="HI140">
        <v>25.4404</v>
      </c>
      <c r="HJ140">
        <v>22.5783</v>
      </c>
      <c r="HK140">
        <v>27.0138</v>
      </c>
      <c r="HL140">
        <v>60.5731</v>
      </c>
      <c r="HM140">
        <v>19</v>
      </c>
      <c r="HN140">
        <v>420</v>
      </c>
      <c r="HO140">
        <v>15.8566</v>
      </c>
      <c r="HP140">
        <v>99.3291</v>
      </c>
      <c r="HQ140">
        <v>101.011</v>
      </c>
    </row>
    <row r="141" spans="1:225">
      <c r="A141">
        <v>125</v>
      </c>
      <c r="B141">
        <v>1714155956.6</v>
      </c>
      <c r="C141">
        <v>4899.5</v>
      </c>
      <c r="D141" t="s">
        <v>628</v>
      </c>
      <c r="E141" t="s">
        <v>629</v>
      </c>
      <c r="F141">
        <v>5</v>
      </c>
      <c r="G141" t="s">
        <v>625</v>
      </c>
      <c r="H141">
        <v>1714155948.927586</v>
      </c>
      <c r="I141">
        <f>(J141)/1000</f>
        <v>0</v>
      </c>
      <c r="J141">
        <f>IF(BE141, AM141, AG141)</f>
        <v>0</v>
      </c>
      <c r="K141">
        <f>IF(BE141, AH141, AF141)</f>
        <v>0</v>
      </c>
      <c r="L141">
        <f>BG141 - IF(AT141&gt;1, K141*BA141*100.0/(AV141*BU141), 0)</f>
        <v>0</v>
      </c>
      <c r="M141">
        <f>((S141-I141/2)*L141-K141)/(S141+I141/2)</f>
        <v>0</v>
      </c>
      <c r="N141">
        <f>M141*(BN141+BO141)/1000.0</f>
        <v>0</v>
      </c>
      <c r="O141">
        <f>(BG141 - IF(AT141&gt;1, K141*BA141*100.0/(AV141*BU141), 0))*(BN141+BO141)/1000.0</f>
        <v>0</v>
      </c>
      <c r="P141">
        <f>2.0/((1/R141-1/Q141)+SIGN(R141)*SQRT((1/R141-1/Q141)*(1/R141-1/Q141) + 4*BB141/((BB141+1)*(BB141+1))*(2*1/R141*1/Q141-1/Q141*1/Q141)))</f>
        <v>0</v>
      </c>
      <c r="Q141">
        <f>IF(LEFT(BC141,1)&lt;&gt;"0",IF(LEFT(BC141,1)="1",3.0,BD141),$D$5+$E$5*(BU141*BN141/($K$5*1000))+$F$5*(BU141*BN141/($K$5*1000))*MAX(MIN(BA141,$J$5),$I$5)*MAX(MIN(BA141,$J$5),$I$5)+$G$5*MAX(MIN(BA141,$J$5),$I$5)*(BU141*BN141/($K$5*1000))+$H$5*(BU141*BN141/($K$5*1000))*(BU141*BN141/($K$5*1000)))</f>
        <v>0</v>
      </c>
      <c r="R141">
        <f>I141*(1000-(1000*0.61365*exp(17.502*V141/(240.97+V141))/(BN141+BO141)+BI141)/2)/(1000*0.61365*exp(17.502*V141/(240.97+V141))/(BN141+BO141)-BI141)</f>
        <v>0</v>
      </c>
      <c r="S141">
        <f>1/((BB141+1)/(P141/1.6)+1/(Q141/1.37)) + BB141/((BB141+1)/(P141/1.6) + BB141/(Q141/1.37))</f>
        <v>0</v>
      </c>
      <c r="T141">
        <f>(AW141*AZ141)</f>
        <v>0</v>
      </c>
      <c r="U141">
        <f>(BP141+(T141+2*0.95*5.67E-8*(((BP141+$B$7)+273)^4-(BP141+273)^4)-44100*I141)/(1.84*29.3*Q141+8*0.95*5.67E-8*(BP141+273)^3))</f>
        <v>0</v>
      </c>
      <c r="V141">
        <f>($C$7*BQ141+$D$7*BR141+$E$7*U141)</f>
        <v>0</v>
      </c>
      <c r="W141">
        <f>0.61365*exp(17.502*V141/(240.97+V141))</f>
        <v>0</v>
      </c>
      <c r="X141">
        <f>(Y141/Z141*100)</f>
        <v>0</v>
      </c>
      <c r="Y141">
        <f>BI141*(BN141+BO141)/1000</f>
        <v>0</v>
      </c>
      <c r="Z141">
        <f>0.61365*exp(17.502*BP141/(240.97+BP141))</f>
        <v>0</v>
      </c>
      <c r="AA141">
        <f>(W141-BI141*(BN141+BO141)/1000)</f>
        <v>0</v>
      </c>
      <c r="AB141">
        <f>(-I141*44100)</f>
        <v>0</v>
      </c>
      <c r="AC141">
        <f>2*29.3*Q141*0.92*(BP141-V141)</f>
        <v>0</v>
      </c>
      <c r="AD141">
        <f>2*0.95*5.67E-8*(((BP141+$B$7)+273)^4-(V141+273)^4)</f>
        <v>0</v>
      </c>
      <c r="AE141">
        <f>T141+AD141+AB141+AC141</f>
        <v>0</v>
      </c>
      <c r="AF141">
        <f>BM141*AT141*(BH141-BG141*(1000-AT141*BJ141)/(1000-AT141*BI141))/(100*BA141)</f>
        <v>0</v>
      </c>
      <c r="AG141">
        <f>1000*BM141*AT141*(BI141-BJ141)/(100*BA141*(1000-AT141*BI141))</f>
        <v>0</v>
      </c>
      <c r="AH141">
        <f>(AI141 - AJ141 - BN141*1E3/(8.314*(BP141+273.15)) * AL141/BM141 * AK141) * BM141/(100*BA141) * (1000 - BJ141)/1000</f>
        <v>0</v>
      </c>
      <c r="AI141">
        <v>426.7668535114582</v>
      </c>
      <c r="AJ141">
        <v>425.7711696969697</v>
      </c>
      <c r="AK141">
        <v>0.0001025960734760221</v>
      </c>
      <c r="AL141">
        <v>67.17233215748767</v>
      </c>
      <c r="AM141">
        <f>(AO141 - AN141 + BN141*1E3/(8.314*(BP141+273.15)) * AQ141/BM141 * AP141) * BM141/(100*BA141) * 1000/(1000 - AO141)</f>
        <v>0</v>
      </c>
      <c r="AN141">
        <v>15.84587815372722</v>
      </c>
      <c r="AO141">
        <v>16.00935454545453</v>
      </c>
      <c r="AP141">
        <v>0.0008003297761724513</v>
      </c>
      <c r="AQ141">
        <v>78.54934967298847</v>
      </c>
      <c r="AR141">
        <v>11</v>
      </c>
      <c r="AS141">
        <v>2</v>
      </c>
      <c r="AT141">
        <f>IF(AR141*$H$13&gt;=AV141,1.0,(AV141/(AV141-AR141*$H$13)))</f>
        <v>0</v>
      </c>
      <c r="AU141">
        <f>(AT141-1)*100</f>
        <v>0</v>
      </c>
      <c r="AV141">
        <f>MAX(0,($B$13+$C$13*BU141)/(1+$D$13*BU141)*BN141/(BP141+273)*$E$13)</f>
        <v>0</v>
      </c>
      <c r="AW141">
        <f>$B$11*BV141+$C$11*BW141+$F$11*CH141*(1-CK141)</f>
        <v>0</v>
      </c>
      <c r="AX141">
        <f>AW141*AY141</f>
        <v>0</v>
      </c>
      <c r="AY141">
        <f>($B$11*$D$9+$C$11*$D$9+$F$11*((CU141+CM141)/MAX(CU141+CM141+CV141, 0.1)*$I$9+CV141/MAX(CU141+CM141+CV141, 0.1)*$J$9))/($B$11+$C$11+$F$11)</f>
        <v>0</v>
      </c>
      <c r="AZ141">
        <f>($B$11*$K$9+$C$11*$K$9+$F$11*((CU141+CM141)/MAX(CU141+CM141+CV141, 0.1)*$P$9+CV141/MAX(CU141+CM141+CV141, 0.1)*$Q$9))/($B$11+$C$11+$F$11)</f>
        <v>0</v>
      </c>
      <c r="BA141">
        <v>6</v>
      </c>
      <c r="BB141">
        <v>0.5</v>
      </c>
      <c r="BC141" t="s">
        <v>355</v>
      </c>
      <c r="BD141">
        <v>2</v>
      </c>
      <c r="BE141" t="b">
        <v>1</v>
      </c>
      <c r="BF141">
        <v>1714155948.927586</v>
      </c>
      <c r="BG141">
        <v>418.9417586206897</v>
      </c>
      <c r="BH141">
        <v>419.9787931034484</v>
      </c>
      <c r="BI141">
        <v>15.98289310344828</v>
      </c>
      <c r="BJ141">
        <v>15.83178275862069</v>
      </c>
      <c r="BK141">
        <v>421.6189310344828</v>
      </c>
      <c r="BL141">
        <v>16.01156896551724</v>
      </c>
      <c r="BM141">
        <v>599.9783793103448</v>
      </c>
      <c r="BN141">
        <v>101.3864827586207</v>
      </c>
      <c r="BO141">
        <v>0.09987211034482757</v>
      </c>
      <c r="BP141">
        <v>22.39752068965517</v>
      </c>
      <c r="BQ141">
        <v>22.39665517241379</v>
      </c>
      <c r="BR141">
        <v>999.9000000000002</v>
      </c>
      <c r="BS141">
        <v>0</v>
      </c>
      <c r="BT141">
        <v>0</v>
      </c>
      <c r="BU141">
        <v>10006.96793103448</v>
      </c>
      <c r="BV141">
        <v>0</v>
      </c>
      <c r="BW141">
        <v>759.9566551724138</v>
      </c>
      <c r="BX141">
        <v>-1.037004482758621</v>
      </c>
      <c r="BY141">
        <v>425.746448275862</v>
      </c>
      <c r="BZ141">
        <v>426.7346896551724</v>
      </c>
      <c r="CA141">
        <v>0.1511217586206897</v>
      </c>
      <c r="CB141">
        <v>419.9787931034484</v>
      </c>
      <c r="CC141">
        <v>15.83178275862069</v>
      </c>
      <c r="CD141">
        <v>1.620449655172413</v>
      </c>
      <c r="CE141">
        <v>1.605127931034483</v>
      </c>
      <c r="CF141">
        <v>14.15464482758621</v>
      </c>
      <c r="CG141">
        <v>14.00811379310345</v>
      </c>
      <c r="CH141">
        <v>400.0013793103449</v>
      </c>
      <c r="CI141">
        <v>0.9000249999999999</v>
      </c>
      <c r="CJ141">
        <v>0.09997470000000004</v>
      </c>
      <c r="CK141">
        <v>0</v>
      </c>
      <c r="CL141">
        <v>183.2576896551724</v>
      </c>
      <c r="CM141">
        <v>5.00098</v>
      </c>
      <c r="CN141">
        <v>1162.884137931035</v>
      </c>
      <c r="CO141">
        <v>3655.96448275862</v>
      </c>
      <c r="CP141">
        <v>36.37048275862069</v>
      </c>
      <c r="CQ141">
        <v>41.85748275862067</v>
      </c>
      <c r="CR141">
        <v>38.48455172413792</v>
      </c>
      <c r="CS141">
        <v>41.68948275862068</v>
      </c>
      <c r="CT141">
        <v>38.76272413793102</v>
      </c>
      <c r="CU141">
        <v>355.5103448275862</v>
      </c>
      <c r="CV141">
        <v>39.49</v>
      </c>
      <c r="CW141">
        <v>0</v>
      </c>
      <c r="CX141">
        <v>1714156043.3</v>
      </c>
      <c r="CY141">
        <v>0</v>
      </c>
      <c r="CZ141">
        <v>1714154521.5</v>
      </c>
      <c r="DA141" t="s">
        <v>550</v>
      </c>
      <c r="DB141">
        <v>1714154517.5</v>
      </c>
      <c r="DC141">
        <v>1714154521.5</v>
      </c>
      <c r="DD141">
        <v>4</v>
      </c>
      <c r="DE141">
        <v>0.022</v>
      </c>
      <c r="DF141">
        <v>-0.004</v>
      </c>
      <c r="DG141">
        <v>-2.682</v>
      </c>
      <c r="DH141">
        <v>-0.032</v>
      </c>
      <c r="DI141">
        <v>420</v>
      </c>
      <c r="DJ141">
        <v>14</v>
      </c>
      <c r="DK141">
        <v>0.52</v>
      </c>
      <c r="DL141">
        <v>0.11</v>
      </c>
      <c r="DM141">
        <v>-1.0342726</v>
      </c>
      <c r="DN141">
        <v>-0.07427189493433191</v>
      </c>
      <c r="DO141">
        <v>0.04233745558415147</v>
      </c>
      <c r="DP141">
        <v>1</v>
      </c>
      <c r="DQ141">
        <v>0.156690325</v>
      </c>
      <c r="DR141">
        <v>-0.06762989493433444</v>
      </c>
      <c r="DS141">
        <v>0.01316440594441599</v>
      </c>
      <c r="DT141">
        <v>1</v>
      </c>
      <c r="DU141">
        <v>2</v>
      </c>
      <c r="DV141">
        <v>2</v>
      </c>
      <c r="DW141" t="s">
        <v>365</v>
      </c>
      <c r="DX141">
        <v>3.22936</v>
      </c>
      <c r="DY141">
        <v>2.70458</v>
      </c>
      <c r="DZ141">
        <v>0.106202</v>
      </c>
      <c r="EA141">
        <v>0.106221</v>
      </c>
      <c r="EB141">
        <v>0.08712689999999999</v>
      </c>
      <c r="EC141">
        <v>0.0869052</v>
      </c>
      <c r="ED141">
        <v>29215</v>
      </c>
      <c r="EE141">
        <v>28540.3</v>
      </c>
      <c r="EF141">
        <v>31298.7</v>
      </c>
      <c r="EG141">
        <v>30267.3</v>
      </c>
      <c r="EH141">
        <v>38273.7</v>
      </c>
      <c r="EI141">
        <v>36552.9</v>
      </c>
      <c r="EJ141">
        <v>43866.2</v>
      </c>
      <c r="EK141">
        <v>42276.3</v>
      </c>
      <c r="EL141">
        <v>2.11177</v>
      </c>
      <c r="EM141">
        <v>1.94298</v>
      </c>
      <c r="EN141">
        <v>0.0107065</v>
      </c>
      <c r="EO141">
        <v>0</v>
      </c>
      <c r="EP141">
        <v>22.231</v>
      </c>
      <c r="EQ141">
        <v>999.9</v>
      </c>
      <c r="ER141">
        <v>55.4</v>
      </c>
      <c r="ES141">
        <v>26.7</v>
      </c>
      <c r="ET141">
        <v>19.2151</v>
      </c>
      <c r="EU141">
        <v>61.4537</v>
      </c>
      <c r="EV141">
        <v>22.7564</v>
      </c>
      <c r="EW141">
        <v>1</v>
      </c>
      <c r="EX141">
        <v>-0.113595</v>
      </c>
      <c r="EY141">
        <v>2.20383</v>
      </c>
      <c r="EZ141">
        <v>20.1951</v>
      </c>
      <c r="FA141">
        <v>5.22598</v>
      </c>
      <c r="FB141">
        <v>11.998</v>
      </c>
      <c r="FC141">
        <v>4.96715</v>
      </c>
      <c r="FD141">
        <v>3.297</v>
      </c>
      <c r="FE141">
        <v>9999</v>
      </c>
      <c r="FF141">
        <v>9999</v>
      </c>
      <c r="FG141">
        <v>9999</v>
      </c>
      <c r="FH141">
        <v>27.9</v>
      </c>
      <c r="FI141">
        <v>4.97106</v>
      </c>
      <c r="FJ141">
        <v>1.86768</v>
      </c>
      <c r="FK141">
        <v>1.85887</v>
      </c>
      <c r="FL141">
        <v>1.86505</v>
      </c>
      <c r="FM141">
        <v>1.8631</v>
      </c>
      <c r="FN141">
        <v>1.86438</v>
      </c>
      <c r="FO141">
        <v>1.85983</v>
      </c>
      <c r="FP141">
        <v>1.86386</v>
      </c>
      <c r="FQ141">
        <v>0</v>
      </c>
      <c r="FR141">
        <v>0</v>
      </c>
      <c r="FS141">
        <v>0</v>
      </c>
      <c r="FT141">
        <v>0</v>
      </c>
      <c r="FU141" t="s">
        <v>358</v>
      </c>
      <c r="FV141" t="s">
        <v>359</v>
      </c>
      <c r="FW141" t="s">
        <v>360</v>
      </c>
      <c r="FX141" t="s">
        <v>360</v>
      </c>
      <c r="FY141" t="s">
        <v>360</v>
      </c>
      <c r="FZ141" t="s">
        <v>360</v>
      </c>
      <c r="GA141">
        <v>0</v>
      </c>
      <c r="GB141">
        <v>100</v>
      </c>
      <c r="GC141">
        <v>100</v>
      </c>
      <c r="GD141">
        <v>-2.677</v>
      </c>
      <c r="GE141">
        <v>-0.0286</v>
      </c>
      <c r="GF141">
        <v>-0.8244468132919491</v>
      </c>
      <c r="GG141">
        <v>-0.004200780211792431</v>
      </c>
      <c r="GH141">
        <v>-6.086107273994438E-07</v>
      </c>
      <c r="GI141">
        <v>3.538391214060535E-10</v>
      </c>
      <c r="GJ141">
        <v>-0.05432726209302651</v>
      </c>
      <c r="GK141">
        <v>0.006682484536868237</v>
      </c>
      <c r="GL141">
        <v>-0.0007200357986506558</v>
      </c>
      <c r="GM141">
        <v>2.515042002614049E-05</v>
      </c>
      <c r="GN141">
        <v>15</v>
      </c>
      <c r="GO141">
        <v>1944</v>
      </c>
      <c r="GP141">
        <v>3</v>
      </c>
      <c r="GQ141">
        <v>20</v>
      </c>
      <c r="GR141">
        <v>24</v>
      </c>
      <c r="GS141">
        <v>23.9</v>
      </c>
      <c r="GT141">
        <v>1.12793</v>
      </c>
      <c r="GU141">
        <v>2.39868</v>
      </c>
      <c r="GV141">
        <v>1.44775</v>
      </c>
      <c r="GW141">
        <v>2.29858</v>
      </c>
      <c r="GX141">
        <v>1.55151</v>
      </c>
      <c r="GY141">
        <v>2.4292</v>
      </c>
      <c r="GZ141">
        <v>31.477</v>
      </c>
      <c r="HA141">
        <v>13.8781</v>
      </c>
      <c r="HB141">
        <v>18</v>
      </c>
      <c r="HC141">
        <v>576.1180000000001</v>
      </c>
      <c r="HD141">
        <v>471.846</v>
      </c>
      <c r="HE141">
        <v>19.001</v>
      </c>
      <c r="HF141">
        <v>25.5366</v>
      </c>
      <c r="HG141">
        <v>30.0007</v>
      </c>
      <c r="HH141">
        <v>25.5125</v>
      </c>
      <c r="HI141">
        <v>25.4563</v>
      </c>
      <c r="HJ141">
        <v>22.5796</v>
      </c>
      <c r="HK141">
        <v>27.0138</v>
      </c>
      <c r="HL141">
        <v>60.5731</v>
      </c>
      <c r="HM141">
        <v>19</v>
      </c>
      <c r="HN141">
        <v>420</v>
      </c>
      <c r="HO141">
        <v>15.8472</v>
      </c>
      <c r="HP141">
        <v>99.32769999999999</v>
      </c>
      <c r="HQ141">
        <v>101.008</v>
      </c>
    </row>
    <row r="142" spans="1:225">
      <c r="A142">
        <v>126</v>
      </c>
      <c r="B142">
        <v>1714155966.6</v>
      </c>
      <c r="C142">
        <v>4909.5</v>
      </c>
      <c r="D142" t="s">
        <v>630</v>
      </c>
      <c r="E142" t="s">
        <v>631</v>
      </c>
      <c r="F142">
        <v>5</v>
      </c>
      <c r="G142" t="s">
        <v>625</v>
      </c>
      <c r="H142">
        <v>1714155958.666666</v>
      </c>
      <c r="I142">
        <f>(J142)/1000</f>
        <v>0</v>
      </c>
      <c r="J142">
        <f>IF(BE142, AM142, AG142)</f>
        <v>0</v>
      </c>
      <c r="K142">
        <f>IF(BE142, AH142, AF142)</f>
        <v>0</v>
      </c>
      <c r="L142">
        <f>BG142 - IF(AT142&gt;1, K142*BA142*100.0/(AV142*BU142), 0)</f>
        <v>0</v>
      </c>
      <c r="M142">
        <f>((S142-I142/2)*L142-K142)/(S142+I142/2)</f>
        <v>0</v>
      </c>
      <c r="N142">
        <f>M142*(BN142+BO142)/1000.0</f>
        <v>0</v>
      </c>
      <c r="O142">
        <f>(BG142 - IF(AT142&gt;1, K142*BA142*100.0/(AV142*BU142), 0))*(BN142+BO142)/1000.0</f>
        <v>0</v>
      </c>
      <c r="P142">
        <f>2.0/((1/R142-1/Q142)+SIGN(R142)*SQRT((1/R142-1/Q142)*(1/R142-1/Q142) + 4*BB142/((BB142+1)*(BB142+1))*(2*1/R142*1/Q142-1/Q142*1/Q142)))</f>
        <v>0</v>
      </c>
      <c r="Q142">
        <f>IF(LEFT(BC142,1)&lt;&gt;"0",IF(LEFT(BC142,1)="1",3.0,BD142),$D$5+$E$5*(BU142*BN142/($K$5*1000))+$F$5*(BU142*BN142/($K$5*1000))*MAX(MIN(BA142,$J$5),$I$5)*MAX(MIN(BA142,$J$5),$I$5)+$G$5*MAX(MIN(BA142,$J$5),$I$5)*(BU142*BN142/($K$5*1000))+$H$5*(BU142*BN142/($K$5*1000))*(BU142*BN142/($K$5*1000)))</f>
        <v>0</v>
      </c>
      <c r="R142">
        <f>I142*(1000-(1000*0.61365*exp(17.502*V142/(240.97+V142))/(BN142+BO142)+BI142)/2)/(1000*0.61365*exp(17.502*V142/(240.97+V142))/(BN142+BO142)-BI142)</f>
        <v>0</v>
      </c>
      <c r="S142">
        <f>1/((BB142+1)/(P142/1.6)+1/(Q142/1.37)) + BB142/((BB142+1)/(P142/1.6) + BB142/(Q142/1.37))</f>
        <v>0</v>
      </c>
      <c r="T142">
        <f>(AW142*AZ142)</f>
        <v>0</v>
      </c>
      <c r="U142">
        <f>(BP142+(T142+2*0.95*5.67E-8*(((BP142+$B$7)+273)^4-(BP142+273)^4)-44100*I142)/(1.84*29.3*Q142+8*0.95*5.67E-8*(BP142+273)^3))</f>
        <v>0</v>
      </c>
      <c r="V142">
        <f>($C$7*BQ142+$D$7*BR142+$E$7*U142)</f>
        <v>0</v>
      </c>
      <c r="W142">
        <f>0.61365*exp(17.502*V142/(240.97+V142))</f>
        <v>0</v>
      </c>
      <c r="X142">
        <f>(Y142/Z142*100)</f>
        <v>0</v>
      </c>
      <c r="Y142">
        <f>BI142*(BN142+BO142)/1000</f>
        <v>0</v>
      </c>
      <c r="Z142">
        <f>0.61365*exp(17.502*BP142/(240.97+BP142))</f>
        <v>0</v>
      </c>
      <c r="AA142">
        <f>(W142-BI142*(BN142+BO142)/1000)</f>
        <v>0</v>
      </c>
      <c r="AB142">
        <f>(-I142*44100)</f>
        <v>0</v>
      </c>
      <c r="AC142">
        <f>2*29.3*Q142*0.92*(BP142-V142)</f>
        <v>0</v>
      </c>
      <c r="AD142">
        <f>2*0.95*5.67E-8*(((BP142+$B$7)+273)^4-(V142+273)^4)</f>
        <v>0</v>
      </c>
      <c r="AE142">
        <f>T142+AD142+AB142+AC142</f>
        <v>0</v>
      </c>
      <c r="AF142">
        <f>BM142*AT142*(BH142-BG142*(1000-AT142*BJ142)/(1000-AT142*BI142))/(100*BA142)</f>
        <v>0</v>
      </c>
      <c r="AG142">
        <f>1000*BM142*AT142*(BI142-BJ142)/(100*BA142*(1000-AT142*BI142))</f>
        <v>0</v>
      </c>
      <c r="AH142">
        <f>(AI142 - AJ142 - BN142*1E3/(8.314*(BP142+273.15)) * AL142/BM142 * AK142) * BM142/(100*BA142) * (1000 - BJ142)/1000</f>
        <v>0</v>
      </c>
      <c r="AI142">
        <v>426.7765464058539</v>
      </c>
      <c r="AJ142">
        <v>425.8698484848483</v>
      </c>
      <c r="AK142">
        <v>-0.0002579548429168744</v>
      </c>
      <c r="AL142">
        <v>67.17233215748767</v>
      </c>
      <c r="AM142">
        <f>(AO142 - AN142 + BN142*1E3/(8.314*(BP142+273.15)) * AQ142/BM142 * AP142) * BM142/(100*BA142) * 1000/(1000 - AO142)</f>
        <v>0</v>
      </c>
      <c r="AN142">
        <v>15.8532272834254</v>
      </c>
      <c r="AO142">
        <v>16.02709393939393</v>
      </c>
      <c r="AP142">
        <v>0.0002025607833019427</v>
      </c>
      <c r="AQ142">
        <v>78.54934967298847</v>
      </c>
      <c r="AR142">
        <v>11</v>
      </c>
      <c r="AS142">
        <v>2</v>
      </c>
      <c r="AT142">
        <f>IF(AR142*$H$13&gt;=AV142,1.0,(AV142/(AV142-AR142*$H$13)))</f>
        <v>0</v>
      </c>
      <c r="AU142">
        <f>(AT142-1)*100</f>
        <v>0</v>
      </c>
      <c r="AV142">
        <f>MAX(0,($B$13+$C$13*BU142)/(1+$D$13*BU142)*BN142/(BP142+273)*$E$13)</f>
        <v>0</v>
      </c>
      <c r="AW142">
        <f>$B$11*BV142+$C$11*BW142+$F$11*CH142*(1-CK142)</f>
        <v>0</v>
      </c>
      <c r="AX142">
        <f>AW142*AY142</f>
        <v>0</v>
      </c>
      <c r="AY142">
        <f>($B$11*$D$9+$C$11*$D$9+$F$11*((CU142+CM142)/MAX(CU142+CM142+CV142, 0.1)*$I$9+CV142/MAX(CU142+CM142+CV142, 0.1)*$J$9))/($B$11+$C$11+$F$11)</f>
        <v>0</v>
      </c>
      <c r="AZ142">
        <f>($B$11*$K$9+$C$11*$K$9+$F$11*((CU142+CM142)/MAX(CU142+CM142+CV142, 0.1)*$P$9+CV142/MAX(CU142+CM142+CV142, 0.1)*$Q$9))/($B$11+$C$11+$F$11)</f>
        <v>0</v>
      </c>
      <c r="BA142">
        <v>6</v>
      </c>
      <c r="BB142">
        <v>0.5</v>
      </c>
      <c r="BC142" t="s">
        <v>355</v>
      </c>
      <c r="BD142">
        <v>2</v>
      </c>
      <c r="BE142" t="b">
        <v>1</v>
      </c>
      <c r="BF142">
        <v>1714155958.666666</v>
      </c>
      <c r="BG142">
        <v>419.0060000000001</v>
      </c>
      <c r="BH142">
        <v>420.0074333333333</v>
      </c>
      <c r="BI142">
        <v>16.01374666666667</v>
      </c>
      <c r="BJ142">
        <v>15.84911333333333</v>
      </c>
      <c r="BK142">
        <v>421.6834333333334</v>
      </c>
      <c r="BL142">
        <v>16.04235</v>
      </c>
      <c r="BM142">
        <v>600.0106666666668</v>
      </c>
      <c r="BN142">
        <v>101.3865</v>
      </c>
      <c r="BO142">
        <v>0.1000028833333333</v>
      </c>
      <c r="BP142">
        <v>22.40663</v>
      </c>
      <c r="BQ142">
        <v>22.40535</v>
      </c>
      <c r="BR142">
        <v>999.9000000000002</v>
      </c>
      <c r="BS142">
        <v>0</v>
      </c>
      <c r="BT142">
        <v>0</v>
      </c>
      <c r="BU142">
        <v>10014.10766666667</v>
      </c>
      <c r="BV142">
        <v>0</v>
      </c>
      <c r="BW142">
        <v>777.4749333333332</v>
      </c>
      <c r="BX142">
        <v>-1.001479566666667</v>
      </c>
      <c r="BY142">
        <v>425.8249999999999</v>
      </c>
      <c r="BZ142">
        <v>426.7713000000001</v>
      </c>
      <c r="CA142">
        <v>0.1646374666666666</v>
      </c>
      <c r="CB142">
        <v>420.0074333333333</v>
      </c>
      <c r="CC142">
        <v>15.84911333333333</v>
      </c>
      <c r="CD142">
        <v>1.623578</v>
      </c>
      <c r="CE142">
        <v>1.606886666666666</v>
      </c>
      <c r="CF142">
        <v>14.18442333333333</v>
      </c>
      <c r="CG142">
        <v>14.02501</v>
      </c>
      <c r="CH142">
        <v>399.9925999999999</v>
      </c>
      <c r="CI142">
        <v>0.9000249999999999</v>
      </c>
      <c r="CJ142">
        <v>0.09997470000000004</v>
      </c>
      <c r="CK142">
        <v>0</v>
      </c>
      <c r="CL142">
        <v>182.7481666666667</v>
      </c>
      <c r="CM142">
        <v>5.00098</v>
      </c>
      <c r="CN142">
        <v>1156.052</v>
      </c>
      <c r="CO142">
        <v>3655.881666666667</v>
      </c>
      <c r="CP142">
        <v>36.4477</v>
      </c>
      <c r="CQ142">
        <v>41.95603333333334</v>
      </c>
      <c r="CR142">
        <v>38.5873</v>
      </c>
      <c r="CS142">
        <v>41.81436666666665</v>
      </c>
      <c r="CT142">
        <v>38.84563333333332</v>
      </c>
      <c r="CU142">
        <v>355.502</v>
      </c>
      <c r="CV142">
        <v>39.49</v>
      </c>
      <c r="CW142">
        <v>0</v>
      </c>
      <c r="CX142">
        <v>1714156053.5</v>
      </c>
      <c r="CY142">
        <v>0</v>
      </c>
      <c r="CZ142">
        <v>1714154521.5</v>
      </c>
      <c r="DA142" t="s">
        <v>550</v>
      </c>
      <c r="DB142">
        <v>1714154517.5</v>
      </c>
      <c r="DC142">
        <v>1714154521.5</v>
      </c>
      <c r="DD142">
        <v>4</v>
      </c>
      <c r="DE142">
        <v>0.022</v>
      </c>
      <c r="DF142">
        <v>-0.004</v>
      </c>
      <c r="DG142">
        <v>-2.682</v>
      </c>
      <c r="DH142">
        <v>-0.032</v>
      </c>
      <c r="DI142">
        <v>420</v>
      </c>
      <c r="DJ142">
        <v>14</v>
      </c>
      <c r="DK142">
        <v>0.52</v>
      </c>
      <c r="DL142">
        <v>0.11</v>
      </c>
      <c r="DM142">
        <v>-1.011808525</v>
      </c>
      <c r="DN142">
        <v>0.3965718461538509</v>
      </c>
      <c r="DO142">
        <v>0.05027014584571418</v>
      </c>
      <c r="DP142">
        <v>0</v>
      </c>
      <c r="DQ142">
        <v>0.15816945</v>
      </c>
      <c r="DR142">
        <v>0.1143579061913695</v>
      </c>
      <c r="DS142">
        <v>0.01127866397661975</v>
      </c>
      <c r="DT142">
        <v>0</v>
      </c>
      <c r="DU142">
        <v>0</v>
      </c>
      <c r="DV142">
        <v>2</v>
      </c>
      <c r="DW142" t="s">
        <v>357</v>
      </c>
      <c r="DX142">
        <v>3.22937</v>
      </c>
      <c r="DY142">
        <v>2.70428</v>
      </c>
      <c r="DZ142">
        <v>0.106211</v>
      </c>
      <c r="EA142">
        <v>0.10623</v>
      </c>
      <c r="EB142">
        <v>0.08718969999999999</v>
      </c>
      <c r="EC142">
        <v>0.08693149999999999</v>
      </c>
      <c r="ED142">
        <v>29213.1</v>
      </c>
      <c r="EE142">
        <v>28539.3</v>
      </c>
      <c r="EF142">
        <v>31297</v>
      </c>
      <c r="EG142">
        <v>30266.6</v>
      </c>
      <c r="EH142">
        <v>38268.7</v>
      </c>
      <c r="EI142">
        <v>36551.1</v>
      </c>
      <c r="EJ142">
        <v>43863.6</v>
      </c>
      <c r="EK142">
        <v>42275.4</v>
      </c>
      <c r="EL142">
        <v>2.11227</v>
      </c>
      <c r="EM142">
        <v>1.94278</v>
      </c>
      <c r="EN142">
        <v>0.0103116</v>
      </c>
      <c r="EO142">
        <v>0</v>
      </c>
      <c r="EP142">
        <v>22.2372</v>
      </c>
      <c r="EQ142">
        <v>999.9</v>
      </c>
      <c r="ER142">
        <v>55.4</v>
      </c>
      <c r="ES142">
        <v>26.7</v>
      </c>
      <c r="ET142">
        <v>19.216</v>
      </c>
      <c r="EU142">
        <v>61.6837</v>
      </c>
      <c r="EV142">
        <v>22.3718</v>
      </c>
      <c r="EW142">
        <v>1</v>
      </c>
      <c r="EX142">
        <v>-0.112241</v>
      </c>
      <c r="EY142">
        <v>2.20391</v>
      </c>
      <c r="EZ142">
        <v>20.1949</v>
      </c>
      <c r="FA142">
        <v>5.22717</v>
      </c>
      <c r="FB142">
        <v>11.998</v>
      </c>
      <c r="FC142">
        <v>4.96725</v>
      </c>
      <c r="FD142">
        <v>3.297</v>
      </c>
      <c r="FE142">
        <v>9999</v>
      </c>
      <c r="FF142">
        <v>9999</v>
      </c>
      <c r="FG142">
        <v>9999</v>
      </c>
      <c r="FH142">
        <v>27.9</v>
      </c>
      <c r="FI142">
        <v>4.97103</v>
      </c>
      <c r="FJ142">
        <v>1.86768</v>
      </c>
      <c r="FK142">
        <v>1.85892</v>
      </c>
      <c r="FL142">
        <v>1.86504</v>
      </c>
      <c r="FM142">
        <v>1.8631</v>
      </c>
      <c r="FN142">
        <v>1.86441</v>
      </c>
      <c r="FO142">
        <v>1.85982</v>
      </c>
      <c r="FP142">
        <v>1.86387</v>
      </c>
      <c r="FQ142">
        <v>0</v>
      </c>
      <c r="FR142">
        <v>0</v>
      </c>
      <c r="FS142">
        <v>0</v>
      </c>
      <c r="FT142">
        <v>0</v>
      </c>
      <c r="FU142" t="s">
        <v>358</v>
      </c>
      <c r="FV142" t="s">
        <v>359</v>
      </c>
      <c r="FW142" t="s">
        <v>360</v>
      </c>
      <c r="FX142" t="s">
        <v>360</v>
      </c>
      <c r="FY142" t="s">
        <v>360</v>
      </c>
      <c r="FZ142" t="s">
        <v>360</v>
      </c>
      <c r="GA142">
        <v>0</v>
      </c>
      <c r="GB142">
        <v>100</v>
      </c>
      <c r="GC142">
        <v>100</v>
      </c>
      <c r="GD142">
        <v>-2.677</v>
      </c>
      <c r="GE142">
        <v>-0.0285</v>
      </c>
      <c r="GF142">
        <v>-0.8244468132919491</v>
      </c>
      <c r="GG142">
        <v>-0.004200780211792431</v>
      </c>
      <c r="GH142">
        <v>-6.086107273994438E-07</v>
      </c>
      <c r="GI142">
        <v>3.538391214060535E-10</v>
      </c>
      <c r="GJ142">
        <v>-0.05432726209302651</v>
      </c>
      <c r="GK142">
        <v>0.006682484536868237</v>
      </c>
      <c r="GL142">
        <v>-0.0007200357986506558</v>
      </c>
      <c r="GM142">
        <v>2.515042002614049E-05</v>
      </c>
      <c r="GN142">
        <v>15</v>
      </c>
      <c r="GO142">
        <v>1944</v>
      </c>
      <c r="GP142">
        <v>3</v>
      </c>
      <c r="GQ142">
        <v>20</v>
      </c>
      <c r="GR142">
        <v>24.2</v>
      </c>
      <c r="GS142">
        <v>24.1</v>
      </c>
      <c r="GT142">
        <v>1.12793</v>
      </c>
      <c r="GU142">
        <v>2.4231</v>
      </c>
      <c r="GV142">
        <v>1.44897</v>
      </c>
      <c r="GW142">
        <v>2.29858</v>
      </c>
      <c r="GX142">
        <v>1.55151</v>
      </c>
      <c r="GY142">
        <v>2.28027</v>
      </c>
      <c r="GZ142">
        <v>31.477</v>
      </c>
      <c r="HA142">
        <v>13.8694</v>
      </c>
      <c r="HB142">
        <v>18</v>
      </c>
      <c r="HC142">
        <v>576.6130000000001</v>
      </c>
      <c r="HD142">
        <v>471.849</v>
      </c>
      <c r="HE142">
        <v>19</v>
      </c>
      <c r="HF142">
        <v>25.5533</v>
      </c>
      <c r="HG142">
        <v>30.0007</v>
      </c>
      <c r="HH142">
        <v>25.5279</v>
      </c>
      <c r="HI142">
        <v>25.4711</v>
      </c>
      <c r="HJ142">
        <v>22.5778</v>
      </c>
      <c r="HK142">
        <v>27.0138</v>
      </c>
      <c r="HL142">
        <v>60.5731</v>
      </c>
      <c r="HM142">
        <v>19</v>
      </c>
      <c r="HN142">
        <v>420</v>
      </c>
      <c r="HO142">
        <v>15.8472</v>
      </c>
      <c r="HP142">
        <v>99.32210000000001</v>
      </c>
      <c r="HQ142">
        <v>101.006</v>
      </c>
    </row>
    <row r="143" spans="1:225">
      <c r="A143">
        <v>127</v>
      </c>
      <c r="B143">
        <v>1714155976.6</v>
      </c>
      <c r="C143">
        <v>4919.5</v>
      </c>
      <c r="D143" t="s">
        <v>632</v>
      </c>
      <c r="E143" t="s">
        <v>633</v>
      </c>
      <c r="F143">
        <v>5</v>
      </c>
      <c r="G143" t="s">
        <v>625</v>
      </c>
      <c r="H143">
        <v>1714155968.666666</v>
      </c>
      <c r="I143">
        <f>(J143)/1000</f>
        <v>0</v>
      </c>
      <c r="J143">
        <f>IF(BE143, AM143, AG143)</f>
        <v>0</v>
      </c>
      <c r="K143">
        <f>IF(BE143, AH143, AF143)</f>
        <v>0</v>
      </c>
      <c r="L143">
        <f>BG143 - IF(AT143&gt;1, K143*BA143*100.0/(AV143*BU143), 0)</f>
        <v>0</v>
      </c>
      <c r="M143">
        <f>((S143-I143/2)*L143-K143)/(S143+I143/2)</f>
        <v>0</v>
      </c>
      <c r="N143">
        <f>M143*(BN143+BO143)/1000.0</f>
        <v>0</v>
      </c>
      <c r="O143">
        <f>(BG143 - IF(AT143&gt;1, K143*BA143*100.0/(AV143*BU143), 0))*(BN143+BO143)/1000.0</f>
        <v>0</v>
      </c>
      <c r="P143">
        <f>2.0/((1/R143-1/Q143)+SIGN(R143)*SQRT((1/R143-1/Q143)*(1/R143-1/Q143) + 4*BB143/((BB143+1)*(BB143+1))*(2*1/R143*1/Q143-1/Q143*1/Q143)))</f>
        <v>0</v>
      </c>
      <c r="Q143">
        <f>IF(LEFT(BC143,1)&lt;&gt;"0",IF(LEFT(BC143,1)="1",3.0,BD143),$D$5+$E$5*(BU143*BN143/($K$5*1000))+$F$5*(BU143*BN143/($K$5*1000))*MAX(MIN(BA143,$J$5),$I$5)*MAX(MIN(BA143,$J$5),$I$5)+$G$5*MAX(MIN(BA143,$J$5),$I$5)*(BU143*BN143/($K$5*1000))+$H$5*(BU143*BN143/($K$5*1000))*(BU143*BN143/($K$5*1000)))</f>
        <v>0</v>
      </c>
      <c r="R143">
        <f>I143*(1000-(1000*0.61365*exp(17.502*V143/(240.97+V143))/(BN143+BO143)+BI143)/2)/(1000*0.61365*exp(17.502*V143/(240.97+V143))/(BN143+BO143)-BI143)</f>
        <v>0</v>
      </c>
      <c r="S143">
        <f>1/((BB143+1)/(P143/1.6)+1/(Q143/1.37)) + BB143/((BB143+1)/(P143/1.6) + BB143/(Q143/1.37))</f>
        <v>0</v>
      </c>
      <c r="T143">
        <f>(AW143*AZ143)</f>
        <v>0</v>
      </c>
      <c r="U143">
        <f>(BP143+(T143+2*0.95*5.67E-8*(((BP143+$B$7)+273)^4-(BP143+273)^4)-44100*I143)/(1.84*29.3*Q143+8*0.95*5.67E-8*(BP143+273)^3))</f>
        <v>0</v>
      </c>
      <c r="V143">
        <f>($C$7*BQ143+$D$7*BR143+$E$7*U143)</f>
        <v>0</v>
      </c>
      <c r="W143">
        <f>0.61365*exp(17.502*V143/(240.97+V143))</f>
        <v>0</v>
      </c>
      <c r="X143">
        <f>(Y143/Z143*100)</f>
        <v>0</v>
      </c>
      <c r="Y143">
        <f>BI143*(BN143+BO143)/1000</f>
        <v>0</v>
      </c>
      <c r="Z143">
        <f>0.61365*exp(17.502*BP143/(240.97+BP143))</f>
        <v>0</v>
      </c>
      <c r="AA143">
        <f>(W143-BI143*(BN143+BO143)/1000)</f>
        <v>0</v>
      </c>
      <c r="AB143">
        <f>(-I143*44100)</f>
        <v>0</v>
      </c>
      <c r="AC143">
        <f>2*29.3*Q143*0.92*(BP143-V143)</f>
        <v>0</v>
      </c>
      <c r="AD143">
        <f>2*0.95*5.67E-8*(((BP143+$B$7)+273)^4-(V143+273)^4)</f>
        <v>0</v>
      </c>
      <c r="AE143">
        <f>T143+AD143+AB143+AC143</f>
        <v>0</v>
      </c>
      <c r="AF143">
        <f>BM143*AT143*(BH143-BG143*(1000-AT143*BJ143)/(1000-AT143*BI143))/(100*BA143)</f>
        <v>0</v>
      </c>
      <c r="AG143">
        <f>1000*BM143*AT143*(BI143-BJ143)/(100*BA143*(1000-AT143*BI143))</f>
        <v>0</v>
      </c>
      <c r="AH143">
        <f>(AI143 - AJ143 - BN143*1E3/(8.314*(BP143+273.15)) * AL143/BM143 * AK143) * BM143/(100*BA143) * (1000 - BJ143)/1000</f>
        <v>0</v>
      </c>
      <c r="AI143">
        <v>426.7949455639468</v>
      </c>
      <c r="AJ143">
        <v>425.7347515151513</v>
      </c>
      <c r="AK143">
        <v>-0.001544371729134741</v>
      </c>
      <c r="AL143">
        <v>67.17233215748767</v>
      </c>
      <c r="AM143">
        <f>(AO143 - AN143 + BN143*1E3/(8.314*(BP143+273.15)) * AQ143/BM143 * AP143) * BM143/(100*BA143) * 1000/(1000 - AO143)</f>
        <v>0</v>
      </c>
      <c r="AN143">
        <v>15.86057575938468</v>
      </c>
      <c r="AO143">
        <v>16.04122424242424</v>
      </c>
      <c r="AP143">
        <v>8.854101770152961E-05</v>
      </c>
      <c r="AQ143">
        <v>78.54934967298847</v>
      </c>
      <c r="AR143">
        <v>10</v>
      </c>
      <c r="AS143">
        <v>2</v>
      </c>
      <c r="AT143">
        <f>IF(AR143*$H$13&gt;=AV143,1.0,(AV143/(AV143-AR143*$H$13)))</f>
        <v>0</v>
      </c>
      <c r="AU143">
        <f>(AT143-1)*100</f>
        <v>0</v>
      </c>
      <c r="AV143">
        <f>MAX(0,($B$13+$C$13*BU143)/(1+$D$13*BU143)*BN143/(BP143+273)*$E$13)</f>
        <v>0</v>
      </c>
      <c r="AW143">
        <f>$B$11*BV143+$C$11*BW143+$F$11*CH143*(1-CK143)</f>
        <v>0</v>
      </c>
      <c r="AX143">
        <f>AW143*AY143</f>
        <v>0</v>
      </c>
      <c r="AY143">
        <f>($B$11*$D$9+$C$11*$D$9+$F$11*((CU143+CM143)/MAX(CU143+CM143+CV143, 0.1)*$I$9+CV143/MAX(CU143+CM143+CV143, 0.1)*$J$9))/($B$11+$C$11+$F$11)</f>
        <v>0</v>
      </c>
      <c r="AZ143">
        <f>($B$11*$K$9+$C$11*$K$9+$F$11*((CU143+CM143)/MAX(CU143+CM143+CV143, 0.1)*$P$9+CV143/MAX(CU143+CM143+CV143, 0.1)*$Q$9))/($B$11+$C$11+$F$11)</f>
        <v>0</v>
      </c>
      <c r="BA143">
        <v>6</v>
      </c>
      <c r="BB143">
        <v>0.5</v>
      </c>
      <c r="BC143" t="s">
        <v>355</v>
      </c>
      <c r="BD143">
        <v>2</v>
      </c>
      <c r="BE143" t="b">
        <v>1</v>
      </c>
      <c r="BF143">
        <v>1714155968.666666</v>
      </c>
      <c r="BG143">
        <v>418.9893000000001</v>
      </c>
      <c r="BH143">
        <v>419.9968666666667</v>
      </c>
      <c r="BI143">
        <v>16.03094666666667</v>
      </c>
      <c r="BJ143">
        <v>15.85702666666666</v>
      </c>
      <c r="BK143">
        <v>421.6667333333334</v>
      </c>
      <c r="BL143">
        <v>16.0595</v>
      </c>
      <c r="BM143">
        <v>600.0035666666668</v>
      </c>
      <c r="BN143">
        <v>101.3845333333333</v>
      </c>
      <c r="BO143">
        <v>0.1000789133333333</v>
      </c>
      <c r="BP143">
        <v>22.41421666666666</v>
      </c>
      <c r="BQ143">
        <v>22.41510999999999</v>
      </c>
      <c r="BR143">
        <v>999.9000000000002</v>
      </c>
      <c r="BS143">
        <v>0</v>
      </c>
      <c r="BT143">
        <v>0</v>
      </c>
      <c r="BU143">
        <v>9987.065333333334</v>
      </c>
      <c r="BV143">
        <v>0</v>
      </c>
      <c r="BW143">
        <v>585.0389666666667</v>
      </c>
      <c r="BX143">
        <v>-1.0075288</v>
      </c>
      <c r="BY143">
        <v>425.8155333333334</v>
      </c>
      <c r="BZ143">
        <v>426.764</v>
      </c>
      <c r="CA143">
        <v>0.1739171</v>
      </c>
      <c r="CB143">
        <v>419.9968666666667</v>
      </c>
      <c r="CC143">
        <v>15.85702666666666</v>
      </c>
      <c r="CD143">
        <v>1.625290333333333</v>
      </c>
      <c r="CE143">
        <v>1.607657333333333</v>
      </c>
      <c r="CF143">
        <v>14.20070333333333</v>
      </c>
      <c r="CG143">
        <v>14.0324</v>
      </c>
      <c r="CH143">
        <v>400.0228333333334</v>
      </c>
      <c r="CI143">
        <v>0.9000119333333333</v>
      </c>
      <c r="CJ143">
        <v>0.09998782666666668</v>
      </c>
      <c r="CK143">
        <v>0</v>
      </c>
      <c r="CL143">
        <v>182.3561666666666</v>
      </c>
      <c r="CM143">
        <v>5.00098</v>
      </c>
      <c r="CN143">
        <v>1143.623666666667</v>
      </c>
      <c r="CO143">
        <v>3656.146</v>
      </c>
      <c r="CP143">
        <v>36.52066666666666</v>
      </c>
      <c r="CQ143">
        <v>41.86226666666665</v>
      </c>
      <c r="CR143">
        <v>38.63316666666665</v>
      </c>
      <c r="CS143">
        <v>41.77879999999998</v>
      </c>
      <c r="CT143">
        <v>38.83939999999999</v>
      </c>
      <c r="CU143">
        <v>355.5243333333335</v>
      </c>
      <c r="CV143">
        <v>39.49766666666666</v>
      </c>
      <c r="CW143">
        <v>0</v>
      </c>
      <c r="CX143">
        <v>1714156063.7</v>
      </c>
      <c r="CY143">
        <v>0</v>
      </c>
      <c r="CZ143">
        <v>1714154521.5</v>
      </c>
      <c r="DA143" t="s">
        <v>550</v>
      </c>
      <c r="DB143">
        <v>1714154517.5</v>
      </c>
      <c r="DC143">
        <v>1714154521.5</v>
      </c>
      <c r="DD143">
        <v>4</v>
      </c>
      <c r="DE143">
        <v>0.022</v>
      </c>
      <c r="DF143">
        <v>-0.004</v>
      </c>
      <c r="DG143">
        <v>-2.682</v>
      </c>
      <c r="DH143">
        <v>-0.032</v>
      </c>
      <c r="DI143">
        <v>420</v>
      </c>
      <c r="DJ143">
        <v>14</v>
      </c>
      <c r="DK143">
        <v>0.52</v>
      </c>
      <c r="DL143">
        <v>0.11</v>
      </c>
      <c r="DM143">
        <v>-1.002372073170732</v>
      </c>
      <c r="DN143">
        <v>-0.3073390034843221</v>
      </c>
      <c r="DO143">
        <v>0.05699470957750304</v>
      </c>
      <c r="DP143">
        <v>0</v>
      </c>
      <c r="DQ143">
        <v>0.1715541463414634</v>
      </c>
      <c r="DR143">
        <v>0.04493257839721287</v>
      </c>
      <c r="DS143">
        <v>0.004545515729471945</v>
      </c>
      <c r="DT143">
        <v>1</v>
      </c>
      <c r="DU143">
        <v>1</v>
      </c>
      <c r="DV143">
        <v>2</v>
      </c>
      <c r="DW143" t="s">
        <v>368</v>
      </c>
      <c r="DX143">
        <v>3.22944</v>
      </c>
      <c r="DY143">
        <v>2.70421</v>
      </c>
      <c r="DZ143">
        <v>0.106183</v>
      </c>
      <c r="EA143">
        <v>0.106202</v>
      </c>
      <c r="EB143">
        <v>0.08723640000000001</v>
      </c>
      <c r="EC143">
        <v>0.0869543</v>
      </c>
      <c r="ED143">
        <v>29213.2</v>
      </c>
      <c r="EE143">
        <v>28539.1</v>
      </c>
      <c r="EF143">
        <v>31296.2</v>
      </c>
      <c r="EG143">
        <v>30265.5</v>
      </c>
      <c r="EH143">
        <v>38266.2</v>
      </c>
      <c r="EI143">
        <v>36548.8</v>
      </c>
      <c r="EJ143">
        <v>43862.9</v>
      </c>
      <c r="EK143">
        <v>42273.8</v>
      </c>
      <c r="EL143">
        <v>2.1127</v>
      </c>
      <c r="EM143">
        <v>1.94237</v>
      </c>
      <c r="EN143">
        <v>0.0110194</v>
      </c>
      <c r="EO143">
        <v>0</v>
      </c>
      <c r="EP143">
        <v>22.2389</v>
      </c>
      <c r="EQ143">
        <v>999.9</v>
      </c>
      <c r="ER143">
        <v>55.4</v>
      </c>
      <c r="ES143">
        <v>26.7</v>
      </c>
      <c r="ET143">
        <v>19.2187</v>
      </c>
      <c r="EU143">
        <v>62.1537</v>
      </c>
      <c r="EV143">
        <v>22.2476</v>
      </c>
      <c r="EW143">
        <v>1</v>
      </c>
      <c r="EX143">
        <v>-0.111118</v>
      </c>
      <c r="EY143">
        <v>2.20475</v>
      </c>
      <c r="EZ143">
        <v>20.1927</v>
      </c>
      <c r="FA143">
        <v>5.22747</v>
      </c>
      <c r="FB143">
        <v>11.998</v>
      </c>
      <c r="FC143">
        <v>4.96695</v>
      </c>
      <c r="FD143">
        <v>3.297</v>
      </c>
      <c r="FE143">
        <v>9999</v>
      </c>
      <c r="FF143">
        <v>9999</v>
      </c>
      <c r="FG143">
        <v>9999</v>
      </c>
      <c r="FH143">
        <v>27.9</v>
      </c>
      <c r="FI143">
        <v>4.97106</v>
      </c>
      <c r="FJ143">
        <v>1.86768</v>
      </c>
      <c r="FK143">
        <v>1.85887</v>
      </c>
      <c r="FL143">
        <v>1.86504</v>
      </c>
      <c r="FM143">
        <v>1.8631</v>
      </c>
      <c r="FN143">
        <v>1.86441</v>
      </c>
      <c r="FO143">
        <v>1.85982</v>
      </c>
      <c r="FP143">
        <v>1.86386</v>
      </c>
      <c r="FQ143">
        <v>0</v>
      </c>
      <c r="FR143">
        <v>0</v>
      </c>
      <c r="FS143">
        <v>0</v>
      </c>
      <c r="FT143">
        <v>0</v>
      </c>
      <c r="FU143" t="s">
        <v>358</v>
      </c>
      <c r="FV143" t="s">
        <v>359</v>
      </c>
      <c r="FW143" t="s">
        <v>360</v>
      </c>
      <c r="FX143" t="s">
        <v>360</v>
      </c>
      <c r="FY143" t="s">
        <v>360</v>
      </c>
      <c r="FZ143" t="s">
        <v>360</v>
      </c>
      <c r="GA143">
        <v>0</v>
      </c>
      <c r="GB143">
        <v>100</v>
      </c>
      <c r="GC143">
        <v>100</v>
      </c>
      <c r="GD143">
        <v>-2.677</v>
      </c>
      <c r="GE143">
        <v>-0.0285</v>
      </c>
      <c r="GF143">
        <v>-0.8244468132919491</v>
      </c>
      <c r="GG143">
        <v>-0.004200780211792431</v>
      </c>
      <c r="GH143">
        <v>-6.086107273994438E-07</v>
      </c>
      <c r="GI143">
        <v>3.538391214060535E-10</v>
      </c>
      <c r="GJ143">
        <v>-0.05432726209302651</v>
      </c>
      <c r="GK143">
        <v>0.006682484536868237</v>
      </c>
      <c r="GL143">
        <v>-0.0007200357986506558</v>
      </c>
      <c r="GM143">
        <v>2.515042002614049E-05</v>
      </c>
      <c r="GN143">
        <v>15</v>
      </c>
      <c r="GO143">
        <v>1944</v>
      </c>
      <c r="GP143">
        <v>3</v>
      </c>
      <c r="GQ143">
        <v>20</v>
      </c>
      <c r="GR143">
        <v>24.3</v>
      </c>
      <c r="GS143">
        <v>24.3</v>
      </c>
      <c r="GT143">
        <v>1.12793</v>
      </c>
      <c r="GU143">
        <v>2.41821</v>
      </c>
      <c r="GV143">
        <v>1.44775</v>
      </c>
      <c r="GW143">
        <v>2.29858</v>
      </c>
      <c r="GX143">
        <v>1.55151</v>
      </c>
      <c r="GY143">
        <v>2.4353</v>
      </c>
      <c r="GZ143">
        <v>31.4988</v>
      </c>
      <c r="HA143">
        <v>13.8781</v>
      </c>
      <c r="HB143">
        <v>18</v>
      </c>
      <c r="HC143">
        <v>577.053</v>
      </c>
      <c r="HD143">
        <v>471.726</v>
      </c>
      <c r="HE143">
        <v>19.0002</v>
      </c>
      <c r="HF143">
        <v>25.5694</v>
      </c>
      <c r="HG143">
        <v>30.0007</v>
      </c>
      <c r="HH143">
        <v>25.5429</v>
      </c>
      <c r="HI143">
        <v>25.486</v>
      </c>
      <c r="HJ143">
        <v>22.5808</v>
      </c>
      <c r="HK143">
        <v>27.0138</v>
      </c>
      <c r="HL143">
        <v>60.5731</v>
      </c>
      <c r="HM143">
        <v>19</v>
      </c>
      <c r="HN143">
        <v>420</v>
      </c>
      <c r="HO143">
        <v>15.8472</v>
      </c>
      <c r="HP143">
        <v>99.3201</v>
      </c>
      <c r="HQ143">
        <v>101.003</v>
      </c>
    </row>
    <row r="144" spans="1:225">
      <c r="A144">
        <v>128</v>
      </c>
      <c r="B144">
        <v>1714155986.6</v>
      </c>
      <c r="C144">
        <v>4929.5</v>
      </c>
      <c r="D144" t="s">
        <v>634</v>
      </c>
      <c r="E144" t="s">
        <v>635</v>
      </c>
      <c r="F144">
        <v>5</v>
      </c>
      <c r="G144" t="s">
        <v>625</v>
      </c>
      <c r="H144">
        <v>1714155978.666666</v>
      </c>
      <c r="I144">
        <f>(J144)/1000</f>
        <v>0</v>
      </c>
      <c r="J144">
        <f>IF(BE144, AM144, AG144)</f>
        <v>0</v>
      </c>
      <c r="K144">
        <f>IF(BE144, AH144, AF144)</f>
        <v>0</v>
      </c>
      <c r="L144">
        <f>BG144 - IF(AT144&gt;1, K144*BA144*100.0/(AV144*BU144), 0)</f>
        <v>0</v>
      </c>
      <c r="M144">
        <f>((S144-I144/2)*L144-K144)/(S144+I144/2)</f>
        <v>0</v>
      </c>
      <c r="N144">
        <f>M144*(BN144+BO144)/1000.0</f>
        <v>0</v>
      </c>
      <c r="O144">
        <f>(BG144 - IF(AT144&gt;1, K144*BA144*100.0/(AV144*BU144), 0))*(BN144+BO144)/1000.0</f>
        <v>0</v>
      </c>
      <c r="P144">
        <f>2.0/((1/R144-1/Q144)+SIGN(R144)*SQRT((1/R144-1/Q144)*(1/R144-1/Q144) + 4*BB144/((BB144+1)*(BB144+1))*(2*1/R144*1/Q144-1/Q144*1/Q144)))</f>
        <v>0</v>
      </c>
      <c r="Q144">
        <f>IF(LEFT(BC144,1)&lt;&gt;"0",IF(LEFT(BC144,1)="1",3.0,BD144),$D$5+$E$5*(BU144*BN144/($K$5*1000))+$F$5*(BU144*BN144/($K$5*1000))*MAX(MIN(BA144,$J$5),$I$5)*MAX(MIN(BA144,$J$5),$I$5)+$G$5*MAX(MIN(BA144,$J$5),$I$5)*(BU144*BN144/($K$5*1000))+$H$5*(BU144*BN144/($K$5*1000))*(BU144*BN144/($K$5*1000)))</f>
        <v>0</v>
      </c>
      <c r="R144">
        <f>I144*(1000-(1000*0.61365*exp(17.502*V144/(240.97+V144))/(BN144+BO144)+BI144)/2)/(1000*0.61365*exp(17.502*V144/(240.97+V144))/(BN144+BO144)-BI144)</f>
        <v>0</v>
      </c>
      <c r="S144">
        <f>1/((BB144+1)/(P144/1.6)+1/(Q144/1.37)) + BB144/((BB144+1)/(P144/1.6) + BB144/(Q144/1.37))</f>
        <v>0</v>
      </c>
      <c r="T144">
        <f>(AW144*AZ144)</f>
        <v>0</v>
      </c>
      <c r="U144">
        <f>(BP144+(T144+2*0.95*5.67E-8*(((BP144+$B$7)+273)^4-(BP144+273)^4)-44100*I144)/(1.84*29.3*Q144+8*0.95*5.67E-8*(BP144+273)^3))</f>
        <v>0</v>
      </c>
      <c r="V144">
        <f>($C$7*BQ144+$D$7*BR144+$E$7*U144)</f>
        <v>0</v>
      </c>
      <c r="W144">
        <f>0.61365*exp(17.502*V144/(240.97+V144))</f>
        <v>0</v>
      </c>
      <c r="X144">
        <f>(Y144/Z144*100)</f>
        <v>0</v>
      </c>
      <c r="Y144">
        <f>BI144*(BN144+BO144)/1000</f>
        <v>0</v>
      </c>
      <c r="Z144">
        <f>0.61365*exp(17.502*BP144/(240.97+BP144))</f>
        <v>0</v>
      </c>
      <c r="AA144">
        <f>(W144-BI144*(BN144+BO144)/1000)</f>
        <v>0</v>
      </c>
      <c r="AB144">
        <f>(-I144*44100)</f>
        <v>0</v>
      </c>
      <c r="AC144">
        <f>2*29.3*Q144*0.92*(BP144-V144)</f>
        <v>0</v>
      </c>
      <c r="AD144">
        <f>2*0.95*5.67E-8*(((BP144+$B$7)+273)^4-(V144+273)^4)</f>
        <v>0</v>
      </c>
      <c r="AE144">
        <f>T144+AD144+AB144+AC144</f>
        <v>0</v>
      </c>
      <c r="AF144">
        <f>BM144*AT144*(BH144-BG144*(1000-AT144*BJ144)/(1000-AT144*BI144))/(100*BA144)</f>
        <v>0</v>
      </c>
      <c r="AG144">
        <f>1000*BM144*AT144*(BI144-BJ144)/(100*BA144*(1000-AT144*BI144))</f>
        <v>0</v>
      </c>
      <c r="AH144">
        <f>(AI144 - AJ144 - BN144*1E3/(8.314*(BP144+273.15)) * AL144/BM144 * AK144) * BM144/(100*BA144) * (1000 - BJ144)/1000</f>
        <v>0</v>
      </c>
      <c r="AI144">
        <v>426.6970421237314</v>
      </c>
      <c r="AJ144">
        <v>425.7351515151514</v>
      </c>
      <c r="AK144">
        <v>-0.0008312485854184903</v>
      </c>
      <c r="AL144">
        <v>67.17233215748767</v>
      </c>
      <c r="AM144">
        <f>(AO144 - AN144 + BN144*1E3/(8.314*(BP144+273.15)) * AQ144/BM144 * AP144) * BM144/(100*BA144) * 1000/(1000 - AO144)</f>
        <v>0</v>
      </c>
      <c r="AN144">
        <v>15.86755701932083</v>
      </c>
      <c r="AO144">
        <v>16.05024969696969</v>
      </c>
      <c r="AP144">
        <v>5.243146304851179E-05</v>
      </c>
      <c r="AQ144">
        <v>78.54934967298847</v>
      </c>
      <c r="AR144">
        <v>10</v>
      </c>
      <c r="AS144">
        <v>2</v>
      </c>
      <c r="AT144">
        <f>IF(AR144*$H$13&gt;=AV144,1.0,(AV144/(AV144-AR144*$H$13)))</f>
        <v>0</v>
      </c>
      <c r="AU144">
        <f>(AT144-1)*100</f>
        <v>0</v>
      </c>
      <c r="AV144">
        <f>MAX(0,($B$13+$C$13*BU144)/(1+$D$13*BU144)*BN144/(BP144+273)*$E$13)</f>
        <v>0</v>
      </c>
      <c r="AW144">
        <f>$B$11*BV144+$C$11*BW144+$F$11*CH144*(1-CK144)</f>
        <v>0</v>
      </c>
      <c r="AX144">
        <f>AW144*AY144</f>
        <v>0</v>
      </c>
      <c r="AY144">
        <f>($B$11*$D$9+$C$11*$D$9+$F$11*((CU144+CM144)/MAX(CU144+CM144+CV144, 0.1)*$I$9+CV144/MAX(CU144+CM144+CV144, 0.1)*$J$9))/($B$11+$C$11+$F$11)</f>
        <v>0</v>
      </c>
      <c r="AZ144">
        <f>($B$11*$K$9+$C$11*$K$9+$F$11*((CU144+CM144)/MAX(CU144+CM144+CV144, 0.1)*$P$9+CV144/MAX(CU144+CM144+CV144, 0.1)*$Q$9))/($B$11+$C$11+$F$11)</f>
        <v>0</v>
      </c>
      <c r="BA144">
        <v>6</v>
      </c>
      <c r="BB144">
        <v>0.5</v>
      </c>
      <c r="BC144" t="s">
        <v>355</v>
      </c>
      <c r="BD144">
        <v>2</v>
      </c>
      <c r="BE144" t="b">
        <v>1</v>
      </c>
      <c r="BF144">
        <v>1714155978.666666</v>
      </c>
      <c r="BG144">
        <v>418.9222666666666</v>
      </c>
      <c r="BH144">
        <v>419.9901333333333</v>
      </c>
      <c r="BI144">
        <v>16.04278666666667</v>
      </c>
      <c r="BJ144">
        <v>15.86406</v>
      </c>
      <c r="BK144">
        <v>421.5993999999999</v>
      </c>
      <c r="BL144">
        <v>16.0713</v>
      </c>
      <c r="BM144">
        <v>600.0034666666668</v>
      </c>
      <c r="BN144">
        <v>101.3816333333333</v>
      </c>
      <c r="BO144">
        <v>0.1000384333333333</v>
      </c>
      <c r="BP144">
        <v>22.42355666666667</v>
      </c>
      <c r="BQ144">
        <v>22.42492333333333</v>
      </c>
      <c r="BR144">
        <v>999.9000000000002</v>
      </c>
      <c r="BS144">
        <v>0</v>
      </c>
      <c r="BT144">
        <v>0</v>
      </c>
      <c r="BU144">
        <v>9991.268999999998</v>
      </c>
      <c r="BV144">
        <v>0</v>
      </c>
      <c r="BW144">
        <v>381.8267666666667</v>
      </c>
      <c r="BX144">
        <v>-1.067967</v>
      </c>
      <c r="BY144">
        <v>425.7525666666667</v>
      </c>
      <c r="BZ144">
        <v>426.7604000000001</v>
      </c>
      <c r="CA144">
        <v>0.1787151333333333</v>
      </c>
      <c r="CB144">
        <v>419.9901333333333</v>
      </c>
      <c r="CC144">
        <v>15.86406</v>
      </c>
      <c r="CD144">
        <v>1.626444</v>
      </c>
      <c r="CE144">
        <v>1.608325666666667</v>
      </c>
      <c r="CF144">
        <v>14.21165333333333</v>
      </c>
      <c r="CG144">
        <v>14.03880666666666</v>
      </c>
      <c r="CH144">
        <v>400.0347333333333</v>
      </c>
      <c r="CI144">
        <v>0.8999886333333336</v>
      </c>
      <c r="CJ144">
        <v>0.10001123</v>
      </c>
      <c r="CK144">
        <v>0</v>
      </c>
      <c r="CL144">
        <v>182.0310666666666</v>
      </c>
      <c r="CM144">
        <v>5.00098</v>
      </c>
      <c r="CN144">
        <v>1136.806666666667</v>
      </c>
      <c r="CO144">
        <v>3656.227333333334</v>
      </c>
      <c r="CP144">
        <v>36.48929999999999</v>
      </c>
      <c r="CQ144">
        <v>41.40179999999999</v>
      </c>
      <c r="CR144">
        <v>38.53723333333332</v>
      </c>
      <c r="CS144">
        <v>41.31219999999998</v>
      </c>
      <c r="CT144">
        <v>38.5872</v>
      </c>
      <c r="CU144">
        <v>355.527</v>
      </c>
      <c r="CV144">
        <v>39.50833333333333</v>
      </c>
      <c r="CW144">
        <v>0</v>
      </c>
      <c r="CX144">
        <v>1714156073.3</v>
      </c>
      <c r="CY144">
        <v>0</v>
      </c>
      <c r="CZ144">
        <v>1714154521.5</v>
      </c>
      <c r="DA144" t="s">
        <v>550</v>
      </c>
      <c r="DB144">
        <v>1714154517.5</v>
      </c>
      <c r="DC144">
        <v>1714154521.5</v>
      </c>
      <c r="DD144">
        <v>4</v>
      </c>
      <c r="DE144">
        <v>0.022</v>
      </c>
      <c r="DF144">
        <v>-0.004</v>
      </c>
      <c r="DG144">
        <v>-2.682</v>
      </c>
      <c r="DH144">
        <v>-0.032</v>
      </c>
      <c r="DI144">
        <v>420</v>
      </c>
      <c r="DJ144">
        <v>14</v>
      </c>
      <c r="DK144">
        <v>0.52</v>
      </c>
      <c r="DL144">
        <v>0.11</v>
      </c>
      <c r="DM144">
        <v>-1.041146219512195</v>
      </c>
      <c r="DN144">
        <v>-0.2203718675958195</v>
      </c>
      <c r="DO144">
        <v>0.05333473397671023</v>
      </c>
      <c r="DP144">
        <v>0</v>
      </c>
      <c r="DQ144">
        <v>0.177247</v>
      </c>
      <c r="DR144">
        <v>0.02638151916376305</v>
      </c>
      <c r="DS144">
        <v>0.002745300578860659</v>
      </c>
      <c r="DT144">
        <v>1</v>
      </c>
      <c r="DU144">
        <v>1</v>
      </c>
      <c r="DV144">
        <v>2</v>
      </c>
      <c r="DW144" t="s">
        <v>368</v>
      </c>
      <c r="DX144">
        <v>3.2294</v>
      </c>
      <c r="DY144">
        <v>2.70431</v>
      </c>
      <c r="DZ144">
        <v>0.106168</v>
      </c>
      <c r="EA144">
        <v>0.106202</v>
      </c>
      <c r="EB144">
        <v>0.0872675</v>
      </c>
      <c r="EC144">
        <v>0.0869723</v>
      </c>
      <c r="ED144">
        <v>29213.1</v>
      </c>
      <c r="EE144">
        <v>28537.8</v>
      </c>
      <c r="EF144">
        <v>31295.7</v>
      </c>
      <c r="EG144">
        <v>30264.3</v>
      </c>
      <c r="EH144">
        <v>38264.1</v>
      </c>
      <c r="EI144">
        <v>36546.6</v>
      </c>
      <c r="EJ144">
        <v>43862</v>
      </c>
      <c r="EK144">
        <v>42272.1</v>
      </c>
      <c r="EL144">
        <v>2.11287</v>
      </c>
      <c r="EM144">
        <v>1.94223</v>
      </c>
      <c r="EN144">
        <v>0.0110939</v>
      </c>
      <c r="EO144">
        <v>0</v>
      </c>
      <c r="EP144">
        <v>22.2409</v>
      </c>
      <c r="EQ144">
        <v>999.9</v>
      </c>
      <c r="ER144">
        <v>55.4</v>
      </c>
      <c r="ES144">
        <v>26.7</v>
      </c>
      <c r="ET144">
        <v>19.2165</v>
      </c>
      <c r="EU144">
        <v>61.2437</v>
      </c>
      <c r="EV144">
        <v>22.7404</v>
      </c>
      <c r="EW144">
        <v>1</v>
      </c>
      <c r="EX144">
        <v>-0.109896</v>
      </c>
      <c r="EY144">
        <v>2.20498</v>
      </c>
      <c r="EZ144">
        <v>20.1929</v>
      </c>
      <c r="FA144">
        <v>5.22717</v>
      </c>
      <c r="FB144">
        <v>11.998</v>
      </c>
      <c r="FC144">
        <v>4.96685</v>
      </c>
      <c r="FD144">
        <v>3.297</v>
      </c>
      <c r="FE144">
        <v>9999</v>
      </c>
      <c r="FF144">
        <v>9999</v>
      </c>
      <c r="FG144">
        <v>9999</v>
      </c>
      <c r="FH144">
        <v>27.9</v>
      </c>
      <c r="FI144">
        <v>4.97106</v>
      </c>
      <c r="FJ144">
        <v>1.86768</v>
      </c>
      <c r="FK144">
        <v>1.85887</v>
      </c>
      <c r="FL144">
        <v>1.865</v>
      </c>
      <c r="FM144">
        <v>1.8631</v>
      </c>
      <c r="FN144">
        <v>1.86439</v>
      </c>
      <c r="FO144">
        <v>1.85983</v>
      </c>
      <c r="FP144">
        <v>1.86386</v>
      </c>
      <c r="FQ144">
        <v>0</v>
      </c>
      <c r="FR144">
        <v>0</v>
      </c>
      <c r="FS144">
        <v>0</v>
      </c>
      <c r="FT144">
        <v>0</v>
      </c>
      <c r="FU144" t="s">
        <v>358</v>
      </c>
      <c r="FV144" t="s">
        <v>359</v>
      </c>
      <c r="FW144" t="s">
        <v>360</v>
      </c>
      <c r="FX144" t="s">
        <v>360</v>
      </c>
      <c r="FY144" t="s">
        <v>360</v>
      </c>
      <c r="FZ144" t="s">
        <v>360</v>
      </c>
      <c r="GA144">
        <v>0</v>
      </c>
      <c r="GB144">
        <v>100</v>
      </c>
      <c r="GC144">
        <v>100</v>
      </c>
      <c r="GD144">
        <v>-2.677</v>
      </c>
      <c r="GE144">
        <v>-0.0285</v>
      </c>
      <c r="GF144">
        <v>-0.8244468132919491</v>
      </c>
      <c r="GG144">
        <v>-0.004200780211792431</v>
      </c>
      <c r="GH144">
        <v>-6.086107273994438E-07</v>
      </c>
      <c r="GI144">
        <v>3.538391214060535E-10</v>
      </c>
      <c r="GJ144">
        <v>-0.05432726209302651</v>
      </c>
      <c r="GK144">
        <v>0.006682484536868237</v>
      </c>
      <c r="GL144">
        <v>-0.0007200357986506558</v>
      </c>
      <c r="GM144">
        <v>2.515042002614049E-05</v>
      </c>
      <c r="GN144">
        <v>15</v>
      </c>
      <c r="GO144">
        <v>1944</v>
      </c>
      <c r="GP144">
        <v>3</v>
      </c>
      <c r="GQ144">
        <v>20</v>
      </c>
      <c r="GR144">
        <v>24.5</v>
      </c>
      <c r="GS144">
        <v>24.4</v>
      </c>
      <c r="GT144">
        <v>1.12793</v>
      </c>
      <c r="GU144">
        <v>2.41211</v>
      </c>
      <c r="GV144">
        <v>1.44775</v>
      </c>
      <c r="GW144">
        <v>2.29858</v>
      </c>
      <c r="GX144">
        <v>1.55151</v>
      </c>
      <c r="GY144">
        <v>2.30225</v>
      </c>
      <c r="GZ144">
        <v>31.5206</v>
      </c>
      <c r="HA144">
        <v>13.8606</v>
      </c>
      <c r="HB144">
        <v>18</v>
      </c>
      <c r="HC144">
        <v>577.323</v>
      </c>
      <c r="HD144">
        <v>471.754</v>
      </c>
      <c r="HE144">
        <v>19.0002</v>
      </c>
      <c r="HF144">
        <v>25.5852</v>
      </c>
      <c r="HG144">
        <v>30.0007</v>
      </c>
      <c r="HH144">
        <v>25.5579</v>
      </c>
      <c r="HI144">
        <v>25.5</v>
      </c>
      <c r="HJ144">
        <v>22.5804</v>
      </c>
      <c r="HK144">
        <v>27.0138</v>
      </c>
      <c r="HL144">
        <v>60.5731</v>
      </c>
      <c r="HM144">
        <v>19</v>
      </c>
      <c r="HN144">
        <v>420</v>
      </c>
      <c r="HO144">
        <v>15.8467</v>
      </c>
      <c r="HP144">
        <v>99.3182</v>
      </c>
      <c r="HQ144">
        <v>100.998</v>
      </c>
    </row>
    <row r="145" spans="1:225">
      <c r="A145">
        <v>129</v>
      </c>
      <c r="B145">
        <v>1714155996.6</v>
      </c>
      <c r="C145">
        <v>4939.5</v>
      </c>
      <c r="D145" t="s">
        <v>636</v>
      </c>
      <c r="E145" t="s">
        <v>637</v>
      </c>
      <c r="F145">
        <v>5</v>
      </c>
      <c r="G145" t="s">
        <v>625</v>
      </c>
      <c r="H145">
        <v>1714155988.666666</v>
      </c>
      <c r="I145">
        <f>(J145)/1000</f>
        <v>0</v>
      </c>
      <c r="J145">
        <f>IF(BE145, AM145, AG145)</f>
        <v>0</v>
      </c>
      <c r="K145">
        <f>IF(BE145, AH145, AF145)</f>
        <v>0</v>
      </c>
      <c r="L145">
        <f>BG145 - IF(AT145&gt;1, K145*BA145*100.0/(AV145*BU145), 0)</f>
        <v>0</v>
      </c>
      <c r="M145">
        <f>((S145-I145/2)*L145-K145)/(S145+I145/2)</f>
        <v>0</v>
      </c>
      <c r="N145">
        <f>M145*(BN145+BO145)/1000.0</f>
        <v>0</v>
      </c>
      <c r="O145">
        <f>(BG145 - IF(AT145&gt;1, K145*BA145*100.0/(AV145*BU145), 0))*(BN145+BO145)/1000.0</f>
        <v>0</v>
      </c>
      <c r="P145">
        <f>2.0/((1/R145-1/Q145)+SIGN(R145)*SQRT((1/R145-1/Q145)*(1/R145-1/Q145) + 4*BB145/((BB145+1)*(BB145+1))*(2*1/R145*1/Q145-1/Q145*1/Q145)))</f>
        <v>0</v>
      </c>
      <c r="Q145">
        <f>IF(LEFT(BC145,1)&lt;&gt;"0",IF(LEFT(BC145,1)="1",3.0,BD145),$D$5+$E$5*(BU145*BN145/($K$5*1000))+$F$5*(BU145*BN145/($K$5*1000))*MAX(MIN(BA145,$J$5),$I$5)*MAX(MIN(BA145,$J$5),$I$5)+$G$5*MAX(MIN(BA145,$J$5),$I$5)*(BU145*BN145/($K$5*1000))+$H$5*(BU145*BN145/($K$5*1000))*(BU145*BN145/($K$5*1000)))</f>
        <v>0</v>
      </c>
      <c r="R145">
        <f>I145*(1000-(1000*0.61365*exp(17.502*V145/(240.97+V145))/(BN145+BO145)+BI145)/2)/(1000*0.61365*exp(17.502*V145/(240.97+V145))/(BN145+BO145)-BI145)</f>
        <v>0</v>
      </c>
      <c r="S145">
        <f>1/((BB145+1)/(P145/1.6)+1/(Q145/1.37)) + BB145/((BB145+1)/(P145/1.6) + BB145/(Q145/1.37))</f>
        <v>0</v>
      </c>
      <c r="T145">
        <f>(AW145*AZ145)</f>
        <v>0</v>
      </c>
      <c r="U145">
        <f>(BP145+(T145+2*0.95*5.67E-8*(((BP145+$B$7)+273)^4-(BP145+273)^4)-44100*I145)/(1.84*29.3*Q145+8*0.95*5.67E-8*(BP145+273)^3))</f>
        <v>0</v>
      </c>
      <c r="V145">
        <f>($C$7*BQ145+$D$7*BR145+$E$7*U145)</f>
        <v>0</v>
      </c>
      <c r="W145">
        <f>0.61365*exp(17.502*V145/(240.97+V145))</f>
        <v>0</v>
      </c>
      <c r="X145">
        <f>(Y145/Z145*100)</f>
        <v>0</v>
      </c>
      <c r="Y145">
        <f>BI145*(BN145+BO145)/1000</f>
        <v>0</v>
      </c>
      <c r="Z145">
        <f>0.61365*exp(17.502*BP145/(240.97+BP145))</f>
        <v>0</v>
      </c>
      <c r="AA145">
        <f>(W145-BI145*(BN145+BO145)/1000)</f>
        <v>0</v>
      </c>
      <c r="AB145">
        <f>(-I145*44100)</f>
        <v>0</v>
      </c>
      <c r="AC145">
        <f>2*29.3*Q145*0.92*(BP145-V145)</f>
        <v>0</v>
      </c>
      <c r="AD145">
        <f>2*0.95*5.67E-8*(((BP145+$B$7)+273)^4-(V145+273)^4)</f>
        <v>0</v>
      </c>
      <c r="AE145">
        <f>T145+AD145+AB145+AC145</f>
        <v>0</v>
      </c>
      <c r="AF145">
        <f>BM145*AT145*(BH145-BG145*(1000-AT145*BJ145)/(1000-AT145*BI145))/(100*BA145)</f>
        <v>0</v>
      </c>
      <c r="AG145">
        <f>1000*BM145*AT145*(BI145-BJ145)/(100*BA145*(1000-AT145*BI145))</f>
        <v>0</v>
      </c>
      <c r="AH145">
        <f>(AI145 - AJ145 - BN145*1E3/(8.314*(BP145+273.15)) * AL145/BM145 * AK145) * BM145/(100*BA145) * (1000 - BJ145)/1000</f>
        <v>0</v>
      </c>
      <c r="AI145">
        <v>426.7606742893482</v>
      </c>
      <c r="AJ145">
        <v>425.750806060606</v>
      </c>
      <c r="AK145">
        <v>-0.0001071549909758176</v>
      </c>
      <c r="AL145">
        <v>67.17233215748767</v>
      </c>
      <c r="AM145">
        <f>(AO145 - AN145 + BN145*1E3/(8.314*(BP145+273.15)) * AQ145/BM145 * AP145) * BM145/(100*BA145) * 1000/(1000 - AO145)</f>
        <v>0</v>
      </c>
      <c r="AN145">
        <v>15.87306463814291</v>
      </c>
      <c r="AO145">
        <v>16.05889454545455</v>
      </c>
      <c r="AP145">
        <v>2.973395484058296E-05</v>
      </c>
      <c r="AQ145">
        <v>78.54934967298847</v>
      </c>
      <c r="AR145">
        <v>10</v>
      </c>
      <c r="AS145">
        <v>2</v>
      </c>
      <c r="AT145">
        <f>IF(AR145*$H$13&gt;=AV145,1.0,(AV145/(AV145-AR145*$H$13)))</f>
        <v>0</v>
      </c>
      <c r="AU145">
        <f>(AT145-1)*100</f>
        <v>0</v>
      </c>
      <c r="AV145">
        <f>MAX(0,($B$13+$C$13*BU145)/(1+$D$13*BU145)*BN145/(BP145+273)*$E$13)</f>
        <v>0</v>
      </c>
      <c r="AW145">
        <f>$B$11*BV145+$C$11*BW145+$F$11*CH145*(1-CK145)</f>
        <v>0</v>
      </c>
      <c r="AX145">
        <f>AW145*AY145</f>
        <v>0</v>
      </c>
      <c r="AY145">
        <f>($B$11*$D$9+$C$11*$D$9+$F$11*((CU145+CM145)/MAX(CU145+CM145+CV145, 0.1)*$I$9+CV145/MAX(CU145+CM145+CV145, 0.1)*$J$9))/($B$11+$C$11+$F$11)</f>
        <v>0</v>
      </c>
      <c r="AZ145">
        <f>($B$11*$K$9+$C$11*$K$9+$F$11*((CU145+CM145)/MAX(CU145+CM145+CV145, 0.1)*$P$9+CV145/MAX(CU145+CM145+CV145, 0.1)*$Q$9))/($B$11+$C$11+$F$11)</f>
        <v>0</v>
      </c>
      <c r="BA145">
        <v>6</v>
      </c>
      <c r="BB145">
        <v>0.5</v>
      </c>
      <c r="BC145" t="s">
        <v>355</v>
      </c>
      <c r="BD145">
        <v>2</v>
      </c>
      <c r="BE145" t="b">
        <v>1</v>
      </c>
      <c r="BF145">
        <v>1714155988.666666</v>
      </c>
      <c r="BG145">
        <v>418.9149666666668</v>
      </c>
      <c r="BH145">
        <v>419.9872999999999</v>
      </c>
      <c r="BI145">
        <v>16.05274</v>
      </c>
      <c r="BJ145">
        <v>15.87003333333333</v>
      </c>
      <c r="BK145">
        <v>421.5920666666667</v>
      </c>
      <c r="BL145">
        <v>16.08121666666667</v>
      </c>
      <c r="BM145">
        <v>599.9814666666665</v>
      </c>
      <c r="BN145">
        <v>101.3805333333333</v>
      </c>
      <c r="BO145">
        <v>0.1000385966666666</v>
      </c>
      <c r="BP145">
        <v>22.4321</v>
      </c>
      <c r="BQ145">
        <v>22.4279</v>
      </c>
      <c r="BR145">
        <v>999.9000000000002</v>
      </c>
      <c r="BS145">
        <v>0</v>
      </c>
      <c r="BT145">
        <v>0</v>
      </c>
      <c r="BU145">
        <v>9995.961000000001</v>
      </c>
      <c r="BV145">
        <v>0</v>
      </c>
      <c r="BW145">
        <v>426.8784</v>
      </c>
      <c r="BX145">
        <v>-1.072351333333333</v>
      </c>
      <c r="BY145">
        <v>425.7493666666667</v>
      </c>
      <c r="BZ145">
        <v>426.7599666666666</v>
      </c>
      <c r="CA145">
        <v>0.1827039666666667</v>
      </c>
      <c r="CB145">
        <v>419.9872999999999</v>
      </c>
      <c r="CC145">
        <v>15.87003333333333</v>
      </c>
      <c r="CD145">
        <v>1.627434666666667</v>
      </c>
      <c r="CE145">
        <v>1.608911333333333</v>
      </c>
      <c r="CF145">
        <v>14.22106</v>
      </c>
      <c r="CG145">
        <v>14.04442666666667</v>
      </c>
      <c r="CH145">
        <v>400.0112666666666</v>
      </c>
      <c r="CI145">
        <v>0.8999917333333329</v>
      </c>
      <c r="CJ145">
        <v>0.1000081933333334</v>
      </c>
      <c r="CK145">
        <v>0</v>
      </c>
      <c r="CL145">
        <v>181.0193666666667</v>
      </c>
      <c r="CM145">
        <v>5.00098</v>
      </c>
      <c r="CN145">
        <v>1134.826</v>
      </c>
      <c r="CO145">
        <v>3656.014</v>
      </c>
      <c r="CP145">
        <v>36.38303333333332</v>
      </c>
      <c r="CQ145">
        <v>40.96649999999999</v>
      </c>
      <c r="CR145">
        <v>38.37683333333333</v>
      </c>
      <c r="CS145">
        <v>40.80386666666666</v>
      </c>
      <c r="CT145">
        <v>38.31426666666665</v>
      </c>
      <c r="CU145">
        <v>355.5056666666668</v>
      </c>
      <c r="CV145">
        <v>39.505</v>
      </c>
      <c r="CW145">
        <v>0</v>
      </c>
      <c r="CX145">
        <v>1714156083.5</v>
      </c>
      <c r="CY145">
        <v>0</v>
      </c>
      <c r="CZ145">
        <v>1714154521.5</v>
      </c>
      <c r="DA145" t="s">
        <v>550</v>
      </c>
      <c r="DB145">
        <v>1714154517.5</v>
      </c>
      <c r="DC145">
        <v>1714154521.5</v>
      </c>
      <c r="DD145">
        <v>4</v>
      </c>
      <c r="DE145">
        <v>0.022</v>
      </c>
      <c r="DF145">
        <v>-0.004</v>
      </c>
      <c r="DG145">
        <v>-2.682</v>
      </c>
      <c r="DH145">
        <v>-0.032</v>
      </c>
      <c r="DI145">
        <v>420</v>
      </c>
      <c r="DJ145">
        <v>14</v>
      </c>
      <c r="DK145">
        <v>0.52</v>
      </c>
      <c r="DL145">
        <v>0.11</v>
      </c>
      <c r="DM145">
        <v>-1.070562341463415</v>
      </c>
      <c r="DN145">
        <v>-0.1113286829268302</v>
      </c>
      <c r="DO145">
        <v>0.03017189038727834</v>
      </c>
      <c r="DP145">
        <v>0</v>
      </c>
      <c r="DQ145">
        <v>0.1815752926829268</v>
      </c>
      <c r="DR145">
        <v>0.02411652961672461</v>
      </c>
      <c r="DS145">
        <v>0.002507383995263304</v>
      </c>
      <c r="DT145">
        <v>1</v>
      </c>
      <c r="DU145">
        <v>1</v>
      </c>
      <c r="DV145">
        <v>2</v>
      </c>
      <c r="DW145" t="s">
        <v>368</v>
      </c>
      <c r="DX145">
        <v>3.22939</v>
      </c>
      <c r="DY145">
        <v>2.70427</v>
      </c>
      <c r="DZ145">
        <v>0.106172</v>
      </c>
      <c r="EA145">
        <v>0.106211</v>
      </c>
      <c r="EB145">
        <v>0.0872993</v>
      </c>
      <c r="EC145">
        <v>0.08699510000000001</v>
      </c>
      <c r="ED145">
        <v>29212.6</v>
      </c>
      <c r="EE145">
        <v>28536.6</v>
      </c>
      <c r="EF145">
        <v>31295.4</v>
      </c>
      <c r="EG145">
        <v>30263.4</v>
      </c>
      <c r="EH145">
        <v>38262.2</v>
      </c>
      <c r="EI145">
        <v>36544.6</v>
      </c>
      <c r="EJ145">
        <v>43861.3</v>
      </c>
      <c r="EK145">
        <v>42270.8</v>
      </c>
      <c r="EL145">
        <v>2.11345</v>
      </c>
      <c r="EM145">
        <v>1.94188</v>
      </c>
      <c r="EN145">
        <v>0.0112653</v>
      </c>
      <c r="EO145">
        <v>0</v>
      </c>
      <c r="EP145">
        <v>22.2459</v>
      </c>
      <c r="EQ145">
        <v>999.9</v>
      </c>
      <c r="ER145">
        <v>55.4</v>
      </c>
      <c r="ES145">
        <v>26.7</v>
      </c>
      <c r="ET145">
        <v>19.2167</v>
      </c>
      <c r="EU145">
        <v>61.7437</v>
      </c>
      <c r="EV145">
        <v>22.2917</v>
      </c>
      <c r="EW145">
        <v>1</v>
      </c>
      <c r="EX145">
        <v>-0.108897</v>
      </c>
      <c r="EY145">
        <v>2.20878</v>
      </c>
      <c r="EZ145">
        <v>20.1923</v>
      </c>
      <c r="FA145">
        <v>5.22298</v>
      </c>
      <c r="FB145">
        <v>11.998</v>
      </c>
      <c r="FC145">
        <v>4.9654</v>
      </c>
      <c r="FD145">
        <v>3.29633</v>
      </c>
      <c r="FE145">
        <v>9999</v>
      </c>
      <c r="FF145">
        <v>9999</v>
      </c>
      <c r="FG145">
        <v>9999</v>
      </c>
      <c r="FH145">
        <v>27.9</v>
      </c>
      <c r="FI145">
        <v>4.97107</v>
      </c>
      <c r="FJ145">
        <v>1.86768</v>
      </c>
      <c r="FK145">
        <v>1.85891</v>
      </c>
      <c r="FL145">
        <v>1.86503</v>
      </c>
      <c r="FM145">
        <v>1.8631</v>
      </c>
      <c r="FN145">
        <v>1.86444</v>
      </c>
      <c r="FO145">
        <v>1.85984</v>
      </c>
      <c r="FP145">
        <v>1.86387</v>
      </c>
      <c r="FQ145">
        <v>0</v>
      </c>
      <c r="FR145">
        <v>0</v>
      </c>
      <c r="FS145">
        <v>0</v>
      </c>
      <c r="FT145">
        <v>0</v>
      </c>
      <c r="FU145" t="s">
        <v>358</v>
      </c>
      <c r="FV145" t="s">
        <v>359</v>
      </c>
      <c r="FW145" t="s">
        <v>360</v>
      </c>
      <c r="FX145" t="s">
        <v>360</v>
      </c>
      <c r="FY145" t="s">
        <v>360</v>
      </c>
      <c r="FZ145" t="s">
        <v>360</v>
      </c>
      <c r="GA145">
        <v>0</v>
      </c>
      <c r="GB145">
        <v>100</v>
      </c>
      <c r="GC145">
        <v>100</v>
      </c>
      <c r="GD145">
        <v>-2.677</v>
      </c>
      <c r="GE145">
        <v>-0.0284</v>
      </c>
      <c r="GF145">
        <v>-0.8244468132919491</v>
      </c>
      <c r="GG145">
        <v>-0.004200780211792431</v>
      </c>
      <c r="GH145">
        <v>-6.086107273994438E-07</v>
      </c>
      <c r="GI145">
        <v>3.538391214060535E-10</v>
      </c>
      <c r="GJ145">
        <v>-0.05432726209302651</v>
      </c>
      <c r="GK145">
        <v>0.006682484536868237</v>
      </c>
      <c r="GL145">
        <v>-0.0007200357986506558</v>
      </c>
      <c r="GM145">
        <v>2.515042002614049E-05</v>
      </c>
      <c r="GN145">
        <v>15</v>
      </c>
      <c r="GO145">
        <v>1944</v>
      </c>
      <c r="GP145">
        <v>3</v>
      </c>
      <c r="GQ145">
        <v>20</v>
      </c>
      <c r="GR145">
        <v>24.7</v>
      </c>
      <c r="GS145">
        <v>24.6</v>
      </c>
      <c r="GT145">
        <v>1.12793</v>
      </c>
      <c r="GU145">
        <v>2.4231</v>
      </c>
      <c r="GV145">
        <v>1.44897</v>
      </c>
      <c r="GW145">
        <v>2.29858</v>
      </c>
      <c r="GX145">
        <v>1.55151</v>
      </c>
      <c r="GY145">
        <v>2.31323</v>
      </c>
      <c r="GZ145">
        <v>31.5206</v>
      </c>
      <c r="HA145">
        <v>13.8606</v>
      </c>
      <c r="HB145">
        <v>18</v>
      </c>
      <c r="HC145">
        <v>577.865</v>
      </c>
      <c r="HD145">
        <v>471.663</v>
      </c>
      <c r="HE145">
        <v>19.0004</v>
      </c>
      <c r="HF145">
        <v>25.6002</v>
      </c>
      <c r="HG145">
        <v>30.0006</v>
      </c>
      <c r="HH145">
        <v>25.5728</v>
      </c>
      <c r="HI145">
        <v>25.5149</v>
      </c>
      <c r="HJ145">
        <v>22.5804</v>
      </c>
      <c r="HK145">
        <v>27.0138</v>
      </c>
      <c r="HL145">
        <v>60.5731</v>
      </c>
      <c r="HM145">
        <v>19</v>
      </c>
      <c r="HN145">
        <v>420</v>
      </c>
      <c r="HO145">
        <v>15.8703</v>
      </c>
      <c r="HP145">
        <v>99.31699999999999</v>
      </c>
      <c r="HQ145">
        <v>100.995</v>
      </c>
    </row>
    <row r="146" spans="1:225">
      <c r="A146">
        <v>130</v>
      </c>
      <c r="B146">
        <v>1714156422</v>
      </c>
      <c r="C146">
        <v>5364.900000095367</v>
      </c>
      <c r="D146" t="s">
        <v>638</v>
      </c>
      <c r="E146" t="s">
        <v>639</v>
      </c>
      <c r="F146">
        <v>5</v>
      </c>
      <c r="G146" t="s">
        <v>640</v>
      </c>
      <c r="H146">
        <v>1714156414.25</v>
      </c>
      <c r="I146">
        <f>(J146)/1000</f>
        <v>0</v>
      </c>
      <c r="J146">
        <f>IF(BE146, AM146, AG146)</f>
        <v>0</v>
      </c>
      <c r="K146">
        <f>IF(BE146, AH146, AF146)</f>
        <v>0</v>
      </c>
      <c r="L146">
        <f>BG146 - IF(AT146&gt;1, K146*BA146*100.0/(AV146*BU146), 0)</f>
        <v>0</v>
      </c>
      <c r="M146">
        <f>((S146-I146/2)*L146-K146)/(S146+I146/2)</f>
        <v>0</v>
      </c>
      <c r="N146">
        <f>M146*(BN146+BO146)/1000.0</f>
        <v>0</v>
      </c>
      <c r="O146">
        <f>(BG146 - IF(AT146&gt;1, K146*BA146*100.0/(AV146*BU146), 0))*(BN146+BO146)/1000.0</f>
        <v>0</v>
      </c>
      <c r="P146">
        <f>2.0/((1/R146-1/Q146)+SIGN(R146)*SQRT((1/R146-1/Q146)*(1/R146-1/Q146) + 4*BB146/((BB146+1)*(BB146+1))*(2*1/R146*1/Q146-1/Q146*1/Q146)))</f>
        <v>0</v>
      </c>
      <c r="Q146">
        <f>IF(LEFT(BC146,1)&lt;&gt;"0",IF(LEFT(BC146,1)="1",3.0,BD146),$D$5+$E$5*(BU146*BN146/($K$5*1000))+$F$5*(BU146*BN146/($K$5*1000))*MAX(MIN(BA146,$J$5),$I$5)*MAX(MIN(BA146,$J$5),$I$5)+$G$5*MAX(MIN(BA146,$J$5),$I$5)*(BU146*BN146/($K$5*1000))+$H$5*(BU146*BN146/($K$5*1000))*(BU146*BN146/($K$5*1000)))</f>
        <v>0</v>
      </c>
      <c r="R146">
        <f>I146*(1000-(1000*0.61365*exp(17.502*V146/(240.97+V146))/(BN146+BO146)+BI146)/2)/(1000*0.61365*exp(17.502*V146/(240.97+V146))/(BN146+BO146)-BI146)</f>
        <v>0</v>
      </c>
      <c r="S146">
        <f>1/((BB146+1)/(P146/1.6)+1/(Q146/1.37)) + BB146/((BB146+1)/(P146/1.6) + BB146/(Q146/1.37))</f>
        <v>0</v>
      </c>
      <c r="T146">
        <f>(AW146*AZ146)</f>
        <v>0</v>
      </c>
      <c r="U146">
        <f>(BP146+(T146+2*0.95*5.67E-8*(((BP146+$B$7)+273)^4-(BP146+273)^4)-44100*I146)/(1.84*29.3*Q146+8*0.95*5.67E-8*(BP146+273)^3))</f>
        <v>0</v>
      </c>
      <c r="V146">
        <f>($C$7*BQ146+$D$7*BR146+$E$7*U146)</f>
        <v>0</v>
      </c>
      <c r="W146">
        <f>0.61365*exp(17.502*V146/(240.97+V146))</f>
        <v>0</v>
      </c>
      <c r="X146">
        <f>(Y146/Z146*100)</f>
        <v>0</v>
      </c>
      <c r="Y146">
        <f>BI146*(BN146+BO146)/1000</f>
        <v>0</v>
      </c>
      <c r="Z146">
        <f>0.61365*exp(17.502*BP146/(240.97+BP146))</f>
        <v>0</v>
      </c>
      <c r="AA146">
        <f>(W146-BI146*(BN146+BO146)/1000)</f>
        <v>0</v>
      </c>
      <c r="AB146">
        <f>(-I146*44100)</f>
        <v>0</v>
      </c>
      <c r="AC146">
        <f>2*29.3*Q146*0.92*(BP146-V146)</f>
        <v>0</v>
      </c>
      <c r="AD146">
        <f>2*0.95*5.67E-8*(((BP146+$B$7)+273)^4-(V146+273)^4)</f>
        <v>0</v>
      </c>
      <c r="AE146">
        <f>T146+AD146+AB146+AC146</f>
        <v>0</v>
      </c>
      <c r="AF146">
        <f>BM146*AT146*(BH146-BG146*(1000-AT146*BJ146)/(1000-AT146*BI146))/(100*BA146)</f>
        <v>0</v>
      </c>
      <c r="AG146">
        <f>1000*BM146*AT146*(BI146-BJ146)/(100*BA146*(1000-AT146*BI146))</f>
        <v>0</v>
      </c>
      <c r="AH146">
        <f>(AI146 - AJ146 - BN146*1E3/(8.314*(BP146+273.15)) * AL146/BM146 * AK146) * BM146/(100*BA146) * (1000 - BJ146)/1000</f>
        <v>0</v>
      </c>
      <c r="AI146">
        <v>425.9578553081773</v>
      </c>
      <c r="AJ146">
        <v>423.7314424242422</v>
      </c>
      <c r="AK146">
        <v>4.313672701230395E-05</v>
      </c>
      <c r="AL146">
        <v>67.17940194005945</v>
      </c>
      <c r="AM146">
        <f>(AO146 - AN146 + BN146*1E3/(8.314*(BP146+273.15)) * AQ146/BM146 * AP146) * BM146/(100*BA146) * 1000/(1000 - AO146)</f>
        <v>0</v>
      </c>
      <c r="AN146">
        <v>13.8983296714755</v>
      </c>
      <c r="AO146">
        <v>14.30119393939393</v>
      </c>
      <c r="AP146">
        <v>-0.0006658121337703042</v>
      </c>
      <c r="AQ146">
        <v>78.54936540359068</v>
      </c>
      <c r="AR146">
        <v>55</v>
      </c>
      <c r="AS146">
        <v>9</v>
      </c>
      <c r="AT146">
        <f>IF(AR146*$H$13&gt;=AV146,1.0,(AV146/(AV146-AR146*$H$13)))</f>
        <v>0</v>
      </c>
      <c r="AU146">
        <f>(AT146-1)*100</f>
        <v>0</v>
      </c>
      <c r="AV146">
        <f>MAX(0,($B$13+$C$13*BU146)/(1+$D$13*BU146)*BN146/(BP146+273)*$E$13)</f>
        <v>0</v>
      </c>
      <c r="AW146">
        <f>$B$11*BV146+$C$11*BW146+$F$11*CH146*(1-CK146)</f>
        <v>0</v>
      </c>
      <c r="AX146">
        <f>AW146*AY146</f>
        <v>0</v>
      </c>
      <c r="AY146">
        <f>($B$11*$D$9+$C$11*$D$9+$F$11*((CU146+CM146)/MAX(CU146+CM146+CV146, 0.1)*$I$9+CV146/MAX(CU146+CM146+CV146, 0.1)*$J$9))/($B$11+$C$11+$F$11)</f>
        <v>0</v>
      </c>
      <c r="AZ146">
        <f>($B$11*$K$9+$C$11*$K$9+$F$11*((CU146+CM146)/MAX(CU146+CM146+CV146, 0.1)*$P$9+CV146/MAX(CU146+CM146+CV146, 0.1)*$Q$9))/($B$11+$C$11+$F$11)</f>
        <v>0</v>
      </c>
      <c r="BA146">
        <v>6</v>
      </c>
      <c r="BB146">
        <v>0.5</v>
      </c>
      <c r="BC146" t="s">
        <v>355</v>
      </c>
      <c r="BD146">
        <v>2</v>
      </c>
      <c r="BE146" t="b">
        <v>1</v>
      </c>
      <c r="BF146">
        <v>1714156414.25</v>
      </c>
      <c r="BG146">
        <v>417.7172666666667</v>
      </c>
      <c r="BH146">
        <v>420.0133333333334</v>
      </c>
      <c r="BI146">
        <v>14.31722333333333</v>
      </c>
      <c r="BJ146">
        <v>13.9364</v>
      </c>
      <c r="BK146">
        <v>420.3212666666666</v>
      </c>
      <c r="BL146">
        <v>14.3496</v>
      </c>
      <c r="BM146">
        <v>600.0202333333333</v>
      </c>
      <c r="BN146">
        <v>101.374</v>
      </c>
      <c r="BO146">
        <v>0.09998479999999997</v>
      </c>
      <c r="BP146">
        <v>23.12171</v>
      </c>
      <c r="BQ146">
        <v>23.14270666666666</v>
      </c>
      <c r="BR146">
        <v>999.9000000000002</v>
      </c>
      <c r="BS146">
        <v>0</v>
      </c>
      <c r="BT146">
        <v>0</v>
      </c>
      <c r="BU146">
        <v>10005.93433333333</v>
      </c>
      <c r="BV146">
        <v>0</v>
      </c>
      <c r="BW146">
        <v>891.3449999999998</v>
      </c>
      <c r="BX146">
        <v>-2.363436333333333</v>
      </c>
      <c r="BY146">
        <v>423.7162666666667</v>
      </c>
      <c r="BZ146">
        <v>425.9495</v>
      </c>
      <c r="CA146">
        <v>0.3808116666666667</v>
      </c>
      <c r="CB146">
        <v>420.0133333333334</v>
      </c>
      <c r="CC146">
        <v>13.9364</v>
      </c>
      <c r="CD146">
        <v>1.451394</v>
      </c>
      <c r="CE146">
        <v>1.412789666666667</v>
      </c>
      <c r="CF146">
        <v>12.46550666666666</v>
      </c>
      <c r="CG146">
        <v>12.05556</v>
      </c>
      <c r="CH146">
        <v>399.9951333333333</v>
      </c>
      <c r="CI146">
        <v>0.9000137333333335</v>
      </c>
      <c r="CJ146">
        <v>0.09998626999999999</v>
      </c>
      <c r="CK146">
        <v>0</v>
      </c>
      <c r="CL146">
        <v>155.5329333333333</v>
      </c>
      <c r="CM146">
        <v>5.00098</v>
      </c>
      <c r="CN146">
        <v>934.1218333333334</v>
      </c>
      <c r="CO146">
        <v>3655.892</v>
      </c>
      <c r="CP146">
        <v>36.06653333333334</v>
      </c>
      <c r="CQ146">
        <v>39.71226666666665</v>
      </c>
      <c r="CR146">
        <v>37.87886666666667</v>
      </c>
      <c r="CS146">
        <v>39.59973333333333</v>
      </c>
      <c r="CT146">
        <v>37.79146666666666</v>
      </c>
      <c r="CU146">
        <v>355.5003333333333</v>
      </c>
      <c r="CV146">
        <v>39.49333333333333</v>
      </c>
      <c r="CW146">
        <v>0</v>
      </c>
      <c r="CX146">
        <v>1714156508.9</v>
      </c>
      <c r="CY146">
        <v>0</v>
      </c>
      <c r="CZ146">
        <v>1714156439</v>
      </c>
      <c r="DA146" t="s">
        <v>641</v>
      </c>
      <c r="DB146">
        <v>1714156439</v>
      </c>
      <c r="DC146">
        <v>1714154521.5</v>
      </c>
      <c r="DD146">
        <v>5</v>
      </c>
      <c r="DE146">
        <v>0.078</v>
      </c>
      <c r="DF146">
        <v>-0.004</v>
      </c>
      <c r="DG146">
        <v>-2.604</v>
      </c>
      <c r="DH146">
        <v>-0.032</v>
      </c>
      <c r="DI146">
        <v>420</v>
      </c>
      <c r="DJ146">
        <v>14</v>
      </c>
      <c r="DK146">
        <v>0.28</v>
      </c>
      <c r="DL146">
        <v>0.11</v>
      </c>
      <c r="DM146">
        <v>-2.3748085</v>
      </c>
      <c r="DN146">
        <v>0.1047710318949383</v>
      </c>
      <c r="DO146">
        <v>0.03080936915533975</v>
      </c>
      <c r="DP146">
        <v>0</v>
      </c>
      <c r="DQ146">
        <v>0.3545347</v>
      </c>
      <c r="DR146">
        <v>0.4920430694183857</v>
      </c>
      <c r="DS146">
        <v>0.04898928372317767</v>
      </c>
      <c r="DT146">
        <v>0</v>
      </c>
      <c r="DU146">
        <v>0</v>
      </c>
      <c r="DV146">
        <v>2</v>
      </c>
      <c r="DW146" t="s">
        <v>357</v>
      </c>
      <c r="DX146">
        <v>3.22841</v>
      </c>
      <c r="DY146">
        <v>2.70423</v>
      </c>
      <c r="DZ146">
        <v>0.105787</v>
      </c>
      <c r="EA146">
        <v>0.106055</v>
      </c>
      <c r="EB146">
        <v>0.0800942</v>
      </c>
      <c r="EC146">
        <v>0.07879510000000001</v>
      </c>
      <c r="ED146">
        <v>29205.2</v>
      </c>
      <c r="EE146">
        <v>28515</v>
      </c>
      <c r="EF146">
        <v>31276.3</v>
      </c>
      <c r="EG146">
        <v>30237.7</v>
      </c>
      <c r="EH146">
        <v>38541.1</v>
      </c>
      <c r="EI146">
        <v>36844.8</v>
      </c>
      <c r="EJ146">
        <v>43832.9</v>
      </c>
      <c r="EK146">
        <v>42235.8</v>
      </c>
      <c r="EL146">
        <v>2.02803</v>
      </c>
      <c r="EM146">
        <v>1.92835</v>
      </c>
      <c r="EN146">
        <v>0.0352189</v>
      </c>
      <c r="EO146">
        <v>0</v>
      </c>
      <c r="EP146">
        <v>22.58</v>
      </c>
      <c r="EQ146">
        <v>999.9</v>
      </c>
      <c r="ER146">
        <v>54.4</v>
      </c>
      <c r="ES146">
        <v>27.2</v>
      </c>
      <c r="ET146">
        <v>19.4314</v>
      </c>
      <c r="EU146">
        <v>61.5037</v>
      </c>
      <c r="EV146">
        <v>22.7083</v>
      </c>
      <c r="EW146">
        <v>1</v>
      </c>
      <c r="EX146">
        <v>-0.0780742</v>
      </c>
      <c r="EY146">
        <v>1.25653</v>
      </c>
      <c r="EZ146">
        <v>20.2018</v>
      </c>
      <c r="FA146">
        <v>5.22807</v>
      </c>
      <c r="FB146">
        <v>11.998</v>
      </c>
      <c r="FC146">
        <v>4.96715</v>
      </c>
      <c r="FD146">
        <v>3.297</v>
      </c>
      <c r="FE146">
        <v>9999</v>
      </c>
      <c r="FF146">
        <v>9999</v>
      </c>
      <c r="FG146">
        <v>9999</v>
      </c>
      <c r="FH146">
        <v>28</v>
      </c>
      <c r="FI146">
        <v>4.97104</v>
      </c>
      <c r="FJ146">
        <v>1.86769</v>
      </c>
      <c r="FK146">
        <v>1.85894</v>
      </c>
      <c r="FL146">
        <v>1.86507</v>
      </c>
      <c r="FM146">
        <v>1.8631</v>
      </c>
      <c r="FN146">
        <v>1.8644</v>
      </c>
      <c r="FO146">
        <v>1.85983</v>
      </c>
      <c r="FP146">
        <v>1.86386</v>
      </c>
      <c r="FQ146">
        <v>0</v>
      </c>
      <c r="FR146">
        <v>0</v>
      </c>
      <c r="FS146">
        <v>0</v>
      </c>
      <c r="FT146">
        <v>0</v>
      </c>
      <c r="FU146" t="s">
        <v>358</v>
      </c>
      <c r="FV146" t="s">
        <v>359</v>
      </c>
      <c r="FW146" t="s">
        <v>360</v>
      </c>
      <c r="FX146" t="s">
        <v>360</v>
      </c>
      <c r="FY146" t="s">
        <v>360</v>
      </c>
      <c r="FZ146" t="s">
        <v>360</v>
      </c>
      <c r="GA146">
        <v>0</v>
      </c>
      <c r="GB146">
        <v>100</v>
      </c>
      <c r="GC146">
        <v>100</v>
      </c>
      <c r="GD146">
        <v>-2.604</v>
      </c>
      <c r="GE146">
        <v>-0.0324</v>
      </c>
      <c r="GF146">
        <v>-0.8244468132919491</v>
      </c>
      <c r="GG146">
        <v>-0.004200780211792431</v>
      </c>
      <c r="GH146">
        <v>-6.086107273994438E-07</v>
      </c>
      <c r="GI146">
        <v>3.538391214060535E-10</v>
      </c>
      <c r="GJ146">
        <v>-0.05432726209302651</v>
      </c>
      <c r="GK146">
        <v>0.006682484536868237</v>
      </c>
      <c r="GL146">
        <v>-0.0007200357986506558</v>
      </c>
      <c r="GM146">
        <v>2.515042002614049E-05</v>
      </c>
      <c r="GN146">
        <v>15</v>
      </c>
      <c r="GO146">
        <v>1944</v>
      </c>
      <c r="GP146">
        <v>3</v>
      </c>
      <c r="GQ146">
        <v>20</v>
      </c>
      <c r="GR146">
        <v>31.7</v>
      </c>
      <c r="GS146">
        <v>31.7</v>
      </c>
      <c r="GT146">
        <v>1.12549</v>
      </c>
      <c r="GU146">
        <v>2.41821</v>
      </c>
      <c r="GV146">
        <v>1.44897</v>
      </c>
      <c r="GW146">
        <v>2.29858</v>
      </c>
      <c r="GX146">
        <v>1.55151</v>
      </c>
      <c r="GY146">
        <v>2.25464</v>
      </c>
      <c r="GZ146">
        <v>32.1344</v>
      </c>
      <c r="HA146">
        <v>13.7906</v>
      </c>
      <c r="HB146">
        <v>18</v>
      </c>
      <c r="HC146">
        <v>526.21</v>
      </c>
      <c r="HD146">
        <v>467.159</v>
      </c>
      <c r="HE146">
        <v>21.001</v>
      </c>
      <c r="HF146">
        <v>26.0133</v>
      </c>
      <c r="HG146">
        <v>30.0005</v>
      </c>
      <c r="HH146">
        <v>26.0275</v>
      </c>
      <c r="HI146">
        <v>25.9792</v>
      </c>
      <c r="HJ146">
        <v>22.5478</v>
      </c>
      <c r="HK146">
        <v>38.0764</v>
      </c>
      <c r="HL146">
        <v>57.4956</v>
      </c>
      <c r="HM146">
        <v>21</v>
      </c>
      <c r="HN146">
        <v>420</v>
      </c>
      <c r="HO146">
        <v>13.8515</v>
      </c>
      <c r="HP146">
        <v>99.25409999999999</v>
      </c>
      <c r="HQ146">
        <v>100.911</v>
      </c>
    </row>
    <row r="147" spans="1:225">
      <c r="A147">
        <v>131</v>
      </c>
      <c r="B147">
        <v>1714156473.5</v>
      </c>
      <c r="C147">
        <v>5416.400000095367</v>
      </c>
      <c r="D147" t="s">
        <v>642</v>
      </c>
      <c r="E147" t="s">
        <v>643</v>
      </c>
      <c r="F147">
        <v>5</v>
      </c>
      <c r="G147" t="s">
        <v>640</v>
      </c>
      <c r="H147">
        <v>1714156465.75</v>
      </c>
      <c r="I147">
        <f>(J147)/1000</f>
        <v>0</v>
      </c>
      <c r="J147">
        <f>IF(BE147, AM147, AG147)</f>
        <v>0</v>
      </c>
      <c r="K147">
        <f>IF(BE147, AH147, AF147)</f>
        <v>0</v>
      </c>
      <c r="L147">
        <f>BG147 - IF(AT147&gt;1, K147*BA147*100.0/(AV147*BU147), 0)</f>
        <v>0</v>
      </c>
      <c r="M147">
        <f>((S147-I147/2)*L147-K147)/(S147+I147/2)</f>
        <v>0</v>
      </c>
      <c r="N147">
        <f>M147*(BN147+BO147)/1000.0</f>
        <v>0</v>
      </c>
      <c r="O147">
        <f>(BG147 - IF(AT147&gt;1, K147*BA147*100.0/(AV147*BU147), 0))*(BN147+BO147)/1000.0</f>
        <v>0</v>
      </c>
      <c r="P147">
        <f>2.0/((1/R147-1/Q147)+SIGN(R147)*SQRT((1/R147-1/Q147)*(1/R147-1/Q147) + 4*BB147/((BB147+1)*(BB147+1))*(2*1/R147*1/Q147-1/Q147*1/Q147)))</f>
        <v>0</v>
      </c>
      <c r="Q147">
        <f>IF(LEFT(BC147,1)&lt;&gt;"0",IF(LEFT(BC147,1)="1",3.0,BD147),$D$5+$E$5*(BU147*BN147/($K$5*1000))+$F$5*(BU147*BN147/($K$5*1000))*MAX(MIN(BA147,$J$5),$I$5)*MAX(MIN(BA147,$J$5),$I$5)+$G$5*MAX(MIN(BA147,$J$5),$I$5)*(BU147*BN147/($K$5*1000))+$H$5*(BU147*BN147/($K$5*1000))*(BU147*BN147/($K$5*1000)))</f>
        <v>0</v>
      </c>
      <c r="R147">
        <f>I147*(1000-(1000*0.61365*exp(17.502*V147/(240.97+V147))/(BN147+BO147)+BI147)/2)/(1000*0.61365*exp(17.502*V147/(240.97+V147))/(BN147+BO147)-BI147)</f>
        <v>0</v>
      </c>
      <c r="S147">
        <f>1/((BB147+1)/(P147/1.6)+1/(Q147/1.37)) + BB147/((BB147+1)/(P147/1.6) + BB147/(Q147/1.37))</f>
        <v>0</v>
      </c>
      <c r="T147">
        <f>(AW147*AZ147)</f>
        <v>0</v>
      </c>
      <c r="U147">
        <f>(BP147+(T147+2*0.95*5.67E-8*(((BP147+$B$7)+273)^4-(BP147+273)^4)-44100*I147)/(1.84*29.3*Q147+8*0.95*5.67E-8*(BP147+273)^3))</f>
        <v>0</v>
      </c>
      <c r="V147">
        <f>($C$7*BQ147+$D$7*BR147+$E$7*U147)</f>
        <v>0</v>
      </c>
      <c r="W147">
        <f>0.61365*exp(17.502*V147/(240.97+V147))</f>
        <v>0</v>
      </c>
      <c r="X147">
        <f>(Y147/Z147*100)</f>
        <v>0</v>
      </c>
      <c r="Y147">
        <f>BI147*(BN147+BO147)/1000</f>
        <v>0</v>
      </c>
      <c r="Z147">
        <f>0.61365*exp(17.502*BP147/(240.97+BP147))</f>
        <v>0</v>
      </c>
      <c r="AA147">
        <f>(W147-BI147*(BN147+BO147)/1000)</f>
        <v>0</v>
      </c>
      <c r="AB147">
        <f>(-I147*44100)</f>
        <v>0</v>
      </c>
      <c r="AC147">
        <f>2*29.3*Q147*0.92*(BP147-V147)</f>
        <v>0</v>
      </c>
      <c r="AD147">
        <f>2*0.95*5.67E-8*(((BP147+$B$7)+273)^4-(V147+273)^4)</f>
        <v>0</v>
      </c>
      <c r="AE147">
        <f>T147+AD147+AB147+AC147</f>
        <v>0</v>
      </c>
      <c r="AF147">
        <f>BM147*AT147*(BH147-BG147*(1000-AT147*BJ147)/(1000-AT147*BI147))/(100*BA147)</f>
        <v>0</v>
      </c>
      <c r="AG147">
        <f>1000*BM147*AT147*(BI147-BJ147)/(100*BA147*(1000-AT147*BI147))</f>
        <v>0</v>
      </c>
      <c r="AH147">
        <f>(AI147 - AJ147 - BN147*1E3/(8.314*(BP147+273.15)) * AL147/BM147 * AK147) * BM147/(100*BA147) * (1000 - BJ147)/1000</f>
        <v>0</v>
      </c>
      <c r="AI147">
        <v>426.0013872701206</v>
      </c>
      <c r="AJ147">
        <v>423.7787878787879</v>
      </c>
      <c r="AK147">
        <v>0.0002999130180374201</v>
      </c>
      <c r="AL147">
        <v>67.17674880608</v>
      </c>
      <c r="AM147">
        <f>(AO147 - AN147 + BN147*1E3/(8.314*(BP147+273.15)) * AQ147/BM147 * AP147) * BM147/(100*BA147) * 1000/(1000 - AO147)</f>
        <v>0</v>
      </c>
      <c r="AN147">
        <v>13.95865618467533</v>
      </c>
      <c r="AO147">
        <v>14.36029757575758</v>
      </c>
      <c r="AP147">
        <v>3.541501976524025E-06</v>
      </c>
      <c r="AQ147">
        <v>78.55</v>
      </c>
      <c r="AR147">
        <v>55</v>
      </c>
      <c r="AS147">
        <v>9</v>
      </c>
      <c r="AT147">
        <f>IF(AR147*$H$13&gt;=AV147,1.0,(AV147/(AV147-AR147*$H$13)))</f>
        <v>0</v>
      </c>
      <c r="AU147">
        <f>(AT147-1)*100</f>
        <v>0</v>
      </c>
      <c r="AV147">
        <f>MAX(0,($B$13+$C$13*BU147)/(1+$D$13*BU147)*BN147/(BP147+273)*$E$13)</f>
        <v>0</v>
      </c>
      <c r="AW147">
        <f>$B$11*BV147+$C$11*BW147+$F$11*CH147*(1-CK147)</f>
        <v>0</v>
      </c>
      <c r="AX147">
        <f>AW147*AY147</f>
        <v>0</v>
      </c>
      <c r="AY147">
        <f>($B$11*$D$9+$C$11*$D$9+$F$11*((CU147+CM147)/MAX(CU147+CM147+CV147, 0.1)*$I$9+CV147/MAX(CU147+CM147+CV147, 0.1)*$J$9))/($B$11+$C$11+$F$11)</f>
        <v>0</v>
      </c>
      <c r="AZ147">
        <f>($B$11*$K$9+$C$11*$K$9+$F$11*((CU147+CM147)/MAX(CU147+CM147+CV147, 0.1)*$P$9+CV147/MAX(CU147+CM147+CV147, 0.1)*$Q$9))/($B$11+$C$11+$F$11)</f>
        <v>0</v>
      </c>
      <c r="BA147">
        <v>6</v>
      </c>
      <c r="BB147">
        <v>0.5</v>
      </c>
      <c r="BC147" t="s">
        <v>355</v>
      </c>
      <c r="BD147">
        <v>2</v>
      </c>
      <c r="BE147" t="b">
        <v>1</v>
      </c>
      <c r="BF147">
        <v>1714156465.75</v>
      </c>
      <c r="BG147">
        <v>417.6836666666667</v>
      </c>
      <c r="BH147">
        <v>419.9825333333334</v>
      </c>
      <c r="BI147">
        <v>14.35626333333333</v>
      </c>
      <c r="BJ147">
        <v>13.95732666666667</v>
      </c>
      <c r="BK147">
        <v>420.2773666666666</v>
      </c>
      <c r="BL147">
        <v>14.38859666666667</v>
      </c>
      <c r="BM147">
        <v>599.9762333333333</v>
      </c>
      <c r="BN147">
        <v>101.3767666666667</v>
      </c>
      <c r="BO147">
        <v>0.09995846666666666</v>
      </c>
      <c r="BP147">
        <v>23.26529666666666</v>
      </c>
      <c r="BQ147">
        <v>23.28629333333334</v>
      </c>
      <c r="BR147">
        <v>999.9000000000002</v>
      </c>
      <c r="BS147">
        <v>0</v>
      </c>
      <c r="BT147">
        <v>0</v>
      </c>
      <c r="BU147">
        <v>9987.102333333334</v>
      </c>
      <c r="BV147">
        <v>0</v>
      </c>
      <c r="BW147">
        <v>769.1885333333335</v>
      </c>
      <c r="BX147">
        <v>-2.298911333333334</v>
      </c>
      <c r="BY147">
        <v>423.7673333333333</v>
      </c>
      <c r="BZ147">
        <v>425.9272333333333</v>
      </c>
      <c r="CA147">
        <v>0.3989351333333334</v>
      </c>
      <c r="CB147">
        <v>419.9825333333334</v>
      </c>
      <c r="CC147">
        <v>13.95732666666667</v>
      </c>
      <c r="CD147">
        <v>1.455391333333333</v>
      </c>
      <c r="CE147">
        <v>1.414947666666666</v>
      </c>
      <c r="CF147">
        <v>12.50738666666667</v>
      </c>
      <c r="CG147">
        <v>12.0788</v>
      </c>
      <c r="CH147">
        <v>399.9879</v>
      </c>
      <c r="CI147">
        <v>0.8999897</v>
      </c>
      <c r="CJ147">
        <v>0.1000103166666666</v>
      </c>
      <c r="CK147">
        <v>0</v>
      </c>
      <c r="CL147">
        <v>153.0889</v>
      </c>
      <c r="CM147">
        <v>5.00098</v>
      </c>
      <c r="CN147">
        <v>936.8703999999998</v>
      </c>
      <c r="CO147">
        <v>3655.795999999999</v>
      </c>
      <c r="CP147">
        <v>35.50389999999999</v>
      </c>
      <c r="CQ147">
        <v>38.73103333333334</v>
      </c>
      <c r="CR147">
        <v>37.21436666666667</v>
      </c>
      <c r="CS147">
        <v>38.22893333333333</v>
      </c>
      <c r="CT147">
        <v>37.12056666666665</v>
      </c>
      <c r="CU147">
        <v>355.4843333333334</v>
      </c>
      <c r="CV147">
        <v>39.50366666666666</v>
      </c>
      <c r="CW147">
        <v>0</v>
      </c>
      <c r="CX147">
        <v>1714156560.5</v>
      </c>
      <c r="CY147">
        <v>0</v>
      </c>
      <c r="CZ147">
        <v>1714156439</v>
      </c>
      <c r="DA147" t="s">
        <v>641</v>
      </c>
      <c r="DB147">
        <v>1714156439</v>
      </c>
      <c r="DC147">
        <v>1714154521.5</v>
      </c>
      <c r="DD147">
        <v>5</v>
      </c>
      <c r="DE147">
        <v>0.078</v>
      </c>
      <c r="DF147">
        <v>-0.004</v>
      </c>
      <c r="DG147">
        <v>-2.604</v>
      </c>
      <c r="DH147">
        <v>-0.032</v>
      </c>
      <c r="DI147">
        <v>420</v>
      </c>
      <c r="DJ147">
        <v>14</v>
      </c>
      <c r="DK147">
        <v>0.28</v>
      </c>
      <c r="DL147">
        <v>0.11</v>
      </c>
      <c r="DM147">
        <v>-2.31317756097561</v>
      </c>
      <c r="DN147">
        <v>0.2025681533101006</v>
      </c>
      <c r="DO147">
        <v>0.05273054928784171</v>
      </c>
      <c r="DP147">
        <v>0</v>
      </c>
      <c r="DQ147">
        <v>0.3958237317073171</v>
      </c>
      <c r="DR147">
        <v>0.04385797212543571</v>
      </c>
      <c r="DS147">
        <v>0.005216499368324157</v>
      </c>
      <c r="DT147">
        <v>1</v>
      </c>
      <c r="DU147">
        <v>1</v>
      </c>
      <c r="DV147">
        <v>2</v>
      </c>
      <c r="DW147" t="s">
        <v>368</v>
      </c>
      <c r="DX147">
        <v>3.2286</v>
      </c>
      <c r="DY147">
        <v>2.70449</v>
      </c>
      <c r="DZ147">
        <v>0.105766</v>
      </c>
      <c r="EA147">
        <v>0.106054</v>
      </c>
      <c r="EB147">
        <v>0.08033319999999999</v>
      </c>
      <c r="EC147">
        <v>0.0789908</v>
      </c>
      <c r="ED147">
        <v>29203.1</v>
      </c>
      <c r="EE147">
        <v>28511.8</v>
      </c>
      <c r="EF147">
        <v>31273.6</v>
      </c>
      <c r="EG147">
        <v>30234.6</v>
      </c>
      <c r="EH147">
        <v>38527.6</v>
      </c>
      <c r="EI147">
        <v>36833.4</v>
      </c>
      <c r="EJ147">
        <v>43829</v>
      </c>
      <c r="EK147">
        <v>42231.8</v>
      </c>
      <c r="EL147">
        <v>2.02702</v>
      </c>
      <c r="EM147">
        <v>1.92685</v>
      </c>
      <c r="EN147">
        <v>0.0348315</v>
      </c>
      <c r="EO147">
        <v>0</v>
      </c>
      <c r="EP147">
        <v>22.7265</v>
      </c>
      <c r="EQ147">
        <v>999.9</v>
      </c>
      <c r="ER147">
        <v>54.2</v>
      </c>
      <c r="ES147">
        <v>27.2</v>
      </c>
      <c r="ET147">
        <v>19.3615</v>
      </c>
      <c r="EU147">
        <v>61.9237</v>
      </c>
      <c r="EV147">
        <v>22.4479</v>
      </c>
      <c r="EW147">
        <v>1</v>
      </c>
      <c r="EX147">
        <v>-0.0739583</v>
      </c>
      <c r="EY147">
        <v>1.33536</v>
      </c>
      <c r="EZ147">
        <v>20.2002</v>
      </c>
      <c r="FA147">
        <v>5.22253</v>
      </c>
      <c r="FB147">
        <v>11.998</v>
      </c>
      <c r="FC147">
        <v>4.966</v>
      </c>
      <c r="FD147">
        <v>3.29625</v>
      </c>
      <c r="FE147">
        <v>9999</v>
      </c>
      <c r="FF147">
        <v>9999</v>
      </c>
      <c r="FG147">
        <v>9999</v>
      </c>
      <c r="FH147">
        <v>28</v>
      </c>
      <c r="FI147">
        <v>4.97106</v>
      </c>
      <c r="FJ147">
        <v>1.86768</v>
      </c>
      <c r="FK147">
        <v>1.85898</v>
      </c>
      <c r="FL147">
        <v>1.86508</v>
      </c>
      <c r="FM147">
        <v>1.8631</v>
      </c>
      <c r="FN147">
        <v>1.8644</v>
      </c>
      <c r="FO147">
        <v>1.85988</v>
      </c>
      <c r="FP147">
        <v>1.86387</v>
      </c>
      <c r="FQ147">
        <v>0</v>
      </c>
      <c r="FR147">
        <v>0</v>
      </c>
      <c r="FS147">
        <v>0</v>
      </c>
      <c r="FT147">
        <v>0</v>
      </c>
      <c r="FU147" t="s">
        <v>358</v>
      </c>
      <c r="FV147" t="s">
        <v>359</v>
      </c>
      <c r="FW147" t="s">
        <v>360</v>
      </c>
      <c r="FX147" t="s">
        <v>360</v>
      </c>
      <c r="FY147" t="s">
        <v>360</v>
      </c>
      <c r="FZ147" t="s">
        <v>360</v>
      </c>
      <c r="GA147">
        <v>0</v>
      </c>
      <c r="GB147">
        <v>100</v>
      </c>
      <c r="GC147">
        <v>100</v>
      </c>
      <c r="GD147">
        <v>-2.594</v>
      </c>
      <c r="GE147">
        <v>-0.0323</v>
      </c>
      <c r="GF147">
        <v>-0.7469731402802571</v>
      </c>
      <c r="GG147">
        <v>-0.004200780211792431</v>
      </c>
      <c r="GH147">
        <v>-6.086107273994438E-07</v>
      </c>
      <c r="GI147">
        <v>3.538391214060535E-10</v>
      </c>
      <c r="GJ147">
        <v>-0.05432726209302651</v>
      </c>
      <c r="GK147">
        <v>0.006682484536868237</v>
      </c>
      <c r="GL147">
        <v>-0.0007200357986506558</v>
      </c>
      <c r="GM147">
        <v>2.515042002614049E-05</v>
      </c>
      <c r="GN147">
        <v>15</v>
      </c>
      <c r="GO147">
        <v>1944</v>
      </c>
      <c r="GP147">
        <v>3</v>
      </c>
      <c r="GQ147">
        <v>20</v>
      </c>
      <c r="GR147">
        <v>0.6</v>
      </c>
      <c r="GS147">
        <v>32.5</v>
      </c>
      <c r="GT147">
        <v>1.12671</v>
      </c>
      <c r="GU147">
        <v>2.41211</v>
      </c>
      <c r="GV147">
        <v>1.44775</v>
      </c>
      <c r="GW147">
        <v>2.29858</v>
      </c>
      <c r="GX147">
        <v>1.55151</v>
      </c>
      <c r="GY147">
        <v>2.4353</v>
      </c>
      <c r="GZ147">
        <v>32.1784</v>
      </c>
      <c r="HA147">
        <v>13.8081</v>
      </c>
      <c r="HB147">
        <v>18</v>
      </c>
      <c r="HC147">
        <v>526.096</v>
      </c>
      <c r="HD147">
        <v>466.712</v>
      </c>
      <c r="HE147">
        <v>21.002</v>
      </c>
      <c r="HF147">
        <v>26.0687</v>
      </c>
      <c r="HG147">
        <v>30.0004</v>
      </c>
      <c r="HH147">
        <v>26.0848</v>
      </c>
      <c r="HI147">
        <v>26.0373</v>
      </c>
      <c r="HJ147">
        <v>22.5535</v>
      </c>
      <c r="HK147">
        <v>37.8756</v>
      </c>
      <c r="HL147">
        <v>56.7479</v>
      </c>
      <c r="HM147">
        <v>21</v>
      </c>
      <c r="HN147">
        <v>420</v>
      </c>
      <c r="HO147">
        <v>13.9371</v>
      </c>
      <c r="HP147">
        <v>99.24550000000001</v>
      </c>
      <c r="HQ147">
        <v>100.901</v>
      </c>
    </row>
    <row r="148" spans="1:225">
      <c r="A148">
        <v>132</v>
      </c>
      <c r="B148">
        <v>1714156483.5</v>
      </c>
      <c r="C148">
        <v>5426.400000095367</v>
      </c>
      <c r="D148" t="s">
        <v>644</v>
      </c>
      <c r="E148" t="s">
        <v>645</v>
      </c>
      <c r="F148">
        <v>5</v>
      </c>
      <c r="G148" t="s">
        <v>640</v>
      </c>
      <c r="H148">
        <v>1714156475.827586</v>
      </c>
      <c r="I148">
        <f>(J148)/1000</f>
        <v>0</v>
      </c>
      <c r="J148">
        <f>IF(BE148, AM148, AG148)</f>
        <v>0</v>
      </c>
      <c r="K148">
        <f>IF(BE148, AH148, AF148)</f>
        <v>0</v>
      </c>
      <c r="L148">
        <f>BG148 - IF(AT148&gt;1, K148*BA148*100.0/(AV148*BU148), 0)</f>
        <v>0</v>
      </c>
      <c r="M148">
        <f>((S148-I148/2)*L148-K148)/(S148+I148/2)</f>
        <v>0</v>
      </c>
      <c r="N148">
        <f>M148*(BN148+BO148)/1000.0</f>
        <v>0</v>
      </c>
      <c r="O148">
        <f>(BG148 - IF(AT148&gt;1, K148*BA148*100.0/(AV148*BU148), 0))*(BN148+BO148)/1000.0</f>
        <v>0</v>
      </c>
      <c r="P148">
        <f>2.0/((1/R148-1/Q148)+SIGN(R148)*SQRT((1/R148-1/Q148)*(1/R148-1/Q148) + 4*BB148/((BB148+1)*(BB148+1))*(2*1/R148*1/Q148-1/Q148*1/Q148)))</f>
        <v>0</v>
      </c>
      <c r="Q148">
        <f>IF(LEFT(BC148,1)&lt;&gt;"0",IF(LEFT(BC148,1)="1",3.0,BD148),$D$5+$E$5*(BU148*BN148/($K$5*1000))+$F$5*(BU148*BN148/($K$5*1000))*MAX(MIN(BA148,$J$5),$I$5)*MAX(MIN(BA148,$J$5),$I$5)+$G$5*MAX(MIN(BA148,$J$5),$I$5)*(BU148*BN148/($K$5*1000))+$H$5*(BU148*BN148/($K$5*1000))*(BU148*BN148/($K$5*1000)))</f>
        <v>0</v>
      </c>
      <c r="R148">
        <f>I148*(1000-(1000*0.61365*exp(17.502*V148/(240.97+V148))/(BN148+BO148)+BI148)/2)/(1000*0.61365*exp(17.502*V148/(240.97+V148))/(BN148+BO148)-BI148)</f>
        <v>0</v>
      </c>
      <c r="S148">
        <f>1/((BB148+1)/(P148/1.6)+1/(Q148/1.37)) + BB148/((BB148+1)/(P148/1.6) + BB148/(Q148/1.37))</f>
        <v>0</v>
      </c>
      <c r="T148">
        <f>(AW148*AZ148)</f>
        <v>0</v>
      </c>
      <c r="U148">
        <f>(BP148+(T148+2*0.95*5.67E-8*(((BP148+$B$7)+273)^4-(BP148+273)^4)-44100*I148)/(1.84*29.3*Q148+8*0.95*5.67E-8*(BP148+273)^3))</f>
        <v>0</v>
      </c>
      <c r="V148">
        <f>($C$7*BQ148+$D$7*BR148+$E$7*U148)</f>
        <v>0</v>
      </c>
      <c r="W148">
        <f>0.61365*exp(17.502*V148/(240.97+V148))</f>
        <v>0</v>
      </c>
      <c r="X148">
        <f>(Y148/Z148*100)</f>
        <v>0</v>
      </c>
      <c r="Y148">
        <f>BI148*(BN148+BO148)/1000</f>
        <v>0</v>
      </c>
      <c r="Z148">
        <f>0.61365*exp(17.502*BP148/(240.97+BP148))</f>
        <v>0</v>
      </c>
      <c r="AA148">
        <f>(W148-BI148*(BN148+BO148)/1000)</f>
        <v>0</v>
      </c>
      <c r="AB148">
        <f>(-I148*44100)</f>
        <v>0</v>
      </c>
      <c r="AC148">
        <f>2*29.3*Q148*0.92*(BP148-V148)</f>
        <v>0</v>
      </c>
      <c r="AD148">
        <f>2*0.95*5.67E-8*(((BP148+$B$7)+273)^4-(V148+273)^4)</f>
        <v>0</v>
      </c>
      <c r="AE148">
        <f>T148+AD148+AB148+AC148</f>
        <v>0</v>
      </c>
      <c r="AF148">
        <f>BM148*AT148*(BH148-BG148*(1000-AT148*BJ148)/(1000-AT148*BI148))/(100*BA148)</f>
        <v>0</v>
      </c>
      <c r="AG148">
        <f>1000*BM148*AT148*(BI148-BJ148)/(100*BA148*(1000-AT148*BI148))</f>
        <v>0</v>
      </c>
      <c r="AH148">
        <f>(AI148 - AJ148 - BN148*1E3/(8.314*(BP148+273.15)) * AL148/BM148 * AK148) * BM148/(100*BA148) * (1000 - BJ148)/1000</f>
        <v>0</v>
      </c>
      <c r="AI148">
        <v>425.9054917327301</v>
      </c>
      <c r="AJ148">
        <v>423.7740060606061</v>
      </c>
      <c r="AK148">
        <v>4.908835007281559E-05</v>
      </c>
      <c r="AL148">
        <v>67.17674880608</v>
      </c>
      <c r="AM148">
        <f>(AO148 - AN148 + BN148*1E3/(8.314*(BP148+273.15)) * AQ148/BM148 * AP148) * BM148/(100*BA148) * 1000/(1000 - AO148)</f>
        <v>0</v>
      </c>
      <c r="AN148">
        <v>13.93864446398269</v>
      </c>
      <c r="AO148">
        <v>14.35168</v>
      </c>
      <c r="AP148">
        <v>-3.426262626273646E-05</v>
      </c>
      <c r="AQ148">
        <v>78.55</v>
      </c>
      <c r="AR148">
        <v>55</v>
      </c>
      <c r="AS148">
        <v>9</v>
      </c>
      <c r="AT148">
        <f>IF(AR148*$H$13&gt;=AV148,1.0,(AV148/(AV148-AR148*$H$13)))</f>
        <v>0</v>
      </c>
      <c r="AU148">
        <f>(AT148-1)*100</f>
        <v>0</v>
      </c>
      <c r="AV148">
        <f>MAX(0,($B$13+$C$13*BU148)/(1+$D$13*BU148)*BN148/(BP148+273)*$E$13)</f>
        <v>0</v>
      </c>
      <c r="AW148">
        <f>$B$11*BV148+$C$11*BW148+$F$11*CH148*(1-CK148)</f>
        <v>0</v>
      </c>
      <c r="AX148">
        <f>AW148*AY148</f>
        <v>0</v>
      </c>
      <c r="AY148">
        <f>($B$11*$D$9+$C$11*$D$9+$F$11*((CU148+CM148)/MAX(CU148+CM148+CV148, 0.1)*$I$9+CV148/MAX(CU148+CM148+CV148, 0.1)*$J$9))/($B$11+$C$11+$F$11)</f>
        <v>0</v>
      </c>
      <c r="AZ148">
        <f>($B$11*$K$9+$C$11*$K$9+$F$11*((CU148+CM148)/MAX(CU148+CM148+CV148, 0.1)*$P$9+CV148/MAX(CU148+CM148+CV148, 0.1)*$Q$9))/($B$11+$C$11+$F$11)</f>
        <v>0</v>
      </c>
      <c r="BA148">
        <v>6</v>
      </c>
      <c r="BB148">
        <v>0.5</v>
      </c>
      <c r="BC148" t="s">
        <v>355</v>
      </c>
      <c r="BD148">
        <v>2</v>
      </c>
      <c r="BE148" t="b">
        <v>1</v>
      </c>
      <c r="BF148">
        <v>1714156475.827586</v>
      </c>
      <c r="BG148">
        <v>417.696448275862</v>
      </c>
      <c r="BH148">
        <v>420.0123448275863</v>
      </c>
      <c r="BI148">
        <v>14.35674827586207</v>
      </c>
      <c r="BJ148">
        <v>13.94546551724138</v>
      </c>
      <c r="BK148">
        <v>420.2903103448276</v>
      </c>
      <c r="BL148">
        <v>14.38907586206897</v>
      </c>
      <c r="BM148">
        <v>600.0003448275861</v>
      </c>
      <c r="BN148">
        <v>101.377</v>
      </c>
      <c r="BO148">
        <v>0.09995746206896552</v>
      </c>
      <c r="BP148">
        <v>23.28783448275862</v>
      </c>
      <c r="BQ148">
        <v>23.30632413793103</v>
      </c>
      <c r="BR148">
        <v>999.9000000000002</v>
      </c>
      <c r="BS148">
        <v>0</v>
      </c>
      <c r="BT148">
        <v>0</v>
      </c>
      <c r="BU148">
        <v>10010.16931034483</v>
      </c>
      <c r="BV148">
        <v>0</v>
      </c>
      <c r="BW148">
        <v>912.4184827586206</v>
      </c>
      <c r="BX148">
        <v>-2.315899655172414</v>
      </c>
      <c r="BY148">
        <v>423.7806206896552</v>
      </c>
      <c r="BZ148">
        <v>425.9524137931034</v>
      </c>
      <c r="CA148">
        <v>0.4112915862068966</v>
      </c>
      <c r="CB148">
        <v>420.0123448275863</v>
      </c>
      <c r="CC148">
        <v>13.94546551724138</v>
      </c>
      <c r="CD148">
        <v>1.455444137931035</v>
      </c>
      <c r="CE148">
        <v>1.413748965517241</v>
      </c>
      <c r="CF148">
        <v>12.50793103448276</v>
      </c>
      <c r="CG148">
        <v>12.06590344827586</v>
      </c>
      <c r="CH148">
        <v>399.9990689655174</v>
      </c>
      <c r="CI148">
        <v>0.8999828965517243</v>
      </c>
      <c r="CJ148">
        <v>0.1000171068965517</v>
      </c>
      <c r="CK148">
        <v>0</v>
      </c>
      <c r="CL148">
        <v>152.9739310344827</v>
      </c>
      <c r="CM148">
        <v>5.00098</v>
      </c>
      <c r="CN148">
        <v>958.5505172413795</v>
      </c>
      <c r="CO148">
        <v>3655.891724137931</v>
      </c>
      <c r="CP148">
        <v>35.40493103448276</v>
      </c>
      <c r="CQ148">
        <v>38.58806896551724</v>
      </c>
      <c r="CR148">
        <v>37.10958620689654</v>
      </c>
      <c r="CS148">
        <v>38.04720689655171</v>
      </c>
      <c r="CT148">
        <v>37.02341379310344</v>
      </c>
      <c r="CU148">
        <v>355.4913793103448</v>
      </c>
      <c r="CV148">
        <v>39.50758620689655</v>
      </c>
      <c r="CW148">
        <v>0</v>
      </c>
      <c r="CX148">
        <v>1714156570.7</v>
      </c>
      <c r="CY148">
        <v>0</v>
      </c>
      <c r="CZ148">
        <v>1714156439</v>
      </c>
      <c r="DA148" t="s">
        <v>641</v>
      </c>
      <c r="DB148">
        <v>1714156439</v>
      </c>
      <c r="DC148">
        <v>1714154521.5</v>
      </c>
      <c r="DD148">
        <v>5</v>
      </c>
      <c r="DE148">
        <v>0.078</v>
      </c>
      <c r="DF148">
        <v>-0.004</v>
      </c>
      <c r="DG148">
        <v>-2.604</v>
      </c>
      <c r="DH148">
        <v>-0.032</v>
      </c>
      <c r="DI148">
        <v>420</v>
      </c>
      <c r="DJ148">
        <v>14</v>
      </c>
      <c r="DK148">
        <v>0.28</v>
      </c>
      <c r="DL148">
        <v>0.11</v>
      </c>
      <c r="DM148">
        <v>-2.300460731707317</v>
      </c>
      <c r="DN148">
        <v>-0.07379372822299723</v>
      </c>
      <c r="DO148">
        <v>0.05320854481122388</v>
      </c>
      <c r="DP148">
        <v>1</v>
      </c>
      <c r="DQ148">
        <v>0.4076867073170731</v>
      </c>
      <c r="DR148">
        <v>0.07202025783972135</v>
      </c>
      <c r="DS148">
        <v>0.008403884866010836</v>
      </c>
      <c r="DT148">
        <v>1</v>
      </c>
      <c r="DU148">
        <v>2</v>
      </c>
      <c r="DV148">
        <v>2</v>
      </c>
      <c r="DW148" t="s">
        <v>365</v>
      </c>
      <c r="DX148">
        <v>3.22861</v>
      </c>
      <c r="DY148">
        <v>2.70425</v>
      </c>
      <c r="DZ148">
        <v>0.105756</v>
      </c>
      <c r="EA148">
        <v>0.106036</v>
      </c>
      <c r="EB148">
        <v>0.08029260000000001</v>
      </c>
      <c r="EC148">
        <v>0.0789615</v>
      </c>
      <c r="ED148">
        <v>29203</v>
      </c>
      <c r="EE148">
        <v>28511.2</v>
      </c>
      <c r="EF148">
        <v>31273.2</v>
      </c>
      <c r="EG148">
        <v>30233.5</v>
      </c>
      <c r="EH148">
        <v>38529.1</v>
      </c>
      <c r="EI148">
        <v>36833.6</v>
      </c>
      <c r="EJ148">
        <v>43828.8</v>
      </c>
      <c r="EK148">
        <v>42230.7</v>
      </c>
      <c r="EL148">
        <v>2.02737</v>
      </c>
      <c r="EM148">
        <v>1.92635</v>
      </c>
      <c r="EN148">
        <v>0.0344366</v>
      </c>
      <c r="EO148">
        <v>0</v>
      </c>
      <c r="EP148">
        <v>22.7604</v>
      </c>
      <c r="EQ148">
        <v>999.9</v>
      </c>
      <c r="ER148">
        <v>54.1</v>
      </c>
      <c r="ES148">
        <v>27.2</v>
      </c>
      <c r="ET148">
        <v>19.3264</v>
      </c>
      <c r="EU148">
        <v>61.5237</v>
      </c>
      <c r="EV148">
        <v>22.6242</v>
      </c>
      <c r="EW148">
        <v>1</v>
      </c>
      <c r="EX148">
        <v>-0.0727998</v>
      </c>
      <c r="EY148">
        <v>1.35068</v>
      </c>
      <c r="EZ148">
        <v>20.2009</v>
      </c>
      <c r="FA148">
        <v>5.22433</v>
      </c>
      <c r="FB148">
        <v>11.998</v>
      </c>
      <c r="FC148">
        <v>4.96655</v>
      </c>
      <c r="FD148">
        <v>3.297</v>
      </c>
      <c r="FE148">
        <v>9999</v>
      </c>
      <c r="FF148">
        <v>9999</v>
      </c>
      <c r="FG148">
        <v>9999</v>
      </c>
      <c r="FH148">
        <v>28</v>
      </c>
      <c r="FI148">
        <v>4.97102</v>
      </c>
      <c r="FJ148">
        <v>1.86768</v>
      </c>
      <c r="FK148">
        <v>1.85898</v>
      </c>
      <c r="FL148">
        <v>1.86508</v>
      </c>
      <c r="FM148">
        <v>1.8631</v>
      </c>
      <c r="FN148">
        <v>1.86443</v>
      </c>
      <c r="FO148">
        <v>1.85989</v>
      </c>
      <c r="FP148">
        <v>1.86388</v>
      </c>
      <c r="FQ148">
        <v>0</v>
      </c>
      <c r="FR148">
        <v>0</v>
      </c>
      <c r="FS148">
        <v>0</v>
      </c>
      <c r="FT148">
        <v>0</v>
      </c>
      <c r="FU148" t="s">
        <v>358</v>
      </c>
      <c r="FV148" t="s">
        <v>359</v>
      </c>
      <c r="FW148" t="s">
        <v>360</v>
      </c>
      <c r="FX148" t="s">
        <v>360</v>
      </c>
      <c r="FY148" t="s">
        <v>360</v>
      </c>
      <c r="FZ148" t="s">
        <v>360</v>
      </c>
      <c r="GA148">
        <v>0</v>
      </c>
      <c r="GB148">
        <v>100</v>
      </c>
      <c r="GC148">
        <v>100</v>
      </c>
      <c r="GD148">
        <v>-2.594</v>
      </c>
      <c r="GE148">
        <v>-0.0323</v>
      </c>
      <c r="GF148">
        <v>-0.7469731402802571</v>
      </c>
      <c r="GG148">
        <v>-0.004200780211792431</v>
      </c>
      <c r="GH148">
        <v>-6.086107273994438E-07</v>
      </c>
      <c r="GI148">
        <v>3.538391214060535E-10</v>
      </c>
      <c r="GJ148">
        <v>-0.05432726209302651</v>
      </c>
      <c r="GK148">
        <v>0.006682484536868237</v>
      </c>
      <c r="GL148">
        <v>-0.0007200357986506558</v>
      </c>
      <c r="GM148">
        <v>2.515042002614049E-05</v>
      </c>
      <c r="GN148">
        <v>15</v>
      </c>
      <c r="GO148">
        <v>1944</v>
      </c>
      <c r="GP148">
        <v>3</v>
      </c>
      <c r="GQ148">
        <v>20</v>
      </c>
      <c r="GR148">
        <v>0.7</v>
      </c>
      <c r="GS148">
        <v>32.7</v>
      </c>
      <c r="GT148">
        <v>1.12671</v>
      </c>
      <c r="GU148">
        <v>2.42188</v>
      </c>
      <c r="GV148">
        <v>1.44897</v>
      </c>
      <c r="GW148">
        <v>2.29736</v>
      </c>
      <c r="GX148">
        <v>1.55151</v>
      </c>
      <c r="GY148">
        <v>2.22778</v>
      </c>
      <c r="GZ148">
        <v>32.2005</v>
      </c>
      <c r="HA148">
        <v>13.7818</v>
      </c>
      <c r="HB148">
        <v>18</v>
      </c>
      <c r="HC148">
        <v>526.415</v>
      </c>
      <c r="HD148">
        <v>466.494</v>
      </c>
      <c r="HE148">
        <v>21.0014</v>
      </c>
      <c r="HF148">
        <v>26.0808</v>
      </c>
      <c r="HG148">
        <v>30.0006</v>
      </c>
      <c r="HH148">
        <v>26.0957</v>
      </c>
      <c r="HI148">
        <v>26.0485</v>
      </c>
      <c r="HJ148">
        <v>22.5541</v>
      </c>
      <c r="HK148">
        <v>37.8756</v>
      </c>
      <c r="HL148">
        <v>56.7479</v>
      </c>
      <c r="HM148">
        <v>21</v>
      </c>
      <c r="HN148">
        <v>420</v>
      </c>
      <c r="HO148">
        <v>13.9659</v>
      </c>
      <c r="HP148">
        <v>99.24469999999999</v>
      </c>
      <c r="HQ148">
        <v>100.898</v>
      </c>
    </row>
    <row r="149" spans="1:225">
      <c r="A149">
        <v>133</v>
      </c>
      <c r="B149">
        <v>1714156493.5</v>
      </c>
      <c r="C149">
        <v>5436.400000095367</v>
      </c>
      <c r="D149" t="s">
        <v>646</v>
      </c>
      <c r="E149" t="s">
        <v>647</v>
      </c>
      <c r="F149">
        <v>5</v>
      </c>
      <c r="G149" t="s">
        <v>640</v>
      </c>
      <c r="H149">
        <v>1714156485.566667</v>
      </c>
      <c r="I149">
        <f>(J149)/1000</f>
        <v>0</v>
      </c>
      <c r="J149">
        <f>IF(BE149, AM149, AG149)</f>
        <v>0</v>
      </c>
      <c r="K149">
        <f>IF(BE149, AH149, AF149)</f>
        <v>0</v>
      </c>
      <c r="L149">
        <f>BG149 - IF(AT149&gt;1, K149*BA149*100.0/(AV149*BU149), 0)</f>
        <v>0</v>
      </c>
      <c r="M149">
        <f>((S149-I149/2)*L149-K149)/(S149+I149/2)</f>
        <v>0</v>
      </c>
      <c r="N149">
        <f>M149*(BN149+BO149)/1000.0</f>
        <v>0</v>
      </c>
      <c r="O149">
        <f>(BG149 - IF(AT149&gt;1, K149*BA149*100.0/(AV149*BU149), 0))*(BN149+BO149)/1000.0</f>
        <v>0</v>
      </c>
      <c r="P149">
        <f>2.0/((1/R149-1/Q149)+SIGN(R149)*SQRT((1/R149-1/Q149)*(1/R149-1/Q149) + 4*BB149/((BB149+1)*(BB149+1))*(2*1/R149*1/Q149-1/Q149*1/Q149)))</f>
        <v>0</v>
      </c>
      <c r="Q149">
        <f>IF(LEFT(BC149,1)&lt;&gt;"0",IF(LEFT(BC149,1)="1",3.0,BD149),$D$5+$E$5*(BU149*BN149/($K$5*1000))+$F$5*(BU149*BN149/($K$5*1000))*MAX(MIN(BA149,$J$5),$I$5)*MAX(MIN(BA149,$J$5),$I$5)+$G$5*MAX(MIN(BA149,$J$5),$I$5)*(BU149*BN149/($K$5*1000))+$H$5*(BU149*BN149/($K$5*1000))*(BU149*BN149/($K$5*1000)))</f>
        <v>0</v>
      </c>
      <c r="R149">
        <f>I149*(1000-(1000*0.61365*exp(17.502*V149/(240.97+V149))/(BN149+BO149)+BI149)/2)/(1000*0.61365*exp(17.502*V149/(240.97+V149))/(BN149+BO149)-BI149)</f>
        <v>0</v>
      </c>
      <c r="S149">
        <f>1/((BB149+1)/(P149/1.6)+1/(Q149/1.37)) + BB149/((BB149+1)/(P149/1.6) + BB149/(Q149/1.37))</f>
        <v>0</v>
      </c>
      <c r="T149">
        <f>(AW149*AZ149)</f>
        <v>0</v>
      </c>
      <c r="U149">
        <f>(BP149+(T149+2*0.95*5.67E-8*(((BP149+$B$7)+273)^4-(BP149+273)^4)-44100*I149)/(1.84*29.3*Q149+8*0.95*5.67E-8*(BP149+273)^3))</f>
        <v>0</v>
      </c>
      <c r="V149">
        <f>($C$7*BQ149+$D$7*BR149+$E$7*U149)</f>
        <v>0</v>
      </c>
      <c r="W149">
        <f>0.61365*exp(17.502*V149/(240.97+V149))</f>
        <v>0</v>
      </c>
      <c r="X149">
        <f>(Y149/Z149*100)</f>
        <v>0</v>
      </c>
      <c r="Y149">
        <f>BI149*(BN149+BO149)/1000</f>
        <v>0</v>
      </c>
      <c r="Z149">
        <f>0.61365*exp(17.502*BP149/(240.97+BP149))</f>
        <v>0</v>
      </c>
      <c r="AA149">
        <f>(W149-BI149*(BN149+BO149)/1000)</f>
        <v>0</v>
      </c>
      <c r="AB149">
        <f>(-I149*44100)</f>
        <v>0</v>
      </c>
      <c r="AC149">
        <f>2*29.3*Q149*0.92*(BP149-V149)</f>
        <v>0</v>
      </c>
      <c r="AD149">
        <f>2*0.95*5.67E-8*(((BP149+$B$7)+273)^4-(V149+273)^4)</f>
        <v>0</v>
      </c>
      <c r="AE149">
        <f>T149+AD149+AB149+AC149</f>
        <v>0</v>
      </c>
      <c r="AF149">
        <f>BM149*AT149*(BH149-BG149*(1000-AT149*BJ149)/(1000-AT149*BI149))/(100*BA149)</f>
        <v>0</v>
      </c>
      <c r="AG149">
        <f>1000*BM149*AT149*(BI149-BJ149)/(100*BA149*(1000-AT149*BI149))</f>
        <v>0</v>
      </c>
      <c r="AH149">
        <f>(AI149 - AJ149 - BN149*1E3/(8.314*(BP149+273.15)) * AL149/BM149 * AK149) * BM149/(100*BA149) * (1000 - BJ149)/1000</f>
        <v>0</v>
      </c>
      <c r="AI149">
        <v>425.8949617423606</v>
      </c>
      <c r="AJ149">
        <v>423.7968848484846</v>
      </c>
      <c r="AK149">
        <v>-0.0001133166462703883</v>
      </c>
      <c r="AL149">
        <v>67.17674880608</v>
      </c>
      <c r="AM149">
        <f>(AO149 - AN149 + BN149*1E3/(8.314*(BP149+273.15)) * AQ149/BM149 * AP149) * BM149/(100*BA149) * 1000/(1000 - AO149)</f>
        <v>0</v>
      </c>
      <c r="AN149">
        <v>13.94484091108226</v>
      </c>
      <c r="AO149">
        <v>14.35463818181818</v>
      </c>
      <c r="AP149">
        <v>2.875183730985841E-05</v>
      </c>
      <c r="AQ149">
        <v>78.55</v>
      </c>
      <c r="AR149">
        <v>55</v>
      </c>
      <c r="AS149">
        <v>9</v>
      </c>
      <c r="AT149">
        <f>IF(AR149*$H$13&gt;=AV149,1.0,(AV149/(AV149-AR149*$H$13)))</f>
        <v>0</v>
      </c>
      <c r="AU149">
        <f>(AT149-1)*100</f>
        <v>0</v>
      </c>
      <c r="AV149">
        <f>MAX(0,($B$13+$C$13*BU149)/(1+$D$13*BU149)*BN149/(BP149+273)*$E$13)</f>
        <v>0</v>
      </c>
      <c r="AW149">
        <f>$B$11*BV149+$C$11*BW149+$F$11*CH149*(1-CK149)</f>
        <v>0</v>
      </c>
      <c r="AX149">
        <f>AW149*AY149</f>
        <v>0</v>
      </c>
      <c r="AY149">
        <f>($B$11*$D$9+$C$11*$D$9+$F$11*((CU149+CM149)/MAX(CU149+CM149+CV149, 0.1)*$I$9+CV149/MAX(CU149+CM149+CV149, 0.1)*$J$9))/($B$11+$C$11+$F$11)</f>
        <v>0</v>
      </c>
      <c r="AZ149">
        <f>($B$11*$K$9+$C$11*$K$9+$F$11*((CU149+CM149)/MAX(CU149+CM149+CV149, 0.1)*$P$9+CV149/MAX(CU149+CM149+CV149, 0.1)*$Q$9))/($B$11+$C$11+$F$11)</f>
        <v>0</v>
      </c>
      <c r="BA149">
        <v>6</v>
      </c>
      <c r="BB149">
        <v>0.5</v>
      </c>
      <c r="BC149" t="s">
        <v>355</v>
      </c>
      <c r="BD149">
        <v>2</v>
      </c>
      <c r="BE149" t="b">
        <v>1</v>
      </c>
      <c r="BF149">
        <v>1714156485.566667</v>
      </c>
      <c r="BG149">
        <v>417.7063333333333</v>
      </c>
      <c r="BH149">
        <v>419.9892333333333</v>
      </c>
      <c r="BI149">
        <v>14.35251666666667</v>
      </c>
      <c r="BJ149">
        <v>13.94234666666667</v>
      </c>
      <c r="BK149">
        <v>420.3000666666666</v>
      </c>
      <c r="BL149">
        <v>14.38485</v>
      </c>
      <c r="BM149">
        <v>600.0094</v>
      </c>
      <c r="BN149">
        <v>101.3757666666667</v>
      </c>
      <c r="BO149">
        <v>0.1000141533333334</v>
      </c>
      <c r="BP149">
        <v>23.30842999999999</v>
      </c>
      <c r="BQ149">
        <v>23.33235999999999</v>
      </c>
      <c r="BR149">
        <v>999.9000000000002</v>
      </c>
      <c r="BS149">
        <v>0</v>
      </c>
      <c r="BT149">
        <v>0</v>
      </c>
      <c r="BU149">
        <v>10004.34866666667</v>
      </c>
      <c r="BV149">
        <v>0</v>
      </c>
      <c r="BW149">
        <v>940.1496333333332</v>
      </c>
      <c r="BX149">
        <v>-2.282868666666666</v>
      </c>
      <c r="BY149">
        <v>423.7886666666666</v>
      </c>
      <c r="BZ149">
        <v>425.9277</v>
      </c>
      <c r="CA149">
        <v>0.4101770666666666</v>
      </c>
      <c r="CB149">
        <v>419.9892333333333</v>
      </c>
      <c r="CC149">
        <v>13.94234666666667</v>
      </c>
      <c r="CD149">
        <v>1.454997333333333</v>
      </c>
      <c r="CE149">
        <v>1.413415333333333</v>
      </c>
      <c r="CF149">
        <v>12.50325666666667</v>
      </c>
      <c r="CG149">
        <v>12.06232</v>
      </c>
      <c r="CH149">
        <v>400.0495666666667</v>
      </c>
      <c r="CI149">
        <v>0.8999860333333333</v>
      </c>
      <c r="CJ149">
        <v>0.10001398</v>
      </c>
      <c r="CK149">
        <v>0</v>
      </c>
      <c r="CL149">
        <v>152.8743333333333</v>
      </c>
      <c r="CM149">
        <v>5.00098</v>
      </c>
      <c r="CN149">
        <v>953.2827</v>
      </c>
      <c r="CO149">
        <v>3656.362666666667</v>
      </c>
      <c r="CP149">
        <v>35.30396666666666</v>
      </c>
      <c r="CQ149">
        <v>38.48303333333332</v>
      </c>
      <c r="CR149">
        <v>36.99756666666666</v>
      </c>
      <c r="CS149">
        <v>37.88936666666667</v>
      </c>
      <c r="CT149">
        <v>36.92686666666667</v>
      </c>
      <c r="CU149">
        <v>355.5380000000001</v>
      </c>
      <c r="CV149">
        <v>39.511</v>
      </c>
      <c r="CW149">
        <v>0</v>
      </c>
      <c r="CX149">
        <v>1714156580.3</v>
      </c>
      <c r="CY149">
        <v>0</v>
      </c>
      <c r="CZ149">
        <v>1714156439</v>
      </c>
      <c r="DA149" t="s">
        <v>641</v>
      </c>
      <c r="DB149">
        <v>1714156439</v>
      </c>
      <c r="DC149">
        <v>1714154521.5</v>
      </c>
      <c r="DD149">
        <v>5</v>
      </c>
      <c r="DE149">
        <v>0.078</v>
      </c>
      <c r="DF149">
        <v>-0.004</v>
      </c>
      <c r="DG149">
        <v>-2.604</v>
      </c>
      <c r="DH149">
        <v>-0.032</v>
      </c>
      <c r="DI149">
        <v>420</v>
      </c>
      <c r="DJ149">
        <v>14</v>
      </c>
      <c r="DK149">
        <v>0.28</v>
      </c>
      <c r="DL149">
        <v>0.11</v>
      </c>
      <c r="DM149">
        <v>-2.301748780487805</v>
      </c>
      <c r="DN149">
        <v>0.2455007665505202</v>
      </c>
      <c r="DO149">
        <v>0.04073905791714146</v>
      </c>
      <c r="DP149">
        <v>0</v>
      </c>
      <c r="DQ149">
        <v>0.4117762439024392</v>
      </c>
      <c r="DR149">
        <v>-0.0295598257839731</v>
      </c>
      <c r="DS149">
        <v>0.004231647979621939</v>
      </c>
      <c r="DT149">
        <v>1</v>
      </c>
      <c r="DU149">
        <v>1</v>
      </c>
      <c r="DV149">
        <v>2</v>
      </c>
      <c r="DW149" t="s">
        <v>368</v>
      </c>
      <c r="DX149">
        <v>3.22854</v>
      </c>
      <c r="DY149">
        <v>2.70427</v>
      </c>
      <c r="DZ149">
        <v>0.10576</v>
      </c>
      <c r="EA149">
        <v>0.106038</v>
      </c>
      <c r="EB149">
        <v>0.08030569999999999</v>
      </c>
      <c r="EC149">
        <v>0.0789745</v>
      </c>
      <c r="ED149">
        <v>29202.7</v>
      </c>
      <c r="EE149">
        <v>28510.4</v>
      </c>
      <c r="EF149">
        <v>31273</v>
      </c>
      <c r="EG149">
        <v>30232.8</v>
      </c>
      <c r="EH149">
        <v>38528.3</v>
      </c>
      <c r="EI149">
        <v>36832</v>
      </c>
      <c r="EJ149">
        <v>43828.4</v>
      </c>
      <c r="EK149">
        <v>42229.4</v>
      </c>
      <c r="EL149">
        <v>2.02768</v>
      </c>
      <c r="EM149">
        <v>1.92642</v>
      </c>
      <c r="EN149">
        <v>0.033766</v>
      </c>
      <c r="EO149">
        <v>0</v>
      </c>
      <c r="EP149">
        <v>22.793</v>
      </c>
      <c r="EQ149">
        <v>999.9</v>
      </c>
      <c r="ER149">
        <v>54.1</v>
      </c>
      <c r="ES149">
        <v>27.2</v>
      </c>
      <c r="ET149">
        <v>19.3241</v>
      </c>
      <c r="EU149">
        <v>61.6637</v>
      </c>
      <c r="EV149">
        <v>22.2075</v>
      </c>
      <c r="EW149">
        <v>1</v>
      </c>
      <c r="EX149">
        <v>-0.0718369</v>
      </c>
      <c r="EY149">
        <v>1.36392</v>
      </c>
      <c r="EZ149">
        <v>20.2008</v>
      </c>
      <c r="FA149">
        <v>5.22328</v>
      </c>
      <c r="FB149">
        <v>11.998</v>
      </c>
      <c r="FC149">
        <v>4.9671</v>
      </c>
      <c r="FD149">
        <v>3.297</v>
      </c>
      <c r="FE149">
        <v>9999</v>
      </c>
      <c r="FF149">
        <v>9999</v>
      </c>
      <c r="FG149">
        <v>9999</v>
      </c>
      <c r="FH149">
        <v>28</v>
      </c>
      <c r="FI149">
        <v>4.97107</v>
      </c>
      <c r="FJ149">
        <v>1.86769</v>
      </c>
      <c r="FK149">
        <v>1.85898</v>
      </c>
      <c r="FL149">
        <v>1.86508</v>
      </c>
      <c r="FM149">
        <v>1.8631</v>
      </c>
      <c r="FN149">
        <v>1.86443</v>
      </c>
      <c r="FO149">
        <v>1.85988</v>
      </c>
      <c r="FP149">
        <v>1.8639</v>
      </c>
      <c r="FQ149">
        <v>0</v>
      </c>
      <c r="FR149">
        <v>0</v>
      </c>
      <c r="FS149">
        <v>0</v>
      </c>
      <c r="FT149">
        <v>0</v>
      </c>
      <c r="FU149" t="s">
        <v>358</v>
      </c>
      <c r="FV149" t="s">
        <v>359</v>
      </c>
      <c r="FW149" t="s">
        <v>360</v>
      </c>
      <c r="FX149" t="s">
        <v>360</v>
      </c>
      <c r="FY149" t="s">
        <v>360</v>
      </c>
      <c r="FZ149" t="s">
        <v>360</v>
      </c>
      <c r="GA149">
        <v>0</v>
      </c>
      <c r="GB149">
        <v>100</v>
      </c>
      <c r="GC149">
        <v>100</v>
      </c>
      <c r="GD149">
        <v>-2.593</v>
      </c>
      <c r="GE149">
        <v>-0.0323</v>
      </c>
      <c r="GF149">
        <v>-0.7469731402802571</v>
      </c>
      <c r="GG149">
        <v>-0.004200780211792431</v>
      </c>
      <c r="GH149">
        <v>-6.086107273994438E-07</v>
      </c>
      <c r="GI149">
        <v>3.538391214060535E-10</v>
      </c>
      <c r="GJ149">
        <v>-0.05432726209302651</v>
      </c>
      <c r="GK149">
        <v>0.006682484536868237</v>
      </c>
      <c r="GL149">
        <v>-0.0007200357986506558</v>
      </c>
      <c r="GM149">
        <v>2.515042002614049E-05</v>
      </c>
      <c r="GN149">
        <v>15</v>
      </c>
      <c r="GO149">
        <v>1944</v>
      </c>
      <c r="GP149">
        <v>3</v>
      </c>
      <c r="GQ149">
        <v>20</v>
      </c>
      <c r="GR149">
        <v>0.9</v>
      </c>
      <c r="GS149">
        <v>32.9</v>
      </c>
      <c r="GT149">
        <v>1.12671</v>
      </c>
      <c r="GU149">
        <v>2.42554</v>
      </c>
      <c r="GV149">
        <v>1.44897</v>
      </c>
      <c r="GW149">
        <v>2.29736</v>
      </c>
      <c r="GX149">
        <v>1.55151</v>
      </c>
      <c r="GY149">
        <v>2.32666</v>
      </c>
      <c r="GZ149">
        <v>32.2005</v>
      </c>
      <c r="HA149">
        <v>13.7906</v>
      </c>
      <c r="HB149">
        <v>18</v>
      </c>
      <c r="HC149">
        <v>526.708</v>
      </c>
      <c r="HD149">
        <v>466.649</v>
      </c>
      <c r="HE149">
        <v>21.0012</v>
      </c>
      <c r="HF149">
        <v>26.0929</v>
      </c>
      <c r="HG149">
        <v>30.0005</v>
      </c>
      <c r="HH149">
        <v>26.1071</v>
      </c>
      <c r="HI149">
        <v>26.0612</v>
      </c>
      <c r="HJ149">
        <v>22.5538</v>
      </c>
      <c r="HK149">
        <v>37.8756</v>
      </c>
      <c r="HL149">
        <v>56.3721</v>
      </c>
      <c r="HM149">
        <v>21</v>
      </c>
      <c r="HN149">
        <v>420</v>
      </c>
      <c r="HO149">
        <v>13.9853</v>
      </c>
      <c r="HP149">
        <v>99.2439</v>
      </c>
      <c r="HQ149">
        <v>100.895</v>
      </c>
    </row>
    <row r="150" spans="1:225">
      <c r="A150">
        <v>134</v>
      </c>
      <c r="B150">
        <v>1714156503.5</v>
      </c>
      <c r="C150">
        <v>5446.400000095367</v>
      </c>
      <c r="D150" t="s">
        <v>648</v>
      </c>
      <c r="E150" t="s">
        <v>649</v>
      </c>
      <c r="F150">
        <v>5</v>
      </c>
      <c r="G150" t="s">
        <v>640</v>
      </c>
      <c r="H150">
        <v>1714156495.566667</v>
      </c>
      <c r="I150">
        <f>(J150)/1000</f>
        <v>0</v>
      </c>
      <c r="J150">
        <f>IF(BE150, AM150, AG150)</f>
        <v>0</v>
      </c>
      <c r="K150">
        <f>IF(BE150, AH150, AF150)</f>
        <v>0</v>
      </c>
      <c r="L150">
        <f>BG150 - IF(AT150&gt;1, K150*BA150*100.0/(AV150*BU150), 0)</f>
        <v>0</v>
      </c>
      <c r="M150">
        <f>((S150-I150/2)*L150-K150)/(S150+I150/2)</f>
        <v>0</v>
      </c>
      <c r="N150">
        <f>M150*(BN150+BO150)/1000.0</f>
        <v>0</v>
      </c>
      <c r="O150">
        <f>(BG150 - IF(AT150&gt;1, K150*BA150*100.0/(AV150*BU150), 0))*(BN150+BO150)/1000.0</f>
        <v>0</v>
      </c>
      <c r="P150">
        <f>2.0/((1/R150-1/Q150)+SIGN(R150)*SQRT((1/R150-1/Q150)*(1/R150-1/Q150) + 4*BB150/((BB150+1)*(BB150+1))*(2*1/R150*1/Q150-1/Q150*1/Q150)))</f>
        <v>0</v>
      </c>
      <c r="Q150">
        <f>IF(LEFT(BC150,1)&lt;&gt;"0",IF(LEFT(BC150,1)="1",3.0,BD150),$D$5+$E$5*(BU150*BN150/($K$5*1000))+$F$5*(BU150*BN150/($K$5*1000))*MAX(MIN(BA150,$J$5),$I$5)*MAX(MIN(BA150,$J$5),$I$5)+$G$5*MAX(MIN(BA150,$J$5),$I$5)*(BU150*BN150/($K$5*1000))+$H$5*(BU150*BN150/($K$5*1000))*(BU150*BN150/($K$5*1000)))</f>
        <v>0</v>
      </c>
      <c r="R150">
        <f>I150*(1000-(1000*0.61365*exp(17.502*V150/(240.97+V150))/(BN150+BO150)+BI150)/2)/(1000*0.61365*exp(17.502*V150/(240.97+V150))/(BN150+BO150)-BI150)</f>
        <v>0</v>
      </c>
      <c r="S150">
        <f>1/((BB150+1)/(P150/1.6)+1/(Q150/1.37)) + BB150/((BB150+1)/(P150/1.6) + BB150/(Q150/1.37))</f>
        <v>0</v>
      </c>
      <c r="T150">
        <f>(AW150*AZ150)</f>
        <v>0</v>
      </c>
      <c r="U150">
        <f>(BP150+(T150+2*0.95*5.67E-8*(((BP150+$B$7)+273)^4-(BP150+273)^4)-44100*I150)/(1.84*29.3*Q150+8*0.95*5.67E-8*(BP150+273)^3))</f>
        <v>0</v>
      </c>
      <c r="V150">
        <f>($C$7*BQ150+$D$7*BR150+$E$7*U150)</f>
        <v>0</v>
      </c>
      <c r="W150">
        <f>0.61365*exp(17.502*V150/(240.97+V150))</f>
        <v>0</v>
      </c>
      <c r="X150">
        <f>(Y150/Z150*100)</f>
        <v>0</v>
      </c>
      <c r="Y150">
        <f>BI150*(BN150+BO150)/1000</f>
        <v>0</v>
      </c>
      <c r="Z150">
        <f>0.61365*exp(17.502*BP150/(240.97+BP150))</f>
        <v>0</v>
      </c>
      <c r="AA150">
        <f>(W150-BI150*(BN150+BO150)/1000)</f>
        <v>0</v>
      </c>
      <c r="AB150">
        <f>(-I150*44100)</f>
        <v>0</v>
      </c>
      <c r="AC150">
        <f>2*29.3*Q150*0.92*(BP150-V150)</f>
        <v>0</v>
      </c>
      <c r="AD150">
        <f>2*0.95*5.67E-8*(((BP150+$B$7)+273)^4-(V150+273)^4)</f>
        <v>0</v>
      </c>
      <c r="AE150">
        <f>T150+AD150+AB150+AC150</f>
        <v>0</v>
      </c>
      <c r="AF150">
        <f>BM150*AT150*(BH150-BG150*(1000-AT150*BJ150)/(1000-AT150*BI150))/(100*BA150)</f>
        <v>0</v>
      </c>
      <c r="AG150">
        <f>1000*BM150*AT150*(BI150-BJ150)/(100*BA150*(1000-AT150*BI150))</f>
        <v>0</v>
      </c>
      <c r="AH150">
        <f>(AI150 - AJ150 - BN150*1E3/(8.314*(BP150+273.15)) * AL150/BM150 * AK150) * BM150/(100*BA150) * (1000 - BJ150)/1000</f>
        <v>0</v>
      </c>
      <c r="AI150">
        <v>425.929115588789</v>
      </c>
      <c r="AJ150">
        <v>423.7790484848483</v>
      </c>
      <c r="AK150">
        <v>-0.000587427688882056</v>
      </c>
      <c r="AL150">
        <v>67.17674880608</v>
      </c>
      <c r="AM150">
        <f>(AO150 - AN150 + BN150*1E3/(8.314*(BP150+273.15)) * AQ150/BM150 * AP150) * BM150/(100*BA150) * 1000/(1000 - AO150)</f>
        <v>0</v>
      </c>
      <c r="AN150">
        <v>13.92211121398269</v>
      </c>
      <c r="AO150">
        <v>14.3418703030303</v>
      </c>
      <c r="AP150">
        <v>-7.554880339789342E-05</v>
      </c>
      <c r="AQ150">
        <v>78.55</v>
      </c>
      <c r="AR150">
        <v>55</v>
      </c>
      <c r="AS150">
        <v>9</v>
      </c>
      <c r="AT150">
        <f>IF(AR150*$H$13&gt;=AV150,1.0,(AV150/(AV150-AR150*$H$13)))</f>
        <v>0</v>
      </c>
      <c r="AU150">
        <f>(AT150-1)*100</f>
        <v>0</v>
      </c>
      <c r="AV150">
        <f>MAX(0,($B$13+$C$13*BU150)/(1+$D$13*BU150)*BN150/(BP150+273)*$E$13)</f>
        <v>0</v>
      </c>
      <c r="AW150">
        <f>$B$11*BV150+$C$11*BW150+$F$11*CH150*(1-CK150)</f>
        <v>0</v>
      </c>
      <c r="AX150">
        <f>AW150*AY150</f>
        <v>0</v>
      </c>
      <c r="AY150">
        <f>($B$11*$D$9+$C$11*$D$9+$F$11*((CU150+CM150)/MAX(CU150+CM150+CV150, 0.1)*$I$9+CV150/MAX(CU150+CM150+CV150, 0.1)*$J$9))/($B$11+$C$11+$F$11)</f>
        <v>0</v>
      </c>
      <c r="AZ150">
        <f>($B$11*$K$9+$C$11*$K$9+$F$11*((CU150+CM150)/MAX(CU150+CM150+CV150, 0.1)*$P$9+CV150/MAX(CU150+CM150+CV150, 0.1)*$Q$9))/($B$11+$C$11+$F$11)</f>
        <v>0</v>
      </c>
      <c r="BA150">
        <v>6</v>
      </c>
      <c r="BB150">
        <v>0.5</v>
      </c>
      <c r="BC150" t="s">
        <v>355</v>
      </c>
      <c r="BD150">
        <v>2</v>
      </c>
      <c r="BE150" t="b">
        <v>1</v>
      </c>
      <c r="BF150">
        <v>1714156495.566667</v>
      </c>
      <c r="BG150">
        <v>417.7130999999999</v>
      </c>
      <c r="BH150">
        <v>420.0026666666666</v>
      </c>
      <c r="BI150">
        <v>14.35032</v>
      </c>
      <c r="BJ150">
        <v>13.93356666666667</v>
      </c>
      <c r="BK150">
        <v>420.3068666666667</v>
      </c>
      <c r="BL150">
        <v>14.38265333333333</v>
      </c>
      <c r="BM150">
        <v>599.9886666666667</v>
      </c>
      <c r="BN150">
        <v>101.3787333333333</v>
      </c>
      <c r="BO150">
        <v>0.09998412000000001</v>
      </c>
      <c r="BP150">
        <v>23.33014666666667</v>
      </c>
      <c r="BQ150">
        <v>23.35433</v>
      </c>
      <c r="BR150">
        <v>999.9000000000002</v>
      </c>
      <c r="BS150">
        <v>0</v>
      </c>
      <c r="BT150">
        <v>0</v>
      </c>
      <c r="BU150">
        <v>9997.141333333335</v>
      </c>
      <c r="BV150">
        <v>0</v>
      </c>
      <c r="BW150">
        <v>986.7704666666667</v>
      </c>
      <c r="BX150">
        <v>-2.289568666666667</v>
      </c>
      <c r="BY150">
        <v>423.7945333333334</v>
      </c>
      <c r="BZ150">
        <v>425.9376</v>
      </c>
      <c r="CA150">
        <v>0.4167521666666667</v>
      </c>
      <c r="CB150">
        <v>420.0026666666666</v>
      </c>
      <c r="CC150">
        <v>13.93356666666667</v>
      </c>
      <c r="CD150">
        <v>1.454816333333333</v>
      </c>
      <c r="CE150">
        <v>1.412567</v>
      </c>
      <c r="CF150">
        <v>12.50138</v>
      </c>
      <c r="CG150">
        <v>12.05321</v>
      </c>
      <c r="CH150">
        <v>400.0004333333334</v>
      </c>
      <c r="CI150">
        <v>0.9000040333333333</v>
      </c>
      <c r="CJ150">
        <v>0.09999599666666668</v>
      </c>
      <c r="CK150">
        <v>0</v>
      </c>
      <c r="CL150">
        <v>152.8069333333333</v>
      </c>
      <c r="CM150">
        <v>5.00098</v>
      </c>
      <c r="CN150">
        <v>957.3076333333333</v>
      </c>
      <c r="CO150">
        <v>3655.929333333333</v>
      </c>
      <c r="CP150">
        <v>35.19353333333333</v>
      </c>
      <c r="CQ150">
        <v>38.36636666666666</v>
      </c>
      <c r="CR150">
        <v>36.89136666666666</v>
      </c>
      <c r="CS150">
        <v>37.74136666666666</v>
      </c>
      <c r="CT150">
        <v>36.82896666666667</v>
      </c>
      <c r="CU150">
        <v>355.5006666666666</v>
      </c>
      <c r="CV150">
        <v>39.496</v>
      </c>
      <c r="CW150">
        <v>0</v>
      </c>
      <c r="CX150">
        <v>1714156590.5</v>
      </c>
      <c r="CY150">
        <v>0</v>
      </c>
      <c r="CZ150">
        <v>1714156439</v>
      </c>
      <c r="DA150" t="s">
        <v>641</v>
      </c>
      <c r="DB150">
        <v>1714156439</v>
      </c>
      <c r="DC150">
        <v>1714154521.5</v>
      </c>
      <c r="DD150">
        <v>5</v>
      </c>
      <c r="DE150">
        <v>0.078</v>
      </c>
      <c r="DF150">
        <v>-0.004</v>
      </c>
      <c r="DG150">
        <v>-2.604</v>
      </c>
      <c r="DH150">
        <v>-0.032</v>
      </c>
      <c r="DI150">
        <v>420</v>
      </c>
      <c r="DJ150">
        <v>14</v>
      </c>
      <c r="DK150">
        <v>0.28</v>
      </c>
      <c r="DL150">
        <v>0.11</v>
      </c>
      <c r="DM150">
        <v>-2.29389825</v>
      </c>
      <c r="DN150">
        <v>0.05376168855535025</v>
      </c>
      <c r="DO150">
        <v>0.03322911756934721</v>
      </c>
      <c r="DP150">
        <v>1</v>
      </c>
      <c r="DQ150">
        <v>0.4145525250000001</v>
      </c>
      <c r="DR150">
        <v>0.06445739212007456</v>
      </c>
      <c r="DS150">
        <v>0.007476865181971317</v>
      </c>
      <c r="DT150">
        <v>1</v>
      </c>
      <c r="DU150">
        <v>2</v>
      </c>
      <c r="DV150">
        <v>2</v>
      </c>
      <c r="DW150" t="s">
        <v>365</v>
      </c>
      <c r="DX150">
        <v>3.22858</v>
      </c>
      <c r="DY150">
        <v>2.70414</v>
      </c>
      <c r="DZ150">
        <v>0.105759</v>
      </c>
      <c r="EA150">
        <v>0.106036</v>
      </c>
      <c r="EB150">
        <v>0.0802469</v>
      </c>
      <c r="EC150">
        <v>0.07887950000000001</v>
      </c>
      <c r="ED150">
        <v>29202</v>
      </c>
      <c r="EE150">
        <v>28509.5</v>
      </c>
      <c r="EF150">
        <v>31272.4</v>
      </c>
      <c r="EG150">
        <v>30231.8</v>
      </c>
      <c r="EH150">
        <v>38529.8</v>
      </c>
      <c r="EI150">
        <v>36834.7</v>
      </c>
      <c r="EJ150">
        <v>43827.4</v>
      </c>
      <c r="EK150">
        <v>42228.1</v>
      </c>
      <c r="EL150">
        <v>2.02663</v>
      </c>
      <c r="EM150">
        <v>1.92623</v>
      </c>
      <c r="EN150">
        <v>0.0333488</v>
      </c>
      <c r="EO150">
        <v>0</v>
      </c>
      <c r="EP150">
        <v>22.8232</v>
      </c>
      <c r="EQ150">
        <v>999.9</v>
      </c>
      <c r="ER150">
        <v>54.1</v>
      </c>
      <c r="ES150">
        <v>27.2</v>
      </c>
      <c r="ET150">
        <v>19.3248</v>
      </c>
      <c r="EU150">
        <v>61.5637</v>
      </c>
      <c r="EV150">
        <v>22.2356</v>
      </c>
      <c r="EW150">
        <v>1</v>
      </c>
      <c r="EX150">
        <v>-0.070841</v>
      </c>
      <c r="EY150">
        <v>1.36911</v>
      </c>
      <c r="EZ150">
        <v>20.2003</v>
      </c>
      <c r="FA150">
        <v>5.22014</v>
      </c>
      <c r="FB150">
        <v>11.998</v>
      </c>
      <c r="FC150">
        <v>4.9662</v>
      </c>
      <c r="FD150">
        <v>3.29625</v>
      </c>
      <c r="FE150">
        <v>9999</v>
      </c>
      <c r="FF150">
        <v>9999</v>
      </c>
      <c r="FG150">
        <v>9999</v>
      </c>
      <c r="FH150">
        <v>28</v>
      </c>
      <c r="FI150">
        <v>4.97107</v>
      </c>
      <c r="FJ150">
        <v>1.86768</v>
      </c>
      <c r="FK150">
        <v>1.85897</v>
      </c>
      <c r="FL150">
        <v>1.86508</v>
      </c>
      <c r="FM150">
        <v>1.8631</v>
      </c>
      <c r="FN150">
        <v>1.86442</v>
      </c>
      <c r="FO150">
        <v>1.85988</v>
      </c>
      <c r="FP150">
        <v>1.86386</v>
      </c>
      <c r="FQ150">
        <v>0</v>
      </c>
      <c r="FR150">
        <v>0</v>
      </c>
      <c r="FS150">
        <v>0</v>
      </c>
      <c r="FT150">
        <v>0</v>
      </c>
      <c r="FU150" t="s">
        <v>358</v>
      </c>
      <c r="FV150" t="s">
        <v>359</v>
      </c>
      <c r="FW150" t="s">
        <v>360</v>
      </c>
      <c r="FX150" t="s">
        <v>360</v>
      </c>
      <c r="FY150" t="s">
        <v>360</v>
      </c>
      <c r="FZ150" t="s">
        <v>360</v>
      </c>
      <c r="GA150">
        <v>0</v>
      </c>
      <c r="GB150">
        <v>100</v>
      </c>
      <c r="GC150">
        <v>100</v>
      </c>
      <c r="GD150">
        <v>-2.594</v>
      </c>
      <c r="GE150">
        <v>-0.0323</v>
      </c>
      <c r="GF150">
        <v>-0.7469731402802571</v>
      </c>
      <c r="GG150">
        <v>-0.004200780211792431</v>
      </c>
      <c r="GH150">
        <v>-6.086107273994438E-07</v>
      </c>
      <c r="GI150">
        <v>3.538391214060535E-10</v>
      </c>
      <c r="GJ150">
        <v>-0.05432726209302651</v>
      </c>
      <c r="GK150">
        <v>0.006682484536868237</v>
      </c>
      <c r="GL150">
        <v>-0.0007200357986506558</v>
      </c>
      <c r="GM150">
        <v>2.515042002614049E-05</v>
      </c>
      <c r="GN150">
        <v>15</v>
      </c>
      <c r="GO150">
        <v>1944</v>
      </c>
      <c r="GP150">
        <v>3</v>
      </c>
      <c r="GQ150">
        <v>20</v>
      </c>
      <c r="GR150">
        <v>1.1</v>
      </c>
      <c r="GS150">
        <v>33</v>
      </c>
      <c r="GT150">
        <v>1.12671</v>
      </c>
      <c r="GU150">
        <v>2.41943</v>
      </c>
      <c r="GV150">
        <v>1.44775</v>
      </c>
      <c r="GW150">
        <v>2.29736</v>
      </c>
      <c r="GX150">
        <v>1.55151</v>
      </c>
      <c r="GY150">
        <v>2.44629</v>
      </c>
      <c r="GZ150">
        <v>32.2225</v>
      </c>
      <c r="HA150">
        <v>13.8081</v>
      </c>
      <c r="HB150">
        <v>18</v>
      </c>
      <c r="HC150">
        <v>526.145</v>
      </c>
      <c r="HD150">
        <v>466.607</v>
      </c>
      <c r="HE150">
        <v>21.0005</v>
      </c>
      <c r="HF150">
        <v>26.105</v>
      </c>
      <c r="HG150">
        <v>30.0005</v>
      </c>
      <c r="HH150">
        <v>26.1182</v>
      </c>
      <c r="HI150">
        <v>26.071</v>
      </c>
      <c r="HJ150">
        <v>22.552</v>
      </c>
      <c r="HK150">
        <v>37.5741</v>
      </c>
      <c r="HL150">
        <v>56.3721</v>
      </c>
      <c r="HM150">
        <v>21</v>
      </c>
      <c r="HN150">
        <v>420</v>
      </c>
      <c r="HO150">
        <v>14.0254</v>
      </c>
      <c r="HP150">
        <v>99.24169999999999</v>
      </c>
      <c r="HQ150">
        <v>100.892</v>
      </c>
    </row>
    <row r="151" spans="1:225">
      <c r="A151">
        <v>135</v>
      </c>
      <c r="B151">
        <v>1714156513.5</v>
      </c>
      <c r="C151">
        <v>5456.400000095367</v>
      </c>
      <c r="D151" t="s">
        <v>650</v>
      </c>
      <c r="E151" t="s">
        <v>651</v>
      </c>
      <c r="F151">
        <v>5</v>
      </c>
      <c r="G151" t="s">
        <v>640</v>
      </c>
      <c r="H151">
        <v>1714156505.566667</v>
      </c>
      <c r="I151">
        <f>(J151)/1000</f>
        <v>0</v>
      </c>
      <c r="J151">
        <f>IF(BE151, AM151, AG151)</f>
        <v>0</v>
      </c>
      <c r="K151">
        <f>IF(BE151, AH151, AF151)</f>
        <v>0</v>
      </c>
      <c r="L151">
        <f>BG151 - IF(AT151&gt;1, K151*BA151*100.0/(AV151*BU151), 0)</f>
        <v>0</v>
      </c>
      <c r="M151">
        <f>((S151-I151/2)*L151-K151)/(S151+I151/2)</f>
        <v>0</v>
      </c>
      <c r="N151">
        <f>M151*(BN151+BO151)/1000.0</f>
        <v>0</v>
      </c>
      <c r="O151">
        <f>(BG151 - IF(AT151&gt;1, K151*BA151*100.0/(AV151*BU151), 0))*(BN151+BO151)/1000.0</f>
        <v>0</v>
      </c>
      <c r="P151">
        <f>2.0/((1/R151-1/Q151)+SIGN(R151)*SQRT((1/R151-1/Q151)*(1/R151-1/Q151) + 4*BB151/((BB151+1)*(BB151+1))*(2*1/R151*1/Q151-1/Q151*1/Q151)))</f>
        <v>0</v>
      </c>
      <c r="Q151">
        <f>IF(LEFT(BC151,1)&lt;&gt;"0",IF(LEFT(BC151,1)="1",3.0,BD151),$D$5+$E$5*(BU151*BN151/($K$5*1000))+$F$5*(BU151*BN151/($K$5*1000))*MAX(MIN(BA151,$J$5),$I$5)*MAX(MIN(BA151,$J$5),$I$5)+$G$5*MAX(MIN(BA151,$J$5),$I$5)*(BU151*BN151/($K$5*1000))+$H$5*(BU151*BN151/($K$5*1000))*(BU151*BN151/($K$5*1000)))</f>
        <v>0</v>
      </c>
      <c r="R151">
        <f>I151*(1000-(1000*0.61365*exp(17.502*V151/(240.97+V151))/(BN151+BO151)+BI151)/2)/(1000*0.61365*exp(17.502*V151/(240.97+V151))/(BN151+BO151)-BI151)</f>
        <v>0</v>
      </c>
      <c r="S151">
        <f>1/((BB151+1)/(P151/1.6)+1/(Q151/1.37)) + BB151/((BB151+1)/(P151/1.6) + BB151/(Q151/1.37))</f>
        <v>0</v>
      </c>
      <c r="T151">
        <f>(AW151*AZ151)</f>
        <v>0</v>
      </c>
      <c r="U151">
        <f>(BP151+(T151+2*0.95*5.67E-8*(((BP151+$B$7)+273)^4-(BP151+273)^4)-44100*I151)/(1.84*29.3*Q151+8*0.95*5.67E-8*(BP151+273)^3))</f>
        <v>0</v>
      </c>
      <c r="V151">
        <f>($C$7*BQ151+$D$7*BR151+$E$7*U151)</f>
        <v>0</v>
      </c>
      <c r="W151">
        <f>0.61365*exp(17.502*V151/(240.97+V151))</f>
        <v>0</v>
      </c>
      <c r="X151">
        <f>(Y151/Z151*100)</f>
        <v>0</v>
      </c>
      <c r="Y151">
        <f>BI151*(BN151+BO151)/1000</f>
        <v>0</v>
      </c>
      <c r="Z151">
        <f>0.61365*exp(17.502*BP151/(240.97+BP151))</f>
        <v>0</v>
      </c>
      <c r="AA151">
        <f>(W151-BI151*(BN151+BO151)/1000)</f>
        <v>0</v>
      </c>
      <c r="AB151">
        <f>(-I151*44100)</f>
        <v>0</v>
      </c>
      <c r="AC151">
        <f>2*29.3*Q151*0.92*(BP151-V151)</f>
        <v>0</v>
      </c>
      <c r="AD151">
        <f>2*0.95*5.67E-8*(((BP151+$B$7)+273)^4-(V151+273)^4)</f>
        <v>0</v>
      </c>
      <c r="AE151">
        <f>T151+AD151+AB151+AC151</f>
        <v>0</v>
      </c>
      <c r="AF151">
        <f>BM151*AT151*(BH151-BG151*(1000-AT151*BJ151)/(1000-AT151*BI151))/(100*BA151)</f>
        <v>0</v>
      </c>
      <c r="AG151">
        <f>1000*BM151*AT151*(BI151-BJ151)/(100*BA151*(1000-AT151*BI151))</f>
        <v>0</v>
      </c>
      <c r="AH151">
        <f>(AI151 - AJ151 - BN151*1E3/(8.314*(BP151+273.15)) * AL151/BM151 * AK151) * BM151/(100*BA151) * (1000 - BJ151)/1000</f>
        <v>0</v>
      </c>
      <c r="AI151">
        <v>425.9910513091278</v>
      </c>
      <c r="AJ151">
        <v>423.7682909090908</v>
      </c>
      <c r="AK151">
        <v>-0.0002291078815726587</v>
      </c>
      <c r="AL151">
        <v>67.17674880608</v>
      </c>
      <c r="AM151">
        <f>(AO151 - AN151 + BN151*1E3/(8.314*(BP151+273.15)) * AQ151/BM151 * AP151) * BM151/(100*BA151) * 1000/(1000 - AO151)</f>
        <v>0</v>
      </c>
      <c r="AN151">
        <v>13.96083218134199</v>
      </c>
      <c r="AO151">
        <v>14.35396787878788</v>
      </c>
      <c r="AP151">
        <v>8.217742046310901E-05</v>
      </c>
      <c r="AQ151">
        <v>78.55</v>
      </c>
      <c r="AR151">
        <v>55</v>
      </c>
      <c r="AS151">
        <v>9</v>
      </c>
      <c r="AT151">
        <f>IF(AR151*$H$13&gt;=AV151,1.0,(AV151/(AV151-AR151*$H$13)))</f>
        <v>0</v>
      </c>
      <c r="AU151">
        <f>(AT151-1)*100</f>
        <v>0</v>
      </c>
      <c r="AV151">
        <f>MAX(0,($B$13+$C$13*BU151)/(1+$D$13*BU151)*BN151/(BP151+273)*$E$13)</f>
        <v>0</v>
      </c>
      <c r="AW151">
        <f>$B$11*BV151+$C$11*BW151+$F$11*CH151*(1-CK151)</f>
        <v>0</v>
      </c>
      <c r="AX151">
        <f>AW151*AY151</f>
        <v>0</v>
      </c>
      <c r="AY151">
        <f>($B$11*$D$9+$C$11*$D$9+$F$11*((CU151+CM151)/MAX(CU151+CM151+CV151, 0.1)*$I$9+CV151/MAX(CU151+CM151+CV151, 0.1)*$J$9))/($B$11+$C$11+$F$11)</f>
        <v>0</v>
      </c>
      <c r="AZ151">
        <f>($B$11*$K$9+$C$11*$K$9+$F$11*((CU151+CM151)/MAX(CU151+CM151+CV151, 0.1)*$P$9+CV151/MAX(CU151+CM151+CV151, 0.1)*$Q$9))/($B$11+$C$11+$F$11)</f>
        <v>0</v>
      </c>
      <c r="BA151">
        <v>6</v>
      </c>
      <c r="BB151">
        <v>0.5</v>
      </c>
      <c r="BC151" t="s">
        <v>355</v>
      </c>
      <c r="BD151">
        <v>2</v>
      </c>
      <c r="BE151" t="b">
        <v>1</v>
      </c>
      <c r="BF151">
        <v>1714156505.566667</v>
      </c>
      <c r="BG151">
        <v>417.7134666666668</v>
      </c>
      <c r="BH151">
        <v>420.0069666666666</v>
      </c>
      <c r="BI151">
        <v>14.34475333333333</v>
      </c>
      <c r="BJ151">
        <v>13.93868333333333</v>
      </c>
      <c r="BK151">
        <v>420.3071333333334</v>
      </c>
      <c r="BL151">
        <v>14.3771</v>
      </c>
      <c r="BM151">
        <v>600.0137333333334</v>
      </c>
      <c r="BN151">
        <v>101.3775</v>
      </c>
      <c r="BO151">
        <v>0.1000216166666667</v>
      </c>
      <c r="BP151">
        <v>23.34416333333333</v>
      </c>
      <c r="BQ151">
        <v>23.37235666666667</v>
      </c>
      <c r="BR151">
        <v>999.9000000000002</v>
      </c>
      <c r="BS151">
        <v>0</v>
      </c>
      <c r="BT151">
        <v>0</v>
      </c>
      <c r="BU151">
        <v>9997.159333333335</v>
      </c>
      <c r="BV151">
        <v>0</v>
      </c>
      <c r="BW151">
        <v>967.8996666666667</v>
      </c>
      <c r="BX151">
        <v>-2.293698</v>
      </c>
      <c r="BY151">
        <v>423.7925000000001</v>
      </c>
      <c r="BZ151">
        <v>425.9440666666666</v>
      </c>
      <c r="CA151">
        <v>0.4060690333333333</v>
      </c>
      <c r="CB151">
        <v>420.0069666666666</v>
      </c>
      <c r="CC151">
        <v>13.93868333333333</v>
      </c>
      <c r="CD151">
        <v>1.454234333333333</v>
      </c>
      <c r="CE151">
        <v>1.413068333333334</v>
      </c>
      <c r="CF151">
        <v>12.49528333333333</v>
      </c>
      <c r="CG151">
        <v>12.05859</v>
      </c>
      <c r="CH151">
        <v>399.9868</v>
      </c>
      <c r="CI151">
        <v>0.9000058333333333</v>
      </c>
      <c r="CJ151">
        <v>0.09999419666666666</v>
      </c>
      <c r="CK151">
        <v>0</v>
      </c>
      <c r="CL151">
        <v>152.6589666666667</v>
      </c>
      <c r="CM151">
        <v>5.00098</v>
      </c>
      <c r="CN151">
        <v>977.9413999999999</v>
      </c>
      <c r="CO151">
        <v>3655.804666666667</v>
      </c>
      <c r="CP151">
        <v>35.1039</v>
      </c>
      <c r="CQ151">
        <v>38.25183333333332</v>
      </c>
      <c r="CR151">
        <v>36.79976666666666</v>
      </c>
      <c r="CS151">
        <v>37.60803333333333</v>
      </c>
      <c r="CT151">
        <v>36.7435</v>
      </c>
      <c r="CU151">
        <v>355.4896666666666</v>
      </c>
      <c r="CV151">
        <v>39.49266666666666</v>
      </c>
      <c r="CW151">
        <v>0</v>
      </c>
      <c r="CX151">
        <v>1714156600.7</v>
      </c>
      <c r="CY151">
        <v>0</v>
      </c>
      <c r="CZ151">
        <v>1714156439</v>
      </c>
      <c r="DA151" t="s">
        <v>641</v>
      </c>
      <c r="DB151">
        <v>1714156439</v>
      </c>
      <c r="DC151">
        <v>1714154521.5</v>
      </c>
      <c r="DD151">
        <v>5</v>
      </c>
      <c r="DE151">
        <v>0.078</v>
      </c>
      <c r="DF151">
        <v>-0.004</v>
      </c>
      <c r="DG151">
        <v>-2.604</v>
      </c>
      <c r="DH151">
        <v>-0.032</v>
      </c>
      <c r="DI151">
        <v>420</v>
      </c>
      <c r="DJ151">
        <v>14</v>
      </c>
      <c r="DK151">
        <v>0.28</v>
      </c>
      <c r="DL151">
        <v>0.11</v>
      </c>
      <c r="DM151">
        <v>-2.297319756097561</v>
      </c>
      <c r="DN151">
        <v>-0.03128968641114983</v>
      </c>
      <c r="DO151">
        <v>0.03334451660686342</v>
      </c>
      <c r="DP151">
        <v>1</v>
      </c>
      <c r="DQ151">
        <v>0.410116756097561</v>
      </c>
      <c r="DR151">
        <v>-0.1023926968641112</v>
      </c>
      <c r="DS151">
        <v>0.01438964007716203</v>
      </c>
      <c r="DT151">
        <v>0</v>
      </c>
      <c r="DU151">
        <v>1</v>
      </c>
      <c r="DV151">
        <v>2</v>
      </c>
      <c r="DW151" t="s">
        <v>368</v>
      </c>
      <c r="DX151">
        <v>3.22866</v>
      </c>
      <c r="DY151">
        <v>2.70431</v>
      </c>
      <c r="DZ151">
        <v>0.105749</v>
      </c>
      <c r="EA151">
        <v>0.106026</v>
      </c>
      <c r="EB151">
        <v>0.08030279999999999</v>
      </c>
      <c r="EC151">
        <v>0.0790516</v>
      </c>
      <c r="ED151">
        <v>29201.1</v>
      </c>
      <c r="EE151">
        <v>28508.7</v>
      </c>
      <c r="EF151">
        <v>31271.1</v>
      </c>
      <c r="EG151">
        <v>30230.7</v>
      </c>
      <c r="EH151">
        <v>38525.6</v>
      </c>
      <c r="EI151">
        <v>36826.3</v>
      </c>
      <c r="EJ151">
        <v>43825.3</v>
      </c>
      <c r="EK151">
        <v>42226.5</v>
      </c>
      <c r="EL151">
        <v>2.02763</v>
      </c>
      <c r="EM151">
        <v>1.92582</v>
      </c>
      <c r="EN151">
        <v>0.0330508</v>
      </c>
      <c r="EO151">
        <v>0</v>
      </c>
      <c r="EP151">
        <v>22.8436</v>
      </c>
      <c r="EQ151">
        <v>999.9</v>
      </c>
      <c r="ER151">
        <v>54</v>
      </c>
      <c r="ES151">
        <v>27.2</v>
      </c>
      <c r="ET151">
        <v>19.2888</v>
      </c>
      <c r="EU151">
        <v>61.7337</v>
      </c>
      <c r="EV151">
        <v>22.6603</v>
      </c>
      <c r="EW151">
        <v>1</v>
      </c>
      <c r="EX151">
        <v>-0.0700254</v>
      </c>
      <c r="EY151">
        <v>1.38183</v>
      </c>
      <c r="EZ151">
        <v>20.2008</v>
      </c>
      <c r="FA151">
        <v>5.22463</v>
      </c>
      <c r="FB151">
        <v>11.998</v>
      </c>
      <c r="FC151">
        <v>4.96715</v>
      </c>
      <c r="FD151">
        <v>3.297</v>
      </c>
      <c r="FE151">
        <v>9999</v>
      </c>
      <c r="FF151">
        <v>9999</v>
      </c>
      <c r="FG151">
        <v>9999</v>
      </c>
      <c r="FH151">
        <v>28.1</v>
      </c>
      <c r="FI151">
        <v>4.97106</v>
      </c>
      <c r="FJ151">
        <v>1.86768</v>
      </c>
      <c r="FK151">
        <v>1.85898</v>
      </c>
      <c r="FL151">
        <v>1.86508</v>
      </c>
      <c r="FM151">
        <v>1.8631</v>
      </c>
      <c r="FN151">
        <v>1.86444</v>
      </c>
      <c r="FO151">
        <v>1.85989</v>
      </c>
      <c r="FP151">
        <v>1.86387</v>
      </c>
      <c r="FQ151">
        <v>0</v>
      </c>
      <c r="FR151">
        <v>0</v>
      </c>
      <c r="FS151">
        <v>0</v>
      </c>
      <c r="FT151">
        <v>0</v>
      </c>
      <c r="FU151" t="s">
        <v>358</v>
      </c>
      <c r="FV151" t="s">
        <v>359</v>
      </c>
      <c r="FW151" t="s">
        <v>360</v>
      </c>
      <c r="FX151" t="s">
        <v>360</v>
      </c>
      <c r="FY151" t="s">
        <v>360</v>
      </c>
      <c r="FZ151" t="s">
        <v>360</v>
      </c>
      <c r="GA151">
        <v>0</v>
      </c>
      <c r="GB151">
        <v>100</v>
      </c>
      <c r="GC151">
        <v>100</v>
      </c>
      <c r="GD151">
        <v>-2.594</v>
      </c>
      <c r="GE151">
        <v>-0.0323</v>
      </c>
      <c r="GF151">
        <v>-0.7469731402802571</v>
      </c>
      <c r="GG151">
        <v>-0.004200780211792431</v>
      </c>
      <c r="GH151">
        <v>-6.086107273994438E-07</v>
      </c>
      <c r="GI151">
        <v>3.538391214060535E-10</v>
      </c>
      <c r="GJ151">
        <v>-0.05432726209302651</v>
      </c>
      <c r="GK151">
        <v>0.006682484536868237</v>
      </c>
      <c r="GL151">
        <v>-0.0007200357986506558</v>
      </c>
      <c r="GM151">
        <v>2.515042002614049E-05</v>
      </c>
      <c r="GN151">
        <v>15</v>
      </c>
      <c r="GO151">
        <v>1944</v>
      </c>
      <c r="GP151">
        <v>3</v>
      </c>
      <c r="GQ151">
        <v>20</v>
      </c>
      <c r="GR151">
        <v>1.2</v>
      </c>
      <c r="GS151">
        <v>33.2</v>
      </c>
      <c r="GT151">
        <v>1.12671</v>
      </c>
      <c r="GU151">
        <v>2.41455</v>
      </c>
      <c r="GV151">
        <v>1.44775</v>
      </c>
      <c r="GW151">
        <v>2.29736</v>
      </c>
      <c r="GX151">
        <v>1.55151</v>
      </c>
      <c r="GY151">
        <v>2.38525</v>
      </c>
      <c r="GZ151">
        <v>32.2225</v>
      </c>
      <c r="HA151">
        <v>13.7906</v>
      </c>
      <c r="HB151">
        <v>18</v>
      </c>
      <c r="HC151">
        <v>526.87</v>
      </c>
      <c r="HD151">
        <v>466.457</v>
      </c>
      <c r="HE151">
        <v>21.0012</v>
      </c>
      <c r="HF151">
        <v>26.1171</v>
      </c>
      <c r="HG151">
        <v>30.0005</v>
      </c>
      <c r="HH151">
        <v>26.1285</v>
      </c>
      <c r="HI151">
        <v>26.0829</v>
      </c>
      <c r="HJ151">
        <v>22.5542</v>
      </c>
      <c r="HK151">
        <v>37.3022</v>
      </c>
      <c r="HL151">
        <v>56.3721</v>
      </c>
      <c r="HM151">
        <v>21</v>
      </c>
      <c r="HN151">
        <v>420</v>
      </c>
      <c r="HO151">
        <v>14.0361</v>
      </c>
      <c r="HP151">
        <v>99.2373</v>
      </c>
      <c r="HQ151">
        <v>100.888</v>
      </c>
    </row>
    <row r="152" spans="1:225">
      <c r="A152">
        <v>136</v>
      </c>
      <c r="B152">
        <v>1714156523.5</v>
      </c>
      <c r="C152">
        <v>5466.400000095367</v>
      </c>
      <c r="D152" t="s">
        <v>652</v>
      </c>
      <c r="E152" t="s">
        <v>653</v>
      </c>
      <c r="F152">
        <v>5</v>
      </c>
      <c r="G152" t="s">
        <v>640</v>
      </c>
      <c r="H152">
        <v>1714156515.566667</v>
      </c>
      <c r="I152">
        <f>(J152)/1000</f>
        <v>0</v>
      </c>
      <c r="J152">
        <f>IF(BE152, AM152, AG152)</f>
        <v>0</v>
      </c>
      <c r="K152">
        <f>IF(BE152, AH152, AF152)</f>
        <v>0</v>
      </c>
      <c r="L152">
        <f>BG152 - IF(AT152&gt;1, K152*BA152*100.0/(AV152*BU152), 0)</f>
        <v>0</v>
      </c>
      <c r="M152">
        <f>((S152-I152/2)*L152-K152)/(S152+I152/2)</f>
        <v>0</v>
      </c>
      <c r="N152">
        <f>M152*(BN152+BO152)/1000.0</f>
        <v>0</v>
      </c>
      <c r="O152">
        <f>(BG152 - IF(AT152&gt;1, K152*BA152*100.0/(AV152*BU152), 0))*(BN152+BO152)/1000.0</f>
        <v>0</v>
      </c>
      <c r="P152">
        <f>2.0/((1/R152-1/Q152)+SIGN(R152)*SQRT((1/R152-1/Q152)*(1/R152-1/Q152) + 4*BB152/((BB152+1)*(BB152+1))*(2*1/R152*1/Q152-1/Q152*1/Q152)))</f>
        <v>0</v>
      </c>
      <c r="Q152">
        <f>IF(LEFT(BC152,1)&lt;&gt;"0",IF(LEFT(BC152,1)="1",3.0,BD152),$D$5+$E$5*(BU152*BN152/($K$5*1000))+$F$5*(BU152*BN152/($K$5*1000))*MAX(MIN(BA152,$J$5),$I$5)*MAX(MIN(BA152,$J$5),$I$5)+$G$5*MAX(MIN(BA152,$J$5),$I$5)*(BU152*BN152/($K$5*1000))+$H$5*(BU152*BN152/($K$5*1000))*(BU152*BN152/($K$5*1000)))</f>
        <v>0</v>
      </c>
      <c r="R152">
        <f>I152*(1000-(1000*0.61365*exp(17.502*V152/(240.97+V152))/(BN152+BO152)+BI152)/2)/(1000*0.61365*exp(17.502*V152/(240.97+V152))/(BN152+BO152)-BI152)</f>
        <v>0</v>
      </c>
      <c r="S152">
        <f>1/((BB152+1)/(P152/1.6)+1/(Q152/1.37)) + BB152/((BB152+1)/(P152/1.6) + BB152/(Q152/1.37))</f>
        <v>0</v>
      </c>
      <c r="T152">
        <f>(AW152*AZ152)</f>
        <v>0</v>
      </c>
      <c r="U152">
        <f>(BP152+(T152+2*0.95*5.67E-8*(((BP152+$B$7)+273)^4-(BP152+273)^4)-44100*I152)/(1.84*29.3*Q152+8*0.95*5.67E-8*(BP152+273)^3))</f>
        <v>0</v>
      </c>
      <c r="V152">
        <f>($C$7*BQ152+$D$7*BR152+$E$7*U152)</f>
        <v>0</v>
      </c>
      <c r="W152">
        <f>0.61365*exp(17.502*V152/(240.97+V152))</f>
        <v>0</v>
      </c>
      <c r="X152">
        <f>(Y152/Z152*100)</f>
        <v>0</v>
      </c>
      <c r="Y152">
        <f>BI152*(BN152+BO152)/1000</f>
        <v>0</v>
      </c>
      <c r="Z152">
        <f>0.61365*exp(17.502*BP152/(240.97+BP152))</f>
        <v>0</v>
      </c>
      <c r="AA152">
        <f>(W152-BI152*(BN152+BO152)/1000)</f>
        <v>0</v>
      </c>
      <c r="AB152">
        <f>(-I152*44100)</f>
        <v>0</v>
      </c>
      <c r="AC152">
        <f>2*29.3*Q152*0.92*(BP152-V152)</f>
        <v>0</v>
      </c>
      <c r="AD152">
        <f>2*0.95*5.67E-8*(((BP152+$B$7)+273)^4-(V152+273)^4)</f>
        <v>0</v>
      </c>
      <c r="AE152">
        <f>T152+AD152+AB152+AC152</f>
        <v>0</v>
      </c>
      <c r="AF152">
        <f>BM152*AT152*(BH152-BG152*(1000-AT152*BJ152)/(1000-AT152*BI152))/(100*BA152)</f>
        <v>0</v>
      </c>
      <c r="AG152">
        <f>1000*BM152*AT152*(BI152-BJ152)/(100*BA152*(1000-AT152*BI152))</f>
        <v>0</v>
      </c>
      <c r="AH152">
        <f>(AI152 - AJ152 - BN152*1E3/(8.314*(BP152+273.15)) * AL152/BM152 * AK152) * BM152/(100*BA152) * (1000 - BJ152)/1000</f>
        <v>0</v>
      </c>
      <c r="AI152">
        <v>425.9338942063123</v>
      </c>
      <c r="AJ152">
        <v>423.7923636363634</v>
      </c>
      <c r="AK152">
        <v>-3.278389081532146E-05</v>
      </c>
      <c r="AL152">
        <v>67.17674880608</v>
      </c>
      <c r="AM152">
        <f>(AO152 - AN152 + BN152*1E3/(8.314*(BP152+273.15)) * AQ152/BM152 * AP152) * BM152/(100*BA152) * 1000/(1000 - AO152)</f>
        <v>0</v>
      </c>
      <c r="AN152">
        <v>13.98399574597403</v>
      </c>
      <c r="AO152">
        <v>14.37896242424243</v>
      </c>
      <c r="AP152">
        <v>7.719338196051853E-05</v>
      </c>
      <c r="AQ152">
        <v>78.55</v>
      </c>
      <c r="AR152">
        <v>55</v>
      </c>
      <c r="AS152">
        <v>9</v>
      </c>
      <c r="AT152">
        <f>IF(AR152*$H$13&gt;=AV152,1.0,(AV152/(AV152-AR152*$H$13)))</f>
        <v>0</v>
      </c>
      <c r="AU152">
        <f>(AT152-1)*100</f>
        <v>0</v>
      </c>
      <c r="AV152">
        <f>MAX(0,($B$13+$C$13*BU152)/(1+$D$13*BU152)*BN152/(BP152+273)*$E$13)</f>
        <v>0</v>
      </c>
      <c r="AW152">
        <f>$B$11*BV152+$C$11*BW152+$F$11*CH152*(1-CK152)</f>
        <v>0</v>
      </c>
      <c r="AX152">
        <f>AW152*AY152</f>
        <v>0</v>
      </c>
      <c r="AY152">
        <f>($B$11*$D$9+$C$11*$D$9+$F$11*((CU152+CM152)/MAX(CU152+CM152+CV152, 0.1)*$I$9+CV152/MAX(CU152+CM152+CV152, 0.1)*$J$9))/($B$11+$C$11+$F$11)</f>
        <v>0</v>
      </c>
      <c r="AZ152">
        <f>($B$11*$K$9+$C$11*$K$9+$F$11*((CU152+CM152)/MAX(CU152+CM152+CV152, 0.1)*$P$9+CV152/MAX(CU152+CM152+CV152, 0.1)*$Q$9))/($B$11+$C$11+$F$11)</f>
        <v>0</v>
      </c>
      <c r="BA152">
        <v>6</v>
      </c>
      <c r="BB152">
        <v>0.5</v>
      </c>
      <c r="BC152" t="s">
        <v>355</v>
      </c>
      <c r="BD152">
        <v>2</v>
      </c>
      <c r="BE152" t="b">
        <v>1</v>
      </c>
      <c r="BF152">
        <v>1714156515.566667</v>
      </c>
      <c r="BG152">
        <v>417.7002</v>
      </c>
      <c r="BH152">
        <v>419.9984666666667</v>
      </c>
      <c r="BI152">
        <v>14.36040333333333</v>
      </c>
      <c r="BJ152">
        <v>13.97294333333333</v>
      </c>
      <c r="BK152">
        <v>420.2938</v>
      </c>
      <c r="BL152">
        <v>14.39273333333333</v>
      </c>
      <c r="BM152">
        <v>599.9806333333333</v>
      </c>
      <c r="BN152">
        <v>101.3769</v>
      </c>
      <c r="BO152">
        <v>0.09991779999999999</v>
      </c>
      <c r="BP152">
        <v>23.35896</v>
      </c>
      <c r="BQ152">
        <v>23.39235666666666</v>
      </c>
      <c r="BR152">
        <v>999.9000000000002</v>
      </c>
      <c r="BS152">
        <v>0</v>
      </c>
      <c r="BT152">
        <v>0</v>
      </c>
      <c r="BU152">
        <v>10004.97766666667</v>
      </c>
      <c r="BV152">
        <v>0</v>
      </c>
      <c r="BW152">
        <v>977.5133666666666</v>
      </c>
      <c r="BX152">
        <v>-2.298404333333333</v>
      </c>
      <c r="BY152">
        <v>423.7858666666667</v>
      </c>
      <c r="BZ152">
        <v>425.9502666666667</v>
      </c>
      <c r="CA152">
        <v>0.3874686</v>
      </c>
      <c r="CB152">
        <v>419.9984666666667</v>
      </c>
      <c r="CC152">
        <v>13.97294333333333</v>
      </c>
      <c r="CD152">
        <v>1.455812666666667</v>
      </c>
      <c r="CE152">
        <v>1.416532</v>
      </c>
      <c r="CF152">
        <v>12.51180666666667</v>
      </c>
      <c r="CG152">
        <v>12.09576333333333</v>
      </c>
      <c r="CH152">
        <v>399.9909666666667</v>
      </c>
      <c r="CI152">
        <v>0.8999949333333332</v>
      </c>
      <c r="CJ152">
        <v>0.1000050833333333</v>
      </c>
      <c r="CK152">
        <v>0</v>
      </c>
      <c r="CL152">
        <v>152.594</v>
      </c>
      <c r="CM152">
        <v>5.00098</v>
      </c>
      <c r="CN152">
        <v>991.9884333333333</v>
      </c>
      <c r="CO152">
        <v>3655.83</v>
      </c>
      <c r="CP152">
        <v>35.00596666666666</v>
      </c>
      <c r="CQ152">
        <v>38.14563333333332</v>
      </c>
      <c r="CR152">
        <v>36.69353333333333</v>
      </c>
      <c r="CS152">
        <v>37.49136666666666</v>
      </c>
      <c r="CT152">
        <v>36.6581</v>
      </c>
      <c r="CU152">
        <v>355.4889999999999</v>
      </c>
      <c r="CV152">
        <v>39.49833333333333</v>
      </c>
      <c r="CW152">
        <v>0</v>
      </c>
      <c r="CX152">
        <v>1714156610.3</v>
      </c>
      <c r="CY152">
        <v>0</v>
      </c>
      <c r="CZ152">
        <v>1714156439</v>
      </c>
      <c r="DA152" t="s">
        <v>641</v>
      </c>
      <c r="DB152">
        <v>1714156439</v>
      </c>
      <c r="DC152">
        <v>1714154521.5</v>
      </c>
      <c r="DD152">
        <v>5</v>
      </c>
      <c r="DE152">
        <v>0.078</v>
      </c>
      <c r="DF152">
        <v>-0.004</v>
      </c>
      <c r="DG152">
        <v>-2.604</v>
      </c>
      <c r="DH152">
        <v>-0.032</v>
      </c>
      <c r="DI152">
        <v>420</v>
      </c>
      <c r="DJ152">
        <v>14</v>
      </c>
      <c r="DK152">
        <v>0.28</v>
      </c>
      <c r="DL152">
        <v>0.11</v>
      </c>
      <c r="DM152">
        <v>-2.294391</v>
      </c>
      <c r="DN152">
        <v>0.03070153846154137</v>
      </c>
      <c r="DO152">
        <v>0.02471500240744475</v>
      </c>
      <c r="DP152">
        <v>1</v>
      </c>
      <c r="DQ152">
        <v>0.39287145</v>
      </c>
      <c r="DR152">
        <v>-0.07890972607879979</v>
      </c>
      <c r="DS152">
        <v>0.01162483808693695</v>
      </c>
      <c r="DT152">
        <v>1</v>
      </c>
      <c r="DU152">
        <v>2</v>
      </c>
      <c r="DV152">
        <v>2</v>
      </c>
      <c r="DW152" t="s">
        <v>365</v>
      </c>
      <c r="DX152">
        <v>3.22858</v>
      </c>
      <c r="DY152">
        <v>2.70437</v>
      </c>
      <c r="DZ152">
        <v>0.105748</v>
      </c>
      <c r="EA152">
        <v>0.106034</v>
      </c>
      <c r="EB152">
        <v>0.0804018</v>
      </c>
      <c r="EC152">
        <v>0.0791273</v>
      </c>
      <c r="ED152">
        <v>29201.8</v>
      </c>
      <c r="EE152">
        <v>28507.8</v>
      </c>
      <c r="EF152">
        <v>31271.9</v>
      </c>
      <c r="EG152">
        <v>30230.2</v>
      </c>
      <c r="EH152">
        <v>38522.5</v>
      </c>
      <c r="EI152">
        <v>36822.8</v>
      </c>
      <c r="EJ152">
        <v>43826.5</v>
      </c>
      <c r="EK152">
        <v>42225.9</v>
      </c>
      <c r="EL152">
        <v>2.02698</v>
      </c>
      <c r="EM152">
        <v>1.92568</v>
      </c>
      <c r="EN152">
        <v>0.0325516</v>
      </c>
      <c r="EO152">
        <v>0</v>
      </c>
      <c r="EP152">
        <v>22.8665</v>
      </c>
      <c r="EQ152">
        <v>999.9</v>
      </c>
      <c r="ER152">
        <v>54</v>
      </c>
      <c r="ES152">
        <v>27.2</v>
      </c>
      <c r="ET152">
        <v>19.29</v>
      </c>
      <c r="EU152">
        <v>61.3037</v>
      </c>
      <c r="EV152">
        <v>22.2877</v>
      </c>
      <c r="EW152">
        <v>1</v>
      </c>
      <c r="EX152">
        <v>-0.0690981</v>
      </c>
      <c r="EY152">
        <v>1.39565</v>
      </c>
      <c r="EZ152">
        <v>20.2001</v>
      </c>
      <c r="FA152">
        <v>5.22268</v>
      </c>
      <c r="FB152">
        <v>11.998</v>
      </c>
      <c r="FC152">
        <v>4.96585</v>
      </c>
      <c r="FD152">
        <v>3.29625</v>
      </c>
      <c r="FE152">
        <v>9999</v>
      </c>
      <c r="FF152">
        <v>9999</v>
      </c>
      <c r="FG152">
        <v>9999</v>
      </c>
      <c r="FH152">
        <v>28.1</v>
      </c>
      <c r="FI152">
        <v>4.97107</v>
      </c>
      <c r="FJ152">
        <v>1.86768</v>
      </c>
      <c r="FK152">
        <v>1.85898</v>
      </c>
      <c r="FL152">
        <v>1.86508</v>
      </c>
      <c r="FM152">
        <v>1.8631</v>
      </c>
      <c r="FN152">
        <v>1.86444</v>
      </c>
      <c r="FO152">
        <v>1.85988</v>
      </c>
      <c r="FP152">
        <v>1.86387</v>
      </c>
      <c r="FQ152">
        <v>0</v>
      </c>
      <c r="FR152">
        <v>0</v>
      </c>
      <c r="FS152">
        <v>0</v>
      </c>
      <c r="FT152">
        <v>0</v>
      </c>
      <c r="FU152" t="s">
        <v>358</v>
      </c>
      <c r="FV152" t="s">
        <v>359</v>
      </c>
      <c r="FW152" t="s">
        <v>360</v>
      </c>
      <c r="FX152" t="s">
        <v>360</v>
      </c>
      <c r="FY152" t="s">
        <v>360</v>
      </c>
      <c r="FZ152" t="s">
        <v>360</v>
      </c>
      <c r="GA152">
        <v>0</v>
      </c>
      <c r="GB152">
        <v>100</v>
      </c>
      <c r="GC152">
        <v>100</v>
      </c>
      <c r="GD152">
        <v>-2.594</v>
      </c>
      <c r="GE152">
        <v>-0.0323</v>
      </c>
      <c r="GF152">
        <v>-0.7469731402802571</v>
      </c>
      <c r="GG152">
        <v>-0.004200780211792431</v>
      </c>
      <c r="GH152">
        <v>-6.086107273994438E-07</v>
      </c>
      <c r="GI152">
        <v>3.538391214060535E-10</v>
      </c>
      <c r="GJ152">
        <v>-0.05432726209302651</v>
      </c>
      <c r="GK152">
        <v>0.006682484536868237</v>
      </c>
      <c r="GL152">
        <v>-0.0007200357986506558</v>
      </c>
      <c r="GM152">
        <v>2.515042002614049E-05</v>
      </c>
      <c r="GN152">
        <v>15</v>
      </c>
      <c r="GO152">
        <v>1944</v>
      </c>
      <c r="GP152">
        <v>3</v>
      </c>
      <c r="GQ152">
        <v>20</v>
      </c>
      <c r="GR152">
        <v>1.4</v>
      </c>
      <c r="GS152">
        <v>33.4</v>
      </c>
      <c r="GT152">
        <v>1.12671</v>
      </c>
      <c r="GU152">
        <v>2.42188</v>
      </c>
      <c r="GV152">
        <v>1.44897</v>
      </c>
      <c r="GW152">
        <v>2.29736</v>
      </c>
      <c r="GX152">
        <v>1.55151</v>
      </c>
      <c r="GY152">
        <v>2.29004</v>
      </c>
      <c r="GZ152">
        <v>32.2446</v>
      </c>
      <c r="HA152">
        <v>13.7818</v>
      </c>
      <c r="HB152">
        <v>18</v>
      </c>
      <c r="HC152">
        <v>526.558</v>
      </c>
      <c r="HD152">
        <v>466.456</v>
      </c>
      <c r="HE152">
        <v>21.0012</v>
      </c>
      <c r="HF152">
        <v>26.1286</v>
      </c>
      <c r="HG152">
        <v>30.0005</v>
      </c>
      <c r="HH152">
        <v>26.1395</v>
      </c>
      <c r="HI152">
        <v>26.0938</v>
      </c>
      <c r="HJ152">
        <v>22.5534</v>
      </c>
      <c r="HK152">
        <v>37.0052</v>
      </c>
      <c r="HL152">
        <v>55.9964</v>
      </c>
      <c r="HM152">
        <v>21</v>
      </c>
      <c r="HN152">
        <v>420</v>
      </c>
      <c r="HO152">
        <v>14.106</v>
      </c>
      <c r="HP152">
        <v>99.2398</v>
      </c>
      <c r="HQ152">
        <v>100.886</v>
      </c>
    </row>
    <row r="153" spans="1:225">
      <c r="A153">
        <v>137</v>
      </c>
      <c r="B153">
        <v>1714156715.5</v>
      </c>
      <c r="C153">
        <v>5658.400000095367</v>
      </c>
      <c r="D153" t="s">
        <v>654</v>
      </c>
      <c r="E153" t="s">
        <v>655</v>
      </c>
      <c r="F153">
        <v>5</v>
      </c>
      <c r="G153" t="s">
        <v>656</v>
      </c>
      <c r="H153">
        <v>1714156707.5</v>
      </c>
      <c r="I153">
        <f>(J153)/1000</f>
        <v>0</v>
      </c>
      <c r="J153">
        <f>IF(BE153, AM153, AG153)</f>
        <v>0</v>
      </c>
      <c r="K153">
        <f>IF(BE153, AH153, AF153)</f>
        <v>0</v>
      </c>
      <c r="L153">
        <f>BG153 - IF(AT153&gt;1, K153*BA153*100.0/(AV153*BU153), 0)</f>
        <v>0</v>
      </c>
      <c r="M153">
        <f>((S153-I153/2)*L153-K153)/(S153+I153/2)</f>
        <v>0</v>
      </c>
      <c r="N153">
        <f>M153*(BN153+BO153)/1000.0</f>
        <v>0</v>
      </c>
      <c r="O153">
        <f>(BG153 - IF(AT153&gt;1, K153*BA153*100.0/(AV153*BU153), 0))*(BN153+BO153)/1000.0</f>
        <v>0</v>
      </c>
      <c r="P153">
        <f>2.0/((1/R153-1/Q153)+SIGN(R153)*SQRT((1/R153-1/Q153)*(1/R153-1/Q153) + 4*BB153/((BB153+1)*(BB153+1))*(2*1/R153*1/Q153-1/Q153*1/Q153)))</f>
        <v>0</v>
      </c>
      <c r="Q153">
        <f>IF(LEFT(BC153,1)&lt;&gt;"0",IF(LEFT(BC153,1)="1",3.0,BD153),$D$5+$E$5*(BU153*BN153/($K$5*1000))+$F$5*(BU153*BN153/($K$5*1000))*MAX(MIN(BA153,$J$5),$I$5)*MAX(MIN(BA153,$J$5),$I$5)+$G$5*MAX(MIN(BA153,$J$5),$I$5)*(BU153*BN153/($K$5*1000))+$H$5*(BU153*BN153/($K$5*1000))*(BU153*BN153/($K$5*1000)))</f>
        <v>0</v>
      </c>
      <c r="R153">
        <f>I153*(1000-(1000*0.61365*exp(17.502*V153/(240.97+V153))/(BN153+BO153)+BI153)/2)/(1000*0.61365*exp(17.502*V153/(240.97+V153))/(BN153+BO153)-BI153)</f>
        <v>0</v>
      </c>
      <c r="S153">
        <f>1/((BB153+1)/(P153/1.6)+1/(Q153/1.37)) + BB153/((BB153+1)/(P153/1.6) + BB153/(Q153/1.37))</f>
        <v>0</v>
      </c>
      <c r="T153">
        <f>(AW153*AZ153)</f>
        <v>0</v>
      </c>
      <c r="U153">
        <f>(BP153+(T153+2*0.95*5.67E-8*(((BP153+$B$7)+273)^4-(BP153+273)^4)-44100*I153)/(1.84*29.3*Q153+8*0.95*5.67E-8*(BP153+273)^3))</f>
        <v>0</v>
      </c>
      <c r="V153">
        <f>($C$7*BQ153+$D$7*BR153+$E$7*U153)</f>
        <v>0</v>
      </c>
      <c r="W153">
        <f>0.61365*exp(17.502*V153/(240.97+V153))</f>
        <v>0</v>
      </c>
      <c r="X153">
        <f>(Y153/Z153*100)</f>
        <v>0</v>
      </c>
      <c r="Y153">
        <f>BI153*(BN153+BO153)/1000</f>
        <v>0</v>
      </c>
      <c r="Z153">
        <f>0.61365*exp(17.502*BP153/(240.97+BP153))</f>
        <v>0</v>
      </c>
      <c r="AA153">
        <f>(W153-BI153*(BN153+BO153)/1000)</f>
        <v>0</v>
      </c>
      <c r="AB153">
        <f>(-I153*44100)</f>
        <v>0</v>
      </c>
      <c r="AC153">
        <f>2*29.3*Q153*0.92*(BP153-V153)</f>
        <v>0</v>
      </c>
      <c r="AD153">
        <f>2*0.95*5.67E-8*(((BP153+$B$7)+273)^4-(V153+273)^4)</f>
        <v>0</v>
      </c>
      <c r="AE153">
        <f>T153+AD153+AB153+AC153</f>
        <v>0</v>
      </c>
      <c r="AF153">
        <f>BM153*AT153*(BH153-BG153*(1000-AT153*BJ153)/(1000-AT153*BI153))/(100*BA153)</f>
        <v>0</v>
      </c>
      <c r="AG153">
        <f>1000*BM153*AT153*(BI153-BJ153)/(100*BA153*(1000-AT153*BI153))</f>
        <v>0</v>
      </c>
      <c r="AH153">
        <f>(AI153 - AJ153 - BN153*1E3/(8.314*(BP153+273.15)) * AL153/BM153 * AK153) * BM153/(100*BA153) * (1000 - BJ153)/1000</f>
        <v>0</v>
      </c>
      <c r="AI153">
        <v>426.1697217971898</v>
      </c>
      <c r="AJ153">
        <v>424.5161878787881</v>
      </c>
      <c r="AK153">
        <v>0.0008594043649653184</v>
      </c>
      <c r="AL153">
        <v>67.17776760104908</v>
      </c>
      <c r="AM153">
        <f>(AO153 - AN153 + BN153*1E3/(8.314*(BP153+273.15)) * AQ153/BM153 * AP153) * BM153/(100*BA153) * 1000/(1000 - AO153)</f>
        <v>0</v>
      </c>
      <c r="AN153">
        <v>14.47096327518096</v>
      </c>
      <c r="AO153">
        <v>14.84748606060606</v>
      </c>
      <c r="AP153">
        <v>-0.00304452062667632</v>
      </c>
      <c r="AQ153">
        <v>78.54976507046256</v>
      </c>
      <c r="AR153">
        <v>15</v>
      </c>
      <c r="AS153">
        <v>3</v>
      </c>
      <c r="AT153">
        <f>IF(AR153*$H$13&gt;=AV153,1.0,(AV153/(AV153-AR153*$H$13)))</f>
        <v>0</v>
      </c>
      <c r="AU153">
        <f>(AT153-1)*100</f>
        <v>0</v>
      </c>
      <c r="AV153">
        <f>MAX(0,($B$13+$C$13*BU153)/(1+$D$13*BU153)*BN153/(BP153+273)*$E$13)</f>
        <v>0</v>
      </c>
      <c r="AW153">
        <f>$B$11*BV153+$C$11*BW153+$F$11*CH153*(1-CK153)</f>
        <v>0</v>
      </c>
      <c r="AX153">
        <f>AW153*AY153</f>
        <v>0</v>
      </c>
      <c r="AY153">
        <f>($B$11*$D$9+$C$11*$D$9+$F$11*((CU153+CM153)/MAX(CU153+CM153+CV153, 0.1)*$I$9+CV153/MAX(CU153+CM153+CV153, 0.1)*$J$9))/($B$11+$C$11+$F$11)</f>
        <v>0</v>
      </c>
      <c r="AZ153">
        <f>($B$11*$K$9+$C$11*$K$9+$F$11*((CU153+CM153)/MAX(CU153+CM153+CV153, 0.1)*$P$9+CV153/MAX(CU153+CM153+CV153, 0.1)*$Q$9))/($B$11+$C$11+$F$11)</f>
        <v>0</v>
      </c>
      <c r="BA153">
        <v>6</v>
      </c>
      <c r="BB153">
        <v>0.5</v>
      </c>
      <c r="BC153" t="s">
        <v>355</v>
      </c>
      <c r="BD153">
        <v>2</v>
      </c>
      <c r="BE153" t="b">
        <v>1</v>
      </c>
      <c r="BF153">
        <v>1714156707.5</v>
      </c>
      <c r="BG153">
        <v>418.2487096774193</v>
      </c>
      <c r="BH153">
        <v>419.9926774193549</v>
      </c>
      <c r="BI153">
        <v>14.89122580645161</v>
      </c>
      <c r="BJ153">
        <v>14.49302580645161</v>
      </c>
      <c r="BK153">
        <v>420.8449677419355</v>
      </c>
      <c r="BL153">
        <v>14.9226</v>
      </c>
      <c r="BM153">
        <v>600.0090967741935</v>
      </c>
      <c r="BN153">
        <v>101.3882580645162</v>
      </c>
      <c r="BO153">
        <v>0.09999578064516131</v>
      </c>
      <c r="BP153">
        <v>23.73121612903225</v>
      </c>
      <c r="BQ153">
        <v>23.76488387096774</v>
      </c>
      <c r="BR153">
        <v>999.9000000000003</v>
      </c>
      <c r="BS153">
        <v>0</v>
      </c>
      <c r="BT153">
        <v>0</v>
      </c>
      <c r="BU153">
        <v>10003.91580645161</v>
      </c>
      <c r="BV153">
        <v>0</v>
      </c>
      <c r="BW153">
        <v>928.9985161290322</v>
      </c>
      <c r="BX153">
        <v>-1.74414064516129</v>
      </c>
      <c r="BY153">
        <v>424.571</v>
      </c>
      <c r="BZ153">
        <v>426.1692258064517</v>
      </c>
      <c r="CA153">
        <v>0.3981974193548387</v>
      </c>
      <c r="CB153">
        <v>419.9926774193549</v>
      </c>
      <c r="CC153">
        <v>14.49302580645161</v>
      </c>
      <c r="CD153">
        <v>1.509794193548387</v>
      </c>
      <c r="CE153">
        <v>1.46942129032258</v>
      </c>
      <c r="CF153">
        <v>13.06768064516129</v>
      </c>
      <c r="CG153">
        <v>12.65360322580645</v>
      </c>
      <c r="CH153">
        <v>400.0044516129033</v>
      </c>
      <c r="CI153">
        <v>0.9000146774193544</v>
      </c>
      <c r="CJ153">
        <v>0.09998522580645164</v>
      </c>
      <c r="CK153">
        <v>0</v>
      </c>
      <c r="CL153">
        <v>234.0390967741936</v>
      </c>
      <c r="CM153">
        <v>5.00098</v>
      </c>
      <c r="CN153">
        <v>1296.368387096774</v>
      </c>
      <c r="CO153">
        <v>3655.978709677419</v>
      </c>
      <c r="CP153">
        <v>36.4896129032258</v>
      </c>
      <c r="CQ153">
        <v>41.67722580645161</v>
      </c>
      <c r="CR153">
        <v>38.53603225806452</v>
      </c>
      <c r="CS153">
        <v>41.72558064516127</v>
      </c>
      <c r="CT153">
        <v>38.96954838709676</v>
      </c>
      <c r="CU153">
        <v>355.5096774193549</v>
      </c>
      <c r="CV153">
        <v>39.4925806451613</v>
      </c>
      <c r="CW153">
        <v>0</v>
      </c>
      <c r="CX153">
        <v>1714156802.3</v>
      </c>
      <c r="CY153">
        <v>0</v>
      </c>
      <c r="CZ153">
        <v>1714156439</v>
      </c>
      <c r="DA153" t="s">
        <v>641</v>
      </c>
      <c r="DB153">
        <v>1714156439</v>
      </c>
      <c r="DC153">
        <v>1714154521.5</v>
      </c>
      <c r="DD153">
        <v>5</v>
      </c>
      <c r="DE153">
        <v>0.078</v>
      </c>
      <c r="DF153">
        <v>-0.004</v>
      </c>
      <c r="DG153">
        <v>-2.604</v>
      </c>
      <c r="DH153">
        <v>-0.032</v>
      </c>
      <c r="DI153">
        <v>420</v>
      </c>
      <c r="DJ153">
        <v>14</v>
      </c>
      <c r="DK153">
        <v>0.28</v>
      </c>
      <c r="DL153">
        <v>0.11</v>
      </c>
      <c r="DM153">
        <v>-1.75380675</v>
      </c>
      <c r="DN153">
        <v>0.05083013133208401</v>
      </c>
      <c r="DO153">
        <v>0.04816458052280222</v>
      </c>
      <c r="DP153">
        <v>1</v>
      </c>
      <c r="DQ153">
        <v>0.3891966</v>
      </c>
      <c r="DR153">
        <v>0.1149151969981228</v>
      </c>
      <c r="DS153">
        <v>0.02003389046940209</v>
      </c>
      <c r="DT153">
        <v>0</v>
      </c>
      <c r="DU153">
        <v>1</v>
      </c>
      <c r="DV153">
        <v>2</v>
      </c>
      <c r="DW153" t="s">
        <v>368</v>
      </c>
      <c r="DX153">
        <v>3.22857</v>
      </c>
      <c r="DY153">
        <v>2.70446</v>
      </c>
      <c r="DZ153">
        <v>0.105792</v>
      </c>
      <c r="EA153">
        <v>0.105977</v>
      </c>
      <c r="EB153">
        <v>0.08226459999999999</v>
      </c>
      <c r="EC153">
        <v>0.0810293</v>
      </c>
      <c r="ED153">
        <v>29182.5</v>
      </c>
      <c r="EE153">
        <v>28489.1</v>
      </c>
      <c r="EF153">
        <v>31254.5</v>
      </c>
      <c r="EG153">
        <v>30210.2</v>
      </c>
      <c r="EH153">
        <v>38421.8</v>
      </c>
      <c r="EI153">
        <v>36723.1</v>
      </c>
      <c r="EJ153">
        <v>43801.3</v>
      </c>
      <c r="EK153">
        <v>42199</v>
      </c>
      <c r="EL153">
        <v>2.09037</v>
      </c>
      <c r="EM153">
        <v>1.91895</v>
      </c>
      <c r="EN153">
        <v>0.0209436</v>
      </c>
      <c r="EO153">
        <v>0</v>
      </c>
      <c r="EP153">
        <v>23.4229</v>
      </c>
      <c r="EQ153">
        <v>999.9</v>
      </c>
      <c r="ER153">
        <v>53.3</v>
      </c>
      <c r="ES153">
        <v>27.5</v>
      </c>
      <c r="ET153">
        <v>19.376</v>
      </c>
      <c r="EU153">
        <v>61.5737</v>
      </c>
      <c r="EV153">
        <v>22.5962</v>
      </c>
      <c r="EW153">
        <v>1</v>
      </c>
      <c r="EX153">
        <v>-0.0432647</v>
      </c>
      <c r="EY153">
        <v>1.6265</v>
      </c>
      <c r="EZ153">
        <v>20.2001</v>
      </c>
      <c r="FA153">
        <v>5.22762</v>
      </c>
      <c r="FB153">
        <v>11.998</v>
      </c>
      <c r="FC153">
        <v>4.96625</v>
      </c>
      <c r="FD153">
        <v>3.297</v>
      </c>
      <c r="FE153">
        <v>9999</v>
      </c>
      <c r="FF153">
        <v>9999</v>
      </c>
      <c r="FG153">
        <v>9999</v>
      </c>
      <c r="FH153">
        <v>28.1</v>
      </c>
      <c r="FI153">
        <v>4.97107</v>
      </c>
      <c r="FJ153">
        <v>1.86769</v>
      </c>
      <c r="FK153">
        <v>1.85898</v>
      </c>
      <c r="FL153">
        <v>1.86508</v>
      </c>
      <c r="FM153">
        <v>1.8631</v>
      </c>
      <c r="FN153">
        <v>1.8644</v>
      </c>
      <c r="FO153">
        <v>1.85989</v>
      </c>
      <c r="FP153">
        <v>1.86394</v>
      </c>
      <c r="FQ153">
        <v>0</v>
      </c>
      <c r="FR153">
        <v>0</v>
      </c>
      <c r="FS153">
        <v>0</v>
      </c>
      <c r="FT153">
        <v>0</v>
      </c>
      <c r="FU153" t="s">
        <v>358</v>
      </c>
      <c r="FV153" t="s">
        <v>359</v>
      </c>
      <c r="FW153" t="s">
        <v>360</v>
      </c>
      <c r="FX153" t="s">
        <v>360</v>
      </c>
      <c r="FY153" t="s">
        <v>360</v>
      </c>
      <c r="FZ153" t="s">
        <v>360</v>
      </c>
      <c r="GA153">
        <v>0</v>
      </c>
      <c r="GB153">
        <v>100</v>
      </c>
      <c r="GC153">
        <v>100</v>
      </c>
      <c r="GD153">
        <v>-2.596</v>
      </c>
      <c r="GE153">
        <v>-0.0315</v>
      </c>
      <c r="GF153">
        <v>-0.7469731402802571</v>
      </c>
      <c r="GG153">
        <v>-0.004200780211792431</v>
      </c>
      <c r="GH153">
        <v>-6.086107273994438E-07</v>
      </c>
      <c r="GI153">
        <v>3.538391214060535E-10</v>
      </c>
      <c r="GJ153">
        <v>-0.05432726209302651</v>
      </c>
      <c r="GK153">
        <v>0.006682484536868237</v>
      </c>
      <c r="GL153">
        <v>-0.0007200357986506558</v>
      </c>
      <c r="GM153">
        <v>2.515042002614049E-05</v>
      </c>
      <c r="GN153">
        <v>15</v>
      </c>
      <c r="GO153">
        <v>1944</v>
      </c>
      <c r="GP153">
        <v>3</v>
      </c>
      <c r="GQ153">
        <v>20</v>
      </c>
      <c r="GR153">
        <v>4.6</v>
      </c>
      <c r="GS153">
        <v>36.6</v>
      </c>
      <c r="GT153">
        <v>1.12671</v>
      </c>
      <c r="GU153">
        <v>2.40479</v>
      </c>
      <c r="GV153">
        <v>1.44775</v>
      </c>
      <c r="GW153">
        <v>2.29736</v>
      </c>
      <c r="GX153">
        <v>1.55151</v>
      </c>
      <c r="GY153">
        <v>2.41455</v>
      </c>
      <c r="GZ153">
        <v>32.5539</v>
      </c>
      <c r="HA153">
        <v>13.7555</v>
      </c>
      <c r="HB153">
        <v>18</v>
      </c>
      <c r="HC153">
        <v>570.672</v>
      </c>
      <c r="HD153">
        <v>464.583</v>
      </c>
      <c r="HE153">
        <v>21.0005</v>
      </c>
      <c r="HF153">
        <v>26.4335</v>
      </c>
      <c r="HG153">
        <v>30.0007</v>
      </c>
      <c r="HH153">
        <v>26.4202</v>
      </c>
      <c r="HI153">
        <v>26.3707</v>
      </c>
      <c r="HJ153">
        <v>22.5659</v>
      </c>
      <c r="HK153">
        <v>34.9094</v>
      </c>
      <c r="HL153">
        <v>53.3715</v>
      </c>
      <c r="HM153">
        <v>21</v>
      </c>
      <c r="HN153">
        <v>420</v>
      </c>
      <c r="HO153">
        <v>14.4015</v>
      </c>
      <c r="HP153">
        <v>99.1836</v>
      </c>
      <c r="HQ153">
        <v>100.821</v>
      </c>
    </row>
    <row r="154" spans="1:225">
      <c r="A154">
        <v>138</v>
      </c>
      <c r="B154">
        <v>1714156740</v>
      </c>
      <c r="C154">
        <v>5682.900000095367</v>
      </c>
      <c r="D154" t="s">
        <v>657</v>
      </c>
      <c r="E154" t="s">
        <v>658</v>
      </c>
      <c r="F154">
        <v>5</v>
      </c>
      <c r="G154" t="s">
        <v>656</v>
      </c>
      <c r="H154">
        <v>1714156732.5</v>
      </c>
      <c r="I154">
        <f>(J154)/1000</f>
        <v>0</v>
      </c>
      <c r="J154">
        <f>IF(BE154, AM154, AG154)</f>
        <v>0</v>
      </c>
      <c r="K154">
        <f>IF(BE154, AH154, AF154)</f>
        <v>0</v>
      </c>
      <c r="L154">
        <f>BG154 - IF(AT154&gt;1, K154*BA154*100.0/(AV154*BU154), 0)</f>
        <v>0</v>
      </c>
      <c r="M154">
        <f>((S154-I154/2)*L154-K154)/(S154+I154/2)</f>
        <v>0</v>
      </c>
      <c r="N154">
        <f>M154*(BN154+BO154)/1000.0</f>
        <v>0</v>
      </c>
      <c r="O154">
        <f>(BG154 - IF(AT154&gt;1, K154*BA154*100.0/(AV154*BU154), 0))*(BN154+BO154)/1000.0</f>
        <v>0</v>
      </c>
      <c r="P154">
        <f>2.0/((1/R154-1/Q154)+SIGN(R154)*SQRT((1/R154-1/Q154)*(1/R154-1/Q154) + 4*BB154/((BB154+1)*(BB154+1))*(2*1/R154*1/Q154-1/Q154*1/Q154)))</f>
        <v>0</v>
      </c>
      <c r="Q154">
        <f>IF(LEFT(BC154,1)&lt;&gt;"0",IF(LEFT(BC154,1)="1",3.0,BD154),$D$5+$E$5*(BU154*BN154/($K$5*1000))+$F$5*(BU154*BN154/($K$5*1000))*MAX(MIN(BA154,$J$5),$I$5)*MAX(MIN(BA154,$J$5),$I$5)+$G$5*MAX(MIN(BA154,$J$5),$I$5)*(BU154*BN154/($K$5*1000))+$H$5*(BU154*BN154/($K$5*1000))*(BU154*BN154/($K$5*1000)))</f>
        <v>0</v>
      </c>
      <c r="R154">
        <f>I154*(1000-(1000*0.61365*exp(17.502*V154/(240.97+V154))/(BN154+BO154)+BI154)/2)/(1000*0.61365*exp(17.502*V154/(240.97+V154))/(BN154+BO154)-BI154)</f>
        <v>0</v>
      </c>
      <c r="S154">
        <f>1/((BB154+1)/(P154/1.6)+1/(Q154/1.37)) + BB154/((BB154+1)/(P154/1.6) + BB154/(Q154/1.37))</f>
        <v>0</v>
      </c>
      <c r="T154">
        <f>(AW154*AZ154)</f>
        <v>0</v>
      </c>
      <c r="U154">
        <f>(BP154+(T154+2*0.95*5.67E-8*(((BP154+$B$7)+273)^4-(BP154+273)^4)-44100*I154)/(1.84*29.3*Q154+8*0.95*5.67E-8*(BP154+273)^3))</f>
        <v>0</v>
      </c>
      <c r="V154">
        <f>($C$7*BQ154+$D$7*BR154+$E$7*U154)</f>
        <v>0</v>
      </c>
      <c r="W154">
        <f>0.61365*exp(17.502*V154/(240.97+V154))</f>
        <v>0</v>
      </c>
      <c r="X154">
        <f>(Y154/Z154*100)</f>
        <v>0</v>
      </c>
      <c r="Y154">
        <f>BI154*(BN154+BO154)/1000</f>
        <v>0</v>
      </c>
      <c r="Z154">
        <f>0.61365*exp(17.502*BP154/(240.97+BP154))</f>
        <v>0</v>
      </c>
      <c r="AA154">
        <f>(W154-BI154*(BN154+BO154)/1000)</f>
        <v>0</v>
      </c>
      <c r="AB154">
        <f>(-I154*44100)</f>
        <v>0</v>
      </c>
      <c r="AC154">
        <f>2*29.3*Q154*0.92*(BP154-V154)</f>
        <v>0</v>
      </c>
      <c r="AD154">
        <f>2*0.95*5.67E-8*(((BP154+$B$7)+273)^4-(V154+273)^4)</f>
        <v>0</v>
      </c>
      <c r="AE154">
        <f>T154+AD154+AB154+AC154</f>
        <v>0</v>
      </c>
      <c r="AF154">
        <f>BM154*AT154*(BH154-BG154*(1000-AT154*BJ154)/(1000-AT154*BI154))/(100*BA154)</f>
        <v>0</v>
      </c>
      <c r="AG154">
        <f>1000*BM154*AT154*(BI154-BJ154)/(100*BA154*(1000-AT154*BI154))</f>
        <v>0</v>
      </c>
      <c r="AH154">
        <f>(AI154 - AJ154 - BN154*1E3/(8.314*(BP154+273.15)) * AL154/BM154 * AK154) * BM154/(100*BA154) * (1000 - BJ154)/1000</f>
        <v>0</v>
      </c>
      <c r="AI154">
        <v>426.1151108563096</v>
      </c>
      <c r="AJ154">
        <v>424.4211757575756</v>
      </c>
      <c r="AK154">
        <v>-0.02084987420466106</v>
      </c>
      <c r="AL154">
        <v>67.17776760104908</v>
      </c>
      <c r="AM154">
        <f>(AO154 - AN154 + BN154*1E3/(8.314*(BP154+273.15)) * AQ154/BM154 * AP154) * BM154/(100*BA154) * 1000/(1000 - AO154)</f>
        <v>0</v>
      </c>
      <c r="AN154">
        <v>14.44447491130278</v>
      </c>
      <c r="AO154">
        <v>14.80570181818181</v>
      </c>
      <c r="AP154">
        <v>3.853325150451003E-05</v>
      </c>
      <c r="AQ154">
        <v>78.54976507046256</v>
      </c>
      <c r="AR154">
        <v>15</v>
      </c>
      <c r="AS154">
        <v>3</v>
      </c>
      <c r="AT154">
        <f>IF(AR154*$H$13&gt;=AV154,1.0,(AV154/(AV154-AR154*$H$13)))</f>
        <v>0</v>
      </c>
      <c r="AU154">
        <f>(AT154-1)*100</f>
        <v>0</v>
      </c>
      <c r="AV154">
        <f>MAX(0,($B$13+$C$13*BU154)/(1+$D$13*BU154)*BN154/(BP154+273)*$E$13)</f>
        <v>0</v>
      </c>
      <c r="AW154">
        <f>$B$11*BV154+$C$11*BW154+$F$11*CH154*(1-CK154)</f>
        <v>0</v>
      </c>
      <c r="AX154">
        <f>AW154*AY154</f>
        <v>0</v>
      </c>
      <c r="AY154">
        <f>($B$11*$D$9+$C$11*$D$9+$F$11*((CU154+CM154)/MAX(CU154+CM154+CV154, 0.1)*$I$9+CV154/MAX(CU154+CM154+CV154, 0.1)*$J$9))/($B$11+$C$11+$F$11)</f>
        <v>0</v>
      </c>
      <c r="AZ154">
        <f>($B$11*$K$9+$C$11*$K$9+$F$11*((CU154+CM154)/MAX(CU154+CM154+CV154, 0.1)*$P$9+CV154/MAX(CU154+CM154+CV154, 0.1)*$Q$9))/($B$11+$C$11+$F$11)</f>
        <v>0</v>
      </c>
      <c r="BA154">
        <v>6</v>
      </c>
      <c r="BB154">
        <v>0.5</v>
      </c>
      <c r="BC154" t="s">
        <v>355</v>
      </c>
      <c r="BD154">
        <v>2</v>
      </c>
      <c r="BE154" t="b">
        <v>1</v>
      </c>
      <c r="BF154">
        <v>1714156732.5</v>
      </c>
      <c r="BG154">
        <v>418.1771379310345</v>
      </c>
      <c r="BH154">
        <v>419.9917586206896</v>
      </c>
      <c r="BI154">
        <v>14.80451379310345</v>
      </c>
      <c r="BJ154">
        <v>14.44185517241379</v>
      </c>
      <c r="BK154">
        <v>420.7730344827586</v>
      </c>
      <c r="BL154">
        <v>14.83606206896551</v>
      </c>
      <c r="BM154">
        <v>600.0195862068965</v>
      </c>
      <c r="BN154">
        <v>101.3841034482758</v>
      </c>
      <c r="BO154">
        <v>0.09997598965517242</v>
      </c>
      <c r="BP154">
        <v>23.73091724137931</v>
      </c>
      <c r="BQ154">
        <v>23.76473793103449</v>
      </c>
      <c r="BR154">
        <v>999.9000000000002</v>
      </c>
      <c r="BS154">
        <v>0</v>
      </c>
      <c r="BT154">
        <v>0</v>
      </c>
      <c r="BU154">
        <v>9997.224137931033</v>
      </c>
      <c r="BV154">
        <v>0</v>
      </c>
      <c r="BW154">
        <v>915.1101724137931</v>
      </c>
      <c r="BX154">
        <v>-1.814663793103448</v>
      </c>
      <c r="BY154">
        <v>424.461</v>
      </c>
      <c r="BZ154">
        <v>426.1461379310345</v>
      </c>
      <c r="CA154">
        <v>0.3626667586206896</v>
      </c>
      <c r="CB154">
        <v>419.9917586206896</v>
      </c>
      <c r="CC154">
        <v>14.44185517241379</v>
      </c>
      <c r="CD154">
        <v>1.500943103448276</v>
      </c>
      <c r="CE154">
        <v>1.464173103448276</v>
      </c>
      <c r="CF154">
        <v>12.97776896551724</v>
      </c>
      <c r="CG154">
        <v>12.59908620689655</v>
      </c>
      <c r="CH154">
        <v>400.048275862069</v>
      </c>
      <c r="CI154">
        <v>0.8999991379310343</v>
      </c>
      <c r="CJ154">
        <v>0.1000008068965517</v>
      </c>
      <c r="CK154">
        <v>0</v>
      </c>
      <c r="CL154">
        <v>232.0392413793103</v>
      </c>
      <c r="CM154">
        <v>5.00098</v>
      </c>
      <c r="CN154">
        <v>1275.803448275862</v>
      </c>
      <c r="CO154">
        <v>3656.365517241379</v>
      </c>
      <c r="CP154">
        <v>36.65065517241379</v>
      </c>
      <c r="CQ154">
        <v>41.56658620689655</v>
      </c>
      <c r="CR154">
        <v>38.66562068965517</v>
      </c>
      <c r="CS154">
        <v>41.72813793103447</v>
      </c>
      <c r="CT154">
        <v>38.98251724137931</v>
      </c>
      <c r="CU154">
        <v>355.5410344827586</v>
      </c>
      <c r="CV154">
        <v>39.5051724137931</v>
      </c>
      <c r="CW154">
        <v>0</v>
      </c>
      <c r="CX154">
        <v>1714156826.9</v>
      </c>
      <c r="CY154">
        <v>0</v>
      </c>
      <c r="CZ154">
        <v>1714156439</v>
      </c>
      <c r="DA154" t="s">
        <v>641</v>
      </c>
      <c r="DB154">
        <v>1714156439</v>
      </c>
      <c r="DC154">
        <v>1714154521.5</v>
      </c>
      <c r="DD154">
        <v>5</v>
      </c>
      <c r="DE154">
        <v>0.078</v>
      </c>
      <c r="DF154">
        <v>-0.004</v>
      </c>
      <c r="DG154">
        <v>-2.604</v>
      </c>
      <c r="DH154">
        <v>-0.032</v>
      </c>
      <c r="DI154">
        <v>420</v>
      </c>
      <c r="DJ154">
        <v>14</v>
      </c>
      <c r="DK154">
        <v>0.28</v>
      </c>
      <c r="DL154">
        <v>0.11</v>
      </c>
      <c r="DM154">
        <v>-1.8050175</v>
      </c>
      <c r="DN154">
        <v>-0.03935639774858771</v>
      </c>
      <c r="DO154">
        <v>0.03845590388678962</v>
      </c>
      <c r="DP154">
        <v>1</v>
      </c>
      <c r="DQ154">
        <v>0.36653495</v>
      </c>
      <c r="DR154">
        <v>-0.0659950243902445</v>
      </c>
      <c r="DS154">
        <v>0.007123395671833762</v>
      </c>
      <c r="DT154">
        <v>1</v>
      </c>
      <c r="DU154">
        <v>2</v>
      </c>
      <c r="DV154">
        <v>2</v>
      </c>
      <c r="DW154" t="s">
        <v>365</v>
      </c>
      <c r="DX154">
        <v>3.22859</v>
      </c>
      <c r="DY154">
        <v>2.70449</v>
      </c>
      <c r="DZ154">
        <v>0.105759</v>
      </c>
      <c r="EA154">
        <v>0.105935</v>
      </c>
      <c r="EB154">
        <v>0.08209080000000001</v>
      </c>
      <c r="EC154">
        <v>0.08099489999999999</v>
      </c>
      <c r="ED154">
        <v>29181.5</v>
      </c>
      <c r="EE154">
        <v>28487.6</v>
      </c>
      <c r="EF154">
        <v>31252.5</v>
      </c>
      <c r="EG154">
        <v>30207.5</v>
      </c>
      <c r="EH154">
        <v>38426.6</v>
      </c>
      <c r="EI154">
        <v>36721</v>
      </c>
      <c r="EJ154">
        <v>43798.5</v>
      </c>
      <c r="EK154">
        <v>42195</v>
      </c>
      <c r="EL154">
        <v>2.09018</v>
      </c>
      <c r="EM154">
        <v>1.9181</v>
      </c>
      <c r="EN154">
        <v>0.0244789</v>
      </c>
      <c r="EO154">
        <v>0</v>
      </c>
      <c r="EP154">
        <v>23.3607</v>
      </c>
      <c r="EQ154">
        <v>999.9</v>
      </c>
      <c r="ER154">
        <v>53.2</v>
      </c>
      <c r="ES154">
        <v>27.5</v>
      </c>
      <c r="ET154">
        <v>19.339</v>
      </c>
      <c r="EU154">
        <v>61.5037</v>
      </c>
      <c r="EV154">
        <v>22.0393</v>
      </c>
      <c r="EW154">
        <v>1</v>
      </c>
      <c r="EX154">
        <v>-0.0404243</v>
      </c>
      <c r="EY154">
        <v>1.62382</v>
      </c>
      <c r="EZ154">
        <v>20.1982</v>
      </c>
      <c r="FA154">
        <v>5.22837</v>
      </c>
      <c r="FB154">
        <v>11.998</v>
      </c>
      <c r="FC154">
        <v>4.96635</v>
      </c>
      <c r="FD154">
        <v>3.297</v>
      </c>
      <c r="FE154">
        <v>9999</v>
      </c>
      <c r="FF154">
        <v>9999</v>
      </c>
      <c r="FG154">
        <v>9999</v>
      </c>
      <c r="FH154">
        <v>28.1</v>
      </c>
      <c r="FI154">
        <v>4.97107</v>
      </c>
      <c r="FJ154">
        <v>1.8677</v>
      </c>
      <c r="FK154">
        <v>1.85898</v>
      </c>
      <c r="FL154">
        <v>1.86508</v>
      </c>
      <c r="FM154">
        <v>1.8631</v>
      </c>
      <c r="FN154">
        <v>1.86442</v>
      </c>
      <c r="FO154">
        <v>1.85989</v>
      </c>
      <c r="FP154">
        <v>1.86393</v>
      </c>
      <c r="FQ154">
        <v>0</v>
      </c>
      <c r="FR154">
        <v>0</v>
      </c>
      <c r="FS154">
        <v>0</v>
      </c>
      <c r="FT154">
        <v>0</v>
      </c>
      <c r="FU154" t="s">
        <v>358</v>
      </c>
      <c r="FV154" t="s">
        <v>359</v>
      </c>
      <c r="FW154" t="s">
        <v>360</v>
      </c>
      <c r="FX154" t="s">
        <v>360</v>
      </c>
      <c r="FY154" t="s">
        <v>360</v>
      </c>
      <c r="FZ154" t="s">
        <v>360</v>
      </c>
      <c r="GA154">
        <v>0</v>
      </c>
      <c r="GB154">
        <v>100</v>
      </c>
      <c r="GC154">
        <v>100</v>
      </c>
      <c r="GD154">
        <v>-2.595</v>
      </c>
      <c r="GE154">
        <v>-0.0315</v>
      </c>
      <c r="GF154">
        <v>-0.7469731402802571</v>
      </c>
      <c r="GG154">
        <v>-0.004200780211792431</v>
      </c>
      <c r="GH154">
        <v>-6.086107273994438E-07</v>
      </c>
      <c r="GI154">
        <v>3.538391214060535E-10</v>
      </c>
      <c r="GJ154">
        <v>-0.05432726209302651</v>
      </c>
      <c r="GK154">
        <v>0.006682484536868237</v>
      </c>
      <c r="GL154">
        <v>-0.0007200357986506558</v>
      </c>
      <c r="GM154">
        <v>2.515042002614049E-05</v>
      </c>
      <c r="GN154">
        <v>15</v>
      </c>
      <c r="GO154">
        <v>1944</v>
      </c>
      <c r="GP154">
        <v>3</v>
      </c>
      <c r="GQ154">
        <v>20</v>
      </c>
      <c r="GR154">
        <v>5</v>
      </c>
      <c r="GS154">
        <v>37</v>
      </c>
      <c r="GT154">
        <v>1.12671</v>
      </c>
      <c r="GU154">
        <v>2.41943</v>
      </c>
      <c r="GV154">
        <v>1.44775</v>
      </c>
      <c r="GW154">
        <v>2.29736</v>
      </c>
      <c r="GX154">
        <v>1.55151</v>
      </c>
      <c r="GY154">
        <v>2.40967</v>
      </c>
      <c r="GZ154">
        <v>32.5761</v>
      </c>
      <c r="HA154">
        <v>13.7643</v>
      </c>
      <c r="HB154">
        <v>18</v>
      </c>
      <c r="HC154">
        <v>570.877</v>
      </c>
      <c r="HD154">
        <v>464.333</v>
      </c>
      <c r="HE154">
        <v>21.0004</v>
      </c>
      <c r="HF154">
        <v>26.4704</v>
      </c>
      <c r="HG154">
        <v>30.0006</v>
      </c>
      <c r="HH154">
        <v>26.4549</v>
      </c>
      <c r="HI154">
        <v>26.4044</v>
      </c>
      <c r="HJ154">
        <v>22.5675</v>
      </c>
      <c r="HK154">
        <v>34.9094</v>
      </c>
      <c r="HL154">
        <v>53.0007</v>
      </c>
      <c r="HM154">
        <v>21</v>
      </c>
      <c r="HN154">
        <v>420</v>
      </c>
      <c r="HO154">
        <v>14.4158</v>
      </c>
      <c r="HP154">
        <v>99.1772</v>
      </c>
      <c r="HQ154">
        <v>100.812</v>
      </c>
    </row>
    <row r="155" spans="1:225">
      <c r="A155">
        <v>139</v>
      </c>
      <c r="B155">
        <v>1714156750</v>
      </c>
      <c r="C155">
        <v>5692.900000095367</v>
      </c>
      <c r="D155" t="s">
        <v>659</v>
      </c>
      <c r="E155" t="s">
        <v>660</v>
      </c>
      <c r="F155">
        <v>5</v>
      </c>
      <c r="G155" t="s">
        <v>656</v>
      </c>
      <c r="H155">
        <v>1714156742.066667</v>
      </c>
      <c r="I155">
        <f>(J155)/1000</f>
        <v>0</v>
      </c>
      <c r="J155">
        <f>IF(BE155, AM155, AG155)</f>
        <v>0</v>
      </c>
      <c r="K155">
        <f>IF(BE155, AH155, AF155)</f>
        <v>0</v>
      </c>
      <c r="L155">
        <f>BG155 - IF(AT155&gt;1, K155*BA155*100.0/(AV155*BU155), 0)</f>
        <v>0</v>
      </c>
      <c r="M155">
        <f>((S155-I155/2)*L155-K155)/(S155+I155/2)</f>
        <v>0</v>
      </c>
      <c r="N155">
        <f>M155*(BN155+BO155)/1000.0</f>
        <v>0</v>
      </c>
      <c r="O155">
        <f>(BG155 - IF(AT155&gt;1, K155*BA155*100.0/(AV155*BU155), 0))*(BN155+BO155)/1000.0</f>
        <v>0</v>
      </c>
      <c r="P155">
        <f>2.0/((1/R155-1/Q155)+SIGN(R155)*SQRT((1/R155-1/Q155)*(1/R155-1/Q155) + 4*BB155/((BB155+1)*(BB155+1))*(2*1/R155*1/Q155-1/Q155*1/Q155)))</f>
        <v>0</v>
      </c>
      <c r="Q155">
        <f>IF(LEFT(BC155,1)&lt;&gt;"0",IF(LEFT(BC155,1)="1",3.0,BD155),$D$5+$E$5*(BU155*BN155/($K$5*1000))+$F$5*(BU155*BN155/($K$5*1000))*MAX(MIN(BA155,$J$5),$I$5)*MAX(MIN(BA155,$J$5),$I$5)+$G$5*MAX(MIN(BA155,$J$5),$I$5)*(BU155*BN155/($K$5*1000))+$H$5*(BU155*BN155/($K$5*1000))*(BU155*BN155/($K$5*1000)))</f>
        <v>0</v>
      </c>
      <c r="R155">
        <f>I155*(1000-(1000*0.61365*exp(17.502*V155/(240.97+V155))/(BN155+BO155)+BI155)/2)/(1000*0.61365*exp(17.502*V155/(240.97+V155))/(BN155+BO155)-BI155)</f>
        <v>0</v>
      </c>
      <c r="S155">
        <f>1/((BB155+1)/(P155/1.6)+1/(Q155/1.37)) + BB155/((BB155+1)/(P155/1.6) + BB155/(Q155/1.37))</f>
        <v>0</v>
      </c>
      <c r="T155">
        <f>(AW155*AZ155)</f>
        <v>0</v>
      </c>
      <c r="U155">
        <f>(BP155+(T155+2*0.95*5.67E-8*(((BP155+$B$7)+273)^4-(BP155+273)^4)-44100*I155)/(1.84*29.3*Q155+8*0.95*5.67E-8*(BP155+273)^3))</f>
        <v>0</v>
      </c>
      <c r="V155">
        <f>($C$7*BQ155+$D$7*BR155+$E$7*U155)</f>
        <v>0</v>
      </c>
      <c r="W155">
        <f>0.61365*exp(17.502*V155/(240.97+V155))</f>
        <v>0</v>
      </c>
      <c r="X155">
        <f>(Y155/Z155*100)</f>
        <v>0</v>
      </c>
      <c r="Y155">
        <f>BI155*(BN155+BO155)/1000</f>
        <v>0</v>
      </c>
      <c r="Z155">
        <f>0.61365*exp(17.502*BP155/(240.97+BP155))</f>
        <v>0</v>
      </c>
      <c r="AA155">
        <f>(W155-BI155*(BN155+BO155)/1000)</f>
        <v>0</v>
      </c>
      <c r="AB155">
        <f>(-I155*44100)</f>
        <v>0</v>
      </c>
      <c r="AC155">
        <f>2*29.3*Q155*0.92*(BP155-V155)</f>
        <v>0</v>
      </c>
      <c r="AD155">
        <f>2*0.95*5.67E-8*(((BP155+$B$7)+273)^4-(V155+273)^4)</f>
        <v>0</v>
      </c>
      <c r="AE155">
        <f>T155+AD155+AB155+AC155</f>
        <v>0</v>
      </c>
      <c r="AF155">
        <f>BM155*AT155*(BH155-BG155*(1000-AT155*BJ155)/(1000-AT155*BI155))/(100*BA155)</f>
        <v>0</v>
      </c>
      <c r="AG155">
        <f>1000*BM155*AT155*(BI155-BJ155)/(100*BA155*(1000-AT155*BI155))</f>
        <v>0</v>
      </c>
      <c r="AH155">
        <f>(AI155 - AJ155 - BN155*1E3/(8.314*(BP155+273.15)) * AL155/BM155 * AK155) * BM155/(100*BA155) * (1000 - BJ155)/1000</f>
        <v>0</v>
      </c>
      <c r="AI155">
        <v>426.122332560331</v>
      </c>
      <c r="AJ155">
        <v>424.4104121212122</v>
      </c>
      <c r="AK155">
        <v>-0.0006521958554015883</v>
      </c>
      <c r="AL155">
        <v>67.17776760104908</v>
      </c>
      <c r="AM155">
        <f>(AO155 - AN155 + BN155*1E3/(8.314*(BP155+273.15)) * AQ155/BM155 * AP155) * BM155/(100*BA155) * 1000/(1000 - AO155)</f>
        <v>0</v>
      </c>
      <c r="AN155">
        <v>14.42644063192363</v>
      </c>
      <c r="AO155">
        <v>14.79677757575757</v>
      </c>
      <c r="AP155">
        <v>-8.816757573313312E-05</v>
      </c>
      <c r="AQ155">
        <v>78.54976507046256</v>
      </c>
      <c r="AR155">
        <v>15</v>
      </c>
      <c r="AS155">
        <v>2</v>
      </c>
      <c r="AT155">
        <f>IF(AR155*$H$13&gt;=AV155,1.0,(AV155/(AV155-AR155*$H$13)))</f>
        <v>0</v>
      </c>
      <c r="AU155">
        <f>(AT155-1)*100</f>
        <v>0</v>
      </c>
      <c r="AV155">
        <f>MAX(0,($B$13+$C$13*BU155)/(1+$D$13*BU155)*BN155/(BP155+273)*$E$13)</f>
        <v>0</v>
      </c>
      <c r="AW155">
        <f>$B$11*BV155+$C$11*BW155+$F$11*CH155*(1-CK155)</f>
        <v>0</v>
      </c>
      <c r="AX155">
        <f>AW155*AY155</f>
        <v>0</v>
      </c>
      <c r="AY155">
        <f>($B$11*$D$9+$C$11*$D$9+$F$11*((CU155+CM155)/MAX(CU155+CM155+CV155, 0.1)*$I$9+CV155/MAX(CU155+CM155+CV155, 0.1)*$J$9))/($B$11+$C$11+$F$11)</f>
        <v>0</v>
      </c>
      <c r="AZ155">
        <f>($B$11*$K$9+$C$11*$K$9+$F$11*((CU155+CM155)/MAX(CU155+CM155+CV155, 0.1)*$P$9+CV155/MAX(CU155+CM155+CV155, 0.1)*$Q$9))/($B$11+$C$11+$F$11)</f>
        <v>0</v>
      </c>
      <c r="BA155">
        <v>6</v>
      </c>
      <c r="BB155">
        <v>0.5</v>
      </c>
      <c r="BC155" t="s">
        <v>355</v>
      </c>
      <c r="BD155">
        <v>2</v>
      </c>
      <c r="BE155" t="b">
        <v>1</v>
      </c>
      <c r="BF155">
        <v>1714156742.066667</v>
      </c>
      <c r="BG155">
        <v>418.1406666666667</v>
      </c>
      <c r="BH155">
        <v>419.9851333333334</v>
      </c>
      <c r="BI155">
        <v>14.80300333333333</v>
      </c>
      <c r="BJ155">
        <v>14.43546333333333</v>
      </c>
      <c r="BK155">
        <v>420.7365666666666</v>
      </c>
      <c r="BL155">
        <v>14.83456</v>
      </c>
      <c r="BM155">
        <v>599.9969000000001</v>
      </c>
      <c r="BN155">
        <v>101.3851</v>
      </c>
      <c r="BO155">
        <v>0.09988541333333334</v>
      </c>
      <c r="BP155">
        <v>23.73934</v>
      </c>
      <c r="BQ155">
        <v>23.76675</v>
      </c>
      <c r="BR155">
        <v>999.9000000000002</v>
      </c>
      <c r="BS155">
        <v>0</v>
      </c>
      <c r="BT155">
        <v>0</v>
      </c>
      <c r="BU155">
        <v>10014</v>
      </c>
      <c r="BV155">
        <v>0</v>
      </c>
      <c r="BW155">
        <v>930.4248333333334</v>
      </c>
      <c r="BX155">
        <v>-1.844358</v>
      </c>
      <c r="BY155">
        <v>424.4233999999999</v>
      </c>
      <c r="BZ155">
        <v>426.1366</v>
      </c>
      <c r="CA155">
        <v>0.3675411</v>
      </c>
      <c r="CB155">
        <v>419.9851333333334</v>
      </c>
      <c r="CC155">
        <v>14.43546333333333</v>
      </c>
      <c r="CD155">
        <v>1.500804333333333</v>
      </c>
      <c r="CE155">
        <v>1.463541</v>
      </c>
      <c r="CF155">
        <v>12.97636333333333</v>
      </c>
      <c r="CG155">
        <v>12.59249333333334</v>
      </c>
      <c r="CH155">
        <v>400.0457333333334</v>
      </c>
      <c r="CI155">
        <v>0.8999805333333335</v>
      </c>
      <c r="CJ155">
        <v>0.1000195133333333</v>
      </c>
      <c r="CK155">
        <v>0</v>
      </c>
      <c r="CL155">
        <v>231.5688</v>
      </c>
      <c r="CM155">
        <v>5.00098</v>
      </c>
      <c r="CN155">
        <v>1282.794666666667</v>
      </c>
      <c r="CO155">
        <v>3656.32</v>
      </c>
      <c r="CP155">
        <v>36.58726666666666</v>
      </c>
      <c r="CQ155">
        <v>41.12066666666666</v>
      </c>
      <c r="CR155">
        <v>38.54143333333332</v>
      </c>
      <c r="CS155">
        <v>41.24349999999998</v>
      </c>
      <c r="CT155">
        <v>38.70596666666665</v>
      </c>
      <c r="CU155">
        <v>355.5323333333334</v>
      </c>
      <c r="CV155">
        <v>39.51233333333334</v>
      </c>
      <c r="CW155">
        <v>0</v>
      </c>
      <c r="CX155">
        <v>1714156837.1</v>
      </c>
      <c r="CY155">
        <v>0</v>
      </c>
      <c r="CZ155">
        <v>1714156439</v>
      </c>
      <c r="DA155" t="s">
        <v>641</v>
      </c>
      <c r="DB155">
        <v>1714156439</v>
      </c>
      <c r="DC155">
        <v>1714154521.5</v>
      </c>
      <c r="DD155">
        <v>5</v>
      </c>
      <c r="DE155">
        <v>0.078</v>
      </c>
      <c r="DF155">
        <v>-0.004</v>
      </c>
      <c r="DG155">
        <v>-2.604</v>
      </c>
      <c r="DH155">
        <v>-0.032</v>
      </c>
      <c r="DI155">
        <v>420</v>
      </c>
      <c r="DJ155">
        <v>14</v>
      </c>
      <c r="DK155">
        <v>0.28</v>
      </c>
      <c r="DL155">
        <v>0.11</v>
      </c>
      <c r="DM155">
        <v>-1.8345625</v>
      </c>
      <c r="DN155">
        <v>-0.2524709943714807</v>
      </c>
      <c r="DO155">
        <v>0.05021434579629609</v>
      </c>
      <c r="DP155">
        <v>0</v>
      </c>
      <c r="DQ155">
        <v>0.36601295</v>
      </c>
      <c r="DR155">
        <v>0.04905075422138704</v>
      </c>
      <c r="DS155">
        <v>0.005733474090592891</v>
      </c>
      <c r="DT155">
        <v>1</v>
      </c>
      <c r="DU155">
        <v>1</v>
      </c>
      <c r="DV155">
        <v>2</v>
      </c>
      <c r="DW155" t="s">
        <v>368</v>
      </c>
      <c r="DX155">
        <v>3.22871</v>
      </c>
      <c r="DY155">
        <v>2.7045</v>
      </c>
      <c r="DZ155">
        <v>0.105761</v>
      </c>
      <c r="EA155">
        <v>0.105957</v>
      </c>
      <c r="EB155">
        <v>0.08205270000000001</v>
      </c>
      <c r="EC155">
        <v>0.0809257</v>
      </c>
      <c r="ED155">
        <v>29181.4</v>
      </c>
      <c r="EE155">
        <v>28485.9</v>
      </c>
      <c r="EF155">
        <v>31252.5</v>
      </c>
      <c r="EG155">
        <v>30206.5</v>
      </c>
      <c r="EH155">
        <v>38428</v>
      </c>
      <c r="EI155">
        <v>36722.7</v>
      </c>
      <c r="EJ155">
        <v>43798.3</v>
      </c>
      <c r="EK155">
        <v>42193.7</v>
      </c>
      <c r="EL155">
        <v>2.09048</v>
      </c>
      <c r="EM155">
        <v>1.91745</v>
      </c>
      <c r="EN155">
        <v>0.0260323</v>
      </c>
      <c r="EO155">
        <v>0</v>
      </c>
      <c r="EP155">
        <v>23.3419</v>
      </c>
      <c r="EQ155">
        <v>999.9</v>
      </c>
      <c r="ER155">
        <v>53.2</v>
      </c>
      <c r="ES155">
        <v>27.5</v>
      </c>
      <c r="ET155">
        <v>19.339</v>
      </c>
      <c r="EU155">
        <v>61.2237</v>
      </c>
      <c r="EV155">
        <v>22.5841</v>
      </c>
      <c r="EW155">
        <v>1</v>
      </c>
      <c r="EX155">
        <v>-0.0393775</v>
      </c>
      <c r="EY155">
        <v>1.62098</v>
      </c>
      <c r="EZ155">
        <v>20.1985</v>
      </c>
      <c r="FA155">
        <v>5.22807</v>
      </c>
      <c r="FB155">
        <v>11.998</v>
      </c>
      <c r="FC155">
        <v>4.96635</v>
      </c>
      <c r="FD155">
        <v>3.297</v>
      </c>
      <c r="FE155">
        <v>9999</v>
      </c>
      <c r="FF155">
        <v>9999</v>
      </c>
      <c r="FG155">
        <v>9999</v>
      </c>
      <c r="FH155">
        <v>28.1</v>
      </c>
      <c r="FI155">
        <v>4.97107</v>
      </c>
      <c r="FJ155">
        <v>1.8677</v>
      </c>
      <c r="FK155">
        <v>1.85898</v>
      </c>
      <c r="FL155">
        <v>1.86508</v>
      </c>
      <c r="FM155">
        <v>1.8631</v>
      </c>
      <c r="FN155">
        <v>1.86443</v>
      </c>
      <c r="FO155">
        <v>1.85989</v>
      </c>
      <c r="FP155">
        <v>1.86395</v>
      </c>
      <c r="FQ155">
        <v>0</v>
      </c>
      <c r="FR155">
        <v>0</v>
      </c>
      <c r="FS155">
        <v>0</v>
      </c>
      <c r="FT155">
        <v>0</v>
      </c>
      <c r="FU155" t="s">
        <v>358</v>
      </c>
      <c r="FV155" t="s">
        <v>359</v>
      </c>
      <c r="FW155" t="s">
        <v>360</v>
      </c>
      <c r="FX155" t="s">
        <v>360</v>
      </c>
      <c r="FY155" t="s">
        <v>360</v>
      </c>
      <c r="FZ155" t="s">
        <v>360</v>
      </c>
      <c r="GA155">
        <v>0</v>
      </c>
      <c r="GB155">
        <v>100</v>
      </c>
      <c r="GC155">
        <v>100</v>
      </c>
      <c r="GD155">
        <v>-2.596</v>
      </c>
      <c r="GE155">
        <v>-0.0315</v>
      </c>
      <c r="GF155">
        <v>-0.7469731402802571</v>
      </c>
      <c r="GG155">
        <v>-0.004200780211792431</v>
      </c>
      <c r="GH155">
        <v>-6.086107273994438E-07</v>
      </c>
      <c r="GI155">
        <v>3.538391214060535E-10</v>
      </c>
      <c r="GJ155">
        <v>-0.05432726209302651</v>
      </c>
      <c r="GK155">
        <v>0.006682484536868237</v>
      </c>
      <c r="GL155">
        <v>-0.0007200357986506558</v>
      </c>
      <c r="GM155">
        <v>2.515042002614049E-05</v>
      </c>
      <c r="GN155">
        <v>15</v>
      </c>
      <c r="GO155">
        <v>1944</v>
      </c>
      <c r="GP155">
        <v>3</v>
      </c>
      <c r="GQ155">
        <v>20</v>
      </c>
      <c r="GR155">
        <v>5.2</v>
      </c>
      <c r="GS155">
        <v>37.1</v>
      </c>
      <c r="GT155">
        <v>1.12671</v>
      </c>
      <c r="GU155">
        <v>2.40479</v>
      </c>
      <c r="GV155">
        <v>1.44775</v>
      </c>
      <c r="GW155">
        <v>2.29736</v>
      </c>
      <c r="GX155">
        <v>1.55151</v>
      </c>
      <c r="GY155">
        <v>2.40479</v>
      </c>
      <c r="GZ155">
        <v>32.5982</v>
      </c>
      <c r="HA155">
        <v>13.7555</v>
      </c>
      <c r="HB155">
        <v>18</v>
      </c>
      <c r="HC155">
        <v>571.215</v>
      </c>
      <c r="HD155">
        <v>464.039</v>
      </c>
      <c r="HE155">
        <v>20.9996</v>
      </c>
      <c r="HF155">
        <v>26.4844</v>
      </c>
      <c r="HG155">
        <v>30.0005</v>
      </c>
      <c r="HH155">
        <v>26.4686</v>
      </c>
      <c r="HI155">
        <v>26.4176</v>
      </c>
      <c r="HJ155">
        <v>22.5646</v>
      </c>
      <c r="HK155">
        <v>34.9094</v>
      </c>
      <c r="HL155">
        <v>53.0007</v>
      </c>
      <c r="HM155">
        <v>21</v>
      </c>
      <c r="HN155">
        <v>420</v>
      </c>
      <c r="HO155">
        <v>14.4158</v>
      </c>
      <c r="HP155">
        <v>99.17700000000001</v>
      </c>
      <c r="HQ155">
        <v>100.809</v>
      </c>
    </row>
    <row r="156" spans="1:225">
      <c r="A156">
        <v>140</v>
      </c>
      <c r="B156">
        <v>1714156760</v>
      </c>
      <c r="C156">
        <v>5702.900000095367</v>
      </c>
      <c r="D156" t="s">
        <v>661</v>
      </c>
      <c r="E156" t="s">
        <v>662</v>
      </c>
      <c r="F156">
        <v>5</v>
      </c>
      <c r="G156" t="s">
        <v>656</v>
      </c>
      <c r="H156">
        <v>1714156752.066667</v>
      </c>
      <c r="I156">
        <f>(J156)/1000</f>
        <v>0</v>
      </c>
      <c r="J156">
        <f>IF(BE156, AM156, AG156)</f>
        <v>0</v>
      </c>
      <c r="K156">
        <f>IF(BE156, AH156, AF156)</f>
        <v>0</v>
      </c>
      <c r="L156">
        <f>BG156 - IF(AT156&gt;1, K156*BA156*100.0/(AV156*BU156), 0)</f>
        <v>0</v>
      </c>
      <c r="M156">
        <f>((S156-I156/2)*L156-K156)/(S156+I156/2)</f>
        <v>0</v>
      </c>
      <c r="N156">
        <f>M156*(BN156+BO156)/1000.0</f>
        <v>0</v>
      </c>
      <c r="O156">
        <f>(BG156 - IF(AT156&gt;1, K156*BA156*100.0/(AV156*BU156), 0))*(BN156+BO156)/1000.0</f>
        <v>0</v>
      </c>
      <c r="P156">
        <f>2.0/((1/R156-1/Q156)+SIGN(R156)*SQRT((1/R156-1/Q156)*(1/R156-1/Q156) + 4*BB156/((BB156+1)*(BB156+1))*(2*1/R156*1/Q156-1/Q156*1/Q156)))</f>
        <v>0</v>
      </c>
      <c r="Q156">
        <f>IF(LEFT(BC156,1)&lt;&gt;"0",IF(LEFT(BC156,1)="1",3.0,BD156),$D$5+$E$5*(BU156*BN156/($K$5*1000))+$F$5*(BU156*BN156/($K$5*1000))*MAX(MIN(BA156,$J$5),$I$5)*MAX(MIN(BA156,$J$5),$I$5)+$G$5*MAX(MIN(BA156,$J$5),$I$5)*(BU156*BN156/($K$5*1000))+$H$5*(BU156*BN156/($K$5*1000))*(BU156*BN156/($K$5*1000)))</f>
        <v>0</v>
      </c>
      <c r="R156">
        <f>I156*(1000-(1000*0.61365*exp(17.502*V156/(240.97+V156))/(BN156+BO156)+BI156)/2)/(1000*0.61365*exp(17.502*V156/(240.97+V156))/(BN156+BO156)-BI156)</f>
        <v>0</v>
      </c>
      <c r="S156">
        <f>1/((BB156+1)/(P156/1.6)+1/(Q156/1.37)) + BB156/((BB156+1)/(P156/1.6) + BB156/(Q156/1.37))</f>
        <v>0</v>
      </c>
      <c r="T156">
        <f>(AW156*AZ156)</f>
        <v>0</v>
      </c>
      <c r="U156">
        <f>(BP156+(T156+2*0.95*5.67E-8*(((BP156+$B$7)+273)^4-(BP156+273)^4)-44100*I156)/(1.84*29.3*Q156+8*0.95*5.67E-8*(BP156+273)^3))</f>
        <v>0</v>
      </c>
      <c r="V156">
        <f>($C$7*BQ156+$D$7*BR156+$E$7*U156)</f>
        <v>0</v>
      </c>
      <c r="W156">
        <f>0.61365*exp(17.502*V156/(240.97+V156))</f>
        <v>0</v>
      </c>
      <c r="X156">
        <f>(Y156/Z156*100)</f>
        <v>0</v>
      </c>
      <c r="Y156">
        <f>BI156*(BN156+BO156)/1000</f>
        <v>0</v>
      </c>
      <c r="Z156">
        <f>0.61365*exp(17.502*BP156/(240.97+BP156))</f>
        <v>0</v>
      </c>
      <c r="AA156">
        <f>(W156-BI156*(BN156+BO156)/1000)</f>
        <v>0</v>
      </c>
      <c r="AB156">
        <f>(-I156*44100)</f>
        <v>0</v>
      </c>
      <c r="AC156">
        <f>2*29.3*Q156*0.92*(BP156-V156)</f>
        <v>0</v>
      </c>
      <c r="AD156">
        <f>2*0.95*5.67E-8*(((BP156+$B$7)+273)^4-(V156+273)^4)</f>
        <v>0</v>
      </c>
      <c r="AE156">
        <f>T156+AD156+AB156+AC156</f>
        <v>0</v>
      </c>
      <c r="AF156">
        <f>BM156*AT156*(BH156-BG156*(1000-AT156*BJ156)/(1000-AT156*BI156))/(100*BA156)</f>
        <v>0</v>
      </c>
      <c r="AG156">
        <f>1000*BM156*AT156*(BI156-BJ156)/(100*BA156*(1000-AT156*BI156))</f>
        <v>0</v>
      </c>
      <c r="AH156">
        <f>(AI156 - AJ156 - BN156*1E3/(8.314*(BP156+273.15)) * AL156/BM156 * AK156) * BM156/(100*BA156) * (1000 - BJ156)/1000</f>
        <v>0</v>
      </c>
      <c r="AI156">
        <v>426.1944757179808</v>
      </c>
      <c r="AJ156">
        <v>424.426715151515</v>
      </c>
      <c r="AK156">
        <v>-2.333570705624668E-05</v>
      </c>
      <c r="AL156">
        <v>67.17776760104908</v>
      </c>
      <c r="AM156">
        <f>(AO156 - AN156 + BN156*1E3/(8.314*(BP156+273.15)) * AQ156/BM156 * AP156) * BM156/(100*BA156) * 1000/(1000 - AO156)</f>
        <v>0</v>
      </c>
      <c r="AN156">
        <v>14.43072440513546</v>
      </c>
      <c r="AO156">
        <v>14.7961103030303</v>
      </c>
      <c r="AP156">
        <v>8.632807479484537E-07</v>
      </c>
      <c r="AQ156">
        <v>78.54976507046256</v>
      </c>
      <c r="AR156">
        <v>16</v>
      </c>
      <c r="AS156">
        <v>3</v>
      </c>
      <c r="AT156">
        <f>IF(AR156*$H$13&gt;=AV156,1.0,(AV156/(AV156-AR156*$H$13)))</f>
        <v>0</v>
      </c>
      <c r="AU156">
        <f>(AT156-1)*100</f>
        <v>0</v>
      </c>
      <c r="AV156">
        <f>MAX(0,($B$13+$C$13*BU156)/(1+$D$13*BU156)*BN156/(BP156+273)*$E$13)</f>
        <v>0</v>
      </c>
      <c r="AW156">
        <f>$B$11*BV156+$C$11*BW156+$F$11*CH156*(1-CK156)</f>
        <v>0</v>
      </c>
      <c r="AX156">
        <f>AW156*AY156</f>
        <v>0</v>
      </c>
      <c r="AY156">
        <f>($B$11*$D$9+$C$11*$D$9+$F$11*((CU156+CM156)/MAX(CU156+CM156+CV156, 0.1)*$I$9+CV156/MAX(CU156+CM156+CV156, 0.1)*$J$9))/($B$11+$C$11+$F$11)</f>
        <v>0</v>
      </c>
      <c r="AZ156">
        <f>($B$11*$K$9+$C$11*$K$9+$F$11*((CU156+CM156)/MAX(CU156+CM156+CV156, 0.1)*$P$9+CV156/MAX(CU156+CM156+CV156, 0.1)*$Q$9))/($B$11+$C$11+$F$11)</f>
        <v>0</v>
      </c>
      <c r="BA156">
        <v>6</v>
      </c>
      <c r="BB156">
        <v>0.5</v>
      </c>
      <c r="BC156" t="s">
        <v>355</v>
      </c>
      <c r="BD156">
        <v>2</v>
      </c>
      <c r="BE156" t="b">
        <v>1</v>
      </c>
      <c r="BF156">
        <v>1714156752.066667</v>
      </c>
      <c r="BG156">
        <v>418.1467</v>
      </c>
      <c r="BH156">
        <v>420.0057</v>
      </c>
      <c r="BI156">
        <v>14.79700666666667</v>
      </c>
      <c r="BJ156">
        <v>14.42871666666667</v>
      </c>
      <c r="BK156">
        <v>420.7425666666666</v>
      </c>
      <c r="BL156">
        <v>14.82857</v>
      </c>
      <c r="BM156">
        <v>600.0013333333334</v>
      </c>
      <c r="BN156">
        <v>101.3901</v>
      </c>
      <c r="BO156">
        <v>0.09996421333333334</v>
      </c>
      <c r="BP156">
        <v>23.74325666666666</v>
      </c>
      <c r="BQ156">
        <v>23.77283</v>
      </c>
      <c r="BR156">
        <v>999.9000000000002</v>
      </c>
      <c r="BS156">
        <v>0</v>
      </c>
      <c r="BT156">
        <v>0</v>
      </c>
      <c r="BU156">
        <v>9995.188333333334</v>
      </c>
      <c r="BV156">
        <v>0</v>
      </c>
      <c r="BW156">
        <v>958.6926333333333</v>
      </c>
      <c r="BX156">
        <v>-1.858935</v>
      </c>
      <c r="BY156">
        <v>424.427</v>
      </c>
      <c r="BZ156">
        <v>426.1545333333333</v>
      </c>
      <c r="CA156">
        <v>0.3682935666666666</v>
      </c>
      <c r="CB156">
        <v>420.0057</v>
      </c>
      <c r="CC156">
        <v>14.42871666666667</v>
      </c>
      <c r="CD156">
        <v>1.500270333333333</v>
      </c>
      <c r="CE156">
        <v>1.462929666666667</v>
      </c>
      <c r="CF156">
        <v>12.97093</v>
      </c>
      <c r="CG156">
        <v>12.58611666666667</v>
      </c>
      <c r="CH156">
        <v>400.0260666666666</v>
      </c>
      <c r="CI156">
        <v>0.8999975</v>
      </c>
      <c r="CJ156">
        <v>0.1000026666666667</v>
      </c>
      <c r="CK156">
        <v>0</v>
      </c>
      <c r="CL156">
        <v>231.1777</v>
      </c>
      <c r="CM156">
        <v>5.00098</v>
      </c>
      <c r="CN156">
        <v>1333.801666666667</v>
      </c>
      <c r="CO156">
        <v>3656.159999999999</v>
      </c>
      <c r="CP156">
        <v>36.49339999999999</v>
      </c>
      <c r="CQ156">
        <v>40.75186666666666</v>
      </c>
      <c r="CR156">
        <v>38.39763333333332</v>
      </c>
      <c r="CS156">
        <v>40.78733333333333</v>
      </c>
      <c r="CT156">
        <v>38.47896666666666</v>
      </c>
      <c r="CU156">
        <v>355.5223333333333</v>
      </c>
      <c r="CV156">
        <v>39.50300000000001</v>
      </c>
      <c r="CW156">
        <v>0</v>
      </c>
      <c r="CX156">
        <v>1714156847.3</v>
      </c>
      <c r="CY156">
        <v>0</v>
      </c>
      <c r="CZ156">
        <v>1714156439</v>
      </c>
      <c r="DA156" t="s">
        <v>641</v>
      </c>
      <c r="DB156">
        <v>1714156439</v>
      </c>
      <c r="DC156">
        <v>1714154521.5</v>
      </c>
      <c r="DD156">
        <v>5</v>
      </c>
      <c r="DE156">
        <v>0.078</v>
      </c>
      <c r="DF156">
        <v>-0.004</v>
      </c>
      <c r="DG156">
        <v>-2.604</v>
      </c>
      <c r="DH156">
        <v>-0.032</v>
      </c>
      <c r="DI156">
        <v>420</v>
      </c>
      <c r="DJ156">
        <v>14</v>
      </c>
      <c r="DK156">
        <v>0.28</v>
      </c>
      <c r="DL156">
        <v>0.11</v>
      </c>
      <c r="DM156">
        <v>-1.85850675</v>
      </c>
      <c r="DN156">
        <v>0.007129193245779502</v>
      </c>
      <c r="DO156">
        <v>0.04182009381789453</v>
      </c>
      <c r="DP156">
        <v>1</v>
      </c>
      <c r="DQ156">
        <v>0.36827585</v>
      </c>
      <c r="DR156">
        <v>-0.02092442026266463</v>
      </c>
      <c r="DS156">
        <v>0.004157521320149783</v>
      </c>
      <c r="DT156">
        <v>1</v>
      </c>
      <c r="DU156">
        <v>2</v>
      </c>
      <c r="DV156">
        <v>2</v>
      </c>
      <c r="DW156" t="s">
        <v>365</v>
      </c>
      <c r="DX156">
        <v>3.2286</v>
      </c>
      <c r="DY156">
        <v>2.70377</v>
      </c>
      <c r="DZ156">
        <v>0.105766</v>
      </c>
      <c r="EA156">
        <v>0.105955</v>
      </c>
      <c r="EB156">
        <v>0.0820507</v>
      </c>
      <c r="EC156">
        <v>0.0809457</v>
      </c>
      <c r="ED156">
        <v>29180.5</v>
      </c>
      <c r="EE156">
        <v>28485</v>
      </c>
      <c r="EF156">
        <v>31251.8</v>
      </c>
      <c r="EG156">
        <v>30205.7</v>
      </c>
      <c r="EH156">
        <v>38427</v>
      </c>
      <c r="EI156">
        <v>36720.8</v>
      </c>
      <c r="EJ156">
        <v>43797.1</v>
      </c>
      <c r="EK156">
        <v>42192.4</v>
      </c>
      <c r="EL156">
        <v>2.08878</v>
      </c>
      <c r="EM156">
        <v>1.91735</v>
      </c>
      <c r="EN156">
        <v>0.027895</v>
      </c>
      <c r="EO156">
        <v>0</v>
      </c>
      <c r="EP156">
        <v>23.3223</v>
      </c>
      <c r="EQ156">
        <v>999.9</v>
      </c>
      <c r="ER156">
        <v>53.2</v>
      </c>
      <c r="ES156">
        <v>27.5</v>
      </c>
      <c r="ET156">
        <v>19.3367</v>
      </c>
      <c r="EU156">
        <v>61.6037</v>
      </c>
      <c r="EV156">
        <v>22.2716</v>
      </c>
      <c r="EW156">
        <v>1</v>
      </c>
      <c r="EX156">
        <v>-0.0383079</v>
      </c>
      <c r="EY156">
        <v>1.62</v>
      </c>
      <c r="EZ156">
        <v>20.1982</v>
      </c>
      <c r="FA156">
        <v>5.22822</v>
      </c>
      <c r="FB156">
        <v>11.998</v>
      </c>
      <c r="FC156">
        <v>4.9663</v>
      </c>
      <c r="FD156">
        <v>3.297</v>
      </c>
      <c r="FE156">
        <v>9999</v>
      </c>
      <c r="FF156">
        <v>9999</v>
      </c>
      <c r="FG156">
        <v>9999</v>
      </c>
      <c r="FH156">
        <v>28.1</v>
      </c>
      <c r="FI156">
        <v>4.97106</v>
      </c>
      <c r="FJ156">
        <v>1.86768</v>
      </c>
      <c r="FK156">
        <v>1.85898</v>
      </c>
      <c r="FL156">
        <v>1.86508</v>
      </c>
      <c r="FM156">
        <v>1.8631</v>
      </c>
      <c r="FN156">
        <v>1.86441</v>
      </c>
      <c r="FO156">
        <v>1.85989</v>
      </c>
      <c r="FP156">
        <v>1.86396</v>
      </c>
      <c r="FQ156">
        <v>0</v>
      </c>
      <c r="FR156">
        <v>0</v>
      </c>
      <c r="FS156">
        <v>0</v>
      </c>
      <c r="FT156">
        <v>0</v>
      </c>
      <c r="FU156" t="s">
        <v>358</v>
      </c>
      <c r="FV156" t="s">
        <v>359</v>
      </c>
      <c r="FW156" t="s">
        <v>360</v>
      </c>
      <c r="FX156" t="s">
        <v>360</v>
      </c>
      <c r="FY156" t="s">
        <v>360</v>
      </c>
      <c r="FZ156" t="s">
        <v>360</v>
      </c>
      <c r="GA156">
        <v>0</v>
      </c>
      <c r="GB156">
        <v>100</v>
      </c>
      <c r="GC156">
        <v>100</v>
      </c>
      <c r="GD156">
        <v>-2.595</v>
      </c>
      <c r="GE156">
        <v>-0.0316</v>
      </c>
      <c r="GF156">
        <v>-0.7469731402802571</v>
      </c>
      <c r="GG156">
        <v>-0.004200780211792431</v>
      </c>
      <c r="GH156">
        <v>-6.086107273994438E-07</v>
      </c>
      <c r="GI156">
        <v>3.538391214060535E-10</v>
      </c>
      <c r="GJ156">
        <v>-0.05432726209302651</v>
      </c>
      <c r="GK156">
        <v>0.006682484536868237</v>
      </c>
      <c r="GL156">
        <v>-0.0007200357986506558</v>
      </c>
      <c r="GM156">
        <v>2.515042002614049E-05</v>
      </c>
      <c r="GN156">
        <v>15</v>
      </c>
      <c r="GO156">
        <v>1944</v>
      </c>
      <c r="GP156">
        <v>3</v>
      </c>
      <c r="GQ156">
        <v>20</v>
      </c>
      <c r="GR156">
        <v>5.3</v>
      </c>
      <c r="GS156">
        <v>37.3</v>
      </c>
      <c r="GT156">
        <v>1.12793</v>
      </c>
      <c r="GU156">
        <v>2.42432</v>
      </c>
      <c r="GV156">
        <v>1.44897</v>
      </c>
      <c r="GW156">
        <v>2.29736</v>
      </c>
      <c r="GX156">
        <v>1.55151</v>
      </c>
      <c r="GY156">
        <v>2.29858</v>
      </c>
      <c r="GZ156">
        <v>32.5982</v>
      </c>
      <c r="HA156">
        <v>13.7468</v>
      </c>
      <c r="HB156">
        <v>18</v>
      </c>
      <c r="HC156">
        <v>570.192</v>
      </c>
      <c r="HD156">
        <v>464.087</v>
      </c>
      <c r="HE156">
        <v>20.9999</v>
      </c>
      <c r="HF156">
        <v>26.4978</v>
      </c>
      <c r="HG156">
        <v>30.0006</v>
      </c>
      <c r="HH156">
        <v>26.4816</v>
      </c>
      <c r="HI156">
        <v>26.4308</v>
      </c>
      <c r="HJ156">
        <v>22.5674</v>
      </c>
      <c r="HK156">
        <v>34.9094</v>
      </c>
      <c r="HL156">
        <v>53.0007</v>
      </c>
      <c r="HM156">
        <v>21</v>
      </c>
      <c r="HN156">
        <v>420</v>
      </c>
      <c r="HO156">
        <v>14.4158</v>
      </c>
      <c r="HP156">
        <v>99.17449999999999</v>
      </c>
      <c r="HQ156">
        <v>100.806</v>
      </c>
    </row>
    <row r="157" spans="1:225">
      <c r="A157">
        <v>141</v>
      </c>
      <c r="B157">
        <v>1714156770</v>
      </c>
      <c r="C157">
        <v>5712.900000095367</v>
      </c>
      <c r="D157" t="s">
        <v>663</v>
      </c>
      <c r="E157" t="s">
        <v>664</v>
      </c>
      <c r="F157">
        <v>5</v>
      </c>
      <c r="G157" t="s">
        <v>656</v>
      </c>
      <c r="H157">
        <v>1714156762.066667</v>
      </c>
      <c r="I157">
        <f>(J157)/1000</f>
        <v>0</v>
      </c>
      <c r="J157">
        <f>IF(BE157, AM157, AG157)</f>
        <v>0</v>
      </c>
      <c r="K157">
        <f>IF(BE157, AH157, AF157)</f>
        <v>0</v>
      </c>
      <c r="L157">
        <f>BG157 - IF(AT157&gt;1, K157*BA157*100.0/(AV157*BU157), 0)</f>
        <v>0</v>
      </c>
      <c r="M157">
        <f>((S157-I157/2)*L157-K157)/(S157+I157/2)</f>
        <v>0</v>
      </c>
      <c r="N157">
        <f>M157*(BN157+BO157)/1000.0</f>
        <v>0</v>
      </c>
      <c r="O157">
        <f>(BG157 - IF(AT157&gt;1, K157*BA157*100.0/(AV157*BU157), 0))*(BN157+BO157)/1000.0</f>
        <v>0</v>
      </c>
      <c r="P157">
        <f>2.0/((1/R157-1/Q157)+SIGN(R157)*SQRT((1/R157-1/Q157)*(1/R157-1/Q157) + 4*BB157/((BB157+1)*(BB157+1))*(2*1/R157*1/Q157-1/Q157*1/Q157)))</f>
        <v>0</v>
      </c>
      <c r="Q157">
        <f>IF(LEFT(BC157,1)&lt;&gt;"0",IF(LEFT(BC157,1)="1",3.0,BD157),$D$5+$E$5*(BU157*BN157/($K$5*1000))+$F$5*(BU157*BN157/($K$5*1000))*MAX(MIN(BA157,$J$5),$I$5)*MAX(MIN(BA157,$J$5),$I$5)+$G$5*MAX(MIN(BA157,$J$5),$I$5)*(BU157*BN157/($K$5*1000))+$H$5*(BU157*BN157/($K$5*1000))*(BU157*BN157/($K$5*1000)))</f>
        <v>0</v>
      </c>
      <c r="R157">
        <f>I157*(1000-(1000*0.61365*exp(17.502*V157/(240.97+V157))/(BN157+BO157)+BI157)/2)/(1000*0.61365*exp(17.502*V157/(240.97+V157))/(BN157+BO157)-BI157)</f>
        <v>0</v>
      </c>
      <c r="S157">
        <f>1/((BB157+1)/(P157/1.6)+1/(Q157/1.37)) + BB157/((BB157+1)/(P157/1.6) + BB157/(Q157/1.37))</f>
        <v>0</v>
      </c>
      <c r="T157">
        <f>(AW157*AZ157)</f>
        <v>0</v>
      </c>
      <c r="U157">
        <f>(BP157+(T157+2*0.95*5.67E-8*(((BP157+$B$7)+273)^4-(BP157+273)^4)-44100*I157)/(1.84*29.3*Q157+8*0.95*5.67E-8*(BP157+273)^3))</f>
        <v>0</v>
      </c>
      <c r="V157">
        <f>($C$7*BQ157+$D$7*BR157+$E$7*U157)</f>
        <v>0</v>
      </c>
      <c r="W157">
        <f>0.61365*exp(17.502*V157/(240.97+V157))</f>
        <v>0</v>
      </c>
      <c r="X157">
        <f>(Y157/Z157*100)</f>
        <v>0</v>
      </c>
      <c r="Y157">
        <f>BI157*(BN157+BO157)/1000</f>
        <v>0</v>
      </c>
      <c r="Z157">
        <f>0.61365*exp(17.502*BP157/(240.97+BP157))</f>
        <v>0</v>
      </c>
      <c r="AA157">
        <f>(W157-BI157*(BN157+BO157)/1000)</f>
        <v>0</v>
      </c>
      <c r="AB157">
        <f>(-I157*44100)</f>
        <v>0</v>
      </c>
      <c r="AC157">
        <f>2*29.3*Q157*0.92*(BP157-V157)</f>
        <v>0</v>
      </c>
      <c r="AD157">
        <f>2*0.95*5.67E-8*(((BP157+$B$7)+273)^4-(V157+273)^4)</f>
        <v>0</v>
      </c>
      <c r="AE157">
        <f>T157+AD157+AB157+AC157</f>
        <v>0</v>
      </c>
      <c r="AF157">
        <f>BM157*AT157*(BH157-BG157*(1000-AT157*BJ157)/(1000-AT157*BI157))/(100*BA157)</f>
        <v>0</v>
      </c>
      <c r="AG157">
        <f>1000*BM157*AT157*(BI157-BJ157)/(100*BA157*(1000-AT157*BI157))</f>
        <v>0</v>
      </c>
      <c r="AH157">
        <f>(AI157 - AJ157 - BN157*1E3/(8.314*(BP157+273.15)) * AL157/BM157 * AK157) * BM157/(100*BA157) * (1000 - BJ157)/1000</f>
        <v>0</v>
      </c>
      <c r="AI157">
        <v>426.1908504869944</v>
      </c>
      <c r="AJ157">
        <v>424.4564909090907</v>
      </c>
      <c r="AK157">
        <v>-8.851698064435431E-05</v>
      </c>
      <c r="AL157">
        <v>67.17776760104908</v>
      </c>
      <c r="AM157">
        <f>(AO157 - AN157 + BN157*1E3/(8.314*(BP157+273.15)) * AQ157/BM157 * AP157) * BM157/(100*BA157) * 1000/(1000 - AO157)</f>
        <v>0</v>
      </c>
      <c r="AN157">
        <v>14.4365368184924</v>
      </c>
      <c r="AO157">
        <v>14.79527939393939</v>
      </c>
      <c r="AP157">
        <v>2.998424578880547E-06</v>
      </c>
      <c r="AQ157">
        <v>78.54976507046256</v>
      </c>
      <c r="AR157">
        <v>15</v>
      </c>
      <c r="AS157">
        <v>2</v>
      </c>
      <c r="AT157">
        <f>IF(AR157*$H$13&gt;=AV157,1.0,(AV157/(AV157-AR157*$H$13)))</f>
        <v>0</v>
      </c>
      <c r="AU157">
        <f>(AT157-1)*100</f>
        <v>0</v>
      </c>
      <c r="AV157">
        <f>MAX(0,($B$13+$C$13*BU157)/(1+$D$13*BU157)*BN157/(BP157+273)*$E$13)</f>
        <v>0</v>
      </c>
      <c r="AW157">
        <f>$B$11*BV157+$C$11*BW157+$F$11*CH157*(1-CK157)</f>
        <v>0</v>
      </c>
      <c r="AX157">
        <f>AW157*AY157</f>
        <v>0</v>
      </c>
      <c r="AY157">
        <f>($B$11*$D$9+$C$11*$D$9+$F$11*((CU157+CM157)/MAX(CU157+CM157+CV157, 0.1)*$I$9+CV157/MAX(CU157+CM157+CV157, 0.1)*$J$9))/($B$11+$C$11+$F$11)</f>
        <v>0</v>
      </c>
      <c r="AZ157">
        <f>($B$11*$K$9+$C$11*$K$9+$F$11*((CU157+CM157)/MAX(CU157+CM157+CV157, 0.1)*$P$9+CV157/MAX(CU157+CM157+CV157, 0.1)*$Q$9))/($B$11+$C$11+$F$11)</f>
        <v>0</v>
      </c>
      <c r="BA157">
        <v>6</v>
      </c>
      <c r="BB157">
        <v>0.5</v>
      </c>
      <c r="BC157" t="s">
        <v>355</v>
      </c>
      <c r="BD157">
        <v>2</v>
      </c>
      <c r="BE157" t="b">
        <v>1</v>
      </c>
      <c r="BF157">
        <v>1714156762.066667</v>
      </c>
      <c r="BG157">
        <v>418.1586</v>
      </c>
      <c r="BH157">
        <v>420.0034666666667</v>
      </c>
      <c r="BI157">
        <v>14.79506</v>
      </c>
      <c r="BJ157">
        <v>14.43308333333333</v>
      </c>
      <c r="BK157">
        <v>420.7544333333333</v>
      </c>
      <c r="BL157">
        <v>14.82662333333334</v>
      </c>
      <c r="BM157">
        <v>599.9858</v>
      </c>
      <c r="BN157">
        <v>101.3939666666667</v>
      </c>
      <c r="BO157">
        <v>0.09994554</v>
      </c>
      <c r="BP157">
        <v>23.74298</v>
      </c>
      <c r="BQ157">
        <v>23.76968999999999</v>
      </c>
      <c r="BR157">
        <v>999.9000000000002</v>
      </c>
      <c r="BS157">
        <v>0</v>
      </c>
      <c r="BT157">
        <v>0</v>
      </c>
      <c r="BU157">
        <v>9998.478666666666</v>
      </c>
      <c r="BV157">
        <v>0</v>
      </c>
      <c r="BW157">
        <v>999.7515666666666</v>
      </c>
      <c r="BX157">
        <v>-1.844953</v>
      </c>
      <c r="BY157">
        <v>424.4381333333333</v>
      </c>
      <c r="BZ157">
        <v>426.1541999999999</v>
      </c>
      <c r="CA157">
        <v>0.3619814666666667</v>
      </c>
      <c r="CB157">
        <v>420.0034666666667</v>
      </c>
      <c r="CC157">
        <v>14.43308333333333</v>
      </c>
      <c r="CD157">
        <v>1.500131666666666</v>
      </c>
      <c r="CE157">
        <v>1.463428666666666</v>
      </c>
      <c r="CF157">
        <v>12.96950666666667</v>
      </c>
      <c r="CG157">
        <v>12.59132666666667</v>
      </c>
      <c r="CH157">
        <v>399.9719333333333</v>
      </c>
      <c r="CI157">
        <v>0.899994</v>
      </c>
      <c r="CJ157">
        <v>0.1000062433333333</v>
      </c>
      <c r="CK157">
        <v>0</v>
      </c>
      <c r="CL157">
        <v>230.8823666666667</v>
      </c>
      <c r="CM157">
        <v>5.00098</v>
      </c>
      <c r="CN157">
        <v>1376.382666666667</v>
      </c>
      <c r="CO157">
        <v>3655.653333333333</v>
      </c>
      <c r="CP157">
        <v>36.38093333333333</v>
      </c>
      <c r="CQ157">
        <v>40.43936666666666</v>
      </c>
      <c r="CR157">
        <v>38.24556666666667</v>
      </c>
      <c r="CS157">
        <v>40.35813333333332</v>
      </c>
      <c r="CT157">
        <v>38.29149999999999</v>
      </c>
      <c r="CU157">
        <v>355.4710000000001</v>
      </c>
      <c r="CV157">
        <v>39.49866666666666</v>
      </c>
      <c r="CW157">
        <v>0</v>
      </c>
      <c r="CX157">
        <v>1714156856.9</v>
      </c>
      <c r="CY157">
        <v>0</v>
      </c>
      <c r="CZ157">
        <v>1714156439</v>
      </c>
      <c r="DA157" t="s">
        <v>641</v>
      </c>
      <c r="DB157">
        <v>1714156439</v>
      </c>
      <c r="DC157">
        <v>1714154521.5</v>
      </c>
      <c r="DD157">
        <v>5</v>
      </c>
      <c r="DE157">
        <v>0.078</v>
      </c>
      <c r="DF157">
        <v>-0.004</v>
      </c>
      <c r="DG157">
        <v>-2.604</v>
      </c>
      <c r="DH157">
        <v>-0.032</v>
      </c>
      <c r="DI157">
        <v>420</v>
      </c>
      <c r="DJ157">
        <v>14</v>
      </c>
      <c r="DK157">
        <v>0.28</v>
      </c>
      <c r="DL157">
        <v>0.11</v>
      </c>
      <c r="DM157">
        <v>-1.84395725</v>
      </c>
      <c r="DN157">
        <v>0.02693482176360487</v>
      </c>
      <c r="DO157">
        <v>0.02909136289240332</v>
      </c>
      <c r="DP157">
        <v>1</v>
      </c>
      <c r="DQ157">
        <v>0.363521775</v>
      </c>
      <c r="DR157">
        <v>-0.0346299849906207</v>
      </c>
      <c r="DS157">
        <v>0.003411976571486825</v>
      </c>
      <c r="DT157">
        <v>1</v>
      </c>
      <c r="DU157">
        <v>2</v>
      </c>
      <c r="DV157">
        <v>2</v>
      </c>
      <c r="DW157" t="s">
        <v>365</v>
      </c>
      <c r="DX157">
        <v>3.2287</v>
      </c>
      <c r="DY157">
        <v>2.7046</v>
      </c>
      <c r="DZ157">
        <v>0.105763</v>
      </c>
      <c r="EA157">
        <v>0.105965</v>
      </c>
      <c r="EB157">
        <v>0.0820456</v>
      </c>
      <c r="EC157">
        <v>0.08092679999999999</v>
      </c>
      <c r="ED157">
        <v>29180</v>
      </c>
      <c r="EE157">
        <v>28484.1</v>
      </c>
      <c r="EF157">
        <v>31251.2</v>
      </c>
      <c r="EG157">
        <v>30205.1</v>
      </c>
      <c r="EH157">
        <v>38426.2</v>
      </c>
      <c r="EI157">
        <v>36720.8</v>
      </c>
      <c r="EJ157">
        <v>43795.9</v>
      </c>
      <c r="EK157">
        <v>42191.6</v>
      </c>
      <c r="EL157">
        <v>2.0896</v>
      </c>
      <c r="EM157">
        <v>1.9169</v>
      </c>
      <c r="EN157">
        <v>0.0278391</v>
      </c>
      <c r="EO157">
        <v>0</v>
      </c>
      <c r="EP157">
        <v>23.3016</v>
      </c>
      <c r="EQ157">
        <v>999.9</v>
      </c>
      <c r="ER157">
        <v>53.1</v>
      </c>
      <c r="ES157">
        <v>27.5</v>
      </c>
      <c r="ET157">
        <v>19.3017</v>
      </c>
      <c r="EU157">
        <v>61.6537</v>
      </c>
      <c r="EV157">
        <v>22.0793</v>
      </c>
      <c r="EW157">
        <v>1</v>
      </c>
      <c r="EX157">
        <v>-0.0375254</v>
      </c>
      <c r="EY157">
        <v>1.61799</v>
      </c>
      <c r="EZ157">
        <v>20.1984</v>
      </c>
      <c r="FA157">
        <v>5.22837</v>
      </c>
      <c r="FB157">
        <v>11.998</v>
      </c>
      <c r="FC157">
        <v>4.9672</v>
      </c>
      <c r="FD157">
        <v>3.297</v>
      </c>
      <c r="FE157">
        <v>9999</v>
      </c>
      <c r="FF157">
        <v>9999</v>
      </c>
      <c r="FG157">
        <v>9999</v>
      </c>
      <c r="FH157">
        <v>28.1</v>
      </c>
      <c r="FI157">
        <v>4.97105</v>
      </c>
      <c r="FJ157">
        <v>1.86768</v>
      </c>
      <c r="FK157">
        <v>1.85898</v>
      </c>
      <c r="FL157">
        <v>1.86508</v>
      </c>
      <c r="FM157">
        <v>1.8631</v>
      </c>
      <c r="FN157">
        <v>1.86439</v>
      </c>
      <c r="FO157">
        <v>1.85988</v>
      </c>
      <c r="FP157">
        <v>1.8639</v>
      </c>
      <c r="FQ157">
        <v>0</v>
      </c>
      <c r="FR157">
        <v>0</v>
      </c>
      <c r="FS157">
        <v>0</v>
      </c>
      <c r="FT157">
        <v>0</v>
      </c>
      <c r="FU157" t="s">
        <v>358</v>
      </c>
      <c r="FV157" t="s">
        <v>359</v>
      </c>
      <c r="FW157" t="s">
        <v>360</v>
      </c>
      <c r="FX157" t="s">
        <v>360</v>
      </c>
      <c r="FY157" t="s">
        <v>360</v>
      </c>
      <c r="FZ157" t="s">
        <v>360</v>
      </c>
      <c r="GA157">
        <v>0</v>
      </c>
      <c r="GB157">
        <v>100</v>
      </c>
      <c r="GC157">
        <v>100</v>
      </c>
      <c r="GD157">
        <v>-2.596</v>
      </c>
      <c r="GE157">
        <v>-0.0316</v>
      </c>
      <c r="GF157">
        <v>-0.7469731402802571</v>
      </c>
      <c r="GG157">
        <v>-0.004200780211792431</v>
      </c>
      <c r="GH157">
        <v>-6.086107273994438E-07</v>
      </c>
      <c r="GI157">
        <v>3.538391214060535E-10</v>
      </c>
      <c r="GJ157">
        <v>-0.05432726209302651</v>
      </c>
      <c r="GK157">
        <v>0.006682484536868237</v>
      </c>
      <c r="GL157">
        <v>-0.0007200357986506558</v>
      </c>
      <c r="GM157">
        <v>2.515042002614049E-05</v>
      </c>
      <c r="GN157">
        <v>15</v>
      </c>
      <c r="GO157">
        <v>1944</v>
      </c>
      <c r="GP157">
        <v>3</v>
      </c>
      <c r="GQ157">
        <v>20</v>
      </c>
      <c r="GR157">
        <v>5.5</v>
      </c>
      <c r="GS157">
        <v>37.5</v>
      </c>
      <c r="GT157">
        <v>1.12671</v>
      </c>
      <c r="GU157">
        <v>2.42065</v>
      </c>
      <c r="GV157">
        <v>1.44775</v>
      </c>
      <c r="GW157">
        <v>2.29736</v>
      </c>
      <c r="GX157">
        <v>1.55151</v>
      </c>
      <c r="GY157">
        <v>2.43652</v>
      </c>
      <c r="GZ157">
        <v>32.6204</v>
      </c>
      <c r="HA157">
        <v>13.7555</v>
      </c>
      <c r="HB157">
        <v>18</v>
      </c>
      <c r="HC157">
        <v>570.874</v>
      </c>
      <c r="HD157">
        <v>463.907</v>
      </c>
      <c r="HE157">
        <v>20.9996</v>
      </c>
      <c r="HF157">
        <v>26.5107</v>
      </c>
      <c r="HG157">
        <v>30.0005</v>
      </c>
      <c r="HH157">
        <v>26.4942</v>
      </c>
      <c r="HI157">
        <v>26.4429</v>
      </c>
      <c r="HJ157">
        <v>22.5635</v>
      </c>
      <c r="HK157">
        <v>34.9094</v>
      </c>
      <c r="HL157">
        <v>52.6285</v>
      </c>
      <c r="HM157">
        <v>21</v>
      </c>
      <c r="HN157">
        <v>420</v>
      </c>
      <c r="HO157">
        <v>14.4158</v>
      </c>
      <c r="HP157">
        <v>99.1721</v>
      </c>
      <c r="HQ157">
        <v>100.804</v>
      </c>
    </row>
    <row r="158" spans="1:225">
      <c r="A158">
        <v>142</v>
      </c>
      <c r="B158">
        <v>1714156780</v>
      </c>
      <c r="C158">
        <v>5722.900000095367</v>
      </c>
      <c r="D158" t="s">
        <v>665</v>
      </c>
      <c r="E158" t="s">
        <v>666</v>
      </c>
      <c r="F158">
        <v>5</v>
      </c>
      <c r="G158" t="s">
        <v>656</v>
      </c>
      <c r="H158">
        <v>1714156772.066667</v>
      </c>
      <c r="I158">
        <f>(J158)/1000</f>
        <v>0</v>
      </c>
      <c r="J158">
        <f>IF(BE158, AM158, AG158)</f>
        <v>0</v>
      </c>
      <c r="K158">
        <f>IF(BE158, AH158, AF158)</f>
        <v>0</v>
      </c>
      <c r="L158">
        <f>BG158 - IF(AT158&gt;1, K158*BA158*100.0/(AV158*BU158), 0)</f>
        <v>0</v>
      </c>
      <c r="M158">
        <f>((S158-I158/2)*L158-K158)/(S158+I158/2)</f>
        <v>0</v>
      </c>
      <c r="N158">
        <f>M158*(BN158+BO158)/1000.0</f>
        <v>0</v>
      </c>
      <c r="O158">
        <f>(BG158 - IF(AT158&gt;1, K158*BA158*100.0/(AV158*BU158), 0))*(BN158+BO158)/1000.0</f>
        <v>0</v>
      </c>
      <c r="P158">
        <f>2.0/((1/R158-1/Q158)+SIGN(R158)*SQRT((1/R158-1/Q158)*(1/R158-1/Q158) + 4*BB158/((BB158+1)*(BB158+1))*(2*1/R158*1/Q158-1/Q158*1/Q158)))</f>
        <v>0</v>
      </c>
      <c r="Q158">
        <f>IF(LEFT(BC158,1)&lt;&gt;"0",IF(LEFT(BC158,1)="1",3.0,BD158),$D$5+$E$5*(BU158*BN158/($K$5*1000))+$F$5*(BU158*BN158/($K$5*1000))*MAX(MIN(BA158,$J$5),$I$5)*MAX(MIN(BA158,$J$5),$I$5)+$G$5*MAX(MIN(BA158,$J$5),$I$5)*(BU158*BN158/($K$5*1000))+$H$5*(BU158*BN158/($K$5*1000))*(BU158*BN158/($K$5*1000)))</f>
        <v>0</v>
      </c>
      <c r="R158">
        <f>I158*(1000-(1000*0.61365*exp(17.502*V158/(240.97+V158))/(BN158+BO158)+BI158)/2)/(1000*0.61365*exp(17.502*V158/(240.97+V158))/(BN158+BO158)-BI158)</f>
        <v>0</v>
      </c>
      <c r="S158">
        <f>1/((BB158+1)/(P158/1.6)+1/(Q158/1.37)) + BB158/((BB158+1)/(P158/1.6) + BB158/(Q158/1.37))</f>
        <v>0</v>
      </c>
      <c r="T158">
        <f>(AW158*AZ158)</f>
        <v>0</v>
      </c>
      <c r="U158">
        <f>(BP158+(T158+2*0.95*5.67E-8*(((BP158+$B$7)+273)^4-(BP158+273)^4)-44100*I158)/(1.84*29.3*Q158+8*0.95*5.67E-8*(BP158+273)^3))</f>
        <v>0</v>
      </c>
      <c r="V158">
        <f>($C$7*BQ158+$D$7*BR158+$E$7*U158)</f>
        <v>0</v>
      </c>
      <c r="W158">
        <f>0.61365*exp(17.502*V158/(240.97+V158))</f>
        <v>0</v>
      </c>
      <c r="X158">
        <f>(Y158/Z158*100)</f>
        <v>0</v>
      </c>
      <c r="Y158">
        <f>BI158*(BN158+BO158)/1000</f>
        <v>0</v>
      </c>
      <c r="Z158">
        <f>0.61365*exp(17.502*BP158/(240.97+BP158))</f>
        <v>0</v>
      </c>
      <c r="AA158">
        <f>(W158-BI158*(BN158+BO158)/1000)</f>
        <v>0</v>
      </c>
      <c r="AB158">
        <f>(-I158*44100)</f>
        <v>0</v>
      </c>
      <c r="AC158">
        <f>2*29.3*Q158*0.92*(BP158-V158)</f>
        <v>0</v>
      </c>
      <c r="AD158">
        <f>2*0.95*5.67E-8*(((BP158+$B$7)+273)^4-(V158+273)^4)</f>
        <v>0</v>
      </c>
      <c r="AE158">
        <f>T158+AD158+AB158+AC158</f>
        <v>0</v>
      </c>
      <c r="AF158">
        <f>BM158*AT158*(BH158-BG158*(1000-AT158*BJ158)/(1000-AT158*BI158))/(100*BA158)</f>
        <v>0</v>
      </c>
      <c r="AG158">
        <f>1000*BM158*AT158*(BI158-BJ158)/(100*BA158*(1000-AT158*BI158))</f>
        <v>0</v>
      </c>
      <c r="AH158">
        <f>(AI158 - AJ158 - BN158*1E3/(8.314*(BP158+273.15)) * AL158/BM158 * AK158) * BM158/(100*BA158) * (1000 - BJ158)/1000</f>
        <v>0</v>
      </c>
      <c r="AI158">
        <v>426.1558290263112</v>
      </c>
      <c r="AJ158">
        <v>424.4326666666668</v>
      </c>
      <c r="AK158">
        <v>0.0002105352009666168</v>
      </c>
      <c r="AL158">
        <v>67.17776760104908</v>
      </c>
      <c r="AM158">
        <f>(AO158 - AN158 + BN158*1E3/(8.314*(BP158+273.15)) * AQ158/BM158 * AP158) * BM158/(100*BA158) * 1000/(1000 - AO158)</f>
        <v>0</v>
      </c>
      <c r="AN158">
        <v>14.41916485749285</v>
      </c>
      <c r="AO158">
        <v>14.78353939393939</v>
      </c>
      <c r="AP158">
        <v>-4.249694113866345E-05</v>
      </c>
      <c r="AQ158">
        <v>78.54976507046256</v>
      </c>
      <c r="AR158">
        <v>15</v>
      </c>
      <c r="AS158">
        <v>2</v>
      </c>
      <c r="AT158">
        <f>IF(AR158*$H$13&gt;=AV158,1.0,(AV158/(AV158-AR158*$H$13)))</f>
        <v>0</v>
      </c>
      <c r="AU158">
        <f>(AT158-1)*100</f>
        <v>0</v>
      </c>
      <c r="AV158">
        <f>MAX(0,($B$13+$C$13*BU158)/(1+$D$13*BU158)*BN158/(BP158+273)*$E$13)</f>
        <v>0</v>
      </c>
      <c r="AW158">
        <f>$B$11*BV158+$C$11*BW158+$F$11*CH158*(1-CK158)</f>
        <v>0</v>
      </c>
      <c r="AX158">
        <f>AW158*AY158</f>
        <v>0</v>
      </c>
      <c r="AY158">
        <f>($B$11*$D$9+$C$11*$D$9+$F$11*((CU158+CM158)/MAX(CU158+CM158+CV158, 0.1)*$I$9+CV158/MAX(CU158+CM158+CV158, 0.1)*$J$9))/($B$11+$C$11+$F$11)</f>
        <v>0</v>
      </c>
      <c r="AZ158">
        <f>($B$11*$K$9+$C$11*$K$9+$F$11*((CU158+CM158)/MAX(CU158+CM158+CV158, 0.1)*$P$9+CV158/MAX(CU158+CM158+CV158, 0.1)*$Q$9))/($B$11+$C$11+$F$11)</f>
        <v>0</v>
      </c>
      <c r="BA158">
        <v>6</v>
      </c>
      <c r="BB158">
        <v>0.5</v>
      </c>
      <c r="BC158" t="s">
        <v>355</v>
      </c>
      <c r="BD158">
        <v>2</v>
      </c>
      <c r="BE158" t="b">
        <v>1</v>
      </c>
      <c r="BF158">
        <v>1714156772.066667</v>
      </c>
      <c r="BG158">
        <v>418.1666666666666</v>
      </c>
      <c r="BH158">
        <v>420.0281666666667</v>
      </c>
      <c r="BI158">
        <v>14.79151333333333</v>
      </c>
      <c r="BJ158">
        <v>14.42532666666667</v>
      </c>
      <c r="BK158">
        <v>420.7624666666667</v>
      </c>
      <c r="BL158">
        <v>14.82308666666666</v>
      </c>
      <c r="BM158">
        <v>600.0722000000001</v>
      </c>
      <c r="BN158">
        <v>101.3933666666667</v>
      </c>
      <c r="BO158">
        <v>0.1001943533333333</v>
      </c>
      <c r="BP158">
        <v>23.73093</v>
      </c>
      <c r="BQ158">
        <v>23.75477</v>
      </c>
      <c r="BR158">
        <v>999.9000000000002</v>
      </c>
      <c r="BS158">
        <v>0</v>
      </c>
      <c r="BT158">
        <v>0</v>
      </c>
      <c r="BU158">
        <v>10007.32966666667</v>
      </c>
      <c r="BV158">
        <v>0</v>
      </c>
      <c r="BW158">
        <v>990.0473333333333</v>
      </c>
      <c r="BX158">
        <v>-1.861477</v>
      </c>
      <c r="BY158">
        <v>424.4448666666668</v>
      </c>
      <c r="BZ158">
        <v>426.1758666666667</v>
      </c>
      <c r="CA158">
        <v>0.3661890333333332</v>
      </c>
      <c r="CB158">
        <v>420.0281666666667</v>
      </c>
      <c r="CC158">
        <v>14.42532666666667</v>
      </c>
      <c r="CD158">
        <v>1.499762</v>
      </c>
      <c r="CE158">
        <v>1.462633</v>
      </c>
      <c r="CF158">
        <v>12.96574</v>
      </c>
      <c r="CG158">
        <v>12.58302666666667</v>
      </c>
      <c r="CH158">
        <v>399.9926</v>
      </c>
      <c r="CI158">
        <v>0.8999950000000001</v>
      </c>
      <c r="CJ158">
        <v>0.1000052666666667</v>
      </c>
      <c r="CK158">
        <v>0</v>
      </c>
      <c r="CL158">
        <v>230.6183666666667</v>
      </c>
      <c r="CM158">
        <v>5.00098</v>
      </c>
      <c r="CN158">
        <v>1360.725333333333</v>
      </c>
      <c r="CO158">
        <v>3655.845000000001</v>
      </c>
      <c r="CP158">
        <v>36.26223333333333</v>
      </c>
      <c r="CQ158">
        <v>40.16846666666667</v>
      </c>
      <c r="CR158">
        <v>38.1018</v>
      </c>
      <c r="CS158">
        <v>39.979</v>
      </c>
      <c r="CT158">
        <v>38.12056666666667</v>
      </c>
      <c r="CU158">
        <v>355.4899999999999</v>
      </c>
      <c r="CV158">
        <v>39.50066666666667</v>
      </c>
      <c r="CW158">
        <v>0</v>
      </c>
      <c r="CX158">
        <v>1714156867.1</v>
      </c>
      <c r="CY158">
        <v>0</v>
      </c>
      <c r="CZ158">
        <v>1714156439</v>
      </c>
      <c r="DA158" t="s">
        <v>641</v>
      </c>
      <c r="DB158">
        <v>1714156439</v>
      </c>
      <c r="DC158">
        <v>1714154521.5</v>
      </c>
      <c r="DD158">
        <v>5</v>
      </c>
      <c r="DE158">
        <v>0.078</v>
      </c>
      <c r="DF158">
        <v>-0.004</v>
      </c>
      <c r="DG158">
        <v>-2.604</v>
      </c>
      <c r="DH158">
        <v>-0.032</v>
      </c>
      <c r="DI158">
        <v>420</v>
      </c>
      <c r="DJ158">
        <v>14</v>
      </c>
      <c r="DK158">
        <v>0.28</v>
      </c>
      <c r="DL158">
        <v>0.11</v>
      </c>
      <c r="DM158">
        <v>-1.852227317073171</v>
      </c>
      <c r="DN158">
        <v>-0.1652638327526124</v>
      </c>
      <c r="DO158">
        <v>0.02832018818185295</v>
      </c>
      <c r="DP158">
        <v>0</v>
      </c>
      <c r="DQ158">
        <v>0.3651852682926829</v>
      </c>
      <c r="DR158">
        <v>0.03151651567944319</v>
      </c>
      <c r="DS158">
        <v>0.005186667537786785</v>
      </c>
      <c r="DT158">
        <v>1</v>
      </c>
      <c r="DU158">
        <v>1</v>
      </c>
      <c r="DV158">
        <v>2</v>
      </c>
      <c r="DW158" t="s">
        <v>368</v>
      </c>
      <c r="DX158">
        <v>3.22871</v>
      </c>
      <c r="DY158">
        <v>2.70448</v>
      </c>
      <c r="DZ158">
        <v>0.105753</v>
      </c>
      <c r="EA158">
        <v>0.105938</v>
      </c>
      <c r="EB158">
        <v>0.08199239999999999</v>
      </c>
      <c r="EC158">
        <v>0.0808851</v>
      </c>
      <c r="ED158">
        <v>29180.5</v>
      </c>
      <c r="EE158">
        <v>28484.8</v>
      </c>
      <c r="EF158">
        <v>31251.4</v>
      </c>
      <c r="EG158">
        <v>30204.9</v>
      </c>
      <c r="EH158">
        <v>38428.6</v>
      </c>
      <c r="EI158">
        <v>36722.4</v>
      </c>
      <c r="EJ158">
        <v>43796.1</v>
      </c>
      <c r="EK158">
        <v>42191.6</v>
      </c>
      <c r="EL158">
        <v>2.09078</v>
      </c>
      <c r="EM158">
        <v>1.91658</v>
      </c>
      <c r="EN158">
        <v>0.0287816</v>
      </c>
      <c r="EO158">
        <v>0</v>
      </c>
      <c r="EP158">
        <v>23.2746</v>
      </c>
      <c r="EQ158">
        <v>999.9</v>
      </c>
      <c r="ER158">
        <v>53.1</v>
      </c>
      <c r="ES158">
        <v>27.6</v>
      </c>
      <c r="ET158">
        <v>19.4156</v>
      </c>
      <c r="EU158">
        <v>61.1637</v>
      </c>
      <c r="EV158">
        <v>22.5962</v>
      </c>
      <c r="EW158">
        <v>1</v>
      </c>
      <c r="EX158">
        <v>-0.0367378</v>
      </c>
      <c r="EY158">
        <v>1.61379</v>
      </c>
      <c r="EZ158">
        <v>20.1986</v>
      </c>
      <c r="FA158">
        <v>5.22837</v>
      </c>
      <c r="FB158">
        <v>11.998</v>
      </c>
      <c r="FC158">
        <v>4.9674</v>
      </c>
      <c r="FD158">
        <v>3.297</v>
      </c>
      <c r="FE158">
        <v>9999</v>
      </c>
      <c r="FF158">
        <v>9999</v>
      </c>
      <c r="FG158">
        <v>9999</v>
      </c>
      <c r="FH158">
        <v>28.1</v>
      </c>
      <c r="FI158">
        <v>4.97106</v>
      </c>
      <c r="FJ158">
        <v>1.86768</v>
      </c>
      <c r="FK158">
        <v>1.85898</v>
      </c>
      <c r="FL158">
        <v>1.86508</v>
      </c>
      <c r="FM158">
        <v>1.8631</v>
      </c>
      <c r="FN158">
        <v>1.8644</v>
      </c>
      <c r="FO158">
        <v>1.85989</v>
      </c>
      <c r="FP158">
        <v>1.86397</v>
      </c>
      <c r="FQ158">
        <v>0</v>
      </c>
      <c r="FR158">
        <v>0</v>
      </c>
      <c r="FS158">
        <v>0</v>
      </c>
      <c r="FT158">
        <v>0</v>
      </c>
      <c r="FU158" t="s">
        <v>358</v>
      </c>
      <c r="FV158" t="s">
        <v>359</v>
      </c>
      <c r="FW158" t="s">
        <v>360</v>
      </c>
      <c r="FX158" t="s">
        <v>360</v>
      </c>
      <c r="FY158" t="s">
        <v>360</v>
      </c>
      <c r="FZ158" t="s">
        <v>360</v>
      </c>
      <c r="GA158">
        <v>0</v>
      </c>
      <c r="GB158">
        <v>100</v>
      </c>
      <c r="GC158">
        <v>100</v>
      </c>
      <c r="GD158">
        <v>-2.595</v>
      </c>
      <c r="GE158">
        <v>-0.0316</v>
      </c>
      <c r="GF158">
        <v>-0.7469731402802571</v>
      </c>
      <c r="GG158">
        <v>-0.004200780211792431</v>
      </c>
      <c r="GH158">
        <v>-6.086107273994438E-07</v>
      </c>
      <c r="GI158">
        <v>3.538391214060535E-10</v>
      </c>
      <c r="GJ158">
        <v>-0.05432726209302651</v>
      </c>
      <c r="GK158">
        <v>0.006682484536868237</v>
      </c>
      <c r="GL158">
        <v>-0.0007200357986506558</v>
      </c>
      <c r="GM158">
        <v>2.515042002614049E-05</v>
      </c>
      <c r="GN158">
        <v>15</v>
      </c>
      <c r="GO158">
        <v>1944</v>
      </c>
      <c r="GP158">
        <v>3</v>
      </c>
      <c r="GQ158">
        <v>20</v>
      </c>
      <c r="GR158">
        <v>5.7</v>
      </c>
      <c r="GS158">
        <v>37.6</v>
      </c>
      <c r="GT158">
        <v>1.12671</v>
      </c>
      <c r="GU158">
        <v>2.41821</v>
      </c>
      <c r="GV158">
        <v>1.44775</v>
      </c>
      <c r="GW158">
        <v>2.29736</v>
      </c>
      <c r="GX158">
        <v>1.55151</v>
      </c>
      <c r="GY158">
        <v>2.26807</v>
      </c>
      <c r="GZ158">
        <v>32.6426</v>
      </c>
      <c r="HA158">
        <v>13.738</v>
      </c>
      <c r="HB158">
        <v>18</v>
      </c>
      <c r="HC158">
        <v>571.779</v>
      </c>
      <c r="HD158">
        <v>463.797</v>
      </c>
      <c r="HE158">
        <v>20.9994</v>
      </c>
      <c r="HF158">
        <v>26.5219</v>
      </c>
      <c r="HG158">
        <v>30.0005</v>
      </c>
      <c r="HH158">
        <v>26.5055</v>
      </c>
      <c r="HI158">
        <v>26.454</v>
      </c>
      <c r="HJ158">
        <v>22.566</v>
      </c>
      <c r="HK158">
        <v>34.9094</v>
      </c>
      <c r="HL158">
        <v>52.6285</v>
      </c>
      <c r="HM158">
        <v>21</v>
      </c>
      <c r="HN158">
        <v>420</v>
      </c>
      <c r="HO158">
        <v>14.4158</v>
      </c>
      <c r="HP158">
        <v>99.1726</v>
      </c>
      <c r="HQ158">
        <v>100.804</v>
      </c>
    </row>
    <row r="159" spans="1:225">
      <c r="A159">
        <v>143</v>
      </c>
      <c r="B159">
        <v>1714156790</v>
      </c>
      <c r="C159">
        <v>5732.900000095367</v>
      </c>
      <c r="D159" t="s">
        <v>667</v>
      </c>
      <c r="E159" t="s">
        <v>668</v>
      </c>
      <c r="F159">
        <v>5</v>
      </c>
      <c r="G159" t="s">
        <v>656</v>
      </c>
      <c r="H159">
        <v>1714156782.066667</v>
      </c>
      <c r="I159">
        <f>(J159)/1000</f>
        <v>0</v>
      </c>
      <c r="J159">
        <f>IF(BE159, AM159, AG159)</f>
        <v>0</v>
      </c>
      <c r="K159">
        <f>IF(BE159, AH159, AF159)</f>
        <v>0</v>
      </c>
      <c r="L159">
        <f>BG159 - IF(AT159&gt;1, K159*BA159*100.0/(AV159*BU159), 0)</f>
        <v>0</v>
      </c>
      <c r="M159">
        <f>((S159-I159/2)*L159-K159)/(S159+I159/2)</f>
        <v>0</v>
      </c>
      <c r="N159">
        <f>M159*(BN159+BO159)/1000.0</f>
        <v>0</v>
      </c>
      <c r="O159">
        <f>(BG159 - IF(AT159&gt;1, K159*BA159*100.0/(AV159*BU159), 0))*(BN159+BO159)/1000.0</f>
        <v>0</v>
      </c>
      <c r="P159">
        <f>2.0/((1/R159-1/Q159)+SIGN(R159)*SQRT((1/R159-1/Q159)*(1/R159-1/Q159) + 4*BB159/((BB159+1)*(BB159+1))*(2*1/R159*1/Q159-1/Q159*1/Q159)))</f>
        <v>0</v>
      </c>
      <c r="Q159">
        <f>IF(LEFT(BC159,1)&lt;&gt;"0",IF(LEFT(BC159,1)="1",3.0,BD159),$D$5+$E$5*(BU159*BN159/($K$5*1000))+$F$5*(BU159*BN159/($K$5*1000))*MAX(MIN(BA159,$J$5),$I$5)*MAX(MIN(BA159,$J$5),$I$5)+$G$5*MAX(MIN(BA159,$J$5),$I$5)*(BU159*BN159/($K$5*1000))+$H$5*(BU159*BN159/($K$5*1000))*(BU159*BN159/($K$5*1000)))</f>
        <v>0</v>
      </c>
      <c r="R159">
        <f>I159*(1000-(1000*0.61365*exp(17.502*V159/(240.97+V159))/(BN159+BO159)+BI159)/2)/(1000*0.61365*exp(17.502*V159/(240.97+V159))/(BN159+BO159)-BI159)</f>
        <v>0</v>
      </c>
      <c r="S159">
        <f>1/((BB159+1)/(P159/1.6)+1/(Q159/1.37)) + BB159/((BB159+1)/(P159/1.6) + BB159/(Q159/1.37))</f>
        <v>0</v>
      </c>
      <c r="T159">
        <f>(AW159*AZ159)</f>
        <v>0</v>
      </c>
      <c r="U159">
        <f>(BP159+(T159+2*0.95*5.67E-8*(((BP159+$B$7)+273)^4-(BP159+273)^4)-44100*I159)/(1.84*29.3*Q159+8*0.95*5.67E-8*(BP159+273)^3))</f>
        <v>0</v>
      </c>
      <c r="V159">
        <f>($C$7*BQ159+$D$7*BR159+$E$7*U159)</f>
        <v>0</v>
      </c>
      <c r="W159">
        <f>0.61365*exp(17.502*V159/(240.97+V159))</f>
        <v>0</v>
      </c>
      <c r="X159">
        <f>(Y159/Z159*100)</f>
        <v>0</v>
      </c>
      <c r="Y159">
        <f>BI159*(BN159+BO159)/1000</f>
        <v>0</v>
      </c>
      <c r="Z159">
        <f>0.61365*exp(17.502*BP159/(240.97+BP159))</f>
        <v>0</v>
      </c>
      <c r="AA159">
        <f>(W159-BI159*(BN159+BO159)/1000)</f>
        <v>0</v>
      </c>
      <c r="AB159">
        <f>(-I159*44100)</f>
        <v>0</v>
      </c>
      <c r="AC159">
        <f>2*29.3*Q159*0.92*(BP159-V159)</f>
        <v>0</v>
      </c>
      <c r="AD159">
        <f>2*0.95*5.67E-8*(((BP159+$B$7)+273)^4-(V159+273)^4)</f>
        <v>0</v>
      </c>
      <c r="AE159">
        <f>T159+AD159+AB159+AC159</f>
        <v>0</v>
      </c>
      <c r="AF159">
        <f>BM159*AT159*(BH159-BG159*(1000-AT159*BJ159)/(1000-AT159*BI159))/(100*BA159)</f>
        <v>0</v>
      </c>
      <c r="AG159">
        <f>1000*BM159*AT159*(BI159-BJ159)/(100*BA159*(1000-AT159*BI159))</f>
        <v>0</v>
      </c>
      <c r="AH159">
        <f>(AI159 - AJ159 - BN159*1E3/(8.314*(BP159+273.15)) * AL159/BM159 * AK159) * BM159/(100*BA159) * (1000 - BJ159)/1000</f>
        <v>0</v>
      </c>
      <c r="AI159">
        <v>426.1229076719009</v>
      </c>
      <c r="AJ159">
        <v>424.3919636363638</v>
      </c>
      <c r="AK159">
        <v>9.036948210146591E-05</v>
      </c>
      <c r="AL159">
        <v>67.17776760104908</v>
      </c>
      <c r="AM159">
        <f>(AO159 - AN159 + BN159*1E3/(8.314*(BP159+273.15)) * AQ159/BM159 * AP159) * BM159/(100*BA159) * 1000/(1000 - AO159)</f>
        <v>0</v>
      </c>
      <c r="AN159">
        <v>14.42234765585366</v>
      </c>
      <c r="AO159">
        <v>14.78649333333333</v>
      </c>
      <c r="AP159">
        <v>1.637349895105603E-05</v>
      </c>
      <c r="AQ159">
        <v>78.54976507046256</v>
      </c>
      <c r="AR159">
        <v>15</v>
      </c>
      <c r="AS159">
        <v>2</v>
      </c>
      <c r="AT159">
        <f>IF(AR159*$H$13&gt;=AV159,1.0,(AV159/(AV159-AR159*$H$13)))</f>
        <v>0</v>
      </c>
      <c r="AU159">
        <f>(AT159-1)*100</f>
        <v>0</v>
      </c>
      <c r="AV159">
        <f>MAX(0,($B$13+$C$13*BU159)/(1+$D$13*BU159)*BN159/(BP159+273)*$E$13)</f>
        <v>0</v>
      </c>
      <c r="AW159">
        <f>$B$11*BV159+$C$11*BW159+$F$11*CH159*(1-CK159)</f>
        <v>0</v>
      </c>
      <c r="AX159">
        <f>AW159*AY159</f>
        <v>0</v>
      </c>
      <c r="AY159">
        <f>($B$11*$D$9+$C$11*$D$9+$F$11*((CU159+CM159)/MAX(CU159+CM159+CV159, 0.1)*$I$9+CV159/MAX(CU159+CM159+CV159, 0.1)*$J$9))/($B$11+$C$11+$F$11)</f>
        <v>0</v>
      </c>
      <c r="AZ159">
        <f>($B$11*$K$9+$C$11*$K$9+$F$11*((CU159+CM159)/MAX(CU159+CM159+CV159, 0.1)*$P$9+CV159/MAX(CU159+CM159+CV159, 0.1)*$Q$9))/($B$11+$C$11+$F$11)</f>
        <v>0</v>
      </c>
      <c r="BA159">
        <v>6</v>
      </c>
      <c r="BB159">
        <v>0.5</v>
      </c>
      <c r="BC159" t="s">
        <v>355</v>
      </c>
      <c r="BD159">
        <v>2</v>
      </c>
      <c r="BE159" t="b">
        <v>1</v>
      </c>
      <c r="BF159">
        <v>1714156782.066667</v>
      </c>
      <c r="BG159">
        <v>418.1330333333333</v>
      </c>
      <c r="BH159">
        <v>419.9895</v>
      </c>
      <c r="BI159">
        <v>14.78548666666667</v>
      </c>
      <c r="BJ159">
        <v>14.4205</v>
      </c>
      <c r="BK159">
        <v>420.7286999999999</v>
      </c>
      <c r="BL159">
        <v>14.81706</v>
      </c>
      <c r="BM159">
        <v>600.0012333333332</v>
      </c>
      <c r="BN159">
        <v>101.3917333333333</v>
      </c>
      <c r="BO159">
        <v>0.10004861</v>
      </c>
      <c r="BP159">
        <v>23.72405</v>
      </c>
      <c r="BQ159">
        <v>23.75411666666667</v>
      </c>
      <c r="BR159">
        <v>999.9000000000002</v>
      </c>
      <c r="BS159">
        <v>0</v>
      </c>
      <c r="BT159">
        <v>0</v>
      </c>
      <c r="BU159">
        <v>9999.625666666667</v>
      </c>
      <c r="BV159">
        <v>0</v>
      </c>
      <c r="BW159">
        <v>1002.6664</v>
      </c>
      <c r="BX159">
        <v>-1.856549666666667</v>
      </c>
      <c r="BY159">
        <v>424.4079333333333</v>
      </c>
      <c r="BZ159">
        <v>426.1345333333333</v>
      </c>
      <c r="CA159">
        <v>0.3649787</v>
      </c>
      <c r="CB159">
        <v>419.9895</v>
      </c>
      <c r="CC159">
        <v>14.4205</v>
      </c>
      <c r="CD159">
        <v>1.499125333333333</v>
      </c>
      <c r="CE159">
        <v>1.462120333333334</v>
      </c>
      <c r="CF159">
        <v>12.95925333333333</v>
      </c>
      <c r="CG159">
        <v>12.57768666666666</v>
      </c>
      <c r="CH159">
        <v>400.0008333333333</v>
      </c>
      <c r="CI159">
        <v>0.8999882666666666</v>
      </c>
      <c r="CJ159">
        <v>0.1000119266666667</v>
      </c>
      <c r="CK159">
        <v>0</v>
      </c>
      <c r="CL159">
        <v>230.3944999999999</v>
      </c>
      <c r="CM159">
        <v>5.00098</v>
      </c>
      <c r="CN159">
        <v>1345.59</v>
      </c>
      <c r="CO159">
        <v>3655.914</v>
      </c>
      <c r="CP159">
        <v>36.15603333333333</v>
      </c>
      <c r="CQ159">
        <v>39.91223333333333</v>
      </c>
      <c r="CR159">
        <v>37.96846666666667</v>
      </c>
      <c r="CS159">
        <v>39.64353333333332</v>
      </c>
      <c r="CT159">
        <v>37.96433333333333</v>
      </c>
      <c r="CU159">
        <v>355.4949999999999</v>
      </c>
      <c r="CV159">
        <v>39.50633333333334</v>
      </c>
      <c r="CW159">
        <v>0</v>
      </c>
      <c r="CX159">
        <v>1714156877.3</v>
      </c>
      <c r="CY159">
        <v>0</v>
      </c>
      <c r="CZ159">
        <v>1714156439</v>
      </c>
      <c r="DA159" t="s">
        <v>641</v>
      </c>
      <c r="DB159">
        <v>1714156439</v>
      </c>
      <c r="DC159">
        <v>1714154521.5</v>
      </c>
      <c r="DD159">
        <v>5</v>
      </c>
      <c r="DE159">
        <v>0.078</v>
      </c>
      <c r="DF159">
        <v>-0.004</v>
      </c>
      <c r="DG159">
        <v>-2.604</v>
      </c>
      <c r="DH159">
        <v>-0.032</v>
      </c>
      <c r="DI159">
        <v>420</v>
      </c>
      <c r="DJ159">
        <v>14</v>
      </c>
      <c r="DK159">
        <v>0.28</v>
      </c>
      <c r="DL159">
        <v>0.11</v>
      </c>
      <c r="DM159">
        <v>-1.861637</v>
      </c>
      <c r="DN159">
        <v>0.03432900562851538</v>
      </c>
      <c r="DO159">
        <v>0.03425286982137411</v>
      </c>
      <c r="DP159">
        <v>1</v>
      </c>
      <c r="DQ159">
        <v>0.366607975</v>
      </c>
      <c r="DR159">
        <v>-0.02955871294559182</v>
      </c>
      <c r="DS159">
        <v>0.003892652395780414</v>
      </c>
      <c r="DT159">
        <v>1</v>
      </c>
      <c r="DU159">
        <v>2</v>
      </c>
      <c r="DV159">
        <v>2</v>
      </c>
      <c r="DW159" t="s">
        <v>365</v>
      </c>
      <c r="DX159">
        <v>3.22868</v>
      </c>
      <c r="DY159">
        <v>2.70425</v>
      </c>
      <c r="DZ159">
        <v>0.105743</v>
      </c>
      <c r="EA159">
        <v>0.105937</v>
      </c>
      <c r="EB159">
        <v>0.08199969999999999</v>
      </c>
      <c r="EC159">
        <v>0.0808994</v>
      </c>
      <c r="ED159">
        <v>29180.9</v>
      </c>
      <c r="EE159">
        <v>28484.2</v>
      </c>
      <c r="EF159">
        <v>31251.6</v>
      </c>
      <c r="EG159">
        <v>30204.4</v>
      </c>
      <c r="EH159">
        <v>38428.6</v>
      </c>
      <c r="EI159">
        <v>36721.4</v>
      </c>
      <c r="EJ159">
        <v>43796.4</v>
      </c>
      <c r="EK159">
        <v>42191</v>
      </c>
      <c r="EL159">
        <v>2.09092</v>
      </c>
      <c r="EM159">
        <v>1.9166</v>
      </c>
      <c r="EN159">
        <v>0.0309646</v>
      </c>
      <c r="EO159">
        <v>0</v>
      </c>
      <c r="EP159">
        <v>23.25</v>
      </c>
      <c r="EQ159">
        <v>999.9</v>
      </c>
      <c r="ER159">
        <v>53.1</v>
      </c>
      <c r="ES159">
        <v>27.6</v>
      </c>
      <c r="ET159">
        <v>19.4164</v>
      </c>
      <c r="EU159">
        <v>61.6037</v>
      </c>
      <c r="EV159">
        <v>22.0312</v>
      </c>
      <c r="EW159">
        <v>1</v>
      </c>
      <c r="EX159">
        <v>-0.0359527</v>
      </c>
      <c r="EY159">
        <v>1.61198</v>
      </c>
      <c r="EZ159">
        <v>20.1986</v>
      </c>
      <c r="FA159">
        <v>5.22837</v>
      </c>
      <c r="FB159">
        <v>11.998</v>
      </c>
      <c r="FC159">
        <v>4.9672</v>
      </c>
      <c r="FD159">
        <v>3.297</v>
      </c>
      <c r="FE159">
        <v>9999</v>
      </c>
      <c r="FF159">
        <v>9999</v>
      </c>
      <c r="FG159">
        <v>9999</v>
      </c>
      <c r="FH159">
        <v>28.1</v>
      </c>
      <c r="FI159">
        <v>4.97103</v>
      </c>
      <c r="FJ159">
        <v>1.86768</v>
      </c>
      <c r="FK159">
        <v>1.85898</v>
      </c>
      <c r="FL159">
        <v>1.86508</v>
      </c>
      <c r="FM159">
        <v>1.8631</v>
      </c>
      <c r="FN159">
        <v>1.86441</v>
      </c>
      <c r="FO159">
        <v>1.85987</v>
      </c>
      <c r="FP159">
        <v>1.86397</v>
      </c>
      <c r="FQ159">
        <v>0</v>
      </c>
      <c r="FR159">
        <v>0</v>
      </c>
      <c r="FS159">
        <v>0</v>
      </c>
      <c r="FT159">
        <v>0</v>
      </c>
      <c r="FU159" t="s">
        <v>358</v>
      </c>
      <c r="FV159" t="s">
        <v>359</v>
      </c>
      <c r="FW159" t="s">
        <v>360</v>
      </c>
      <c r="FX159" t="s">
        <v>360</v>
      </c>
      <c r="FY159" t="s">
        <v>360</v>
      </c>
      <c r="FZ159" t="s">
        <v>360</v>
      </c>
      <c r="GA159">
        <v>0</v>
      </c>
      <c r="GB159">
        <v>100</v>
      </c>
      <c r="GC159">
        <v>100</v>
      </c>
      <c r="GD159">
        <v>-2.596</v>
      </c>
      <c r="GE159">
        <v>-0.0316</v>
      </c>
      <c r="GF159">
        <v>-0.7469731402802571</v>
      </c>
      <c r="GG159">
        <v>-0.004200780211792431</v>
      </c>
      <c r="GH159">
        <v>-6.086107273994438E-07</v>
      </c>
      <c r="GI159">
        <v>3.538391214060535E-10</v>
      </c>
      <c r="GJ159">
        <v>-0.05432726209302651</v>
      </c>
      <c r="GK159">
        <v>0.006682484536868237</v>
      </c>
      <c r="GL159">
        <v>-0.0007200357986506558</v>
      </c>
      <c r="GM159">
        <v>2.515042002614049E-05</v>
      </c>
      <c r="GN159">
        <v>15</v>
      </c>
      <c r="GO159">
        <v>1944</v>
      </c>
      <c r="GP159">
        <v>3</v>
      </c>
      <c r="GQ159">
        <v>20</v>
      </c>
      <c r="GR159">
        <v>5.8</v>
      </c>
      <c r="GS159">
        <v>37.8</v>
      </c>
      <c r="GT159">
        <v>1.12793</v>
      </c>
      <c r="GU159">
        <v>2.42065</v>
      </c>
      <c r="GV159">
        <v>1.44897</v>
      </c>
      <c r="GW159">
        <v>2.29736</v>
      </c>
      <c r="GX159">
        <v>1.55151</v>
      </c>
      <c r="GY159">
        <v>2.33154</v>
      </c>
      <c r="GZ159">
        <v>32.6426</v>
      </c>
      <c r="HA159">
        <v>13.7468</v>
      </c>
      <c r="HB159">
        <v>18</v>
      </c>
      <c r="HC159">
        <v>571.999</v>
      </c>
      <c r="HD159">
        <v>463.904</v>
      </c>
      <c r="HE159">
        <v>20.9997</v>
      </c>
      <c r="HF159">
        <v>26.5323</v>
      </c>
      <c r="HG159">
        <v>30.0005</v>
      </c>
      <c r="HH159">
        <v>26.5174</v>
      </c>
      <c r="HI159">
        <v>26.4649</v>
      </c>
      <c r="HJ159">
        <v>22.5667</v>
      </c>
      <c r="HK159">
        <v>34.9094</v>
      </c>
      <c r="HL159">
        <v>52.6285</v>
      </c>
      <c r="HM159">
        <v>21</v>
      </c>
      <c r="HN159">
        <v>420</v>
      </c>
      <c r="HO159">
        <v>14.4158</v>
      </c>
      <c r="HP159">
        <v>99.17319999999999</v>
      </c>
      <c r="HQ159">
        <v>100.802</v>
      </c>
    </row>
    <row r="160" spans="1:225">
      <c r="A160">
        <v>144</v>
      </c>
      <c r="B160">
        <v>1714157122.5</v>
      </c>
      <c r="C160">
        <v>6065.400000095367</v>
      </c>
      <c r="D160" t="s">
        <v>669</v>
      </c>
      <c r="E160" t="s">
        <v>670</v>
      </c>
      <c r="F160">
        <v>5</v>
      </c>
      <c r="G160" t="s">
        <v>671</v>
      </c>
      <c r="H160">
        <v>1714157114.5</v>
      </c>
      <c r="I160">
        <f>(J160)/1000</f>
        <v>0</v>
      </c>
      <c r="J160">
        <f>IF(BE160, AM160, AG160)</f>
        <v>0</v>
      </c>
      <c r="K160">
        <f>IF(BE160, AH160, AF160)</f>
        <v>0</v>
      </c>
      <c r="L160">
        <f>BG160 - IF(AT160&gt;1, K160*BA160*100.0/(AV160*BU160), 0)</f>
        <v>0</v>
      </c>
      <c r="M160">
        <f>((S160-I160/2)*L160-K160)/(S160+I160/2)</f>
        <v>0</v>
      </c>
      <c r="N160">
        <f>M160*(BN160+BO160)/1000.0</f>
        <v>0</v>
      </c>
      <c r="O160">
        <f>(BG160 - IF(AT160&gt;1, K160*BA160*100.0/(AV160*BU160), 0))*(BN160+BO160)/1000.0</f>
        <v>0</v>
      </c>
      <c r="P160">
        <f>2.0/((1/R160-1/Q160)+SIGN(R160)*SQRT((1/R160-1/Q160)*(1/R160-1/Q160) + 4*BB160/((BB160+1)*(BB160+1))*(2*1/R160*1/Q160-1/Q160*1/Q160)))</f>
        <v>0</v>
      </c>
      <c r="Q160">
        <f>IF(LEFT(BC160,1)&lt;&gt;"0",IF(LEFT(BC160,1)="1",3.0,BD160),$D$5+$E$5*(BU160*BN160/($K$5*1000))+$F$5*(BU160*BN160/($K$5*1000))*MAX(MIN(BA160,$J$5),$I$5)*MAX(MIN(BA160,$J$5),$I$5)+$G$5*MAX(MIN(BA160,$J$5),$I$5)*(BU160*BN160/($K$5*1000))+$H$5*(BU160*BN160/($K$5*1000))*(BU160*BN160/($K$5*1000)))</f>
        <v>0</v>
      </c>
      <c r="R160">
        <f>I160*(1000-(1000*0.61365*exp(17.502*V160/(240.97+V160))/(BN160+BO160)+BI160)/2)/(1000*0.61365*exp(17.502*V160/(240.97+V160))/(BN160+BO160)-BI160)</f>
        <v>0</v>
      </c>
      <c r="S160">
        <f>1/((BB160+1)/(P160/1.6)+1/(Q160/1.37)) + BB160/((BB160+1)/(P160/1.6) + BB160/(Q160/1.37))</f>
        <v>0</v>
      </c>
      <c r="T160">
        <f>(AW160*AZ160)</f>
        <v>0</v>
      </c>
      <c r="U160">
        <f>(BP160+(T160+2*0.95*5.67E-8*(((BP160+$B$7)+273)^4-(BP160+273)^4)-44100*I160)/(1.84*29.3*Q160+8*0.95*5.67E-8*(BP160+273)^3))</f>
        <v>0</v>
      </c>
      <c r="V160">
        <f>($C$7*BQ160+$D$7*BR160+$E$7*U160)</f>
        <v>0</v>
      </c>
      <c r="W160">
        <f>0.61365*exp(17.502*V160/(240.97+V160))</f>
        <v>0</v>
      </c>
      <c r="X160">
        <f>(Y160/Z160*100)</f>
        <v>0</v>
      </c>
      <c r="Y160">
        <f>BI160*(BN160+BO160)/1000</f>
        <v>0</v>
      </c>
      <c r="Z160">
        <f>0.61365*exp(17.502*BP160/(240.97+BP160))</f>
        <v>0</v>
      </c>
      <c r="AA160">
        <f>(W160-BI160*(BN160+BO160)/1000)</f>
        <v>0</v>
      </c>
      <c r="AB160">
        <f>(-I160*44100)</f>
        <v>0</v>
      </c>
      <c r="AC160">
        <f>2*29.3*Q160*0.92*(BP160-V160)</f>
        <v>0</v>
      </c>
      <c r="AD160">
        <f>2*0.95*5.67E-8*(((BP160+$B$7)+273)^4-(V160+273)^4)</f>
        <v>0</v>
      </c>
      <c r="AE160">
        <f>T160+AD160+AB160+AC160</f>
        <v>0</v>
      </c>
      <c r="AF160">
        <f>BM160*AT160*(BH160-BG160*(1000-AT160*BJ160)/(1000-AT160*BI160))/(100*BA160)</f>
        <v>0</v>
      </c>
      <c r="AG160">
        <f>1000*BM160*AT160*(BI160-BJ160)/(100*BA160*(1000-AT160*BI160))</f>
        <v>0</v>
      </c>
      <c r="AH160">
        <f>(AI160 - AJ160 - BN160*1E3/(8.314*(BP160+273.15)) * AL160/BM160 * AK160) * BM160/(100*BA160) * (1000 - BJ160)/1000</f>
        <v>0</v>
      </c>
      <c r="AI160">
        <v>426.2471592294349</v>
      </c>
      <c r="AJ160">
        <v>424.7793454545454</v>
      </c>
      <c r="AK160">
        <v>-0.002271277980503494</v>
      </c>
      <c r="AL160">
        <v>67.18489685840341</v>
      </c>
      <c r="AM160">
        <f>(AO160 - AN160 + BN160*1E3/(8.314*(BP160+273.15)) * AQ160/BM160 * AP160) * BM160/(100*BA160) * 1000/(1000 - AO160)</f>
        <v>0</v>
      </c>
      <c r="AN160">
        <v>14.54947854911969</v>
      </c>
      <c r="AO160">
        <v>14.83139636363636</v>
      </c>
      <c r="AP160">
        <v>-8.975764933426951E-05</v>
      </c>
      <c r="AQ160">
        <v>78.54852580634223</v>
      </c>
      <c r="AR160">
        <v>1</v>
      </c>
      <c r="AS160">
        <v>0</v>
      </c>
      <c r="AT160">
        <f>IF(AR160*$H$13&gt;=AV160,1.0,(AV160/(AV160-AR160*$H$13)))</f>
        <v>0</v>
      </c>
      <c r="AU160">
        <f>(AT160-1)*100</f>
        <v>0</v>
      </c>
      <c r="AV160">
        <f>MAX(0,($B$13+$C$13*BU160)/(1+$D$13*BU160)*BN160/(BP160+273)*$E$13)</f>
        <v>0</v>
      </c>
      <c r="AW160">
        <f>$B$11*BV160+$C$11*BW160+$F$11*CH160*(1-CK160)</f>
        <v>0</v>
      </c>
      <c r="AX160">
        <f>AW160*AY160</f>
        <v>0</v>
      </c>
      <c r="AY160">
        <f>($B$11*$D$9+$C$11*$D$9+$F$11*((CU160+CM160)/MAX(CU160+CM160+CV160, 0.1)*$I$9+CV160/MAX(CU160+CM160+CV160, 0.1)*$J$9))/($B$11+$C$11+$F$11)</f>
        <v>0</v>
      </c>
      <c r="AZ160">
        <f>($B$11*$K$9+$C$11*$K$9+$F$11*((CU160+CM160)/MAX(CU160+CM160+CV160, 0.1)*$P$9+CV160/MAX(CU160+CM160+CV160, 0.1)*$Q$9))/($B$11+$C$11+$F$11)</f>
        <v>0</v>
      </c>
      <c r="BA160">
        <v>6</v>
      </c>
      <c r="BB160">
        <v>0.5</v>
      </c>
      <c r="BC160" t="s">
        <v>355</v>
      </c>
      <c r="BD160">
        <v>2</v>
      </c>
      <c r="BE160" t="b">
        <v>1</v>
      </c>
      <c r="BF160">
        <v>1714157114.5</v>
      </c>
      <c r="BG160">
        <v>418.5205161290322</v>
      </c>
      <c r="BH160">
        <v>420.0936129032258</v>
      </c>
      <c r="BI160">
        <v>14.8384870967742</v>
      </c>
      <c r="BJ160">
        <v>14.54549032258065</v>
      </c>
      <c r="BK160">
        <v>421.1938387096774</v>
      </c>
      <c r="BL160">
        <v>14.86290322580645</v>
      </c>
      <c r="BM160">
        <v>599.9947096774195</v>
      </c>
      <c r="BN160">
        <v>101.3735806451613</v>
      </c>
      <c r="BO160">
        <v>0.09999872258064517</v>
      </c>
      <c r="BP160">
        <v>23.82982580645161</v>
      </c>
      <c r="BQ160">
        <v>23.85821935483871</v>
      </c>
      <c r="BR160">
        <v>999.9000000000003</v>
      </c>
      <c r="BS160">
        <v>0</v>
      </c>
      <c r="BT160">
        <v>0</v>
      </c>
      <c r="BU160">
        <v>9996.69193548387</v>
      </c>
      <c r="BV160">
        <v>0</v>
      </c>
      <c r="BW160">
        <v>922.3482258064518</v>
      </c>
      <c r="BX160">
        <v>-1.573215483870968</v>
      </c>
      <c r="BY160">
        <v>424.8242903225806</v>
      </c>
      <c r="BZ160">
        <v>426.2943548387096</v>
      </c>
      <c r="CA160">
        <v>0.293011129032258</v>
      </c>
      <c r="CB160">
        <v>420.0936129032258</v>
      </c>
      <c r="CC160">
        <v>14.54549032258065</v>
      </c>
      <c r="CD160">
        <v>1.504231290322581</v>
      </c>
      <c r="CE160">
        <v>1.47452870967742</v>
      </c>
      <c r="CF160">
        <v>13.01123870967742</v>
      </c>
      <c r="CG160">
        <v>12.70656129032258</v>
      </c>
      <c r="CH160">
        <v>399.981193548387</v>
      </c>
      <c r="CI160">
        <v>0.9000007419354834</v>
      </c>
      <c r="CJ160">
        <v>0.09999918064516132</v>
      </c>
      <c r="CK160">
        <v>0</v>
      </c>
      <c r="CL160">
        <v>142.8681935483871</v>
      </c>
      <c r="CM160">
        <v>5.00098</v>
      </c>
      <c r="CN160">
        <v>938.8407096774193</v>
      </c>
      <c r="CO160">
        <v>3655.747419354839</v>
      </c>
      <c r="CP160">
        <v>36.31029032258064</v>
      </c>
      <c r="CQ160">
        <v>41.59854838709676</v>
      </c>
      <c r="CR160">
        <v>38.32835483870966</v>
      </c>
      <c r="CS160">
        <v>41.53003225806451</v>
      </c>
      <c r="CT160">
        <v>38.80622580645161</v>
      </c>
      <c r="CU160">
        <v>355.481612903226</v>
      </c>
      <c r="CV160">
        <v>39.5</v>
      </c>
      <c r="CW160">
        <v>0</v>
      </c>
      <c r="CX160">
        <v>1714157209.7</v>
      </c>
      <c r="CY160">
        <v>0</v>
      </c>
      <c r="CZ160">
        <v>1714156915</v>
      </c>
      <c r="DA160" t="s">
        <v>672</v>
      </c>
      <c r="DB160">
        <v>1714156905.5</v>
      </c>
      <c r="DC160">
        <v>1714156915</v>
      </c>
      <c r="DD160">
        <v>6</v>
      </c>
      <c r="DE160">
        <v>-0.076</v>
      </c>
      <c r="DF160">
        <v>0.007</v>
      </c>
      <c r="DG160">
        <v>-2.68</v>
      </c>
      <c r="DH160">
        <v>-0.025</v>
      </c>
      <c r="DI160">
        <v>420</v>
      </c>
      <c r="DJ160">
        <v>14</v>
      </c>
      <c r="DK160">
        <v>1.05</v>
      </c>
      <c r="DL160">
        <v>0.63</v>
      </c>
      <c r="DM160">
        <v>-1.51673665</v>
      </c>
      <c r="DN160">
        <v>-0.4269547992495332</v>
      </c>
      <c r="DO160">
        <v>0.2757496167697746</v>
      </c>
      <c r="DP160">
        <v>0</v>
      </c>
      <c r="DQ160">
        <v>0.30276815</v>
      </c>
      <c r="DR160">
        <v>-0.1949828442776749</v>
      </c>
      <c r="DS160">
        <v>0.0212027644182899</v>
      </c>
      <c r="DT160">
        <v>0</v>
      </c>
      <c r="DU160">
        <v>0</v>
      </c>
      <c r="DV160">
        <v>2</v>
      </c>
      <c r="DW160" t="s">
        <v>357</v>
      </c>
      <c r="DX160">
        <v>3.22865</v>
      </c>
      <c r="DY160">
        <v>2.70419</v>
      </c>
      <c r="DZ160">
        <v>0.10574</v>
      </c>
      <c r="EA160">
        <v>0.105864</v>
      </c>
      <c r="EB160">
        <v>0.0820901</v>
      </c>
      <c r="EC160">
        <v>0.08137129999999999</v>
      </c>
      <c r="ED160">
        <v>29169.6</v>
      </c>
      <c r="EE160">
        <v>28472.6</v>
      </c>
      <c r="EF160">
        <v>31240.6</v>
      </c>
      <c r="EG160">
        <v>30191.1</v>
      </c>
      <c r="EH160">
        <v>38410.4</v>
      </c>
      <c r="EI160">
        <v>36687.3</v>
      </c>
      <c r="EJ160">
        <v>43780.1</v>
      </c>
      <c r="EK160">
        <v>42173.4</v>
      </c>
      <c r="EL160">
        <v>2.11197</v>
      </c>
      <c r="EM160">
        <v>1.9098</v>
      </c>
      <c r="EN160">
        <v>0.022728</v>
      </c>
      <c r="EO160">
        <v>0</v>
      </c>
      <c r="EP160">
        <v>23.4801</v>
      </c>
      <c r="EQ160">
        <v>999.9</v>
      </c>
      <c r="ER160">
        <v>51.4</v>
      </c>
      <c r="ES160">
        <v>28.1</v>
      </c>
      <c r="ET160">
        <v>19.3532</v>
      </c>
      <c r="EU160">
        <v>61.4937</v>
      </c>
      <c r="EV160">
        <v>21.891</v>
      </c>
      <c r="EW160">
        <v>1</v>
      </c>
      <c r="EX160">
        <v>-0.0180005</v>
      </c>
      <c r="EY160">
        <v>1.716</v>
      </c>
      <c r="EZ160">
        <v>20.1995</v>
      </c>
      <c r="FA160">
        <v>5.22418</v>
      </c>
      <c r="FB160">
        <v>11.998</v>
      </c>
      <c r="FC160">
        <v>4.96685</v>
      </c>
      <c r="FD160">
        <v>3.297</v>
      </c>
      <c r="FE160">
        <v>9999</v>
      </c>
      <c r="FF160">
        <v>9999</v>
      </c>
      <c r="FG160">
        <v>9999</v>
      </c>
      <c r="FH160">
        <v>28.2</v>
      </c>
      <c r="FI160">
        <v>4.97103</v>
      </c>
      <c r="FJ160">
        <v>1.86768</v>
      </c>
      <c r="FK160">
        <v>1.85898</v>
      </c>
      <c r="FL160">
        <v>1.86508</v>
      </c>
      <c r="FM160">
        <v>1.8631</v>
      </c>
      <c r="FN160">
        <v>1.86442</v>
      </c>
      <c r="FO160">
        <v>1.85988</v>
      </c>
      <c r="FP160">
        <v>1.86389</v>
      </c>
      <c r="FQ160">
        <v>0</v>
      </c>
      <c r="FR160">
        <v>0</v>
      </c>
      <c r="FS160">
        <v>0</v>
      </c>
      <c r="FT160">
        <v>0</v>
      </c>
      <c r="FU160" t="s">
        <v>358</v>
      </c>
      <c r="FV160" t="s">
        <v>359</v>
      </c>
      <c r="FW160" t="s">
        <v>360</v>
      </c>
      <c r="FX160" t="s">
        <v>360</v>
      </c>
      <c r="FY160" t="s">
        <v>360</v>
      </c>
      <c r="FZ160" t="s">
        <v>360</v>
      </c>
      <c r="GA160">
        <v>0</v>
      </c>
      <c r="GB160">
        <v>100</v>
      </c>
      <c r="GC160">
        <v>100</v>
      </c>
      <c r="GD160">
        <v>-2.673</v>
      </c>
      <c r="GE160">
        <v>-0.0244</v>
      </c>
      <c r="GF160">
        <v>-0.822486228476407</v>
      </c>
      <c r="GG160">
        <v>-0.004200780211792431</v>
      </c>
      <c r="GH160">
        <v>-6.086107273994438E-07</v>
      </c>
      <c r="GI160">
        <v>3.538391214060535E-10</v>
      </c>
      <c r="GJ160">
        <v>-0.04724261997396283</v>
      </c>
      <c r="GK160">
        <v>0.006682484536868237</v>
      </c>
      <c r="GL160">
        <v>-0.0007200357986506558</v>
      </c>
      <c r="GM160">
        <v>2.515042002614049E-05</v>
      </c>
      <c r="GN160">
        <v>15</v>
      </c>
      <c r="GO160">
        <v>1944</v>
      </c>
      <c r="GP160">
        <v>3</v>
      </c>
      <c r="GQ160">
        <v>20</v>
      </c>
      <c r="GR160">
        <v>3.6</v>
      </c>
      <c r="GS160">
        <v>3.5</v>
      </c>
      <c r="GT160">
        <v>1.12793</v>
      </c>
      <c r="GU160">
        <v>2.42676</v>
      </c>
      <c r="GV160">
        <v>1.44775</v>
      </c>
      <c r="GW160">
        <v>2.29614</v>
      </c>
      <c r="GX160">
        <v>1.55151</v>
      </c>
      <c r="GY160">
        <v>2.39624</v>
      </c>
      <c r="GZ160">
        <v>33.0652</v>
      </c>
      <c r="HA160">
        <v>13.6767</v>
      </c>
      <c r="HB160">
        <v>18</v>
      </c>
      <c r="HC160">
        <v>589.078</v>
      </c>
      <c r="HD160">
        <v>461.944</v>
      </c>
      <c r="HE160">
        <v>20.9999</v>
      </c>
      <c r="HF160">
        <v>26.7628</v>
      </c>
      <c r="HG160">
        <v>30.0003</v>
      </c>
      <c r="HH160">
        <v>26.7827</v>
      </c>
      <c r="HI160">
        <v>26.7395</v>
      </c>
      <c r="HJ160">
        <v>22.5709</v>
      </c>
      <c r="HK160">
        <v>33.3668</v>
      </c>
      <c r="HL160">
        <v>48.894</v>
      </c>
      <c r="HM160">
        <v>21</v>
      </c>
      <c r="HN160">
        <v>420</v>
      </c>
      <c r="HO160">
        <v>14.5987</v>
      </c>
      <c r="HP160">
        <v>99.1373</v>
      </c>
      <c r="HQ160">
        <v>100.759</v>
      </c>
    </row>
    <row r="161" spans="1:225">
      <c r="A161">
        <v>145</v>
      </c>
      <c r="B161">
        <v>1714157147</v>
      </c>
      <c r="C161">
        <v>6089.900000095367</v>
      </c>
      <c r="D161" t="s">
        <v>673</v>
      </c>
      <c r="E161" t="s">
        <v>674</v>
      </c>
      <c r="F161">
        <v>5</v>
      </c>
      <c r="G161" t="s">
        <v>671</v>
      </c>
      <c r="H161">
        <v>1714157139</v>
      </c>
      <c r="I161">
        <f>(J161)/1000</f>
        <v>0</v>
      </c>
      <c r="J161">
        <f>IF(BE161, AM161, AG161)</f>
        <v>0</v>
      </c>
      <c r="K161">
        <f>IF(BE161, AH161, AF161)</f>
        <v>0</v>
      </c>
      <c r="L161">
        <f>BG161 - IF(AT161&gt;1, K161*BA161*100.0/(AV161*BU161), 0)</f>
        <v>0</v>
      </c>
      <c r="M161">
        <f>((S161-I161/2)*L161-K161)/(S161+I161/2)</f>
        <v>0</v>
      </c>
      <c r="N161">
        <f>M161*(BN161+BO161)/1000.0</f>
        <v>0</v>
      </c>
      <c r="O161">
        <f>(BG161 - IF(AT161&gt;1, K161*BA161*100.0/(AV161*BU161), 0))*(BN161+BO161)/1000.0</f>
        <v>0</v>
      </c>
      <c r="P161">
        <f>2.0/((1/R161-1/Q161)+SIGN(R161)*SQRT((1/R161-1/Q161)*(1/R161-1/Q161) + 4*BB161/((BB161+1)*(BB161+1))*(2*1/R161*1/Q161-1/Q161*1/Q161)))</f>
        <v>0</v>
      </c>
      <c r="Q161">
        <f>IF(LEFT(BC161,1)&lt;&gt;"0",IF(LEFT(BC161,1)="1",3.0,BD161),$D$5+$E$5*(BU161*BN161/($K$5*1000))+$F$5*(BU161*BN161/($K$5*1000))*MAX(MIN(BA161,$J$5),$I$5)*MAX(MIN(BA161,$J$5),$I$5)+$G$5*MAX(MIN(BA161,$J$5),$I$5)*(BU161*BN161/($K$5*1000))+$H$5*(BU161*BN161/($K$5*1000))*(BU161*BN161/($K$5*1000)))</f>
        <v>0</v>
      </c>
      <c r="R161">
        <f>I161*(1000-(1000*0.61365*exp(17.502*V161/(240.97+V161))/(BN161+BO161)+BI161)/2)/(1000*0.61365*exp(17.502*V161/(240.97+V161))/(BN161+BO161)-BI161)</f>
        <v>0</v>
      </c>
      <c r="S161">
        <f>1/((BB161+1)/(P161/1.6)+1/(Q161/1.37)) + BB161/((BB161+1)/(P161/1.6) + BB161/(Q161/1.37))</f>
        <v>0</v>
      </c>
      <c r="T161">
        <f>(AW161*AZ161)</f>
        <v>0</v>
      </c>
      <c r="U161">
        <f>(BP161+(T161+2*0.95*5.67E-8*(((BP161+$B$7)+273)^4-(BP161+273)^4)-44100*I161)/(1.84*29.3*Q161+8*0.95*5.67E-8*(BP161+273)^3))</f>
        <v>0</v>
      </c>
      <c r="V161">
        <f>($C$7*BQ161+$D$7*BR161+$E$7*U161)</f>
        <v>0</v>
      </c>
      <c r="W161">
        <f>0.61365*exp(17.502*V161/(240.97+V161))</f>
        <v>0</v>
      </c>
      <c r="X161">
        <f>(Y161/Z161*100)</f>
        <v>0</v>
      </c>
      <c r="Y161">
        <f>BI161*(BN161+BO161)/1000</f>
        <v>0</v>
      </c>
      <c r="Z161">
        <f>0.61365*exp(17.502*BP161/(240.97+BP161))</f>
        <v>0</v>
      </c>
      <c r="AA161">
        <f>(W161-BI161*(BN161+BO161)/1000)</f>
        <v>0</v>
      </c>
      <c r="AB161">
        <f>(-I161*44100)</f>
        <v>0</v>
      </c>
      <c r="AC161">
        <f>2*29.3*Q161*0.92*(BP161-V161)</f>
        <v>0</v>
      </c>
      <c r="AD161">
        <f>2*0.95*5.67E-8*(((BP161+$B$7)+273)^4-(V161+273)^4)</f>
        <v>0</v>
      </c>
      <c r="AE161">
        <f>T161+AD161+AB161+AC161</f>
        <v>0</v>
      </c>
      <c r="AF161">
        <f>BM161*AT161*(BH161-BG161*(1000-AT161*BJ161)/(1000-AT161*BI161))/(100*BA161)</f>
        <v>0</v>
      </c>
      <c r="AG161">
        <f>1000*BM161*AT161*(BI161-BJ161)/(100*BA161*(1000-AT161*BI161))</f>
        <v>0</v>
      </c>
      <c r="AH161">
        <f>(AI161 - AJ161 - BN161*1E3/(8.314*(BP161+273.15)) * AL161/BM161 * AK161) * BM161/(100*BA161) * (1000 - BJ161)/1000</f>
        <v>0</v>
      </c>
      <c r="AI161">
        <v>425.695996212233</v>
      </c>
      <c r="AJ161">
        <v>424.083806060606</v>
      </c>
      <c r="AK161">
        <v>-0.02110861545583548</v>
      </c>
      <c r="AL161">
        <v>67.18489685840341</v>
      </c>
      <c r="AM161">
        <f>(AO161 - AN161 + BN161*1E3/(8.314*(BP161+273.15)) * AQ161/BM161 * AP161) * BM161/(100*BA161) * 1000/(1000 - AO161)</f>
        <v>0</v>
      </c>
      <c r="AN161">
        <v>14.58735504006223</v>
      </c>
      <c r="AO161">
        <v>14.85479575757575</v>
      </c>
      <c r="AP161">
        <v>0.0001420020186103535</v>
      </c>
      <c r="AQ161">
        <v>78.54852580634223</v>
      </c>
      <c r="AR161">
        <v>1</v>
      </c>
      <c r="AS161">
        <v>0</v>
      </c>
      <c r="AT161">
        <f>IF(AR161*$H$13&gt;=AV161,1.0,(AV161/(AV161-AR161*$H$13)))</f>
        <v>0</v>
      </c>
      <c r="AU161">
        <f>(AT161-1)*100</f>
        <v>0</v>
      </c>
      <c r="AV161">
        <f>MAX(0,($B$13+$C$13*BU161)/(1+$D$13*BU161)*BN161/(BP161+273)*$E$13)</f>
        <v>0</v>
      </c>
      <c r="AW161">
        <f>$B$11*BV161+$C$11*BW161+$F$11*CH161*(1-CK161)</f>
        <v>0</v>
      </c>
      <c r="AX161">
        <f>AW161*AY161</f>
        <v>0</v>
      </c>
      <c r="AY161">
        <f>($B$11*$D$9+$C$11*$D$9+$F$11*((CU161+CM161)/MAX(CU161+CM161+CV161, 0.1)*$I$9+CV161/MAX(CU161+CM161+CV161, 0.1)*$J$9))/($B$11+$C$11+$F$11)</f>
        <v>0</v>
      </c>
      <c r="AZ161">
        <f>($B$11*$K$9+$C$11*$K$9+$F$11*((CU161+CM161)/MAX(CU161+CM161+CV161, 0.1)*$P$9+CV161/MAX(CU161+CM161+CV161, 0.1)*$Q$9))/($B$11+$C$11+$F$11)</f>
        <v>0</v>
      </c>
      <c r="BA161">
        <v>6</v>
      </c>
      <c r="BB161">
        <v>0.5</v>
      </c>
      <c r="BC161" t="s">
        <v>355</v>
      </c>
      <c r="BD161">
        <v>2</v>
      </c>
      <c r="BE161" t="b">
        <v>1</v>
      </c>
      <c r="BF161">
        <v>1714157139</v>
      </c>
      <c r="BG161">
        <v>418.1580322580645</v>
      </c>
      <c r="BH161">
        <v>420.0805806451612</v>
      </c>
      <c r="BI161">
        <v>14.84033870967742</v>
      </c>
      <c r="BJ161">
        <v>14.56802580645161</v>
      </c>
      <c r="BK161">
        <v>420.8297096774193</v>
      </c>
      <c r="BL161">
        <v>14.86473870967742</v>
      </c>
      <c r="BM161">
        <v>600.0004516129032</v>
      </c>
      <c r="BN161">
        <v>101.3788709677419</v>
      </c>
      <c r="BO161">
        <v>0.09991942258064516</v>
      </c>
      <c r="BP161">
        <v>23.84029677419355</v>
      </c>
      <c r="BQ161">
        <v>23.86660967741935</v>
      </c>
      <c r="BR161">
        <v>999.9000000000003</v>
      </c>
      <c r="BS161">
        <v>0</v>
      </c>
      <c r="BT161">
        <v>0</v>
      </c>
      <c r="BU161">
        <v>10006.45225806452</v>
      </c>
      <c r="BV161">
        <v>0</v>
      </c>
      <c r="BW161">
        <v>907.5175483870966</v>
      </c>
      <c r="BX161">
        <v>-1.922511612903226</v>
      </c>
      <c r="BY161">
        <v>424.4571290322581</v>
      </c>
      <c r="BZ161">
        <v>426.2909032258064</v>
      </c>
      <c r="CA161">
        <v>0.2723129032258065</v>
      </c>
      <c r="CB161">
        <v>420.0805806451612</v>
      </c>
      <c r="CC161">
        <v>14.56802580645161</v>
      </c>
      <c r="CD161">
        <v>1.504494838709677</v>
      </c>
      <c r="CE161">
        <v>1.476888709677419</v>
      </c>
      <c r="CF161">
        <v>13.01392580645161</v>
      </c>
      <c r="CG161">
        <v>12.73095806451613</v>
      </c>
      <c r="CH161">
        <v>400.0023225806452</v>
      </c>
      <c r="CI161">
        <v>0.9000123548387091</v>
      </c>
      <c r="CJ161">
        <v>0.09998755161290325</v>
      </c>
      <c r="CK161">
        <v>0</v>
      </c>
      <c r="CL161">
        <v>140.1467096774194</v>
      </c>
      <c r="CM161">
        <v>5.00098</v>
      </c>
      <c r="CN161">
        <v>924.194</v>
      </c>
      <c r="CO161">
        <v>3655.956451612902</v>
      </c>
      <c r="CP161">
        <v>36.52996774193548</v>
      </c>
      <c r="CQ161">
        <v>41.90903225806451</v>
      </c>
      <c r="CR161">
        <v>38.57638709677419</v>
      </c>
      <c r="CS161">
        <v>41.94935483870967</v>
      </c>
      <c r="CT161">
        <v>39.04609677419354</v>
      </c>
      <c r="CU161">
        <v>355.5061290322582</v>
      </c>
      <c r="CV161">
        <v>39.49645161290323</v>
      </c>
      <c r="CW161">
        <v>0</v>
      </c>
      <c r="CX161">
        <v>1714157234.3</v>
      </c>
      <c r="CY161">
        <v>0</v>
      </c>
      <c r="CZ161">
        <v>1714156915</v>
      </c>
      <c r="DA161" t="s">
        <v>672</v>
      </c>
      <c r="DB161">
        <v>1714156905.5</v>
      </c>
      <c r="DC161">
        <v>1714156915</v>
      </c>
      <c r="DD161">
        <v>6</v>
      </c>
      <c r="DE161">
        <v>-0.076</v>
      </c>
      <c r="DF161">
        <v>0.007</v>
      </c>
      <c r="DG161">
        <v>-2.68</v>
      </c>
      <c r="DH161">
        <v>-0.025</v>
      </c>
      <c r="DI161">
        <v>420</v>
      </c>
      <c r="DJ161">
        <v>14</v>
      </c>
      <c r="DK161">
        <v>1.05</v>
      </c>
      <c r="DL161">
        <v>0.63</v>
      </c>
      <c r="DM161">
        <v>-1.86671675</v>
      </c>
      <c r="DN161">
        <v>-0.05288186116322533</v>
      </c>
      <c r="DO161">
        <v>0.6398639447523884</v>
      </c>
      <c r="DP161">
        <v>1</v>
      </c>
      <c r="DQ161">
        <v>0.2741869250000001</v>
      </c>
      <c r="DR161">
        <v>-0.07784554221388443</v>
      </c>
      <c r="DS161">
        <v>0.01096276845825793</v>
      </c>
      <c r="DT161">
        <v>1</v>
      </c>
      <c r="DU161">
        <v>2</v>
      </c>
      <c r="DV161">
        <v>2</v>
      </c>
      <c r="DW161" t="s">
        <v>365</v>
      </c>
      <c r="DX161">
        <v>3.22854</v>
      </c>
      <c r="DY161">
        <v>2.70452</v>
      </c>
      <c r="DZ161">
        <v>0.105613</v>
      </c>
      <c r="EA161">
        <v>0.10579</v>
      </c>
      <c r="EB161">
        <v>0.0821923</v>
      </c>
      <c r="EC161">
        <v>0.0814467</v>
      </c>
      <c r="ED161">
        <v>29172.9</v>
      </c>
      <c r="EE161">
        <v>28473.9</v>
      </c>
      <c r="EF161">
        <v>31239.9</v>
      </c>
      <c r="EG161">
        <v>30190</v>
      </c>
      <c r="EH161">
        <v>38405.3</v>
      </c>
      <c r="EI161">
        <v>36680.2</v>
      </c>
      <c r="EJ161">
        <v>43779.2</v>
      </c>
      <c r="EK161">
        <v>42168.7</v>
      </c>
      <c r="EL161">
        <v>2.11155</v>
      </c>
      <c r="EM161">
        <v>1.90937</v>
      </c>
      <c r="EN161">
        <v>0.024505</v>
      </c>
      <c r="EO161">
        <v>0</v>
      </c>
      <c r="EP161">
        <v>23.4702</v>
      </c>
      <c r="EQ161">
        <v>999.9</v>
      </c>
      <c r="ER161">
        <v>51.2</v>
      </c>
      <c r="ES161">
        <v>28.1</v>
      </c>
      <c r="ET161">
        <v>19.2744</v>
      </c>
      <c r="EU161">
        <v>61.0338</v>
      </c>
      <c r="EV161">
        <v>22.1354</v>
      </c>
      <c r="EW161">
        <v>1</v>
      </c>
      <c r="EX161">
        <v>-0.0171799</v>
      </c>
      <c r="EY161">
        <v>1.72035</v>
      </c>
      <c r="EZ161">
        <v>20.1978</v>
      </c>
      <c r="FA161">
        <v>5.22403</v>
      </c>
      <c r="FB161">
        <v>11.998</v>
      </c>
      <c r="FC161">
        <v>4.96655</v>
      </c>
      <c r="FD161">
        <v>3.297</v>
      </c>
      <c r="FE161">
        <v>9999</v>
      </c>
      <c r="FF161">
        <v>9999</v>
      </c>
      <c r="FG161">
        <v>9999</v>
      </c>
      <c r="FH161">
        <v>28.2</v>
      </c>
      <c r="FI161">
        <v>4.97101</v>
      </c>
      <c r="FJ161">
        <v>1.86768</v>
      </c>
      <c r="FK161">
        <v>1.85898</v>
      </c>
      <c r="FL161">
        <v>1.86508</v>
      </c>
      <c r="FM161">
        <v>1.8631</v>
      </c>
      <c r="FN161">
        <v>1.86443</v>
      </c>
      <c r="FO161">
        <v>1.85988</v>
      </c>
      <c r="FP161">
        <v>1.86396</v>
      </c>
      <c r="FQ161">
        <v>0</v>
      </c>
      <c r="FR161">
        <v>0</v>
      </c>
      <c r="FS161">
        <v>0</v>
      </c>
      <c r="FT161">
        <v>0</v>
      </c>
      <c r="FU161" t="s">
        <v>358</v>
      </c>
      <c r="FV161" t="s">
        <v>359</v>
      </c>
      <c r="FW161" t="s">
        <v>360</v>
      </c>
      <c r="FX161" t="s">
        <v>360</v>
      </c>
      <c r="FY161" t="s">
        <v>360</v>
      </c>
      <c r="FZ161" t="s">
        <v>360</v>
      </c>
      <c r="GA161">
        <v>0</v>
      </c>
      <c r="GB161">
        <v>100</v>
      </c>
      <c r="GC161">
        <v>100</v>
      </c>
      <c r="GD161">
        <v>-2.67</v>
      </c>
      <c r="GE161">
        <v>-0.0244</v>
      </c>
      <c r="GF161">
        <v>-0.822486228476407</v>
      </c>
      <c r="GG161">
        <v>-0.004200780211792431</v>
      </c>
      <c r="GH161">
        <v>-6.086107273994438E-07</v>
      </c>
      <c r="GI161">
        <v>3.538391214060535E-10</v>
      </c>
      <c r="GJ161">
        <v>-0.04724261997396283</v>
      </c>
      <c r="GK161">
        <v>0.006682484536868237</v>
      </c>
      <c r="GL161">
        <v>-0.0007200357986506558</v>
      </c>
      <c r="GM161">
        <v>2.515042002614049E-05</v>
      </c>
      <c r="GN161">
        <v>15</v>
      </c>
      <c r="GO161">
        <v>1944</v>
      </c>
      <c r="GP161">
        <v>3</v>
      </c>
      <c r="GQ161">
        <v>20</v>
      </c>
      <c r="GR161">
        <v>4</v>
      </c>
      <c r="GS161">
        <v>3.9</v>
      </c>
      <c r="GT161">
        <v>1.12671</v>
      </c>
      <c r="GU161">
        <v>2.43164</v>
      </c>
      <c r="GV161">
        <v>1.44897</v>
      </c>
      <c r="GW161">
        <v>2.29614</v>
      </c>
      <c r="GX161">
        <v>1.55151</v>
      </c>
      <c r="GY161">
        <v>2.28271</v>
      </c>
      <c r="GZ161">
        <v>33.1099</v>
      </c>
      <c r="HA161">
        <v>13.668</v>
      </c>
      <c r="HB161">
        <v>18</v>
      </c>
      <c r="HC161">
        <v>588.933</v>
      </c>
      <c r="HD161">
        <v>461.809</v>
      </c>
      <c r="HE161">
        <v>21.001</v>
      </c>
      <c r="HF161">
        <v>26.7767</v>
      </c>
      <c r="HG161">
        <v>30.0003</v>
      </c>
      <c r="HH161">
        <v>26.7976</v>
      </c>
      <c r="HI161">
        <v>26.7551</v>
      </c>
      <c r="HJ161">
        <v>22.5605</v>
      </c>
      <c r="HK161">
        <v>32.9699</v>
      </c>
      <c r="HL161">
        <v>48.5182</v>
      </c>
      <c r="HM161">
        <v>21</v>
      </c>
      <c r="HN161">
        <v>420</v>
      </c>
      <c r="HO161">
        <v>14.603</v>
      </c>
      <c r="HP161">
        <v>99.13509999999999</v>
      </c>
      <c r="HQ161">
        <v>100.751</v>
      </c>
    </row>
    <row r="162" spans="1:225">
      <c r="A162">
        <v>146</v>
      </c>
      <c r="B162">
        <v>1714157157</v>
      </c>
      <c r="C162">
        <v>6099.900000095367</v>
      </c>
      <c r="D162" t="s">
        <v>675</v>
      </c>
      <c r="E162" t="s">
        <v>676</v>
      </c>
      <c r="F162">
        <v>5</v>
      </c>
      <c r="G162" t="s">
        <v>671</v>
      </c>
      <c r="H162">
        <v>1714157149.327586</v>
      </c>
      <c r="I162">
        <f>(J162)/1000</f>
        <v>0</v>
      </c>
      <c r="J162">
        <f>IF(BE162, AM162, AG162)</f>
        <v>0</v>
      </c>
      <c r="K162">
        <f>IF(BE162, AH162, AF162)</f>
        <v>0</v>
      </c>
      <c r="L162">
        <f>BG162 - IF(AT162&gt;1, K162*BA162*100.0/(AV162*BU162), 0)</f>
        <v>0</v>
      </c>
      <c r="M162">
        <f>((S162-I162/2)*L162-K162)/(S162+I162/2)</f>
        <v>0</v>
      </c>
      <c r="N162">
        <f>M162*(BN162+BO162)/1000.0</f>
        <v>0</v>
      </c>
      <c r="O162">
        <f>(BG162 - IF(AT162&gt;1, K162*BA162*100.0/(AV162*BU162), 0))*(BN162+BO162)/1000.0</f>
        <v>0</v>
      </c>
      <c r="P162">
        <f>2.0/((1/R162-1/Q162)+SIGN(R162)*SQRT((1/R162-1/Q162)*(1/R162-1/Q162) + 4*BB162/((BB162+1)*(BB162+1))*(2*1/R162*1/Q162-1/Q162*1/Q162)))</f>
        <v>0</v>
      </c>
      <c r="Q162">
        <f>IF(LEFT(BC162,1)&lt;&gt;"0",IF(LEFT(BC162,1)="1",3.0,BD162),$D$5+$E$5*(BU162*BN162/($K$5*1000))+$F$5*(BU162*BN162/($K$5*1000))*MAX(MIN(BA162,$J$5),$I$5)*MAX(MIN(BA162,$J$5),$I$5)+$G$5*MAX(MIN(BA162,$J$5),$I$5)*(BU162*BN162/($K$5*1000))+$H$5*(BU162*BN162/($K$5*1000))*(BU162*BN162/($K$5*1000)))</f>
        <v>0</v>
      </c>
      <c r="R162">
        <f>I162*(1000-(1000*0.61365*exp(17.502*V162/(240.97+V162))/(BN162+BO162)+BI162)/2)/(1000*0.61365*exp(17.502*V162/(240.97+V162))/(BN162+BO162)-BI162)</f>
        <v>0</v>
      </c>
      <c r="S162">
        <f>1/((BB162+1)/(P162/1.6)+1/(Q162/1.37)) + BB162/((BB162+1)/(P162/1.6) + BB162/(Q162/1.37))</f>
        <v>0</v>
      </c>
      <c r="T162">
        <f>(AW162*AZ162)</f>
        <v>0</v>
      </c>
      <c r="U162">
        <f>(BP162+(T162+2*0.95*5.67E-8*(((BP162+$B$7)+273)^4-(BP162+273)^4)-44100*I162)/(1.84*29.3*Q162+8*0.95*5.67E-8*(BP162+273)^3))</f>
        <v>0</v>
      </c>
      <c r="V162">
        <f>($C$7*BQ162+$D$7*BR162+$E$7*U162)</f>
        <v>0</v>
      </c>
      <c r="W162">
        <f>0.61365*exp(17.502*V162/(240.97+V162))</f>
        <v>0</v>
      </c>
      <c r="X162">
        <f>(Y162/Z162*100)</f>
        <v>0</v>
      </c>
      <c r="Y162">
        <f>BI162*(BN162+BO162)/1000</f>
        <v>0</v>
      </c>
      <c r="Z162">
        <f>0.61365*exp(17.502*BP162/(240.97+BP162))</f>
        <v>0</v>
      </c>
      <c r="AA162">
        <f>(W162-BI162*(BN162+BO162)/1000)</f>
        <v>0</v>
      </c>
      <c r="AB162">
        <f>(-I162*44100)</f>
        <v>0</v>
      </c>
      <c r="AC162">
        <f>2*29.3*Q162*0.92*(BP162-V162)</f>
        <v>0</v>
      </c>
      <c r="AD162">
        <f>2*0.95*5.67E-8*(((BP162+$B$7)+273)^4-(V162+273)^4)</f>
        <v>0</v>
      </c>
      <c r="AE162">
        <f>T162+AD162+AB162+AC162</f>
        <v>0</v>
      </c>
      <c r="AF162">
        <f>BM162*AT162*(BH162-BG162*(1000-AT162*BJ162)/(1000-AT162*BI162))/(100*BA162)</f>
        <v>0</v>
      </c>
      <c r="AG162">
        <f>1000*BM162*AT162*(BI162-BJ162)/(100*BA162*(1000-AT162*BI162))</f>
        <v>0</v>
      </c>
      <c r="AH162">
        <f>(AI162 - AJ162 - BN162*1E3/(8.314*(BP162+273.15)) * AL162/BM162 * AK162) * BM162/(100*BA162) * (1000 - BJ162)/1000</f>
        <v>0</v>
      </c>
      <c r="AI162">
        <v>424.9512763544525</v>
      </c>
      <c r="AJ162">
        <v>424.5108969696967</v>
      </c>
      <c r="AK162">
        <v>0.0416269467699613</v>
      </c>
      <c r="AL162">
        <v>67.18489685840341</v>
      </c>
      <c r="AM162">
        <f>(AO162 - AN162 + BN162*1E3/(8.314*(BP162+273.15)) * AQ162/BM162 * AP162) * BM162/(100*BA162) * 1000/(1000 - AO162)</f>
        <v>0</v>
      </c>
      <c r="AN162">
        <v>14.57773182342825</v>
      </c>
      <c r="AO162">
        <v>14.87780303030303</v>
      </c>
      <c r="AP162">
        <v>6.733507745328907E-05</v>
      </c>
      <c r="AQ162">
        <v>78.54852580634223</v>
      </c>
      <c r="AR162">
        <v>1</v>
      </c>
      <c r="AS162">
        <v>0</v>
      </c>
      <c r="AT162">
        <f>IF(AR162*$H$13&gt;=AV162,1.0,(AV162/(AV162-AR162*$H$13)))</f>
        <v>0</v>
      </c>
      <c r="AU162">
        <f>(AT162-1)*100</f>
        <v>0</v>
      </c>
      <c r="AV162">
        <f>MAX(0,($B$13+$C$13*BU162)/(1+$D$13*BU162)*BN162/(BP162+273)*$E$13)</f>
        <v>0</v>
      </c>
      <c r="AW162">
        <f>$B$11*BV162+$C$11*BW162+$F$11*CH162*(1-CK162)</f>
        <v>0</v>
      </c>
      <c r="AX162">
        <f>AW162*AY162</f>
        <v>0</v>
      </c>
      <c r="AY162">
        <f>($B$11*$D$9+$C$11*$D$9+$F$11*((CU162+CM162)/MAX(CU162+CM162+CV162, 0.1)*$I$9+CV162/MAX(CU162+CM162+CV162, 0.1)*$J$9))/($B$11+$C$11+$F$11)</f>
        <v>0</v>
      </c>
      <c r="AZ162">
        <f>($B$11*$K$9+$C$11*$K$9+$F$11*((CU162+CM162)/MAX(CU162+CM162+CV162, 0.1)*$P$9+CV162/MAX(CU162+CM162+CV162, 0.1)*$Q$9))/($B$11+$C$11+$F$11)</f>
        <v>0</v>
      </c>
      <c r="BA162">
        <v>6</v>
      </c>
      <c r="BB162">
        <v>0.5</v>
      </c>
      <c r="BC162" t="s">
        <v>355</v>
      </c>
      <c r="BD162">
        <v>2</v>
      </c>
      <c r="BE162" t="b">
        <v>1</v>
      </c>
      <c r="BF162">
        <v>1714157149.327586</v>
      </c>
      <c r="BG162">
        <v>417.9387931034483</v>
      </c>
      <c r="BH162">
        <v>419.2815862068965</v>
      </c>
      <c r="BI162">
        <v>14.86062068965517</v>
      </c>
      <c r="BJ162">
        <v>14.58875862068965</v>
      </c>
      <c r="BK162">
        <v>420.6093793103449</v>
      </c>
      <c r="BL162">
        <v>14.88498275862069</v>
      </c>
      <c r="BM162">
        <v>600.0221034482759</v>
      </c>
      <c r="BN162">
        <v>101.3838275862069</v>
      </c>
      <c r="BO162">
        <v>0.09994494827586207</v>
      </c>
      <c r="BP162">
        <v>23.8537724137931</v>
      </c>
      <c r="BQ162">
        <v>23.87912068965518</v>
      </c>
      <c r="BR162">
        <v>999.9000000000002</v>
      </c>
      <c r="BS162">
        <v>0</v>
      </c>
      <c r="BT162">
        <v>0</v>
      </c>
      <c r="BU162">
        <v>10009.92965517241</v>
      </c>
      <c r="BV162">
        <v>0</v>
      </c>
      <c r="BW162">
        <v>913.0884482758622</v>
      </c>
      <c r="BX162">
        <v>-1.342895786206896</v>
      </c>
      <c r="BY162">
        <v>424.2433448275862</v>
      </c>
      <c r="BZ162">
        <v>425.4890344827587</v>
      </c>
      <c r="CA162">
        <v>0.2718563103448276</v>
      </c>
      <c r="CB162">
        <v>419.2815862068965</v>
      </c>
      <c r="CC162">
        <v>14.58875862068965</v>
      </c>
      <c r="CD162">
        <v>1.506624827586207</v>
      </c>
      <c r="CE162">
        <v>1.479063448275862</v>
      </c>
      <c r="CF162">
        <v>13.03555517241379</v>
      </c>
      <c r="CG162">
        <v>12.75341034482759</v>
      </c>
      <c r="CH162">
        <v>400.0423448275862</v>
      </c>
      <c r="CI162">
        <v>0.8999962758620688</v>
      </c>
      <c r="CJ162">
        <v>0.1000036724137931</v>
      </c>
      <c r="CK162">
        <v>0</v>
      </c>
      <c r="CL162">
        <v>139.4255172413793</v>
      </c>
      <c r="CM162">
        <v>5.00098</v>
      </c>
      <c r="CN162">
        <v>954.9831724137929</v>
      </c>
      <c r="CO162">
        <v>3656.307586206896</v>
      </c>
      <c r="CP162">
        <v>36.57720689655171</v>
      </c>
      <c r="CQ162">
        <v>41.68296551724137</v>
      </c>
      <c r="CR162">
        <v>38.59465517241379</v>
      </c>
      <c r="CS162">
        <v>41.7605172413793</v>
      </c>
      <c r="CT162">
        <v>38.95448275862068</v>
      </c>
      <c r="CU162">
        <v>355.5358620689656</v>
      </c>
      <c r="CV162">
        <v>39.50724137931034</v>
      </c>
      <c r="CW162">
        <v>0</v>
      </c>
      <c r="CX162">
        <v>1714157243.9</v>
      </c>
      <c r="CY162">
        <v>0</v>
      </c>
      <c r="CZ162">
        <v>1714156915</v>
      </c>
      <c r="DA162" t="s">
        <v>672</v>
      </c>
      <c r="DB162">
        <v>1714156905.5</v>
      </c>
      <c r="DC162">
        <v>1714156915</v>
      </c>
      <c r="DD162">
        <v>6</v>
      </c>
      <c r="DE162">
        <v>-0.076</v>
      </c>
      <c r="DF162">
        <v>0.007</v>
      </c>
      <c r="DG162">
        <v>-2.68</v>
      </c>
      <c r="DH162">
        <v>-0.025</v>
      </c>
      <c r="DI162">
        <v>420</v>
      </c>
      <c r="DJ162">
        <v>14</v>
      </c>
      <c r="DK162">
        <v>1.05</v>
      </c>
      <c r="DL162">
        <v>0.63</v>
      </c>
      <c r="DM162">
        <v>-1.78820405</v>
      </c>
      <c r="DN162">
        <v>4.499384960600381</v>
      </c>
      <c r="DO162">
        <v>0.785915683420682</v>
      </c>
      <c r="DP162">
        <v>0</v>
      </c>
      <c r="DQ162">
        <v>0.2715104</v>
      </c>
      <c r="DR162">
        <v>0.01386290431519627</v>
      </c>
      <c r="DS162">
        <v>0.0155648212851931</v>
      </c>
      <c r="DT162">
        <v>1</v>
      </c>
      <c r="DU162">
        <v>1</v>
      </c>
      <c r="DV162">
        <v>2</v>
      </c>
      <c r="DW162" t="s">
        <v>368</v>
      </c>
      <c r="DX162">
        <v>3.22846</v>
      </c>
      <c r="DY162">
        <v>2.70427</v>
      </c>
      <c r="DZ162">
        <v>0.105697</v>
      </c>
      <c r="EA162">
        <v>0.10538</v>
      </c>
      <c r="EB162">
        <v>0.082287</v>
      </c>
      <c r="EC162">
        <v>0.0816369</v>
      </c>
      <c r="ED162">
        <v>29169.9</v>
      </c>
      <c r="EE162">
        <v>28477.5</v>
      </c>
      <c r="EF162">
        <v>31239.6</v>
      </c>
      <c r="EG162">
        <v>30180.1</v>
      </c>
      <c r="EH162">
        <v>38401.1</v>
      </c>
      <c r="EI162">
        <v>36675.1</v>
      </c>
      <c r="EJ162">
        <v>43778.9</v>
      </c>
      <c r="EK162">
        <v>42171.7</v>
      </c>
      <c r="EL162">
        <v>2.1117</v>
      </c>
      <c r="EM162">
        <v>1.9095</v>
      </c>
      <c r="EN162">
        <v>0.0245124</v>
      </c>
      <c r="EO162">
        <v>0</v>
      </c>
      <c r="EP162">
        <v>23.4756</v>
      </c>
      <c r="EQ162">
        <v>999.9</v>
      </c>
      <c r="ER162">
        <v>51.2</v>
      </c>
      <c r="ES162">
        <v>28.2</v>
      </c>
      <c r="ET162">
        <v>19.39</v>
      </c>
      <c r="EU162">
        <v>61.2938</v>
      </c>
      <c r="EV162">
        <v>22.1194</v>
      </c>
      <c r="EW162">
        <v>1</v>
      </c>
      <c r="EX162">
        <v>-0.0167581</v>
      </c>
      <c r="EY162">
        <v>1.72898</v>
      </c>
      <c r="EZ162">
        <v>20.1974</v>
      </c>
      <c r="FA162">
        <v>5.22478</v>
      </c>
      <c r="FB162">
        <v>11.998</v>
      </c>
      <c r="FC162">
        <v>4.96615</v>
      </c>
      <c r="FD162">
        <v>3.297</v>
      </c>
      <c r="FE162">
        <v>9999</v>
      </c>
      <c r="FF162">
        <v>9999</v>
      </c>
      <c r="FG162">
        <v>9999</v>
      </c>
      <c r="FH162">
        <v>28.2</v>
      </c>
      <c r="FI162">
        <v>4.97101</v>
      </c>
      <c r="FJ162">
        <v>1.86769</v>
      </c>
      <c r="FK162">
        <v>1.85898</v>
      </c>
      <c r="FL162">
        <v>1.86508</v>
      </c>
      <c r="FM162">
        <v>1.8631</v>
      </c>
      <c r="FN162">
        <v>1.86441</v>
      </c>
      <c r="FO162">
        <v>1.85989</v>
      </c>
      <c r="FP162">
        <v>1.86393</v>
      </c>
      <c r="FQ162">
        <v>0</v>
      </c>
      <c r="FR162">
        <v>0</v>
      </c>
      <c r="FS162">
        <v>0</v>
      </c>
      <c r="FT162">
        <v>0</v>
      </c>
      <c r="FU162" t="s">
        <v>358</v>
      </c>
      <c r="FV162" t="s">
        <v>359</v>
      </c>
      <c r="FW162" t="s">
        <v>360</v>
      </c>
      <c r="FX162" t="s">
        <v>360</v>
      </c>
      <c r="FY162" t="s">
        <v>360</v>
      </c>
      <c r="FZ162" t="s">
        <v>360</v>
      </c>
      <c r="GA162">
        <v>0</v>
      </c>
      <c r="GB162">
        <v>100</v>
      </c>
      <c r="GC162">
        <v>100</v>
      </c>
      <c r="GD162">
        <v>-2.672</v>
      </c>
      <c r="GE162">
        <v>-0.0243</v>
      </c>
      <c r="GF162">
        <v>-0.822486228476407</v>
      </c>
      <c r="GG162">
        <v>-0.004200780211792431</v>
      </c>
      <c r="GH162">
        <v>-6.086107273994438E-07</v>
      </c>
      <c r="GI162">
        <v>3.538391214060535E-10</v>
      </c>
      <c r="GJ162">
        <v>-0.04724261997396283</v>
      </c>
      <c r="GK162">
        <v>0.006682484536868237</v>
      </c>
      <c r="GL162">
        <v>-0.0007200357986506558</v>
      </c>
      <c r="GM162">
        <v>2.515042002614049E-05</v>
      </c>
      <c r="GN162">
        <v>15</v>
      </c>
      <c r="GO162">
        <v>1944</v>
      </c>
      <c r="GP162">
        <v>3</v>
      </c>
      <c r="GQ162">
        <v>20</v>
      </c>
      <c r="GR162">
        <v>4.2</v>
      </c>
      <c r="GS162">
        <v>4</v>
      </c>
      <c r="GT162">
        <v>1.13159</v>
      </c>
      <c r="GU162">
        <v>2.4292</v>
      </c>
      <c r="GV162">
        <v>1.44775</v>
      </c>
      <c r="GW162">
        <v>2.29736</v>
      </c>
      <c r="GX162">
        <v>1.55151</v>
      </c>
      <c r="GY162">
        <v>2.45361</v>
      </c>
      <c r="GZ162">
        <v>33.1099</v>
      </c>
      <c r="HA162">
        <v>13.6767</v>
      </c>
      <c r="HB162">
        <v>18</v>
      </c>
      <c r="HC162">
        <v>589.1</v>
      </c>
      <c r="HD162">
        <v>461.942</v>
      </c>
      <c r="HE162">
        <v>21.0008</v>
      </c>
      <c r="HF162">
        <v>26.7829</v>
      </c>
      <c r="HG162">
        <v>30.0003</v>
      </c>
      <c r="HH162">
        <v>26.8038</v>
      </c>
      <c r="HI162">
        <v>26.7618</v>
      </c>
      <c r="HJ162">
        <v>22.6651</v>
      </c>
      <c r="HK162">
        <v>33.3422</v>
      </c>
      <c r="HL162">
        <v>48.5182</v>
      </c>
      <c r="HM162">
        <v>21</v>
      </c>
      <c r="HN162">
        <v>420</v>
      </c>
      <c r="HO162">
        <v>14.603</v>
      </c>
      <c r="HP162">
        <v>99.1343</v>
      </c>
      <c r="HQ162">
        <v>100.741</v>
      </c>
    </row>
    <row r="163" spans="1:225">
      <c r="A163">
        <v>147</v>
      </c>
      <c r="B163">
        <v>1714157167</v>
      </c>
      <c r="C163">
        <v>6109.900000095367</v>
      </c>
      <c r="D163" t="s">
        <v>677</v>
      </c>
      <c r="E163" t="s">
        <v>678</v>
      </c>
      <c r="F163">
        <v>5</v>
      </c>
      <c r="G163" t="s">
        <v>671</v>
      </c>
      <c r="H163">
        <v>1714157159.066667</v>
      </c>
      <c r="I163">
        <f>(J163)/1000</f>
        <v>0</v>
      </c>
      <c r="J163">
        <f>IF(BE163, AM163, AG163)</f>
        <v>0</v>
      </c>
      <c r="K163">
        <f>IF(BE163, AH163, AF163)</f>
        <v>0</v>
      </c>
      <c r="L163">
        <f>BG163 - IF(AT163&gt;1, K163*BA163*100.0/(AV163*BU163), 0)</f>
        <v>0</v>
      </c>
      <c r="M163">
        <f>((S163-I163/2)*L163-K163)/(S163+I163/2)</f>
        <v>0</v>
      </c>
      <c r="N163">
        <f>M163*(BN163+BO163)/1000.0</f>
        <v>0</v>
      </c>
      <c r="O163">
        <f>(BG163 - IF(AT163&gt;1, K163*BA163*100.0/(AV163*BU163), 0))*(BN163+BO163)/1000.0</f>
        <v>0</v>
      </c>
      <c r="P163">
        <f>2.0/((1/R163-1/Q163)+SIGN(R163)*SQRT((1/R163-1/Q163)*(1/R163-1/Q163) + 4*BB163/((BB163+1)*(BB163+1))*(2*1/R163*1/Q163-1/Q163*1/Q163)))</f>
        <v>0</v>
      </c>
      <c r="Q163">
        <f>IF(LEFT(BC163,1)&lt;&gt;"0",IF(LEFT(BC163,1)="1",3.0,BD163),$D$5+$E$5*(BU163*BN163/($K$5*1000))+$F$5*(BU163*BN163/($K$5*1000))*MAX(MIN(BA163,$J$5),$I$5)*MAX(MIN(BA163,$J$5),$I$5)+$G$5*MAX(MIN(BA163,$J$5),$I$5)*(BU163*BN163/($K$5*1000))+$H$5*(BU163*BN163/($K$5*1000))*(BU163*BN163/($K$5*1000)))</f>
        <v>0</v>
      </c>
      <c r="R163">
        <f>I163*(1000-(1000*0.61365*exp(17.502*V163/(240.97+V163))/(BN163+BO163)+BI163)/2)/(1000*0.61365*exp(17.502*V163/(240.97+V163))/(BN163+BO163)-BI163)</f>
        <v>0</v>
      </c>
      <c r="S163">
        <f>1/((BB163+1)/(P163/1.6)+1/(Q163/1.37)) + BB163/((BB163+1)/(P163/1.6) + BB163/(Q163/1.37))</f>
        <v>0</v>
      </c>
      <c r="T163">
        <f>(AW163*AZ163)</f>
        <v>0</v>
      </c>
      <c r="U163">
        <f>(BP163+(T163+2*0.95*5.67E-8*(((BP163+$B$7)+273)^4-(BP163+273)^4)-44100*I163)/(1.84*29.3*Q163+8*0.95*5.67E-8*(BP163+273)^3))</f>
        <v>0</v>
      </c>
      <c r="V163">
        <f>($C$7*BQ163+$D$7*BR163+$E$7*U163)</f>
        <v>0</v>
      </c>
      <c r="W163">
        <f>0.61365*exp(17.502*V163/(240.97+V163))</f>
        <v>0</v>
      </c>
      <c r="X163">
        <f>(Y163/Z163*100)</f>
        <v>0</v>
      </c>
      <c r="Y163">
        <f>BI163*(BN163+BO163)/1000</f>
        <v>0</v>
      </c>
      <c r="Z163">
        <f>0.61365*exp(17.502*BP163/(240.97+BP163))</f>
        <v>0</v>
      </c>
      <c r="AA163">
        <f>(W163-BI163*(BN163+BO163)/1000)</f>
        <v>0</v>
      </c>
      <c r="AB163">
        <f>(-I163*44100)</f>
        <v>0</v>
      </c>
      <c r="AC163">
        <f>2*29.3*Q163*0.92*(BP163-V163)</f>
        <v>0</v>
      </c>
      <c r="AD163">
        <f>2*0.95*5.67E-8*(((BP163+$B$7)+273)^4-(V163+273)^4)</f>
        <v>0</v>
      </c>
      <c r="AE163">
        <f>T163+AD163+AB163+AC163</f>
        <v>0</v>
      </c>
      <c r="AF163">
        <f>BM163*AT163*(BH163-BG163*(1000-AT163*BJ163)/(1000-AT163*BI163))/(100*BA163)</f>
        <v>0</v>
      </c>
      <c r="AG163">
        <f>1000*BM163*AT163*(BI163-BJ163)/(100*BA163*(1000-AT163*BI163))</f>
        <v>0</v>
      </c>
      <c r="AH163">
        <f>(AI163 - AJ163 - BN163*1E3/(8.314*(BP163+273.15)) * AL163/BM163 * AK163) * BM163/(100*BA163) * (1000 - BJ163)/1000</f>
        <v>0</v>
      </c>
      <c r="AI163">
        <v>426.2363450513022</v>
      </c>
      <c r="AJ163">
        <v>425.1279030303028</v>
      </c>
      <c r="AK163">
        <v>-0.08438392089231561</v>
      </c>
      <c r="AL163">
        <v>67.18489685840341</v>
      </c>
      <c r="AM163">
        <f>(AO163 - AN163 + BN163*1E3/(8.314*(BP163+273.15)) * AQ163/BM163 * AP163) * BM163/(100*BA163) * 1000/(1000 - AO163)</f>
        <v>0</v>
      </c>
      <c r="AN163">
        <v>14.57489327014627</v>
      </c>
      <c r="AO163">
        <v>14.88315939393939</v>
      </c>
      <c r="AP163">
        <v>-8.086419308084594E-05</v>
      </c>
      <c r="AQ163">
        <v>78.54852580634223</v>
      </c>
      <c r="AR163">
        <v>0</v>
      </c>
      <c r="AS163">
        <v>0</v>
      </c>
      <c r="AT163">
        <f>IF(AR163*$H$13&gt;=AV163,1.0,(AV163/(AV163-AR163*$H$13)))</f>
        <v>0</v>
      </c>
      <c r="AU163">
        <f>(AT163-1)*100</f>
        <v>0</v>
      </c>
      <c r="AV163">
        <f>MAX(0,($B$13+$C$13*BU163)/(1+$D$13*BU163)*BN163/(BP163+273)*$E$13)</f>
        <v>0</v>
      </c>
      <c r="AW163">
        <f>$B$11*BV163+$C$11*BW163+$F$11*CH163*(1-CK163)</f>
        <v>0</v>
      </c>
      <c r="AX163">
        <f>AW163*AY163</f>
        <v>0</v>
      </c>
      <c r="AY163">
        <f>($B$11*$D$9+$C$11*$D$9+$F$11*((CU163+CM163)/MAX(CU163+CM163+CV163, 0.1)*$I$9+CV163/MAX(CU163+CM163+CV163, 0.1)*$J$9))/($B$11+$C$11+$F$11)</f>
        <v>0</v>
      </c>
      <c r="AZ163">
        <f>($B$11*$K$9+$C$11*$K$9+$F$11*((CU163+CM163)/MAX(CU163+CM163+CV163, 0.1)*$P$9+CV163/MAX(CU163+CM163+CV163, 0.1)*$Q$9))/($B$11+$C$11+$F$11)</f>
        <v>0</v>
      </c>
      <c r="BA163">
        <v>6</v>
      </c>
      <c r="BB163">
        <v>0.5</v>
      </c>
      <c r="BC163" t="s">
        <v>355</v>
      </c>
      <c r="BD163">
        <v>2</v>
      </c>
      <c r="BE163" t="b">
        <v>1</v>
      </c>
      <c r="BF163">
        <v>1714157159.066667</v>
      </c>
      <c r="BG163">
        <v>418.4966666666666</v>
      </c>
      <c r="BH163">
        <v>420.1110333333333</v>
      </c>
      <c r="BI163">
        <v>14.88241666666666</v>
      </c>
      <c r="BJ163">
        <v>14.60797</v>
      </c>
      <c r="BK163">
        <v>421.1699666666667</v>
      </c>
      <c r="BL163">
        <v>14.90673</v>
      </c>
      <c r="BM163">
        <v>600.0194666666666</v>
      </c>
      <c r="BN163">
        <v>101.3801666666667</v>
      </c>
      <c r="BO163">
        <v>0.1000302766666667</v>
      </c>
      <c r="BP163">
        <v>23.86876666666667</v>
      </c>
      <c r="BQ163">
        <v>23.88942333333334</v>
      </c>
      <c r="BR163">
        <v>999.9000000000002</v>
      </c>
      <c r="BS163">
        <v>0</v>
      </c>
      <c r="BT163">
        <v>0</v>
      </c>
      <c r="BU163">
        <v>9993.703333333333</v>
      </c>
      <c r="BV163">
        <v>0</v>
      </c>
      <c r="BW163">
        <v>917.5457333333335</v>
      </c>
      <c r="BX163">
        <v>-1.614390286666667</v>
      </c>
      <c r="BY163">
        <v>424.8190666666667</v>
      </c>
      <c r="BZ163">
        <v>426.3390333333334</v>
      </c>
      <c r="CA163">
        <v>0.2744406666666667</v>
      </c>
      <c r="CB163">
        <v>420.1110333333333</v>
      </c>
      <c r="CC163">
        <v>14.60797</v>
      </c>
      <c r="CD163">
        <v>1.50878</v>
      </c>
      <c r="CE163">
        <v>1.480957333333334</v>
      </c>
      <c r="CF163">
        <v>13.05744</v>
      </c>
      <c r="CG163">
        <v>12.7729</v>
      </c>
      <c r="CH163">
        <v>400.0298666666666</v>
      </c>
      <c r="CI163">
        <v>0.8999927333333334</v>
      </c>
      <c r="CJ163">
        <v>0.1000073733333333</v>
      </c>
      <c r="CK163">
        <v>0</v>
      </c>
      <c r="CL163">
        <v>138.9230333333333</v>
      </c>
      <c r="CM163">
        <v>5.00098</v>
      </c>
      <c r="CN163">
        <v>956.1216333333331</v>
      </c>
      <c r="CO163">
        <v>3656.186666666667</v>
      </c>
      <c r="CP163">
        <v>36.52886666666666</v>
      </c>
      <c r="CQ163">
        <v>41.23726666666665</v>
      </c>
      <c r="CR163">
        <v>38.48093333333333</v>
      </c>
      <c r="CS163">
        <v>41.27886666666665</v>
      </c>
      <c r="CT163">
        <v>38.67683333333333</v>
      </c>
      <c r="CU163">
        <v>355.5230000000001</v>
      </c>
      <c r="CV163">
        <v>39.50566666666667</v>
      </c>
      <c r="CW163">
        <v>0</v>
      </c>
      <c r="CX163">
        <v>1714157254.1</v>
      </c>
      <c r="CY163">
        <v>0</v>
      </c>
      <c r="CZ163">
        <v>1714156915</v>
      </c>
      <c r="DA163" t="s">
        <v>672</v>
      </c>
      <c r="DB163">
        <v>1714156905.5</v>
      </c>
      <c r="DC163">
        <v>1714156915</v>
      </c>
      <c r="DD163">
        <v>6</v>
      </c>
      <c r="DE163">
        <v>-0.076</v>
      </c>
      <c r="DF163">
        <v>0.007</v>
      </c>
      <c r="DG163">
        <v>-2.68</v>
      </c>
      <c r="DH163">
        <v>-0.025</v>
      </c>
      <c r="DI163">
        <v>420</v>
      </c>
      <c r="DJ163">
        <v>14</v>
      </c>
      <c r="DK163">
        <v>1.05</v>
      </c>
      <c r="DL163">
        <v>0.63</v>
      </c>
      <c r="DM163">
        <v>-1.598634526829268</v>
      </c>
      <c r="DN163">
        <v>-0.5535488864111473</v>
      </c>
      <c r="DO163">
        <v>1.064824541619811</v>
      </c>
      <c r="DP163">
        <v>0</v>
      </c>
      <c r="DQ163">
        <v>0.269494487804878</v>
      </c>
      <c r="DR163">
        <v>0.07567043205574861</v>
      </c>
      <c r="DS163">
        <v>0.03764900758263315</v>
      </c>
      <c r="DT163">
        <v>1</v>
      </c>
      <c r="DU163">
        <v>1</v>
      </c>
      <c r="DV163">
        <v>2</v>
      </c>
      <c r="DW163" t="s">
        <v>368</v>
      </c>
      <c r="DX163">
        <v>3.22855</v>
      </c>
      <c r="DY163">
        <v>2.70431</v>
      </c>
      <c r="DZ163">
        <v>0.105792</v>
      </c>
      <c r="EA163">
        <v>0.105863</v>
      </c>
      <c r="EB163">
        <v>0.0822924</v>
      </c>
      <c r="EC163">
        <v>0.08145380000000001</v>
      </c>
      <c r="ED163">
        <v>29166.4</v>
      </c>
      <c r="EE163">
        <v>28471</v>
      </c>
      <c r="EF163">
        <v>31239.3</v>
      </c>
      <c r="EG163">
        <v>30189.5</v>
      </c>
      <c r="EH163">
        <v>38400.5</v>
      </c>
      <c r="EI163">
        <v>36682</v>
      </c>
      <c r="EJ163">
        <v>43778.5</v>
      </c>
      <c r="EK163">
        <v>42171.2</v>
      </c>
      <c r="EL163">
        <v>2.11223</v>
      </c>
      <c r="EM163">
        <v>1.90917</v>
      </c>
      <c r="EN163">
        <v>0.0254735</v>
      </c>
      <c r="EO163">
        <v>0</v>
      </c>
      <c r="EP163">
        <v>23.485</v>
      </c>
      <c r="EQ163">
        <v>999.9</v>
      </c>
      <c r="ER163">
        <v>51.1</v>
      </c>
      <c r="ES163">
        <v>28.2</v>
      </c>
      <c r="ET163">
        <v>19.3502</v>
      </c>
      <c r="EU163">
        <v>61.3438</v>
      </c>
      <c r="EV163">
        <v>22.4399</v>
      </c>
      <c r="EW163">
        <v>1</v>
      </c>
      <c r="EX163">
        <v>-0.0161738</v>
      </c>
      <c r="EY163">
        <v>1.73708</v>
      </c>
      <c r="EZ163">
        <v>20.1972</v>
      </c>
      <c r="FA163">
        <v>5.22523</v>
      </c>
      <c r="FB163">
        <v>11.998</v>
      </c>
      <c r="FC163">
        <v>4.9661</v>
      </c>
      <c r="FD163">
        <v>3.297</v>
      </c>
      <c r="FE163">
        <v>9999</v>
      </c>
      <c r="FF163">
        <v>9999</v>
      </c>
      <c r="FG163">
        <v>9999</v>
      </c>
      <c r="FH163">
        <v>28.2</v>
      </c>
      <c r="FI163">
        <v>4.971</v>
      </c>
      <c r="FJ163">
        <v>1.86768</v>
      </c>
      <c r="FK163">
        <v>1.85898</v>
      </c>
      <c r="FL163">
        <v>1.86508</v>
      </c>
      <c r="FM163">
        <v>1.8631</v>
      </c>
      <c r="FN163">
        <v>1.86443</v>
      </c>
      <c r="FO163">
        <v>1.85989</v>
      </c>
      <c r="FP163">
        <v>1.8639</v>
      </c>
      <c r="FQ163">
        <v>0</v>
      </c>
      <c r="FR163">
        <v>0</v>
      </c>
      <c r="FS163">
        <v>0</v>
      </c>
      <c r="FT163">
        <v>0</v>
      </c>
      <c r="FU163" t="s">
        <v>358</v>
      </c>
      <c r="FV163" t="s">
        <v>359</v>
      </c>
      <c r="FW163" t="s">
        <v>360</v>
      </c>
      <c r="FX163" t="s">
        <v>360</v>
      </c>
      <c r="FY163" t="s">
        <v>360</v>
      </c>
      <c r="FZ163" t="s">
        <v>360</v>
      </c>
      <c r="GA163">
        <v>0</v>
      </c>
      <c r="GB163">
        <v>100</v>
      </c>
      <c r="GC163">
        <v>100</v>
      </c>
      <c r="GD163">
        <v>-2.674</v>
      </c>
      <c r="GE163">
        <v>-0.0243</v>
      </c>
      <c r="GF163">
        <v>-0.822486228476407</v>
      </c>
      <c r="GG163">
        <v>-0.004200780211792431</v>
      </c>
      <c r="GH163">
        <v>-6.086107273994438E-07</v>
      </c>
      <c r="GI163">
        <v>3.538391214060535E-10</v>
      </c>
      <c r="GJ163">
        <v>-0.04724261997396283</v>
      </c>
      <c r="GK163">
        <v>0.006682484536868237</v>
      </c>
      <c r="GL163">
        <v>-0.0007200357986506558</v>
      </c>
      <c r="GM163">
        <v>2.515042002614049E-05</v>
      </c>
      <c r="GN163">
        <v>15</v>
      </c>
      <c r="GO163">
        <v>1944</v>
      </c>
      <c r="GP163">
        <v>3</v>
      </c>
      <c r="GQ163">
        <v>20</v>
      </c>
      <c r="GR163">
        <v>4.4</v>
      </c>
      <c r="GS163">
        <v>4.2</v>
      </c>
      <c r="GT163">
        <v>1.12671</v>
      </c>
      <c r="GU163">
        <v>2.42432</v>
      </c>
      <c r="GV163">
        <v>1.44897</v>
      </c>
      <c r="GW163">
        <v>2.29614</v>
      </c>
      <c r="GX163">
        <v>1.55151</v>
      </c>
      <c r="GY163">
        <v>2.25098</v>
      </c>
      <c r="GZ163">
        <v>33.1322</v>
      </c>
      <c r="HA163">
        <v>13.6592</v>
      </c>
      <c r="HB163">
        <v>18</v>
      </c>
      <c r="HC163">
        <v>589.533</v>
      </c>
      <c r="HD163">
        <v>461.791</v>
      </c>
      <c r="HE163">
        <v>21.0007</v>
      </c>
      <c r="HF163">
        <v>26.7891</v>
      </c>
      <c r="HG163">
        <v>30.0002</v>
      </c>
      <c r="HH163">
        <v>26.8106</v>
      </c>
      <c r="HI163">
        <v>26.768</v>
      </c>
      <c r="HJ163">
        <v>22.5736</v>
      </c>
      <c r="HK163">
        <v>33.3422</v>
      </c>
      <c r="HL163">
        <v>48.1465</v>
      </c>
      <c r="HM163">
        <v>21</v>
      </c>
      <c r="HN163">
        <v>420</v>
      </c>
      <c r="HO163">
        <v>14.603</v>
      </c>
      <c r="HP163">
        <v>99.13339999999999</v>
      </c>
      <c r="HQ163">
        <v>100.754</v>
      </c>
    </row>
    <row r="164" spans="1:225">
      <c r="A164">
        <v>148</v>
      </c>
      <c r="B164">
        <v>1714157177</v>
      </c>
      <c r="C164">
        <v>6119.900000095367</v>
      </c>
      <c r="D164" t="s">
        <v>679</v>
      </c>
      <c r="E164" t="s">
        <v>680</v>
      </c>
      <c r="F164">
        <v>5</v>
      </c>
      <c r="G164" t="s">
        <v>671</v>
      </c>
      <c r="H164">
        <v>1714157169.066667</v>
      </c>
      <c r="I164">
        <f>(J164)/1000</f>
        <v>0</v>
      </c>
      <c r="J164">
        <f>IF(BE164, AM164, AG164)</f>
        <v>0</v>
      </c>
      <c r="K164">
        <f>IF(BE164, AH164, AF164)</f>
        <v>0</v>
      </c>
      <c r="L164">
        <f>BG164 - IF(AT164&gt;1, K164*BA164*100.0/(AV164*BU164), 0)</f>
        <v>0</v>
      </c>
      <c r="M164">
        <f>((S164-I164/2)*L164-K164)/(S164+I164/2)</f>
        <v>0</v>
      </c>
      <c r="N164">
        <f>M164*(BN164+BO164)/1000.0</f>
        <v>0</v>
      </c>
      <c r="O164">
        <f>(BG164 - IF(AT164&gt;1, K164*BA164*100.0/(AV164*BU164), 0))*(BN164+BO164)/1000.0</f>
        <v>0</v>
      </c>
      <c r="P164">
        <f>2.0/((1/R164-1/Q164)+SIGN(R164)*SQRT((1/R164-1/Q164)*(1/R164-1/Q164) + 4*BB164/((BB164+1)*(BB164+1))*(2*1/R164*1/Q164-1/Q164*1/Q164)))</f>
        <v>0</v>
      </c>
      <c r="Q164">
        <f>IF(LEFT(BC164,1)&lt;&gt;"0",IF(LEFT(BC164,1)="1",3.0,BD164),$D$5+$E$5*(BU164*BN164/($K$5*1000))+$F$5*(BU164*BN164/($K$5*1000))*MAX(MIN(BA164,$J$5),$I$5)*MAX(MIN(BA164,$J$5),$I$5)+$G$5*MAX(MIN(BA164,$J$5),$I$5)*(BU164*BN164/($K$5*1000))+$H$5*(BU164*BN164/($K$5*1000))*(BU164*BN164/($K$5*1000)))</f>
        <v>0</v>
      </c>
      <c r="R164">
        <f>I164*(1000-(1000*0.61365*exp(17.502*V164/(240.97+V164))/(BN164+BO164)+BI164)/2)/(1000*0.61365*exp(17.502*V164/(240.97+V164))/(BN164+BO164)-BI164)</f>
        <v>0</v>
      </c>
      <c r="S164">
        <f>1/((BB164+1)/(P164/1.6)+1/(Q164/1.37)) + BB164/((BB164+1)/(P164/1.6) + BB164/(Q164/1.37))</f>
        <v>0</v>
      </c>
      <c r="T164">
        <f>(AW164*AZ164)</f>
        <v>0</v>
      </c>
      <c r="U164">
        <f>(BP164+(T164+2*0.95*5.67E-8*(((BP164+$B$7)+273)^4-(BP164+273)^4)-44100*I164)/(1.84*29.3*Q164+8*0.95*5.67E-8*(BP164+273)^3))</f>
        <v>0</v>
      </c>
      <c r="V164">
        <f>($C$7*BQ164+$D$7*BR164+$E$7*U164)</f>
        <v>0</v>
      </c>
      <c r="W164">
        <f>0.61365*exp(17.502*V164/(240.97+V164))</f>
        <v>0</v>
      </c>
      <c r="X164">
        <f>(Y164/Z164*100)</f>
        <v>0</v>
      </c>
      <c r="Y164">
        <f>BI164*(BN164+BO164)/1000</f>
        <v>0</v>
      </c>
      <c r="Z164">
        <f>0.61365*exp(17.502*BP164/(240.97+BP164))</f>
        <v>0</v>
      </c>
      <c r="AA164">
        <f>(W164-BI164*(BN164+BO164)/1000)</f>
        <v>0</v>
      </c>
      <c r="AB164">
        <f>(-I164*44100)</f>
        <v>0</v>
      </c>
      <c r="AC164">
        <f>2*29.3*Q164*0.92*(BP164-V164)</f>
        <v>0</v>
      </c>
      <c r="AD164">
        <f>2*0.95*5.67E-8*(((BP164+$B$7)+273)^4-(V164+273)^4)</f>
        <v>0</v>
      </c>
      <c r="AE164">
        <f>T164+AD164+AB164+AC164</f>
        <v>0</v>
      </c>
      <c r="AF164">
        <f>BM164*AT164*(BH164-BG164*(1000-AT164*BJ164)/(1000-AT164*BI164))/(100*BA164)</f>
        <v>0</v>
      </c>
      <c r="AG164">
        <f>1000*BM164*AT164*(BI164-BJ164)/(100*BA164*(1000-AT164*BI164))</f>
        <v>0</v>
      </c>
      <c r="AH164">
        <f>(AI164 - AJ164 - BN164*1E3/(8.314*(BP164+273.15)) * AL164/BM164 * AK164) * BM164/(100*BA164) * (1000 - BJ164)/1000</f>
        <v>0</v>
      </c>
      <c r="AI164">
        <v>426.3443257613239</v>
      </c>
      <c r="AJ164">
        <v>424.7580606060604</v>
      </c>
      <c r="AK164">
        <v>-0.006211855951474627</v>
      </c>
      <c r="AL164">
        <v>67.18489685840341</v>
      </c>
      <c r="AM164">
        <f>(AO164 - AN164 + BN164*1E3/(8.314*(BP164+273.15)) * AQ164/BM164 * AP164) * BM164/(100*BA164) * 1000/(1000 - AO164)</f>
        <v>0</v>
      </c>
      <c r="AN164">
        <v>14.54356942273971</v>
      </c>
      <c r="AO164">
        <v>14.86032303030304</v>
      </c>
      <c r="AP164">
        <v>-7.741586389031157E-05</v>
      </c>
      <c r="AQ164">
        <v>78.54852580634223</v>
      </c>
      <c r="AR164">
        <v>1</v>
      </c>
      <c r="AS164">
        <v>0</v>
      </c>
      <c r="AT164">
        <f>IF(AR164*$H$13&gt;=AV164,1.0,(AV164/(AV164-AR164*$H$13)))</f>
        <v>0</v>
      </c>
      <c r="AU164">
        <f>(AT164-1)*100</f>
        <v>0</v>
      </c>
      <c r="AV164">
        <f>MAX(0,($B$13+$C$13*BU164)/(1+$D$13*BU164)*BN164/(BP164+273)*$E$13)</f>
        <v>0</v>
      </c>
      <c r="AW164">
        <f>$B$11*BV164+$C$11*BW164+$F$11*CH164*(1-CK164)</f>
        <v>0</v>
      </c>
      <c r="AX164">
        <f>AW164*AY164</f>
        <v>0</v>
      </c>
      <c r="AY164">
        <f>($B$11*$D$9+$C$11*$D$9+$F$11*((CU164+CM164)/MAX(CU164+CM164+CV164, 0.1)*$I$9+CV164/MAX(CU164+CM164+CV164, 0.1)*$J$9))/($B$11+$C$11+$F$11)</f>
        <v>0</v>
      </c>
      <c r="AZ164">
        <f>($B$11*$K$9+$C$11*$K$9+$F$11*((CU164+CM164)/MAX(CU164+CM164+CV164, 0.1)*$P$9+CV164/MAX(CU164+CM164+CV164, 0.1)*$Q$9))/($B$11+$C$11+$F$11)</f>
        <v>0</v>
      </c>
      <c r="BA164">
        <v>6</v>
      </c>
      <c r="BB164">
        <v>0.5</v>
      </c>
      <c r="BC164" t="s">
        <v>355</v>
      </c>
      <c r="BD164">
        <v>2</v>
      </c>
      <c r="BE164" t="b">
        <v>1</v>
      </c>
      <c r="BF164">
        <v>1714157169.066667</v>
      </c>
      <c r="BG164">
        <v>418.6800999999999</v>
      </c>
      <c r="BH164">
        <v>420.1921666666666</v>
      </c>
      <c r="BI164">
        <v>14.87761666666667</v>
      </c>
      <c r="BJ164">
        <v>14.56559333333333</v>
      </c>
      <c r="BK164">
        <v>421.3541666666667</v>
      </c>
      <c r="BL164">
        <v>14.90194</v>
      </c>
      <c r="BM164">
        <v>599.9843333333334</v>
      </c>
      <c r="BN164">
        <v>101.3783666666667</v>
      </c>
      <c r="BO164">
        <v>0.09995578333333333</v>
      </c>
      <c r="BP164">
        <v>23.88643666666667</v>
      </c>
      <c r="BQ164">
        <v>23.90713</v>
      </c>
      <c r="BR164">
        <v>999.9000000000002</v>
      </c>
      <c r="BS164">
        <v>0</v>
      </c>
      <c r="BT164">
        <v>0</v>
      </c>
      <c r="BU164">
        <v>9983.331999999999</v>
      </c>
      <c r="BV164">
        <v>0</v>
      </c>
      <c r="BW164">
        <v>925.2842666666668</v>
      </c>
      <c r="BX164">
        <v>-1.512049833333333</v>
      </c>
      <c r="BY164">
        <v>425.0031333333334</v>
      </c>
      <c r="BZ164">
        <v>426.403</v>
      </c>
      <c r="CA164">
        <v>0.3120286333333334</v>
      </c>
      <c r="CB164">
        <v>420.1921666666666</v>
      </c>
      <c r="CC164">
        <v>14.56559333333333</v>
      </c>
      <c r="CD164">
        <v>1.508268333333333</v>
      </c>
      <c r="CE164">
        <v>1.476636333333334</v>
      </c>
      <c r="CF164">
        <v>13.05224666666667</v>
      </c>
      <c r="CG164">
        <v>12.72835</v>
      </c>
      <c r="CH164">
        <v>400.0217</v>
      </c>
      <c r="CI164">
        <v>0.8999994333333334</v>
      </c>
      <c r="CJ164">
        <v>0.10000075</v>
      </c>
      <c r="CK164">
        <v>0</v>
      </c>
      <c r="CL164">
        <v>138.4386333333333</v>
      </c>
      <c r="CM164">
        <v>5.00098</v>
      </c>
      <c r="CN164">
        <v>956.3563666666665</v>
      </c>
      <c r="CO164">
        <v>3656.120333333333</v>
      </c>
      <c r="CP164">
        <v>36.44763333333334</v>
      </c>
      <c r="CQ164">
        <v>40.86853333333333</v>
      </c>
      <c r="CR164">
        <v>38.34346666666667</v>
      </c>
      <c r="CS164">
        <v>40.82266666666666</v>
      </c>
      <c r="CT164">
        <v>38.44556666666665</v>
      </c>
      <c r="CU164">
        <v>355.5176666666666</v>
      </c>
      <c r="CV164">
        <v>39.50166666666667</v>
      </c>
      <c r="CW164">
        <v>0</v>
      </c>
      <c r="CX164">
        <v>1714157264.3</v>
      </c>
      <c r="CY164">
        <v>0</v>
      </c>
      <c r="CZ164">
        <v>1714156915</v>
      </c>
      <c r="DA164" t="s">
        <v>672</v>
      </c>
      <c r="DB164">
        <v>1714156905.5</v>
      </c>
      <c r="DC164">
        <v>1714156915</v>
      </c>
      <c r="DD164">
        <v>6</v>
      </c>
      <c r="DE164">
        <v>-0.076</v>
      </c>
      <c r="DF164">
        <v>0.007</v>
      </c>
      <c r="DG164">
        <v>-2.68</v>
      </c>
      <c r="DH164">
        <v>-0.025</v>
      </c>
      <c r="DI164">
        <v>420</v>
      </c>
      <c r="DJ164">
        <v>14</v>
      </c>
      <c r="DK164">
        <v>1.05</v>
      </c>
      <c r="DL164">
        <v>0.63</v>
      </c>
      <c r="DM164">
        <v>-1.53944203902439</v>
      </c>
      <c r="DN164">
        <v>-0.3280338062717814</v>
      </c>
      <c r="DO164">
        <v>0.994093387228555</v>
      </c>
      <c r="DP164">
        <v>0</v>
      </c>
      <c r="DQ164">
        <v>0.2903880243902439</v>
      </c>
      <c r="DR164">
        <v>0.2883118327526125</v>
      </c>
      <c r="DS164">
        <v>0.04291830583254645</v>
      </c>
      <c r="DT164">
        <v>0</v>
      </c>
      <c r="DU164">
        <v>0</v>
      </c>
      <c r="DV164">
        <v>2</v>
      </c>
      <c r="DW164" t="s">
        <v>357</v>
      </c>
      <c r="DX164">
        <v>3.22852</v>
      </c>
      <c r="DY164">
        <v>2.70457</v>
      </c>
      <c r="DZ164">
        <v>0.105732</v>
      </c>
      <c r="EA164">
        <v>0.105873</v>
      </c>
      <c r="EB164">
        <v>0.0822045</v>
      </c>
      <c r="EC164">
        <v>0.08139059999999999</v>
      </c>
      <c r="ED164">
        <v>29168.4</v>
      </c>
      <c r="EE164">
        <v>28470.3</v>
      </c>
      <c r="EF164">
        <v>31239.3</v>
      </c>
      <c r="EG164">
        <v>30189.1</v>
      </c>
      <c r="EH164">
        <v>38404.2</v>
      </c>
      <c r="EI164">
        <v>36684</v>
      </c>
      <c r="EJ164">
        <v>43778.6</v>
      </c>
      <c r="EK164">
        <v>42170.5</v>
      </c>
      <c r="EL164">
        <v>2.11175</v>
      </c>
      <c r="EM164">
        <v>1.90917</v>
      </c>
      <c r="EN164">
        <v>0.0253618</v>
      </c>
      <c r="EO164">
        <v>0</v>
      </c>
      <c r="EP164">
        <v>23.5008</v>
      </c>
      <c r="EQ164">
        <v>999.9</v>
      </c>
      <c r="ER164">
        <v>51.1</v>
      </c>
      <c r="ES164">
        <v>28.2</v>
      </c>
      <c r="ET164">
        <v>19.3506</v>
      </c>
      <c r="EU164">
        <v>61.9938</v>
      </c>
      <c r="EV164">
        <v>21.9511</v>
      </c>
      <c r="EW164">
        <v>1</v>
      </c>
      <c r="EX164">
        <v>-0.0156682</v>
      </c>
      <c r="EY164">
        <v>1.74804</v>
      </c>
      <c r="EZ164">
        <v>20.1972</v>
      </c>
      <c r="FA164">
        <v>5.22642</v>
      </c>
      <c r="FB164">
        <v>11.998</v>
      </c>
      <c r="FC164">
        <v>4.9666</v>
      </c>
      <c r="FD164">
        <v>3.29685</v>
      </c>
      <c r="FE164">
        <v>9999</v>
      </c>
      <c r="FF164">
        <v>9999</v>
      </c>
      <c r="FG164">
        <v>9999</v>
      </c>
      <c r="FH164">
        <v>28.2</v>
      </c>
      <c r="FI164">
        <v>4.97099</v>
      </c>
      <c r="FJ164">
        <v>1.86768</v>
      </c>
      <c r="FK164">
        <v>1.85898</v>
      </c>
      <c r="FL164">
        <v>1.86508</v>
      </c>
      <c r="FM164">
        <v>1.8631</v>
      </c>
      <c r="FN164">
        <v>1.8644</v>
      </c>
      <c r="FO164">
        <v>1.85988</v>
      </c>
      <c r="FP164">
        <v>1.86391</v>
      </c>
      <c r="FQ164">
        <v>0</v>
      </c>
      <c r="FR164">
        <v>0</v>
      </c>
      <c r="FS164">
        <v>0</v>
      </c>
      <c r="FT164">
        <v>0</v>
      </c>
      <c r="FU164" t="s">
        <v>358</v>
      </c>
      <c r="FV164" t="s">
        <v>359</v>
      </c>
      <c r="FW164" t="s">
        <v>360</v>
      </c>
      <c r="FX164" t="s">
        <v>360</v>
      </c>
      <c r="FY164" t="s">
        <v>360</v>
      </c>
      <c r="FZ164" t="s">
        <v>360</v>
      </c>
      <c r="GA164">
        <v>0</v>
      </c>
      <c r="GB164">
        <v>100</v>
      </c>
      <c r="GC164">
        <v>100</v>
      </c>
      <c r="GD164">
        <v>-2.673</v>
      </c>
      <c r="GE164">
        <v>-0.0243</v>
      </c>
      <c r="GF164">
        <v>-0.822486228476407</v>
      </c>
      <c r="GG164">
        <v>-0.004200780211792431</v>
      </c>
      <c r="GH164">
        <v>-6.086107273994438E-07</v>
      </c>
      <c r="GI164">
        <v>3.538391214060535E-10</v>
      </c>
      <c r="GJ164">
        <v>-0.04724261997396283</v>
      </c>
      <c r="GK164">
        <v>0.006682484536868237</v>
      </c>
      <c r="GL164">
        <v>-0.0007200357986506558</v>
      </c>
      <c r="GM164">
        <v>2.515042002614049E-05</v>
      </c>
      <c r="GN164">
        <v>15</v>
      </c>
      <c r="GO164">
        <v>1944</v>
      </c>
      <c r="GP164">
        <v>3</v>
      </c>
      <c r="GQ164">
        <v>20</v>
      </c>
      <c r="GR164">
        <v>4.5</v>
      </c>
      <c r="GS164">
        <v>4.4</v>
      </c>
      <c r="GT164">
        <v>1.12671</v>
      </c>
      <c r="GU164">
        <v>2.4231</v>
      </c>
      <c r="GV164">
        <v>1.44775</v>
      </c>
      <c r="GW164">
        <v>2.29614</v>
      </c>
      <c r="GX164">
        <v>1.55151</v>
      </c>
      <c r="GY164">
        <v>2.41577</v>
      </c>
      <c r="GZ164">
        <v>33.1322</v>
      </c>
      <c r="HA164">
        <v>13.6767</v>
      </c>
      <c r="HB164">
        <v>18</v>
      </c>
      <c r="HC164">
        <v>589.271</v>
      </c>
      <c r="HD164">
        <v>461.859</v>
      </c>
      <c r="HE164">
        <v>21.001</v>
      </c>
      <c r="HF164">
        <v>26.796</v>
      </c>
      <c r="HG164">
        <v>30.0004</v>
      </c>
      <c r="HH164">
        <v>26.8174</v>
      </c>
      <c r="HI164">
        <v>26.7764</v>
      </c>
      <c r="HJ164">
        <v>22.57</v>
      </c>
      <c r="HK164">
        <v>33.0649</v>
      </c>
      <c r="HL164">
        <v>48.1465</v>
      </c>
      <c r="HM164">
        <v>21</v>
      </c>
      <c r="HN164">
        <v>420</v>
      </c>
      <c r="HO164">
        <v>14.6765</v>
      </c>
      <c r="HP164">
        <v>99.13339999999999</v>
      </c>
      <c r="HQ164">
        <v>100.752</v>
      </c>
    </row>
    <row r="165" spans="1:225">
      <c r="A165">
        <v>149</v>
      </c>
      <c r="B165">
        <v>1714157187</v>
      </c>
      <c r="C165">
        <v>6129.900000095367</v>
      </c>
      <c r="D165" t="s">
        <v>681</v>
      </c>
      <c r="E165" t="s">
        <v>682</v>
      </c>
      <c r="F165">
        <v>5</v>
      </c>
      <c r="G165" t="s">
        <v>671</v>
      </c>
      <c r="H165">
        <v>1714157179.066667</v>
      </c>
      <c r="I165">
        <f>(J165)/1000</f>
        <v>0</v>
      </c>
      <c r="J165">
        <f>IF(BE165, AM165, AG165)</f>
        <v>0</v>
      </c>
      <c r="K165">
        <f>IF(BE165, AH165, AF165)</f>
        <v>0</v>
      </c>
      <c r="L165">
        <f>BG165 - IF(AT165&gt;1, K165*BA165*100.0/(AV165*BU165), 0)</f>
        <v>0</v>
      </c>
      <c r="M165">
        <f>((S165-I165/2)*L165-K165)/(S165+I165/2)</f>
        <v>0</v>
      </c>
      <c r="N165">
        <f>M165*(BN165+BO165)/1000.0</f>
        <v>0</v>
      </c>
      <c r="O165">
        <f>(BG165 - IF(AT165&gt;1, K165*BA165*100.0/(AV165*BU165), 0))*(BN165+BO165)/1000.0</f>
        <v>0</v>
      </c>
      <c r="P165">
        <f>2.0/((1/R165-1/Q165)+SIGN(R165)*SQRT((1/R165-1/Q165)*(1/R165-1/Q165) + 4*BB165/((BB165+1)*(BB165+1))*(2*1/R165*1/Q165-1/Q165*1/Q165)))</f>
        <v>0</v>
      </c>
      <c r="Q165">
        <f>IF(LEFT(BC165,1)&lt;&gt;"0",IF(LEFT(BC165,1)="1",3.0,BD165),$D$5+$E$5*(BU165*BN165/($K$5*1000))+$F$5*(BU165*BN165/($K$5*1000))*MAX(MIN(BA165,$J$5),$I$5)*MAX(MIN(BA165,$J$5),$I$5)+$G$5*MAX(MIN(BA165,$J$5),$I$5)*(BU165*BN165/($K$5*1000))+$H$5*(BU165*BN165/($K$5*1000))*(BU165*BN165/($K$5*1000)))</f>
        <v>0</v>
      </c>
      <c r="R165">
        <f>I165*(1000-(1000*0.61365*exp(17.502*V165/(240.97+V165))/(BN165+BO165)+BI165)/2)/(1000*0.61365*exp(17.502*V165/(240.97+V165))/(BN165+BO165)-BI165)</f>
        <v>0</v>
      </c>
      <c r="S165">
        <f>1/((BB165+1)/(P165/1.6)+1/(Q165/1.37)) + BB165/((BB165+1)/(P165/1.6) + BB165/(Q165/1.37))</f>
        <v>0</v>
      </c>
      <c r="T165">
        <f>(AW165*AZ165)</f>
        <v>0</v>
      </c>
      <c r="U165">
        <f>(BP165+(T165+2*0.95*5.67E-8*(((BP165+$B$7)+273)^4-(BP165+273)^4)-44100*I165)/(1.84*29.3*Q165+8*0.95*5.67E-8*(BP165+273)^3))</f>
        <v>0</v>
      </c>
      <c r="V165">
        <f>($C$7*BQ165+$D$7*BR165+$E$7*U165)</f>
        <v>0</v>
      </c>
      <c r="W165">
        <f>0.61365*exp(17.502*V165/(240.97+V165))</f>
        <v>0</v>
      </c>
      <c r="X165">
        <f>(Y165/Z165*100)</f>
        <v>0</v>
      </c>
      <c r="Y165">
        <f>BI165*(BN165+BO165)/1000</f>
        <v>0</v>
      </c>
      <c r="Z165">
        <f>0.61365*exp(17.502*BP165/(240.97+BP165))</f>
        <v>0</v>
      </c>
      <c r="AA165">
        <f>(W165-BI165*(BN165+BO165)/1000)</f>
        <v>0</v>
      </c>
      <c r="AB165">
        <f>(-I165*44100)</f>
        <v>0</v>
      </c>
      <c r="AC165">
        <f>2*29.3*Q165*0.92*(BP165-V165)</f>
        <v>0</v>
      </c>
      <c r="AD165">
        <f>2*0.95*5.67E-8*(((BP165+$B$7)+273)^4-(V165+273)^4)</f>
        <v>0</v>
      </c>
      <c r="AE165">
        <f>T165+AD165+AB165+AC165</f>
        <v>0</v>
      </c>
      <c r="AF165">
        <f>BM165*AT165*(BH165-BG165*(1000-AT165*BJ165)/(1000-AT165*BI165))/(100*BA165)</f>
        <v>0</v>
      </c>
      <c r="AG165">
        <f>1000*BM165*AT165*(BI165-BJ165)/(100*BA165*(1000-AT165*BI165))</f>
        <v>0</v>
      </c>
      <c r="AH165">
        <f>(AI165 - AJ165 - BN165*1E3/(8.314*(BP165+273.15)) * AL165/BM165 * AK165) * BM165/(100*BA165) * (1000 - BJ165)/1000</f>
        <v>0</v>
      </c>
      <c r="AI165">
        <v>426.2618794069184</v>
      </c>
      <c r="AJ165">
        <v>424.6312121212121</v>
      </c>
      <c r="AK165">
        <v>0.001116728218010645</v>
      </c>
      <c r="AL165">
        <v>67.18489685840341</v>
      </c>
      <c r="AM165">
        <f>(AO165 - AN165 + BN165*1E3/(8.314*(BP165+273.15)) * AQ165/BM165 * AP165) * BM165/(100*BA165) * 1000/(1000 - AO165)</f>
        <v>0</v>
      </c>
      <c r="AN165">
        <v>14.6159612263883</v>
      </c>
      <c r="AO165">
        <v>14.88632424242424</v>
      </c>
      <c r="AP165">
        <v>0.0001105498657848724</v>
      </c>
      <c r="AQ165">
        <v>78.54852580634223</v>
      </c>
      <c r="AR165">
        <v>0</v>
      </c>
      <c r="AS165">
        <v>0</v>
      </c>
      <c r="AT165">
        <f>IF(AR165*$H$13&gt;=AV165,1.0,(AV165/(AV165-AR165*$H$13)))</f>
        <v>0</v>
      </c>
      <c r="AU165">
        <f>(AT165-1)*100</f>
        <v>0</v>
      </c>
      <c r="AV165">
        <f>MAX(0,($B$13+$C$13*BU165)/(1+$D$13*BU165)*BN165/(BP165+273)*$E$13)</f>
        <v>0</v>
      </c>
      <c r="AW165">
        <f>$B$11*BV165+$C$11*BW165+$F$11*CH165*(1-CK165)</f>
        <v>0</v>
      </c>
      <c r="AX165">
        <f>AW165*AY165</f>
        <v>0</v>
      </c>
      <c r="AY165">
        <f>($B$11*$D$9+$C$11*$D$9+$F$11*((CU165+CM165)/MAX(CU165+CM165+CV165, 0.1)*$I$9+CV165/MAX(CU165+CM165+CV165, 0.1)*$J$9))/($B$11+$C$11+$F$11)</f>
        <v>0</v>
      </c>
      <c r="AZ165">
        <f>($B$11*$K$9+$C$11*$K$9+$F$11*((CU165+CM165)/MAX(CU165+CM165+CV165, 0.1)*$P$9+CV165/MAX(CU165+CM165+CV165, 0.1)*$Q$9))/($B$11+$C$11+$F$11)</f>
        <v>0</v>
      </c>
      <c r="BA165">
        <v>6</v>
      </c>
      <c r="BB165">
        <v>0.5</v>
      </c>
      <c r="BC165" t="s">
        <v>355</v>
      </c>
      <c r="BD165">
        <v>2</v>
      </c>
      <c r="BE165" t="b">
        <v>1</v>
      </c>
      <c r="BF165">
        <v>1714157179.066667</v>
      </c>
      <c r="BG165">
        <v>418.4023</v>
      </c>
      <c r="BH165">
        <v>420.0543</v>
      </c>
      <c r="BI165">
        <v>14.86798</v>
      </c>
      <c r="BJ165">
        <v>14.57922333333333</v>
      </c>
      <c r="BK165">
        <v>421.0751333333333</v>
      </c>
      <c r="BL165">
        <v>14.89232</v>
      </c>
      <c r="BM165">
        <v>599.9989666666665</v>
      </c>
      <c r="BN165">
        <v>101.3832333333333</v>
      </c>
      <c r="BO165">
        <v>0.10004251</v>
      </c>
      <c r="BP165">
        <v>23.90465333333334</v>
      </c>
      <c r="BQ165">
        <v>23.91746333333334</v>
      </c>
      <c r="BR165">
        <v>999.9000000000002</v>
      </c>
      <c r="BS165">
        <v>0</v>
      </c>
      <c r="BT165">
        <v>0</v>
      </c>
      <c r="BU165">
        <v>10003.916</v>
      </c>
      <c r="BV165">
        <v>0</v>
      </c>
      <c r="BW165">
        <v>924.8794333333334</v>
      </c>
      <c r="BX165">
        <v>-1.651935666666667</v>
      </c>
      <c r="BY165">
        <v>424.7169333333333</v>
      </c>
      <c r="BZ165">
        <v>426.2689666666667</v>
      </c>
      <c r="CA165">
        <v>0.2887563</v>
      </c>
      <c r="CB165">
        <v>420.0543</v>
      </c>
      <c r="CC165">
        <v>14.57922333333333</v>
      </c>
      <c r="CD165">
        <v>1.507363</v>
      </c>
      <c r="CE165">
        <v>1.478088</v>
      </c>
      <c r="CF165">
        <v>13.04306</v>
      </c>
      <c r="CG165">
        <v>12.74333333333334</v>
      </c>
      <c r="CH165">
        <v>399.9655999999999</v>
      </c>
      <c r="CI165">
        <v>0.8999813000000001</v>
      </c>
      <c r="CJ165">
        <v>0.10001886</v>
      </c>
      <c r="CK165">
        <v>0</v>
      </c>
      <c r="CL165">
        <v>138.1741</v>
      </c>
      <c r="CM165">
        <v>5.00098</v>
      </c>
      <c r="CN165">
        <v>957.6116</v>
      </c>
      <c r="CO165">
        <v>3655.580333333333</v>
      </c>
      <c r="CP165">
        <v>36.36433333333333</v>
      </c>
      <c r="CQ165">
        <v>40.55603333333333</v>
      </c>
      <c r="CR165">
        <v>38.2102</v>
      </c>
      <c r="CS165">
        <v>40.42473333333331</v>
      </c>
      <c r="CT165">
        <v>38.27276666666666</v>
      </c>
      <c r="CU165">
        <v>355.46</v>
      </c>
      <c r="CV165">
        <v>39.50433333333332</v>
      </c>
      <c r="CW165">
        <v>0</v>
      </c>
      <c r="CX165">
        <v>1714157273.9</v>
      </c>
      <c r="CY165">
        <v>0</v>
      </c>
      <c r="CZ165">
        <v>1714156915</v>
      </c>
      <c r="DA165" t="s">
        <v>672</v>
      </c>
      <c r="DB165">
        <v>1714156905.5</v>
      </c>
      <c r="DC165">
        <v>1714156915</v>
      </c>
      <c r="DD165">
        <v>6</v>
      </c>
      <c r="DE165">
        <v>-0.076</v>
      </c>
      <c r="DF165">
        <v>0.007</v>
      </c>
      <c r="DG165">
        <v>-2.68</v>
      </c>
      <c r="DH165">
        <v>-0.025</v>
      </c>
      <c r="DI165">
        <v>420</v>
      </c>
      <c r="DJ165">
        <v>14</v>
      </c>
      <c r="DK165">
        <v>1.05</v>
      </c>
      <c r="DL165">
        <v>0.63</v>
      </c>
      <c r="DM165">
        <v>-1.53002875</v>
      </c>
      <c r="DN165">
        <v>-1.679344953095686</v>
      </c>
      <c r="DO165">
        <v>0.20654572888573</v>
      </c>
      <c r="DP165">
        <v>0</v>
      </c>
      <c r="DQ165">
        <v>0.2963708</v>
      </c>
      <c r="DR165">
        <v>-0.1977963151969987</v>
      </c>
      <c r="DS165">
        <v>0.02235248713700558</v>
      </c>
      <c r="DT165">
        <v>0</v>
      </c>
      <c r="DU165">
        <v>0</v>
      </c>
      <c r="DV165">
        <v>2</v>
      </c>
      <c r="DW165" t="s">
        <v>357</v>
      </c>
      <c r="DX165">
        <v>3.22864</v>
      </c>
      <c r="DY165">
        <v>2.70446</v>
      </c>
      <c r="DZ165">
        <v>0.105707</v>
      </c>
      <c r="EA165">
        <v>0.105858</v>
      </c>
      <c r="EB165">
        <v>0.08231869999999999</v>
      </c>
      <c r="EC165">
        <v>0.08165119999999999</v>
      </c>
      <c r="ED165">
        <v>29168.7</v>
      </c>
      <c r="EE165">
        <v>28470.2</v>
      </c>
      <c r="EF165">
        <v>31238.8</v>
      </c>
      <c r="EG165">
        <v>30188.6</v>
      </c>
      <c r="EH165">
        <v>38398.6</v>
      </c>
      <c r="EI165">
        <v>36673.1</v>
      </c>
      <c r="EJ165">
        <v>43777.6</v>
      </c>
      <c r="EK165">
        <v>42170</v>
      </c>
      <c r="EL165">
        <v>2.11235</v>
      </c>
      <c r="EM165">
        <v>1.90853</v>
      </c>
      <c r="EN165">
        <v>0.024274</v>
      </c>
      <c r="EO165">
        <v>0</v>
      </c>
      <c r="EP165">
        <v>23.5266</v>
      </c>
      <c r="EQ165">
        <v>999.9</v>
      </c>
      <c r="ER165">
        <v>51</v>
      </c>
      <c r="ES165">
        <v>28.2</v>
      </c>
      <c r="ET165">
        <v>19.3132</v>
      </c>
      <c r="EU165">
        <v>61.5938</v>
      </c>
      <c r="EV165">
        <v>22.3998</v>
      </c>
      <c r="EW165">
        <v>1</v>
      </c>
      <c r="EX165">
        <v>-0.0149543</v>
      </c>
      <c r="EY165">
        <v>1.7568</v>
      </c>
      <c r="EZ165">
        <v>20.1971</v>
      </c>
      <c r="FA165">
        <v>5.22672</v>
      </c>
      <c r="FB165">
        <v>11.998</v>
      </c>
      <c r="FC165">
        <v>4.96665</v>
      </c>
      <c r="FD165">
        <v>3.297</v>
      </c>
      <c r="FE165">
        <v>9999</v>
      </c>
      <c r="FF165">
        <v>9999</v>
      </c>
      <c r="FG165">
        <v>9999</v>
      </c>
      <c r="FH165">
        <v>28.2</v>
      </c>
      <c r="FI165">
        <v>4.97101</v>
      </c>
      <c r="FJ165">
        <v>1.86768</v>
      </c>
      <c r="FK165">
        <v>1.85898</v>
      </c>
      <c r="FL165">
        <v>1.86508</v>
      </c>
      <c r="FM165">
        <v>1.8631</v>
      </c>
      <c r="FN165">
        <v>1.86444</v>
      </c>
      <c r="FO165">
        <v>1.85988</v>
      </c>
      <c r="FP165">
        <v>1.86396</v>
      </c>
      <c r="FQ165">
        <v>0</v>
      </c>
      <c r="FR165">
        <v>0</v>
      </c>
      <c r="FS165">
        <v>0</v>
      </c>
      <c r="FT165">
        <v>0</v>
      </c>
      <c r="FU165" t="s">
        <v>358</v>
      </c>
      <c r="FV165" t="s">
        <v>359</v>
      </c>
      <c r="FW165" t="s">
        <v>360</v>
      </c>
      <c r="FX165" t="s">
        <v>360</v>
      </c>
      <c r="FY165" t="s">
        <v>360</v>
      </c>
      <c r="FZ165" t="s">
        <v>360</v>
      </c>
      <c r="GA165">
        <v>0</v>
      </c>
      <c r="GB165">
        <v>100</v>
      </c>
      <c r="GC165">
        <v>100</v>
      </c>
      <c r="GD165">
        <v>-2.672</v>
      </c>
      <c r="GE165">
        <v>-0.0243</v>
      </c>
      <c r="GF165">
        <v>-0.822486228476407</v>
      </c>
      <c r="GG165">
        <v>-0.004200780211792431</v>
      </c>
      <c r="GH165">
        <v>-6.086107273994438E-07</v>
      </c>
      <c r="GI165">
        <v>3.538391214060535E-10</v>
      </c>
      <c r="GJ165">
        <v>-0.04724261997396283</v>
      </c>
      <c r="GK165">
        <v>0.006682484536868237</v>
      </c>
      <c r="GL165">
        <v>-0.0007200357986506558</v>
      </c>
      <c r="GM165">
        <v>2.515042002614049E-05</v>
      </c>
      <c r="GN165">
        <v>15</v>
      </c>
      <c r="GO165">
        <v>1944</v>
      </c>
      <c r="GP165">
        <v>3</v>
      </c>
      <c r="GQ165">
        <v>20</v>
      </c>
      <c r="GR165">
        <v>4.7</v>
      </c>
      <c r="GS165">
        <v>4.5</v>
      </c>
      <c r="GT165">
        <v>1.12671</v>
      </c>
      <c r="GU165">
        <v>2.43164</v>
      </c>
      <c r="GV165">
        <v>1.44897</v>
      </c>
      <c r="GW165">
        <v>2.29614</v>
      </c>
      <c r="GX165">
        <v>1.55151</v>
      </c>
      <c r="GY165">
        <v>2.22534</v>
      </c>
      <c r="GZ165">
        <v>33.1545</v>
      </c>
      <c r="HA165">
        <v>13.6505</v>
      </c>
      <c r="HB165">
        <v>18</v>
      </c>
      <c r="HC165">
        <v>589.7619999999999</v>
      </c>
      <c r="HD165">
        <v>461.516</v>
      </c>
      <c r="HE165">
        <v>21.0007</v>
      </c>
      <c r="HF165">
        <v>26.8027</v>
      </c>
      <c r="HG165">
        <v>30.0004</v>
      </c>
      <c r="HH165">
        <v>26.8247</v>
      </c>
      <c r="HI165">
        <v>26.7837</v>
      </c>
      <c r="HJ165">
        <v>22.5743</v>
      </c>
      <c r="HK165">
        <v>32.7848</v>
      </c>
      <c r="HL165">
        <v>48.1465</v>
      </c>
      <c r="HM165">
        <v>21</v>
      </c>
      <c r="HN165">
        <v>420</v>
      </c>
      <c r="HO165">
        <v>14.6899</v>
      </c>
      <c r="HP165">
        <v>99.1315</v>
      </c>
      <c r="HQ165">
        <v>100.751</v>
      </c>
    </row>
    <row r="166" spans="1:225">
      <c r="A166">
        <v>150</v>
      </c>
      <c r="B166">
        <v>1714157197</v>
      </c>
      <c r="C166">
        <v>6139.900000095367</v>
      </c>
      <c r="D166" t="s">
        <v>683</v>
      </c>
      <c r="E166" t="s">
        <v>684</v>
      </c>
      <c r="F166">
        <v>5</v>
      </c>
      <c r="G166" t="s">
        <v>671</v>
      </c>
      <c r="H166">
        <v>1714157189.066667</v>
      </c>
      <c r="I166">
        <f>(J166)/1000</f>
        <v>0</v>
      </c>
      <c r="J166">
        <f>IF(BE166, AM166, AG166)</f>
        <v>0</v>
      </c>
      <c r="K166">
        <f>IF(BE166, AH166, AF166)</f>
        <v>0</v>
      </c>
      <c r="L166">
        <f>BG166 - IF(AT166&gt;1, K166*BA166*100.0/(AV166*BU166), 0)</f>
        <v>0</v>
      </c>
      <c r="M166">
        <f>((S166-I166/2)*L166-K166)/(S166+I166/2)</f>
        <v>0</v>
      </c>
      <c r="N166">
        <f>M166*(BN166+BO166)/1000.0</f>
        <v>0</v>
      </c>
      <c r="O166">
        <f>(BG166 - IF(AT166&gt;1, K166*BA166*100.0/(AV166*BU166), 0))*(BN166+BO166)/1000.0</f>
        <v>0</v>
      </c>
      <c r="P166">
        <f>2.0/((1/R166-1/Q166)+SIGN(R166)*SQRT((1/R166-1/Q166)*(1/R166-1/Q166) + 4*BB166/((BB166+1)*(BB166+1))*(2*1/R166*1/Q166-1/Q166*1/Q166)))</f>
        <v>0</v>
      </c>
      <c r="Q166">
        <f>IF(LEFT(BC166,1)&lt;&gt;"0",IF(LEFT(BC166,1)="1",3.0,BD166),$D$5+$E$5*(BU166*BN166/($K$5*1000))+$F$5*(BU166*BN166/($K$5*1000))*MAX(MIN(BA166,$J$5),$I$5)*MAX(MIN(BA166,$J$5),$I$5)+$G$5*MAX(MIN(BA166,$J$5),$I$5)*(BU166*BN166/($K$5*1000))+$H$5*(BU166*BN166/($K$5*1000))*(BU166*BN166/($K$5*1000)))</f>
        <v>0</v>
      </c>
      <c r="R166">
        <f>I166*(1000-(1000*0.61365*exp(17.502*V166/(240.97+V166))/(BN166+BO166)+BI166)/2)/(1000*0.61365*exp(17.502*V166/(240.97+V166))/(BN166+BO166)-BI166)</f>
        <v>0</v>
      </c>
      <c r="S166">
        <f>1/((BB166+1)/(P166/1.6)+1/(Q166/1.37)) + BB166/((BB166+1)/(P166/1.6) + BB166/(Q166/1.37))</f>
        <v>0</v>
      </c>
      <c r="T166">
        <f>(AW166*AZ166)</f>
        <v>0</v>
      </c>
      <c r="U166">
        <f>(BP166+(T166+2*0.95*5.67E-8*(((BP166+$B$7)+273)^4-(BP166+273)^4)-44100*I166)/(1.84*29.3*Q166+8*0.95*5.67E-8*(BP166+273)^3))</f>
        <v>0</v>
      </c>
      <c r="V166">
        <f>($C$7*BQ166+$D$7*BR166+$E$7*U166)</f>
        <v>0</v>
      </c>
      <c r="W166">
        <f>0.61365*exp(17.502*V166/(240.97+V166))</f>
        <v>0</v>
      </c>
      <c r="X166">
        <f>(Y166/Z166*100)</f>
        <v>0</v>
      </c>
      <c r="Y166">
        <f>BI166*(BN166+BO166)/1000</f>
        <v>0</v>
      </c>
      <c r="Z166">
        <f>0.61365*exp(17.502*BP166/(240.97+BP166))</f>
        <v>0</v>
      </c>
      <c r="AA166">
        <f>(W166-BI166*(BN166+BO166)/1000)</f>
        <v>0</v>
      </c>
      <c r="AB166">
        <f>(-I166*44100)</f>
        <v>0</v>
      </c>
      <c r="AC166">
        <f>2*29.3*Q166*0.92*(BP166-V166)</f>
        <v>0</v>
      </c>
      <c r="AD166">
        <f>2*0.95*5.67E-8*(((BP166+$B$7)+273)^4-(V166+273)^4)</f>
        <v>0</v>
      </c>
      <c r="AE166">
        <f>T166+AD166+AB166+AC166</f>
        <v>0</v>
      </c>
      <c r="AF166">
        <f>BM166*AT166*(BH166-BG166*(1000-AT166*BJ166)/(1000-AT166*BI166))/(100*BA166)</f>
        <v>0</v>
      </c>
      <c r="AG166">
        <f>1000*BM166*AT166*(BI166-BJ166)/(100*BA166*(1000-AT166*BI166))</f>
        <v>0</v>
      </c>
      <c r="AH166">
        <f>(AI166 - AJ166 - BN166*1E3/(8.314*(BP166+273.15)) * AL166/BM166 * AK166) * BM166/(100*BA166) * (1000 - BJ166)/1000</f>
        <v>0</v>
      </c>
      <c r="AI166">
        <v>426.2144594298147</v>
      </c>
      <c r="AJ166">
        <v>424.5843757575762</v>
      </c>
      <c r="AK166">
        <v>-0.0009836996158024112</v>
      </c>
      <c r="AL166">
        <v>67.18489685840341</v>
      </c>
      <c r="AM166">
        <f>(AO166 - AN166 + BN166*1E3/(8.314*(BP166+273.15)) * AQ166/BM166 * AP166) * BM166/(100*BA166) * 1000/(1000 - AO166)</f>
        <v>0</v>
      </c>
      <c r="AN166">
        <v>14.63745481197737</v>
      </c>
      <c r="AO166">
        <v>14.91618060606061</v>
      </c>
      <c r="AP166">
        <v>6.678663440965676E-05</v>
      </c>
      <c r="AQ166">
        <v>78.54852580634223</v>
      </c>
      <c r="AR166">
        <v>0</v>
      </c>
      <c r="AS166">
        <v>0</v>
      </c>
      <c r="AT166">
        <f>IF(AR166*$H$13&gt;=AV166,1.0,(AV166/(AV166-AR166*$H$13)))</f>
        <v>0</v>
      </c>
      <c r="AU166">
        <f>(AT166-1)*100</f>
        <v>0</v>
      </c>
      <c r="AV166">
        <f>MAX(0,($B$13+$C$13*BU166)/(1+$D$13*BU166)*BN166/(BP166+273)*$E$13)</f>
        <v>0</v>
      </c>
      <c r="AW166">
        <f>$B$11*BV166+$C$11*BW166+$F$11*CH166*(1-CK166)</f>
        <v>0</v>
      </c>
      <c r="AX166">
        <f>AW166*AY166</f>
        <v>0</v>
      </c>
      <c r="AY166">
        <f>($B$11*$D$9+$C$11*$D$9+$F$11*((CU166+CM166)/MAX(CU166+CM166+CV166, 0.1)*$I$9+CV166/MAX(CU166+CM166+CV166, 0.1)*$J$9))/($B$11+$C$11+$F$11)</f>
        <v>0</v>
      </c>
      <c r="AZ166">
        <f>($B$11*$K$9+$C$11*$K$9+$F$11*((CU166+CM166)/MAX(CU166+CM166+CV166, 0.1)*$P$9+CV166/MAX(CU166+CM166+CV166, 0.1)*$Q$9))/($B$11+$C$11+$F$11)</f>
        <v>0</v>
      </c>
      <c r="BA166">
        <v>6</v>
      </c>
      <c r="BB166">
        <v>0.5</v>
      </c>
      <c r="BC166" t="s">
        <v>355</v>
      </c>
      <c r="BD166">
        <v>2</v>
      </c>
      <c r="BE166" t="b">
        <v>1</v>
      </c>
      <c r="BF166">
        <v>1714157189.066667</v>
      </c>
      <c r="BG166">
        <v>418.3053333333334</v>
      </c>
      <c r="BH166">
        <v>420.0047000000001</v>
      </c>
      <c r="BI166">
        <v>14.89252666666667</v>
      </c>
      <c r="BJ166">
        <v>14.62565</v>
      </c>
      <c r="BK166">
        <v>420.9777</v>
      </c>
      <c r="BL166">
        <v>14.91682333333334</v>
      </c>
      <c r="BM166">
        <v>600.0495999999999</v>
      </c>
      <c r="BN166">
        <v>101.3834666666666</v>
      </c>
      <c r="BO166">
        <v>0.1000502833333333</v>
      </c>
      <c r="BP166">
        <v>23.91517333333333</v>
      </c>
      <c r="BQ166">
        <v>23.93223</v>
      </c>
      <c r="BR166">
        <v>999.9000000000002</v>
      </c>
      <c r="BS166">
        <v>0</v>
      </c>
      <c r="BT166">
        <v>0</v>
      </c>
      <c r="BU166">
        <v>10010.39066666667</v>
      </c>
      <c r="BV166">
        <v>0</v>
      </c>
      <c r="BW166">
        <v>940.1472666666666</v>
      </c>
      <c r="BX166">
        <v>-1.699276333333333</v>
      </c>
      <c r="BY166">
        <v>424.6292</v>
      </c>
      <c r="BZ166">
        <v>426.2387666666665</v>
      </c>
      <c r="CA166">
        <v>0.2668819333333333</v>
      </c>
      <c r="CB166">
        <v>420.0047000000001</v>
      </c>
      <c r="CC166">
        <v>14.62565</v>
      </c>
      <c r="CD166">
        <v>1.509856333333333</v>
      </c>
      <c r="CE166">
        <v>1.482797</v>
      </c>
      <c r="CF166">
        <v>13.06833</v>
      </c>
      <c r="CG166">
        <v>12.79192666666667</v>
      </c>
      <c r="CH166">
        <v>399.9830333333333</v>
      </c>
      <c r="CI166">
        <v>0.8999804333333333</v>
      </c>
      <c r="CJ166">
        <v>0.1000197233333333</v>
      </c>
      <c r="CK166">
        <v>0</v>
      </c>
      <c r="CL166">
        <v>137.9246666666667</v>
      </c>
      <c r="CM166">
        <v>5.00098</v>
      </c>
      <c r="CN166">
        <v>964.2415000000001</v>
      </c>
      <c r="CO166">
        <v>3655.739333333333</v>
      </c>
      <c r="CP166">
        <v>36.26016666666666</v>
      </c>
      <c r="CQ166">
        <v>40.281</v>
      </c>
      <c r="CR166">
        <v>38.0852</v>
      </c>
      <c r="CS166">
        <v>40.06843333333333</v>
      </c>
      <c r="CT166">
        <v>38.12063333333334</v>
      </c>
      <c r="CU166">
        <v>355.475</v>
      </c>
      <c r="CV166">
        <v>39.505</v>
      </c>
      <c r="CW166">
        <v>0</v>
      </c>
      <c r="CX166">
        <v>1714157284.1</v>
      </c>
      <c r="CY166">
        <v>0</v>
      </c>
      <c r="CZ166">
        <v>1714156915</v>
      </c>
      <c r="DA166" t="s">
        <v>672</v>
      </c>
      <c r="DB166">
        <v>1714156905.5</v>
      </c>
      <c r="DC166">
        <v>1714156915</v>
      </c>
      <c r="DD166">
        <v>6</v>
      </c>
      <c r="DE166">
        <v>-0.076</v>
      </c>
      <c r="DF166">
        <v>0.007</v>
      </c>
      <c r="DG166">
        <v>-2.68</v>
      </c>
      <c r="DH166">
        <v>-0.025</v>
      </c>
      <c r="DI166">
        <v>420</v>
      </c>
      <c r="DJ166">
        <v>14</v>
      </c>
      <c r="DK166">
        <v>1.05</v>
      </c>
      <c r="DL166">
        <v>0.63</v>
      </c>
      <c r="DM166">
        <v>-1.681224878048781</v>
      </c>
      <c r="DN166">
        <v>-0.2750236933797905</v>
      </c>
      <c r="DO166">
        <v>0.0448927318861822</v>
      </c>
      <c r="DP166">
        <v>0</v>
      </c>
      <c r="DQ166">
        <v>0.2736787804878049</v>
      </c>
      <c r="DR166">
        <v>-0.07737206968641042</v>
      </c>
      <c r="DS166">
        <v>0.01306326939899958</v>
      </c>
      <c r="DT166">
        <v>1</v>
      </c>
      <c r="DU166">
        <v>1</v>
      </c>
      <c r="DV166">
        <v>2</v>
      </c>
      <c r="DW166" t="s">
        <v>368</v>
      </c>
      <c r="DX166">
        <v>3.22864</v>
      </c>
      <c r="DY166">
        <v>2.70427</v>
      </c>
      <c r="DZ166">
        <v>0.105695</v>
      </c>
      <c r="EA166">
        <v>0.105845</v>
      </c>
      <c r="EB166">
        <v>0.0824458</v>
      </c>
      <c r="EC166">
        <v>0.081876</v>
      </c>
      <c r="ED166">
        <v>29168.9</v>
      </c>
      <c r="EE166">
        <v>28470.2</v>
      </c>
      <c r="EF166">
        <v>31238.6</v>
      </c>
      <c r="EG166">
        <v>30188.1</v>
      </c>
      <c r="EH166">
        <v>38393.1</v>
      </c>
      <c r="EI166">
        <v>36663.2</v>
      </c>
      <c r="EJ166">
        <v>43777.4</v>
      </c>
      <c r="EK166">
        <v>42169.1</v>
      </c>
      <c r="EL166">
        <v>2.11227</v>
      </c>
      <c r="EM166">
        <v>1.90847</v>
      </c>
      <c r="EN166">
        <v>0.0241324</v>
      </c>
      <c r="EO166">
        <v>0</v>
      </c>
      <c r="EP166">
        <v>23.5454</v>
      </c>
      <c r="EQ166">
        <v>999.9</v>
      </c>
      <c r="ER166">
        <v>51</v>
      </c>
      <c r="ES166">
        <v>28.2</v>
      </c>
      <c r="ET166">
        <v>19.312</v>
      </c>
      <c r="EU166">
        <v>61.4938</v>
      </c>
      <c r="EV166">
        <v>21.887</v>
      </c>
      <c r="EW166">
        <v>1</v>
      </c>
      <c r="EX166">
        <v>-0.0143826</v>
      </c>
      <c r="EY166">
        <v>1.76019</v>
      </c>
      <c r="EZ166">
        <v>20.1972</v>
      </c>
      <c r="FA166">
        <v>5.22672</v>
      </c>
      <c r="FB166">
        <v>11.998</v>
      </c>
      <c r="FC166">
        <v>4.96685</v>
      </c>
      <c r="FD166">
        <v>3.297</v>
      </c>
      <c r="FE166">
        <v>9999</v>
      </c>
      <c r="FF166">
        <v>9999</v>
      </c>
      <c r="FG166">
        <v>9999</v>
      </c>
      <c r="FH166">
        <v>28.2</v>
      </c>
      <c r="FI166">
        <v>4.971</v>
      </c>
      <c r="FJ166">
        <v>1.86769</v>
      </c>
      <c r="FK166">
        <v>1.85898</v>
      </c>
      <c r="FL166">
        <v>1.86508</v>
      </c>
      <c r="FM166">
        <v>1.8631</v>
      </c>
      <c r="FN166">
        <v>1.86444</v>
      </c>
      <c r="FO166">
        <v>1.85989</v>
      </c>
      <c r="FP166">
        <v>1.86395</v>
      </c>
      <c r="FQ166">
        <v>0</v>
      </c>
      <c r="FR166">
        <v>0</v>
      </c>
      <c r="FS166">
        <v>0</v>
      </c>
      <c r="FT166">
        <v>0</v>
      </c>
      <c r="FU166" t="s">
        <v>358</v>
      </c>
      <c r="FV166" t="s">
        <v>359</v>
      </c>
      <c r="FW166" t="s">
        <v>360</v>
      </c>
      <c r="FX166" t="s">
        <v>360</v>
      </c>
      <c r="FY166" t="s">
        <v>360</v>
      </c>
      <c r="FZ166" t="s">
        <v>360</v>
      </c>
      <c r="GA166">
        <v>0</v>
      </c>
      <c r="GB166">
        <v>100</v>
      </c>
      <c r="GC166">
        <v>100</v>
      </c>
      <c r="GD166">
        <v>-2.672</v>
      </c>
      <c r="GE166">
        <v>-0.0243</v>
      </c>
      <c r="GF166">
        <v>-0.822486228476407</v>
      </c>
      <c r="GG166">
        <v>-0.004200780211792431</v>
      </c>
      <c r="GH166">
        <v>-6.086107273994438E-07</v>
      </c>
      <c r="GI166">
        <v>3.538391214060535E-10</v>
      </c>
      <c r="GJ166">
        <v>-0.04724261997396283</v>
      </c>
      <c r="GK166">
        <v>0.006682484536868237</v>
      </c>
      <c r="GL166">
        <v>-0.0007200357986506558</v>
      </c>
      <c r="GM166">
        <v>2.515042002614049E-05</v>
      </c>
      <c r="GN166">
        <v>15</v>
      </c>
      <c r="GO166">
        <v>1944</v>
      </c>
      <c r="GP166">
        <v>3</v>
      </c>
      <c r="GQ166">
        <v>20</v>
      </c>
      <c r="GR166">
        <v>4.9</v>
      </c>
      <c r="GS166">
        <v>4.7</v>
      </c>
      <c r="GT166">
        <v>1.12793</v>
      </c>
      <c r="GU166">
        <v>2.42432</v>
      </c>
      <c r="GV166">
        <v>1.44775</v>
      </c>
      <c r="GW166">
        <v>2.29614</v>
      </c>
      <c r="GX166">
        <v>1.55151</v>
      </c>
      <c r="GY166">
        <v>2.40234</v>
      </c>
      <c r="GZ166">
        <v>33.1769</v>
      </c>
      <c r="HA166">
        <v>13.668</v>
      </c>
      <c r="HB166">
        <v>18</v>
      </c>
      <c r="HC166">
        <v>589.789</v>
      </c>
      <c r="HD166">
        <v>461.554</v>
      </c>
      <c r="HE166">
        <v>21.0003</v>
      </c>
      <c r="HF166">
        <v>26.8096</v>
      </c>
      <c r="HG166">
        <v>30.0005</v>
      </c>
      <c r="HH166">
        <v>26.8325</v>
      </c>
      <c r="HI166">
        <v>26.7921</v>
      </c>
      <c r="HJ166">
        <v>22.5707</v>
      </c>
      <c r="HK166">
        <v>32.5069</v>
      </c>
      <c r="HL166">
        <v>48.1465</v>
      </c>
      <c r="HM166">
        <v>21</v>
      </c>
      <c r="HN166">
        <v>420</v>
      </c>
      <c r="HO166">
        <v>14.6827</v>
      </c>
      <c r="HP166">
        <v>99.1311</v>
      </c>
      <c r="HQ166">
        <v>100.749</v>
      </c>
    </row>
    <row r="167" spans="1:225">
      <c r="A167">
        <v>151</v>
      </c>
      <c r="B167">
        <v>1714157373</v>
      </c>
      <c r="C167">
        <v>6315.900000095367</v>
      </c>
      <c r="D167" t="s">
        <v>685</v>
      </c>
      <c r="E167" t="s">
        <v>686</v>
      </c>
      <c r="F167">
        <v>5</v>
      </c>
      <c r="G167" t="s">
        <v>687</v>
      </c>
      <c r="H167">
        <v>1714157365</v>
      </c>
      <c r="I167">
        <f>(J167)/1000</f>
        <v>0</v>
      </c>
      <c r="J167">
        <f>IF(BE167, AM167, AG167)</f>
        <v>0</v>
      </c>
      <c r="K167">
        <f>IF(BE167, AH167, AF167)</f>
        <v>0</v>
      </c>
      <c r="L167">
        <f>BG167 - IF(AT167&gt;1, K167*BA167*100.0/(AV167*BU167), 0)</f>
        <v>0</v>
      </c>
      <c r="M167">
        <f>((S167-I167/2)*L167-K167)/(S167+I167/2)</f>
        <v>0</v>
      </c>
      <c r="N167">
        <f>M167*(BN167+BO167)/1000.0</f>
        <v>0</v>
      </c>
      <c r="O167">
        <f>(BG167 - IF(AT167&gt;1, K167*BA167*100.0/(AV167*BU167), 0))*(BN167+BO167)/1000.0</f>
        <v>0</v>
      </c>
      <c r="P167">
        <f>2.0/((1/R167-1/Q167)+SIGN(R167)*SQRT((1/R167-1/Q167)*(1/R167-1/Q167) + 4*BB167/((BB167+1)*(BB167+1))*(2*1/R167*1/Q167-1/Q167*1/Q167)))</f>
        <v>0</v>
      </c>
      <c r="Q167">
        <f>IF(LEFT(BC167,1)&lt;&gt;"0",IF(LEFT(BC167,1)="1",3.0,BD167),$D$5+$E$5*(BU167*BN167/($K$5*1000))+$F$5*(BU167*BN167/($K$5*1000))*MAX(MIN(BA167,$J$5),$I$5)*MAX(MIN(BA167,$J$5),$I$5)+$G$5*MAX(MIN(BA167,$J$5),$I$5)*(BU167*BN167/($K$5*1000))+$H$5*(BU167*BN167/($K$5*1000))*(BU167*BN167/($K$5*1000)))</f>
        <v>0</v>
      </c>
      <c r="R167">
        <f>I167*(1000-(1000*0.61365*exp(17.502*V167/(240.97+V167))/(BN167+BO167)+BI167)/2)/(1000*0.61365*exp(17.502*V167/(240.97+V167))/(BN167+BO167)-BI167)</f>
        <v>0</v>
      </c>
      <c r="S167">
        <f>1/((BB167+1)/(P167/1.6)+1/(Q167/1.37)) + BB167/((BB167+1)/(P167/1.6) + BB167/(Q167/1.37))</f>
        <v>0</v>
      </c>
      <c r="T167">
        <f>(AW167*AZ167)</f>
        <v>0</v>
      </c>
      <c r="U167">
        <f>(BP167+(T167+2*0.95*5.67E-8*(((BP167+$B$7)+273)^4-(BP167+273)^4)-44100*I167)/(1.84*29.3*Q167+8*0.95*5.67E-8*(BP167+273)^3))</f>
        <v>0</v>
      </c>
      <c r="V167">
        <f>($C$7*BQ167+$D$7*BR167+$E$7*U167)</f>
        <v>0</v>
      </c>
      <c r="W167">
        <f>0.61365*exp(17.502*V167/(240.97+V167))</f>
        <v>0</v>
      </c>
      <c r="X167">
        <f>(Y167/Z167*100)</f>
        <v>0</v>
      </c>
      <c r="Y167">
        <f>BI167*(BN167+BO167)/1000</f>
        <v>0</v>
      </c>
      <c r="Z167">
        <f>0.61365*exp(17.502*BP167/(240.97+BP167))</f>
        <v>0</v>
      </c>
      <c r="AA167">
        <f>(W167-BI167*(BN167+BO167)/1000)</f>
        <v>0</v>
      </c>
      <c r="AB167">
        <f>(-I167*44100)</f>
        <v>0</v>
      </c>
      <c r="AC167">
        <f>2*29.3*Q167*0.92*(BP167-V167)</f>
        <v>0</v>
      </c>
      <c r="AD167">
        <f>2*0.95*5.67E-8*(((BP167+$B$7)+273)^4-(V167+273)^4)</f>
        <v>0</v>
      </c>
      <c r="AE167">
        <f>T167+AD167+AB167+AC167</f>
        <v>0</v>
      </c>
      <c r="AF167">
        <f>BM167*AT167*(BH167-BG167*(1000-AT167*BJ167)/(1000-AT167*BI167))/(100*BA167)</f>
        <v>0</v>
      </c>
      <c r="AG167">
        <f>1000*BM167*AT167*(BI167-BJ167)/(100*BA167*(1000-AT167*BI167))</f>
        <v>0</v>
      </c>
      <c r="AH167">
        <f>(AI167 - AJ167 - BN167*1E3/(8.314*(BP167+273.15)) * AL167/BM167 * AK167) * BM167/(100*BA167) * (1000 - BJ167)/1000</f>
        <v>0</v>
      </c>
      <c r="AI167">
        <v>426.2089413020977</v>
      </c>
      <c r="AJ167">
        <v>424.1464363636362</v>
      </c>
      <c r="AK167">
        <v>0.0006345628573281645</v>
      </c>
      <c r="AL167">
        <v>67.19084330937169</v>
      </c>
      <c r="AM167">
        <f>(AO167 - AN167 + BN167*1E3/(8.314*(BP167+273.15)) * AQ167/BM167 * AP167) * BM167/(100*BA167) * 1000/(1000 - AO167)</f>
        <v>0</v>
      </c>
      <c r="AN167">
        <v>14.50096204145361</v>
      </c>
      <c r="AO167">
        <v>14.97356787878788</v>
      </c>
      <c r="AP167">
        <v>-0.006233879123828544</v>
      </c>
      <c r="AQ167">
        <v>78.54663470408113</v>
      </c>
      <c r="AR167">
        <v>1</v>
      </c>
      <c r="AS167">
        <v>0</v>
      </c>
      <c r="AT167">
        <f>IF(AR167*$H$13&gt;=AV167,1.0,(AV167/(AV167-AR167*$H$13)))</f>
        <v>0</v>
      </c>
      <c r="AU167">
        <f>(AT167-1)*100</f>
        <v>0</v>
      </c>
      <c r="AV167">
        <f>MAX(0,($B$13+$C$13*BU167)/(1+$D$13*BU167)*BN167/(BP167+273)*$E$13)</f>
        <v>0</v>
      </c>
      <c r="AW167">
        <f>$B$11*BV167+$C$11*BW167+$F$11*CH167*(1-CK167)</f>
        <v>0</v>
      </c>
      <c r="AX167">
        <f>AW167*AY167</f>
        <v>0</v>
      </c>
      <c r="AY167">
        <f>($B$11*$D$9+$C$11*$D$9+$F$11*((CU167+CM167)/MAX(CU167+CM167+CV167, 0.1)*$I$9+CV167/MAX(CU167+CM167+CV167, 0.1)*$J$9))/($B$11+$C$11+$F$11)</f>
        <v>0</v>
      </c>
      <c r="AZ167">
        <f>($B$11*$K$9+$C$11*$K$9+$F$11*((CU167+CM167)/MAX(CU167+CM167+CV167, 0.1)*$P$9+CV167/MAX(CU167+CM167+CV167, 0.1)*$Q$9))/($B$11+$C$11+$F$11)</f>
        <v>0</v>
      </c>
      <c r="BA167">
        <v>6</v>
      </c>
      <c r="BB167">
        <v>0.5</v>
      </c>
      <c r="BC167" t="s">
        <v>355</v>
      </c>
      <c r="BD167">
        <v>2</v>
      </c>
      <c r="BE167" t="b">
        <v>1</v>
      </c>
      <c r="BF167">
        <v>1714157365</v>
      </c>
      <c r="BG167">
        <v>417.7477096774194</v>
      </c>
      <c r="BH167">
        <v>419.9808064516129</v>
      </c>
      <c r="BI167">
        <v>15.03606774193548</v>
      </c>
      <c r="BJ167">
        <v>14.53874193548387</v>
      </c>
      <c r="BK167">
        <v>420.4175806451613</v>
      </c>
      <c r="BL167">
        <v>15.06006774193549</v>
      </c>
      <c r="BM167">
        <v>600.0044193548389</v>
      </c>
      <c r="BN167">
        <v>101.3816774193548</v>
      </c>
      <c r="BO167">
        <v>0.09997911290322579</v>
      </c>
      <c r="BP167">
        <v>23.76347741935484</v>
      </c>
      <c r="BQ167">
        <v>23.85681290322581</v>
      </c>
      <c r="BR167">
        <v>999.9000000000003</v>
      </c>
      <c r="BS167">
        <v>0</v>
      </c>
      <c r="BT167">
        <v>0</v>
      </c>
      <c r="BU167">
        <v>9998.527741935484</v>
      </c>
      <c r="BV167">
        <v>0</v>
      </c>
      <c r="BW167">
        <v>928.0721612903227</v>
      </c>
      <c r="BX167">
        <v>-2.233086129032258</v>
      </c>
      <c r="BY167">
        <v>424.1248387096774</v>
      </c>
      <c r="BZ167">
        <v>426.176935483871</v>
      </c>
      <c r="CA167">
        <v>0.4973206129032257</v>
      </c>
      <c r="CB167">
        <v>419.9808064516129</v>
      </c>
      <c r="CC167">
        <v>14.53874193548387</v>
      </c>
      <c r="CD167">
        <v>1.524381290322581</v>
      </c>
      <c r="CE167">
        <v>1.473962258064516</v>
      </c>
      <c r="CF167">
        <v>13.21488387096774</v>
      </c>
      <c r="CG167">
        <v>12.70063548387097</v>
      </c>
      <c r="CH167">
        <v>400.0010322580645</v>
      </c>
      <c r="CI167">
        <v>0.9000273225806452</v>
      </c>
      <c r="CJ167">
        <v>0.09997289677419356</v>
      </c>
      <c r="CK167">
        <v>0</v>
      </c>
      <c r="CL167">
        <v>194.9522580645162</v>
      </c>
      <c r="CM167">
        <v>5.00098</v>
      </c>
      <c r="CN167">
        <v>1158.975161290323</v>
      </c>
      <c r="CO167">
        <v>3655.961612903226</v>
      </c>
      <c r="CP167">
        <v>34.72154838709677</v>
      </c>
      <c r="CQ167">
        <v>38.11683870967742</v>
      </c>
      <c r="CR167">
        <v>36.40900000000001</v>
      </c>
      <c r="CS167">
        <v>37.39293548387096</v>
      </c>
      <c r="CT167">
        <v>36.49774193548387</v>
      </c>
      <c r="CU167">
        <v>355.5109677419355</v>
      </c>
      <c r="CV167">
        <v>39.48967741935484</v>
      </c>
      <c r="CW167">
        <v>0</v>
      </c>
      <c r="CX167">
        <v>1714157459.9</v>
      </c>
      <c r="CY167">
        <v>0</v>
      </c>
      <c r="CZ167">
        <v>1714156915</v>
      </c>
      <c r="DA167" t="s">
        <v>672</v>
      </c>
      <c r="DB167">
        <v>1714156905.5</v>
      </c>
      <c r="DC167">
        <v>1714156915</v>
      </c>
      <c r="DD167">
        <v>6</v>
      </c>
      <c r="DE167">
        <v>-0.076</v>
      </c>
      <c r="DF167">
        <v>0.007</v>
      </c>
      <c r="DG167">
        <v>-2.68</v>
      </c>
      <c r="DH167">
        <v>-0.025</v>
      </c>
      <c r="DI167">
        <v>420</v>
      </c>
      <c r="DJ167">
        <v>14</v>
      </c>
      <c r="DK167">
        <v>1.05</v>
      </c>
      <c r="DL167">
        <v>0.63</v>
      </c>
      <c r="DM167">
        <v>-2.1259505</v>
      </c>
      <c r="DN167">
        <v>-1.576993846153841</v>
      </c>
      <c r="DO167">
        <v>0.2152903158638353</v>
      </c>
      <c r="DP167">
        <v>0</v>
      </c>
      <c r="DQ167">
        <v>0.4843266</v>
      </c>
      <c r="DR167">
        <v>0.1599529981238268</v>
      </c>
      <c r="DS167">
        <v>0.02580460271133814</v>
      </c>
      <c r="DT167">
        <v>0</v>
      </c>
      <c r="DU167">
        <v>0</v>
      </c>
      <c r="DV167">
        <v>2</v>
      </c>
      <c r="DW167" t="s">
        <v>357</v>
      </c>
      <c r="DX167">
        <v>3.22845</v>
      </c>
      <c r="DY167">
        <v>2.70437</v>
      </c>
      <c r="DZ167">
        <v>0.105578</v>
      </c>
      <c r="EA167">
        <v>0.105814</v>
      </c>
      <c r="EB167">
        <v>0.0826269</v>
      </c>
      <c r="EC167">
        <v>0.08105130000000001</v>
      </c>
      <c r="ED167">
        <v>29169.5</v>
      </c>
      <c r="EE167">
        <v>28464.7</v>
      </c>
      <c r="EF167">
        <v>31235.7</v>
      </c>
      <c r="EG167">
        <v>30181.9</v>
      </c>
      <c r="EH167">
        <v>38381.4</v>
      </c>
      <c r="EI167">
        <v>36689.5</v>
      </c>
      <c r="EJ167">
        <v>43772.9</v>
      </c>
      <c r="EK167">
        <v>42161.1</v>
      </c>
      <c r="EL167">
        <v>2.10925</v>
      </c>
      <c r="EM167">
        <v>1.90572</v>
      </c>
      <c r="EN167">
        <v>0.0284612</v>
      </c>
      <c r="EO167">
        <v>0</v>
      </c>
      <c r="EP167">
        <v>23.3854</v>
      </c>
      <c r="EQ167">
        <v>999.9</v>
      </c>
      <c r="ER167">
        <v>49.9</v>
      </c>
      <c r="ES167">
        <v>28.5</v>
      </c>
      <c r="ET167">
        <v>19.2295</v>
      </c>
      <c r="EU167">
        <v>61.4738</v>
      </c>
      <c r="EV167">
        <v>22.0433</v>
      </c>
      <c r="EW167">
        <v>1</v>
      </c>
      <c r="EX167">
        <v>-0.00659807</v>
      </c>
      <c r="EY167">
        <v>1.72122</v>
      </c>
      <c r="EZ167">
        <v>20.1978</v>
      </c>
      <c r="FA167">
        <v>5.22403</v>
      </c>
      <c r="FB167">
        <v>11.998</v>
      </c>
      <c r="FC167">
        <v>4.96695</v>
      </c>
      <c r="FD167">
        <v>3.297</v>
      </c>
      <c r="FE167">
        <v>9999</v>
      </c>
      <c r="FF167">
        <v>9999</v>
      </c>
      <c r="FG167">
        <v>9999</v>
      </c>
      <c r="FH167">
        <v>28.3</v>
      </c>
      <c r="FI167">
        <v>4.97106</v>
      </c>
      <c r="FJ167">
        <v>1.86769</v>
      </c>
      <c r="FK167">
        <v>1.85898</v>
      </c>
      <c r="FL167">
        <v>1.86508</v>
      </c>
      <c r="FM167">
        <v>1.8631</v>
      </c>
      <c r="FN167">
        <v>1.86447</v>
      </c>
      <c r="FO167">
        <v>1.85989</v>
      </c>
      <c r="FP167">
        <v>1.86394</v>
      </c>
      <c r="FQ167">
        <v>0</v>
      </c>
      <c r="FR167">
        <v>0</v>
      </c>
      <c r="FS167">
        <v>0</v>
      </c>
      <c r="FT167">
        <v>0</v>
      </c>
      <c r="FU167" t="s">
        <v>358</v>
      </c>
      <c r="FV167" t="s">
        <v>359</v>
      </c>
      <c r="FW167" t="s">
        <v>360</v>
      </c>
      <c r="FX167" t="s">
        <v>360</v>
      </c>
      <c r="FY167" t="s">
        <v>360</v>
      </c>
      <c r="FZ167" t="s">
        <v>360</v>
      </c>
      <c r="GA167">
        <v>0</v>
      </c>
      <c r="GB167">
        <v>100</v>
      </c>
      <c r="GC167">
        <v>100</v>
      </c>
      <c r="GD167">
        <v>-2.67</v>
      </c>
      <c r="GE167">
        <v>-0.0241</v>
      </c>
      <c r="GF167">
        <v>-0.822486228476407</v>
      </c>
      <c r="GG167">
        <v>-0.004200780211792431</v>
      </c>
      <c r="GH167">
        <v>-6.086107273994438E-07</v>
      </c>
      <c r="GI167">
        <v>3.538391214060535E-10</v>
      </c>
      <c r="GJ167">
        <v>-0.04724261997396283</v>
      </c>
      <c r="GK167">
        <v>0.006682484536868237</v>
      </c>
      <c r="GL167">
        <v>-0.0007200357986506558</v>
      </c>
      <c r="GM167">
        <v>2.515042002614049E-05</v>
      </c>
      <c r="GN167">
        <v>15</v>
      </c>
      <c r="GO167">
        <v>1944</v>
      </c>
      <c r="GP167">
        <v>3</v>
      </c>
      <c r="GQ167">
        <v>20</v>
      </c>
      <c r="GR167">
        <v>7.8</v>
      </c>
      <c r="GS167">
        <v>7.6</v>
      </c>
      <c r="GT167">
        <v>1.12793</v>
      </c>
      <c r="GU167">
        <v>2.43286</v>
      </c>
      <c r="GV167">
        <v>1.44897</v>
      </c>
      <c r="GW167">
        <v>2.29492</v>
      </c>
      <c r="GX167">
        <v>1.55151</v>
      </c>
      <c r="GY167">
        <v>2.24854</v>
      </c>
      <c r="GZ167">
        <v>33.5355</v>
      </c>
      <c r="HA167">
        <v>13.5979</v>
      </c>
      <c r="HB167">
        <v>18</v>
      </c>
      <c r="HC167">
        <v>588.775</v>
      </c>
      <c r="HD167">
        <v>460.72</v>
      </c>
      <c r="HE167">
        <v>21</v>
      </c>
      <c r="HF167">
        <v>26.9088</v>
      </c>
      <c r="HG167">
        <v>30.0002</v>
      </c>
      <c r="HH167">
        <v>26.9404</v>
      </c>
      <c r="HI167">
        <v>26.8988</v>
      </c>
      <c r="HJ167">
        <v>22.5753</v>
      </c>
      <c r="HK167">
        <v>33.3826</v>
      </c>
      <c r="HL167">
        <v>46.2845</v>
      </c>
      <c r="HM167">
        <v>21</v>
      </c>
      <c r="HN167">
        <v>420</v>
      </c>
      <c r="HO167">
        <v>14.4305</v>
      </c>
      <c r="HP167">
        <v>99.1212</v>
      </c>
      <c r="HQ167">
        <v>100.729</v>
      </c>
    </row>
    <row r="168" spans="1:225">
      <c r="A168">
        <v>152</v>
      </c>
      <c r="B168">
        <v>1714157396.5</v>
      </c>
      <c r="C168">
        <v>6339.400000095367</v>
      </c>
      <c r="D168" t="s">
        <v>688</v>
      </c>
      <c r="E168" t="s">
        <v>689</v>
      </c>
      <c r="F168">
        <v>5</v>
      </c>
      <c r="G168" t="s">
        <v>687</v>
      </c>
      <c r="H168">
        <v>1714157389.75</v>
      </c>
      <c r="I168">
        <f>(J168)/1000</f>
        <v>0</v>
      </c>
      <c r="J168">
        <f>IF(BE168, AM168, AG168)</f>
        <v>0</v>
      </c>
      <c r="K168">
        <f>IF(BE168, AH168, AF168)</f>
        <v>0</v>
      </c>
      <c r="L168">
        <f>BG168 - IF(AT168&gt;1, K168*BA168*100.0/(AV168*BU168), 0)</f>
        <v>0</v>
      </c>
      <c r="M168">
        <f>((S168-I168/2)*L168-K168)/(S168+I168/2)</f>
        <v>0</v>
      </c>
      <c r="N168">
        <f>M168*(BN168+BO168)/1000.0</f>
        <v>0</v>
      </c>
      <c r="O168">
        <f>(BG168 - IF(AT168&gt;1, K168*BA168*100.0/(AV168*BU168), 0))*(BN168+BO168)/1000.0</f>
        <v>0</v>
      </c>
      <c r="P168">
        <f>2.0/((1/R168-1/Q168)+SIGN(R168)*SQRT((1/R168-1/Q168)*(1/R168-1/Q168) + 4*BB168/((BB168+1)*(BB168+1))*(2*1/R168*1/Q168-1/Q168*1/Q168)))</f>
        <v>0</v>
      </c>
      <c r="Q168">
        <f>IF(LEFT(BC168,1)&lt;&gt;"0",IF(LEFT(BC168,1)="1",3.0,BD168),$D$5+$E$5*(BU168*BN168/($K$5*1000))+$F$5*(BU168*BN168/($K$5*1000))*MAX(MIN(BA168,$J$5),$I$5)*MAX(MIN(BA168,$J$5),$I$5)+$G$5*MAX(MIN(BA168,$J$5),$I$5)*(BU168*BN168/($K$5*1000))+$H$5*(BU168*BN168/($K$5*1000))*(BU168*BN168/($K$5*1000)))</f>
        <v>0</v>
      </c>
      <c r="R168">
        <f>I168*(1000-(1000*0.61365*exp(17.502*V168/(240.97+V168))/(BN168+BO168)+BI168)/2)/(1000*0.61365*exp(17.502*V168/(240.97+V168))/(BN168+BO168)-BI168)</f>
        <v>0</v>
      </c>
      <c r="S168">
        <f>1/((BB168+1)/(P168/1.6)+1/(Q168/1.37)) + BB168/((BB168+1)/(P168/1.6) + BB168/(Q168/1.37))</f>
        <v>0</v>
      </c>
      <c r="T168">
        <f>(AW168*AZ168)</f>
        <v>0</v>
      </c>
      <c r="U168">
        <f>(BP168+(T168+2*0.95*5.67E-8*(((BP168+$B$7)+273)^4-(BP168+273)^4)-44100*I168)/(1.84*29.3*Q168+8*0.95*5.67E-8*(BP168+273)^3))</f>
        <v>0</v>
      </c>
      <c r="V168">
        <f>($C$7*BQ168+$D$7*BR168+$E$7*U168)</f>
        <v>0</v>
      </c>
      <c r="W168">
        <f>0.61365*exp(17.502*V168/(240.97+V168))</f>
        <v>0</v>
      </c>
      <c r="X168">
        <f>(Y168/Z168*100)</f>
        <v>0</v>
      </c>
      <c r="Y168">
        <f>BI168*(BN168+BO168)/1000</f>
        <v>0</v>
      </c>
      <c r="Z168">
        <f>0.61365*exp(17.502*BP168/(240.97+BP168))</f>
        <v>0</v>
      </c>
      <c r="AA168">
        <f>(W168-BI168*(BN168+BO168)/1000)</f>
        <v>0</v>
      </c>
      <c r="AB168">
        <f>(-I168*44100)</f>
        <v>0</v>
      </c>
      <c r="AC168">
        <f>2*29.3*Q168*0.92*(BP168-V168)</f>
        <v>0</v>
      </c>
      <c r="AD168">
        <f>2*0.95*5.67E-8*(((BP168+$B$7)+273)^4-(V168+273)^4)</f>
        <v>0</v>
      </c>
      <c r="AE168">
        <f>T168+AD168+AB168+AC168</f>
        <v>0</v>
      </c>
      <c r="AF168">
        <f>BM168*AT168*(BH168-BG168*(1000-AT168*BJ168)/(1000-AT168*BI168))/(100*BA168)</f>
        <v>0</v>
      </c>
      <c r="AG168">
        <f>1000*BM168*AT168*(BI168-BJ168)/(100*BA168*(1000-AT168*BI168))</f>
        <v>0</v>
      </c>
      <c r="AH168">
        <f>(AI168 - AJ168 - BN168*1E3/(8.314*(BP168+273.15)) * AL168/BM168 * AK168) * BM168/(100*BA168) * (1000 - BJ168)/1000</f>
        <v>0</v>
      </c>
      <c r="AI168">
        <v>425.9289031937616</v>
      </c>
      <c r="AJ168">
        <v>423.6539939393937</v>
      </c>
      <c r="AK168">
        <v>0.04681899635101006</v>
      </c>
      <c r="AL168">
        <v>67.19084330937169</v>
      </c>
      <c r="AM168">
        <f>(AO168 - AN168 + BN168*1E3/(8.314*(BP168+273.15)) * AQ168/BM168 * AP168) * BM168/(100*BA168) * 1000/(1000 - AO168)</f>
        <v>0</v>
      </c>
      <c r="AN168">
        <v>14.38328559354568</v>
      </c>
      <c r="AO168">
        <v>14.86595757575757</v>
      </c>
      <c r="AP168">
        <v>-0.005395374490441932</v>
      </c>
      <c r="AQ168">
        <v>78.54663470408113</v>
      </c>
      <c r="AR168">
        <v>1</v>
      </c>
      <c r="AS168">
        <v>0</v>
      </c>
      <c r="AT168">
        <f>IF(AR168*$H$13&gt;=AV168,1.0,(AV168/(AV168-AR168*$H$13)))</f>
        <v>0</v>
      </c>
      <c r="AU168">
        <f>(AT168-1)*100</f>
        <v>0</v>
      </c>
      <c r="AV168">
        <f>MAX(0,($B$13+$C$13*BU168)/(1+$D$13*BU168)*BN168/(BP168+273)*$E$13)</f>
        <v>0</v>
      </c>
      <c r="AW168">
        <f>$B$11*BV168+$C$11*BW168+$F$11*CH168*(1-CK168)</f>
        <v>0</v>
      </c>
      <c r="AX168">
        <f>AW168*AY168</f>
        <v>0</v>
      </c>
      <c r="AY168">
        <f>($B$11*$D$9+$C$11*$D$9+$F$11*((CU168+CM168)/MAX(CU168+CM168+CV168, 0.1)*$I$9+CV168/MAX(CU168+CM168+CV168, 0.1)*$J$9))/($B$11+$C$11+$F$11)</f>
        <v>0</v>
      </c>
      <c r="AZ168">
        <f>($B$11*$K$9+$C$11*$K$9+$F$11*((CU168+CM168)/MAX(CU168+CM168+CV168, 0.1)*$P$9+CV168/MAX(CU168+CM168+CV168, 0.1)*$Q$9))/($B$11+$C$11+$F$11)</f>
        <v>0</v>
      </c>
      <c r="BA168">
        <v>6</v>
      </c>
      <c r="BB168">
        <v>0.5</v>
      </c>
      <c r="BC168" t="s">
        <v>355</v>
      </c>
      <c r="BD168">
        <v>2</v>
      </c>
      <c r="BE168" t="b">
        <v>1</v>
      </c>
      <c r="BF168">
        <v>1714157389.75</v>
      </c>
      <c r="BG168">
        <v>417.4176923076923</v>
      </c>
      <c r="BH168">
        <v>419.8186923076922</v>
      </c>
      <c r="BI168">
        <v>14.90027692307692</v>
      </c>
      <c r="BJ168">
        <v>14.39674230769231</v>
      </c>
      <c r="BK168">
        <v>420.0859615384616</v>
      </c>
      <c r="BL168">
        <v>14.92456153846154</v>
      </c>
      <c r="BM168">
        <v>600.0002307692307</v>
      </c>
      <c r="BN168">
        <v>101.3695</v>
      </c>
      <c r="BO168">
        <v>0.09999943076923076</v>
      </c>
      <c r="BP168">
        <v>23.74795384615385</v>
      </c>
      <c r="BQ168">
        <v>23.83669615384616</v>
      </c>
      <c r="BR168">
        <v>999.9000000000001</v>
      </c>
      <c r="BS168">
        <v>0</v>
      </c>
      <c r="BT168">
        <v>0</v>
      </c>
      <c r="BU168">
        <v>9988.747307692309</v>
      </c>
      <c r="BV168">
        <v>0</v>
      </c>
      <c r="BW168">
        <v>1006.212769230769</v>
      </c>
      <c r="BX168">
        <v>-2.400990769230769</v>
      </c>
      <c r="BY168">
        <v>423.7314615384615</v>
      </c>
      <c r="BZ168">
        <v>425.951076923077</v>
      </c>
      <c r="CA168">
        <v>0.503548576923077</v>
      </c>
      <c r="CB168">
        <v>419.8186923076922</v>
      </c>
      <c r="CC168">
        <v>14.39674230769231</v>
      </c>
      <c r="CD168">
        <v>1.510432307692308</v>
      </c>
      <c r="CE168">
        <v>1.459389230769231</v>
      </c>
      <c r="CF168">
        <v>13.07418076923077</v>
      </c>
      <c r="CG168">
        <v>12.54917307692308</v>
      </c>
      <c r="CH168">
        <v>399.9886153846154</v>
      </c>
      <c r="CI168">
        <v>0.9000159615384613</v>
      </c>
      <c r="CJ168">
        <v>0.0999842076923077</v>
      </c>
      <c r="CK168">
        <v>0</v>
      </c>
      <c r="CL168">
        <v>188.1693846153846</v>
      </c>
      <c r="CM168">
        <v>5.00098</v>
      </c>
      <c r="CN168">
        <v>1131.26</v>
      </c>
      <c r="CO168">
        <v>3655.83423076923</v>
      </c>
      <c r="CP168">
        <v>34.57653846153846</v>
      </c>
      <c r="CQ168">
        <v>38.02869230769231</v>
      </c>
      <c r="CR168">
        <v>36.27623076923077</v>
      </c>
      <c r="CS168">
        <v>37.28111538461539</v>
      </c>
      <c r="CT168">
        <v>36.37480769230769</v>
      </c>
      <c r="CU168">
        <v>355.4953846153846</v>
      </c>
      <c r="CV168">
        <v>39.49307692307692</v>
      </c>
      <c r="CW168">
        <v>0</v>
      </c>
      <c r="CX168">
        <v>1714157483.3</v>
      </c>
      <c r="CY168">
        <v>0</v>
      </c>
      <c r="CZ168">
        <v>1714156915</v>
      </c>
      <c r="DA168" t="s">
        <v>672</v>
      </c>
      <c r="DB168">
        <v>1714156905.5</v>
      </c>
      <c r="DC168">
        <v>1714156915</v>
      </c>
      <c r="DD168">
        <v>6</v>
      </c>
      <c r="DE168">
        <v>-0.076</v>
      </c>
      <c r="DF168">
        <v>0.007</v>
      </c>
      <c r="DG168">
        <v>-2.68</v>
      </c>
      <c r="DH168">
        <v>-0.025</v>
      </c>
      <c r="DI168">
        <v>420</v>
      </c>
      <c r="DJ168">
        <v>14</v>
      </c>
      <c r="DK168">
        <v>1.05</v>
      </c>
      <c r="DL168">
        <v>0.63</v>
      </c>
      <c r="DM168">
        <v>-2.465449</v>
      </c>
      <c r="DN168">
        <v>0.8507421388367777</v>
      </c>
      <c r="DO168">
        <v>0.7579926200920428</v>
      </c>
      <c r="DP168">
        <v>0</v>
      </c>
      <c r="DQ168">
        <v>0.4862359249999999</v>
      </c>
      <c r="DR168">
        <v>0.1592346303939963</v>
      </c>
      <c r="DS168">
        <v>0.0308696983151662</v>
      </c>
      <c r="DT168">
        <v>0</v>
      </c>
      <c r="DU168">
        <v>0</v>
      </c>
      <c r="DV168">
        <v>2</v>
      </c>
      <c r="DW168" t="s">
        <v>357</v>
      </c>
      <c r="DX168">
        <v>3.22844</v>
      </c>
      <c r="DY168">
        <v>2.70414</v>
      </c>
      <c r="DZ168">
        <v>0.105479</v>
      </c>
      <c r="EA168">
        <v>0.105719</v>
      </c>
      <c r="EB168">
        <v>0.0821882</v>
      </c>
      <c r="EC168">
        <v>0.0806616</v>
      </c>
      <c r="ED168">
        <v>29171.4</v>
      </c>
      <c r="EE168">
        <v>28465.8</v>
      </c>
      <c r="EF168">
        <v>31234.4</v>
      </c>
      <c r="EG168">
        <v>30179.9</v>
      </c>
      <c r="EH168">
        <v>38398</v>
      </c>
      <c r="EI168">
        <v>36702.7</v>
      </c>
      <c r="EJ168">
        <v>43770.7</v>
      </c>
      <c r="EK168">
        <v>42158.3</v>
      </c>
      <c r="EL168">
        <v>2.10925</v>
      </c>
      <c r="EM168">
        <v>1.90488</v>
      </c>
      <c r="EN168">
        <v>0.0278056</v>
      </c>
      <c r="EO168">
        <v>0</v>
      </c>
      <c r="EP168">
        <v>23.3652</v>
      </c>
      <c r="EQ168">
        <v>999.9</v>
      </c>
      <c r="ER168">
        <v>49.7</v>
      </c>
      <c r="ES168">
        <v>28.6</v>
      </c>
      <c r="ET168">
        <v>19.2664</v>
      </c>
      <c r="EU168">
        <v>62.1138</v>
      </c>
      <c r="EV168">
        <v>22.2636</v>
      </c>
      <c r="EW168">
        <v>1</v>
      </c>
      <c r="EX168">
        <v>-0.00613059</v>
      </c>
      <c r="EY168">
        <v>1.71847</v>
      </c>
      <c r="EZ168">
        <v>20.1997</v>
      </c>
      <c r="FA168">
        <v>5.22553</v>
      </c>
      <c r="FB168">
        <v>11.998</v>
      </c>
      <c r="FC168">
        <v>4.96665</v>
      </c>
      <c r="FD168">
        <v>3.297</v>
      </c>
      <c r="FE168">
        <v>9999</v>
      </c>
      <c r="FF168">
        <v>9999</v>
      </c>
      <c r="FG168">
        <v>9999</v>
      </c>
      <c r="FH168">
        <v>28.3</v>
      </c>
      <c r="FI168">
        <v>4.97104</v>
      </c>
      <c r="FJ168">
        <v>1.86772</v>
      </c>
      <c r="FK168">
        <v>1.85898</v>
      </c>
      <c r="FL168">
        <v>1.86508</v>
      </c>
      <c r="FM168">
        <v>1.8631</v>
      </c>
      <c r="FN168">
        <v>1.86446</v>
      </c>
      <c r="FO168">
        <v>1.85989</v>
      </c>
      <c r="FP168">
        <v>1.86399</v>
      </c>
      <c r="FQ168">
        <v>0</v>
      </c>
      <c r="FR168">
        <v>0</v>
      </c>
      <c r="FS168">
        <v>0</v>
      </c>
      <c r="FT168">
        <v>0</v>
      </c>
      <c r="FU168" t="s">
        <v>358</v>
      </c>
      <c r="FV168" t="s">
        <v>359</v>
      </c>
      <c r="FW168" t="s">
        <v>360</v>
      </c>
      <c r="FX168" t="s">
        <v>360</v>
      </c>
      <c r="FY168" t="s">
        <v>360</v>
      </c>
      <c r="FZ168" t="s">
        <v>360</v>
      </c>
      <c r="GA168">
        <v>0</v>
      </c>
      <c r="GB168">
        <v>100</v>
      </c>
      <c r="GC168">
        <v>100</v>
      </c>
      <c r="GD168">
        <v>-2.668</v>
      </c>
      <c r="GE168">
        <v>-0.0244</v>
      </c>
      <c r="GF168">
        <v>-0.822486228476407</v>
      </c>
      <c r="GG168">
        <v>-0.004200780211792431</v>
      </c>
      <c r="GH168">
        <v>-6.086107273994438E-07</v>
      </c>
      <c r="GI168">
        <v>3.538391214060535E-10</v>
      </c>
      <c r="GJ168">
        <v>-0.04724261997396283</v>
      </c>
      <c r="GK168">
        <v>0.006682484536868237</v>
      </c>
      <c r="GL168">
        <v>-0.0007200357986506558</v>
      </c>
      <c r="GM168">
        <v>2.515042002614049E-05</v>
      </c>
      <c r="GN168">
        <v>15</v>
      </c>
      <c r="GO168">
        <v>1944</v>
      </c>
      <c r="GP168">
        <v>3</v>
      </c>
      <c r="GQ168">
        <v>20</v>
      </c>
      <c r="GR168">
        <v>8.199999999999999</v>
      </c>
      <c r="GS168">
        <v>8</v>
      </c>
      <c r="GT168">
        <v>1.12549</v>
      </c>
      <c r="GU168">
        <v>2.4292</v>
      </c>
      <c r="GV168">
        <v>1.44775</v>
      </c>
      <c r="GW168">
        <v>2.29492</v>
      </c>
      <c r="GX168">
        <v>1.55151</v>
      </c>
      <c r="GY168">
        <v>2.26562</v>
      </c>
      <c r="GZ168">
        <v>33.558</v>
      </c>
      <c r="HA168">
        <v>13.6067</v>
      </c>
      <c r="HB168">
        <v>18</v>
      </c>
      <c r="HC168">
        <v>588.875</v>
      </c>
      <c r="HD168">
        <v>460.286</v>
      </c>
      <c r="HE168">
        <v>20.9992</v>
      </c>
      <c r="HF168">
        <v>26.9156</v>
      </c>
      <c r="HG168">
        <v>30.0003</v>
      </c>
      <c r="HH168">
        <v>26.9504</v>
      </c>
      <c r="HI168">
        <v>26.9103</v>
      </c>
      <c r="HJ168">
        <v>22.5461</v>
      </c>
      <c r="HK168">
        <v>33.2881</v>
      </c>
      <c r="HL168">
        <v>45.9028</v>
      </c>
      <c r="HM168">
        <v>21</v>
      </c>
      <c r="HN168">
        <v>420</v>
      </c>
      <c r="HO168">
        <v>14.4309</v>
      </c>
      <c r="HP168">
        <v>99.1165</v>
      </c>
      <c r="HQ168">
        <v>100.722</v>
      </c>
    </row>
    <row r="169" spans="1:225">
      <c r="A169">
        <v>153</v>
      </c>
      <c r="B169">
        <v>1714157406.5</v>
      </c>
      <c r="C169">
        <v>6349.400000095367</v>
      </c>
      <c r="D169" t="s">
        <v>690</v>
      </c>
      <c r="E169" t="s">
        <v>691</v>
      </c>
      <c r="F169">
        <v>5</v>
      </c>
      <c r="G169" t="s">
        <v>687</v>
      </c>
      <c r="H169">
        <v>1714157398.827586</v>
      </c>
      <c r="I169">
        <f>(J169)/1000</f>
        <v>0</v>
      </c>
      <c r="J169">
        <f>IF(BE169, AM169, AG169)</f>
        <v>0</v>
      </c>
      <c r="K169">
        <f>IF(BE169, AH169, AF169)</f>
        <v>0</v>
      </c>
      <c r="L169">
        <f>BG169 - IF(AT169&gt;1, K169*BA169*100.0/(AV169*BU169), 0)</f>
        <v>0</v>
      </c>
      <c r="M169">
        <f>((S169-I169/2)*L169-K169)/(S169+I169/2)</f>
        <v>0</v>
      </c>
      <c r="N169">
        <f>M169*(BN169+BO169)/1000.0</f>
        <v>0</v>
      </c>
      <c r="O169">
        <f>(BG169 - IF(AT169&gt;1, K169*BA169*100.0/(AV169*BU169), 0))*(BN169+BO169)/1000.0</f>
        <v>0</v>
      </c>
      <c r="P169">
        <f>2.0/((1/R169-1/Q169)+SIGN(R169)*SQRT((1/R169-1/Q169)*(1/R169-1/Q169) + 4*BB169/((BB169+1)*(BB169+1))*(2*1/R169*1/Q169-1/Q169*1/Q169)))</f>
        <v>0</v>
      </c>
      <c r="Q169">
        <f>IF(LEFT(BC169,1)&lt;&gt;"0",IF(LEFT(BC169,1)="1",3.0,BD169),$D$5+$E$5*(BU169*BN169/($K$5*1000))+$F$5*(BU169*BN169/($K$5*1000))*MAX(MIN(BA169,$J$5),$I$5)*MAX(MIN(BA169,$J$5),$I$5)+$G$5*MAX(MIN(BA169,$J$5),$I$5)*(BU169*BN169/($K$5*1000))+$H$5*(BU169*BN169/($K$5*1000))*(BU169*BN169/($K$5*1000)))</f>
        <v>0</v>
      </c>
      <c r="R169">
        <f>I169*(1000-(1000*0.61365*exp(17.502*V169/(240.97+V169))/(BN169+BO169)+BI169)/2)/(1000*0.61365*exp(17.502*V169/(240.97+V169))/(BN169+BO169)-BI169)</f>
        <v>0</v>
      </c>
      <c r="S169">
        <f>1/((BB169+1)/(P169/1.6)+1/(Q169/1.37)) + BB169/((BB169+1)/(P169/1.6) + BB169/(Q169/1.37))</f>
        <v>0</v>
      </c>
      <c r="T169">
        <f>(AW169*AZ169)</f>
        <v>0</v>
      </c>
      <c r="U169">
        <f>(BP169+(T169+2*0.95*5.67E-8*(((BP169+$B$7)+273)^4-(BP169+273)^4)-44100*I169)/(1.84*29.3*Q169+8*0.95*5.67E-8*(BP169+273)^3))</f>
        <v>0</v>
      </c>
      <c r="V169">
        <f>($C$7*BQ169+$D$7*BR169+$E$7*U169)</f>
        <v>0</v>
      </c>
      <c r="W169">
        <f>0.61365*exp(17.502*V169/(240.97+V169))</f>
        <v>0</v>
      </c>
      <c r="X169">
        <f>(Y169/Z169*100)</f>
        <v>0</v>
      </c>
      <c r="Y169">
        <f>BI169*(BN169+BO169)/1000</f>
        <v>0</v>
      </c>
      <c r="Z169">
        <f>0.61365*exp(17.502*BP169/(240.97+BP169))</f>
        <v>0</v>
      </c>
      <c r="AA169">
        <f>(W169-BI169*(BN169+BO169)/1000)</f>
        <v>0</v>
      </c>
      <c r="AB169">
        <f>(-I169*44100)</f>
        <v>0</v>
      </c>
      <c r="AC169">
        <f>2*29.3*Q169*0.92*(BP169-V169)</f>
        <v>0</v>
      </c>
      <c r="AD169">
        <f>2*0.95*5.67E-8*(((BP169+$B$7)+273)^4-(V169+273)^4)</f>
        <v>0</v>
      </c>
      <c r="AE169">
        <f>T169+AD169+AB169+AC169</f>
        <v>0</v>
      </c>
      <c r="AF169">
        <f>BM169*AT169*(BH169-BG169*(1000-AT169*BJ169)/(1000-AT169*BI169))/(100*BA169)</f>
        <v>0</v>
      </c>
      <c r="AG169">
        <f>1000*BM169*AT169*(BI169-BJ169)/(100*BA169*(1000-AT169*BI169))</f>
        <v>0</v>
      </c>
      <c r="AH169">
        <f>(AI169 - AJ169 - BN169*1E3/(8.314*(BP169+273.15)) * AL169/BM169 * AK169) * BM169/(100*BA169) * (1000 - BJ169)/1000</f>
        <v>0</v>
      </c>
      <c r="AI169">
        <v>426.1373968196371</v>
      </c>
      <c r="AJ169">
        <v>423.926193939394</v>
      </c>
      <c r="AK169">
        <v>0.007190298786276437</v>
      </c>
      <c r="AL169">
        <v>67.19084330937169</v>
      </c>
      <c r="AM169">
        <f>(AO169 - AN169 + BN169*1E3/(8.314*(BP169+273.15)) * AQ169/BM169 * AP169) * BM169/(100*BA169) * 1000/(1000 - AO169)</f>
        <v>0</v>
      </c>
      <c r="AN169">
        <v>14.44378293652564</v>
      </c>
      <c r="AO169">
        <v>14.88253696969697</v>
      </c>
      <c r="AP169">
        <v>0.0003466892045459069</v>
      </c>
      <c r="AQ169">
        <v>78.54663470408113</v>
      </c>
      <c r="AR169">
        <v>1</v>
      </c>
      <c r="AS169">
        <v>0</v>
      </c>
      <c r="AT169">
        <f>IF(AR169*$H$13&gt;=AV169,1.0,(AV169/(AV169-AR169*$H$13)))</f>
        <v>0</v>
      </c>
      <c r="AU169">
        <f>(AT169-1)*100</f>
        <v>0</v>
      </c>
      <c r="AV169">
        <f>MAX(0,($B$13+$C$13*BU169)/(1+$D$13*BU169)*BN169/(BP169+273)*$E$13)</f>
        <v>0</v>
      </c>
      <c r="AW169">
        <f>$B$11*BV169+$C$11*BW169+$F$11*CH169*(1-CK169)</f>
        <v>0</v>
      </c>
      <c r="AX169">
        <f>AW169*AY169</f>
        <v>0</v>
      </c>
      <c r="AY169">
        <f>($B$11*$D$9+$C$11*$D$9+$F$11*((CU169+CM169)/MAX(CU169+CM169+CV169, 0.1)*$I$9+CV169/MAX(CU169+CM169+CV169, 0.1)*$J$9))/($B$11+$C$11+$F$11)</f>
        <v>0</v>
      </c>
      <c r="AZ169">
        <f>($B$11*$K$9+$C$11*$K$9+$F$11*((CU169+CM169)/MAX(CU169+CM169+CV169, 0.1)*$P$9+CV169/MAX(CU169+CM169+CV169, 0.1)*$Q$9))/($B$11+$C$11+$F$11)</f>
        <v>0</v>
      </c>
      <c r="BA169">
        <v>6</v>
      </c>
      <c r="BB169">
        <v>0.5</v>
      </c>
      <c r="BC169" t="s">
        <v>355</v>
      </c>
      <c r="BD169">
        <v>2</v>
      </c>
      <c r="BE169" t="b">
        <v>1</v>
      </c>
      <c r="BF169">
        <v>1714157398.827586</v>
      </c>
      <c r="BG169">
        <v>417.4346551724137</v>
      </c>
      <c r="BH169">
        <v>419.8796206896552</v>
      </c>
      <c r="BI169">
        <v>14.87347931034483</v>
      </c>
      <c r="BJ169">
        <v>14.41918965517241</v>
      </c>
      <c r="BK169">
        <v>420.103</v>
      </c>
      <c r="BL169">
        <v>14.89781724137931</v>
      </c>
      <c r="BM169">
        <v>599.989551724138</v>
      </c>
      <c r="BN169">
        <v>101.3698620689655</v>
      </c>
      <c r="BO169">
        <v>0.09993799655172414</v>
      </c>
      <c r="BP169">
        <v>23.74043103448276</v>
      </c>
      <c r="BQ169">
        <v>23.82582068965517</v>
      </c>
      <c r="BR169">
        <v>999.9000000000002</v>
      </c>
      <c r="BS169">
        <v>0</v>
      </c>
      <c r="BT169">
        <v>0</v>
      </c>
      <c r="BU169">
        <v>10005.10172413793</v>
      </c>
      <c r="BV169">
        <v>0</v>
      </c>
      <c r="BW169">
        <v>1011.234379310345</v>
      </c>
      <c r="BX169">
        <v>-2.445059655172413</v>
      </c>
      <c r="BY169">
        <v>423.737</v>
      </c>
      <c r="BZ169">
        <v>426.0225517241379</v>
      </c>
      <c r="CA169">
        <v>0.4542949310344828</v>
      </c>
      <c r="CB169">
        <v>419.8796206896552</v>
      </c>
      <c r="CC169">
        <v>14.41918965517241</v>
      </c>
      <c r="CD169">
        <v>1.507722413793104</v>
      </c>
      <c r="CE169">
        <v>1.461671379310345</v>
      </c>
      <c r="CF169">
        <v>13.04671034482759</v>
      </c>
      <c r="CG169">
        <v>12.57297931034482</v>
      </c>
      <c r="CH169">
        <v>399.9776896551725</v>
      </c>
      <c r="CI169">
        <v>0.9000069310344826</v>
      </c>
      <c r="CJ169">
        <v>0.0999931448275862</v>
      </c>
      <c r="CK169">
        <v>0</v>
      </c>
      <c r="CL169">
        <v>186.5863793103448</v>
      </c>
      <c r="CM169">
        <v>5.00098</v>
      </c>
      <c r="CN169">
        <v>1154.715172413793</v>
      </c>
      <c r="CO169">
        <v>3655.723103448276</v>
      </c>
      <c r="CP169">
        <v>34.61396551724138</v>
      </c>
      <c r="CQ169">
        <v>38.32089655172413</v>
      </c>
      <c r="CR169">
        <v>36.364</v>
      </c>
      <c r="CS169">
        <v>37.53427586206896</v>
      </c>
      <c r="CT169">
        <v>36.5536551724138</v>
      </c>
      <c r="CU169">
        <v>355.481724137931</v>
      </c>
      <c r="CV169">
        <v>39.49448275862068</v>
      </c>
      <c r="CW169">
        <v>0</v>
      </c>
      <c r="CX169">
        <v>1714157493.5</v>
      </c>
      <c r="CY169">
        <v>0</v>
      </c>
      <c r="CZ169">
        <v>1714156915</v>
      </c>
      <c r="DA169" t="s">
        <v>672</v>
      </c>
      <c r="DB169">
        <v>1714156905.5</v>
      </c>
      <c r="DC169">
        <v>1714156915</v>
      </c>
      <c r="DD169">
        <v>6</v>
      </c>
      <c r="DE169">
        <v>-0.076</v>
      </c>
      <c r="DF169">
        <v>0.007</v>
      </c>
      <c r="DG169">
        <v>-2.68</v>
      </c>
      <c r="DH169">
        <v>-0.025</v>
      </c>
      <c r="DI169">
        <v>420</v>
      </c>
      <c r="DJ169">
        <v>14</v>
      </c>
      <c r="DK169">
        <v>1.05</v>
      </c>
      <c r="DL169">
        <v>0.63</v>
      </c>
      <c r="DM169">
        <v>-2.2590515</v>
      </c>
      <c r="DN169">
        <v>-2.449062439024386</v>
      </c>
      <c r="DO169">
        <v>0.3943827120992374</v>
      </c>
      <c r="DP169">
        <v>0</v>
      </c>
      <c r="DQ169">
        <v>0.47252375</v>
      </c>
      <c r="DR169">
        <v>-0.3600949193245788</v>
      </c>
      <c r="DS169">
        <v>0.03658859564382732</v>
      </c>
      <c r="DT169">
        <v>0</v>
      </c>
      <c r="DU169">
        <v>0</v>
      </c>
      <c r="DV169">
        <v>2</v>
      </c>
      <c r="DW169" t="s">
        <v>357</v>
      </c>
      <c r="DX169">
        <v>3.22859</v>
      </c>
      <c r="DY169">
        <v>2.70473</v>
      </c>
      <c r="DZ169">
        <v>0.105534</v>
      </c>
      <c r="EA169">
        <v>0.105861</v>
      </c>
      <c r="EB169">
        <v>0.0822666</v>
      </c>
      <c r="EC169">
        <v>0.08085290000000001</v>
      </c>
      <c r="ED169">
        <v>29169.5</v>
      </c>
      <c r="EE169">
        <v>28462.9</v>
      </c>
      <c r="EF169">
        <v>31234.2</v>
      </c>
      <c r="EG169">
        <v>30181.6</v>
      </c>
      <c r="EH169">
        <v>38394.6</v>
      </c>
      <c r="EI169">
        <v>36694.9</v>
      </c>
      <c r="EJ169">
        <v>43770.6</v>
      </c>
      <c r="EK169">
        <v>42158.2</v>
      </c>
      <c r="EL169">
        <v>2.10915</v>
      </c>
      <c r="EM169">
        <v>1.90462</v>
      </c>
      <c r="EN169">
        <v>0.0286624</v>
      </c>
      <c r="EO169">
        <v>0</v>
      </c>
      <c r="EP169">
        <v>23.3542</v>
      </c>
      <c r="EQ169">
        <v>999.9</v>
      </c>
      <c r="ER169">
        <v>49.7</v>
      </c>
      <c r="ES169">
        <v>28.6</v>
      </c>
      <c r="ET169">
        <v>19.2648</v>
      </c>
      <c r="EU169">
        <v>61.9238</v>
      </c>
      <c r="EV169">
        <v>21.7027</v>
      </c>
      <c r="EW169">
        <v>1</v>
      </c>
      <c r="EX169">
        <v>-0.00591463</v>
      </c>
      <c r="EY169">
        <v>1.71452</v>
      </c>
      <c r="EZ169">
        <v>20.1997</v>
      </c>
      <c r="FA169">
        <v>5.22627</v>
      </c>
      <c r="FB169">
        <v>11.998</v>
      </c>
      <c r="FC169">
        <v>4.96655</v>
      </c>
      <c r="FD169">
        <v>3.297</v>
      </c>
      <c r="FE169">
        <v>9999</v>
      </c>
      <c r="FF169">
        <v>9999</v>
      </c>
      <c r="FG169">
        <v>9999</v>
      </c>
      <c r="FH169">
        <v>28.3</v>
      </c>
      <c r="FI169">
        <v>4.97103</v>
      </c>
      <c r="FJ169">
        <v>1.8677</v>
      </c>
      <c r="FK169">
        <v>1.85898</v>
      </c>
      <c r="FL169">
        <v>1.86508</v>
      </c>
      <c r="FM169">
        <v>1.8631</v>
      </c>
      <c r="FN169">
        <v>1.86446</v>
      </c>
      <c r="FO169">
        <v>1.85989</v>
      </c>
      <c r="FP169">
        <v>1.86397</v>
      </c>
      <c r="FQ169">
        <v>0</v>
      </c>
      <c r="FR169">
        <v>0</v>
      </c>
      <c r="FS169">
        <v>0</v>
      </c>
      <c r="FT169">
        <v>0</v>
      </c>
      <c r="FU169" t="s">
        <v>358</v>
      </c>
      <c r="FV169" t="s">
        <v>359</v>
      </c>
      <c r="FW169" t="s">
        <v>360</v>
      </c>
      <c r="FX169" t="s">
        <v>360</v>
      </c>
      <c r="FY169" t="s">
        <v>360</v>
      </c>
      <c r="FZ169" t="s">
        <v>360</v>
      </c>
      <c r="GA169">
        <v>0</v>
      </c>
      <c r="GB169">
        <v>100</v>
      </c>
      <c r="GC169">
        <v>100</v>
      </c>
      <c r="GD169">
        <v>-2.67</v>
      </c>
      <c r="GE169">
        <v>-0.0243</v>
      </c>
      <c r="GF169">
        <v>-0.822486228476407</v>
      </c>
      <c r="GG169">
        <v>-0.004200780211792431</v>
      </c>
      <c r="GH169">
        <v>-6.086107273994438E-07</v>
      </c>
      <c r="GI169">
        <v>3.538391214060535E-10</v>
      </c>
      <c r="GJ169">
        <v>-0.04724261997396283</v>
      </c>
      <c r="GK169">
        <v>0.006682484536868237</v>
      </c>
      <c r="GL169">
        <v>-0.0007200357986506558</v>
      </c>
      <c r="GM169">
        <v>2.515042002614049E-05</v>
      </c>
      <c r="GN169">
        <v>15</v>
      </c>
      <c r="GO169">
        <v>1944</v>
      </c>
      <c r="GP169">
        <v>3</v>
      </c>
      <c r="GQ169">
        <v>20</v>
      </c>
      <c r="GR169">
        <v>8.300000000000001</v>
      </c>
      <c r="GS169">
        <v>8.199999999999999</v>
      </c>
      <c r="GT169">
        <v>1.12671</v>
      </c>
      <c r="GU169">
        <v>2.42676</v>
      </c>
      <c r="GV169">
        <v>1.44897</v>
      </c>
      <c r="GW169">
        <v>2.29614</v>
      </c>
      <c r="GX169">
        <v>1.55151</v>
      </c>
      <c r="GY169">
        <v>2.34497</v>
      </c>
      <c r="GZ169">
        <v>33.5804</v>
      </c>
      <c r="HA169">
        <v>13.6242</v>
      </c>
      <c r="HB169">
        <v>18</v>
      </c>
      <c r="HC169">
        <v>588.845</v>
      </c>
      <c r="HD169">
        <v>460.172</v>
      </c>
      <c r="HE169">
        <v>20.9995</v>
      </c>
      <c r="HF169">
        <v>26.9195</v>
      </c>
      <c r="HG169">
        <v>30.0001</v>
      </c>
      <c r="HH169">
        <v>26.9544</v>
      </c>
      <c r="HI169">
        <v>26.9154</v>
      </c>
      <c r="HJ169">
        <v>22.5654</v>
      </c>
      <c r="HK169">
        <v>33.2881</v>
      </c>
      <c r="HL169">
        <v>45.9028</v>
      </c>
      <c r="HM169">
        <v>21</v>
      </c>
      <c r="HN169">
        <v>420</v>
      </c>
      <c r="HO169">
        <v>14.4309</v>
      </c>
      <c r="HP169">
        <v>99.11620000000001</v>
      </c>
      <c r="HQ169">
        <v>100.725</v>
      </c>
    </row>
    <row r="170" spans="1:225">
      <c r="A170">
        <v>154</v>
      </c>
      <c r="B170">
        <v>1714157416.5</v>
      </c>
      <c r="C170">
        <v>6359.400000095367</v>
      </c>
      <c r="D170" t="s">
        <v>692</v>
      </c>
      <c r="E170" t="s">
        <v>693</v>
      </c>
      <c r="F170">
        <v>5</v>
      </c>
      <c r="G170" t="s">
        <v>687</v>
      </c>
      <c r="H170">
        <v>1714157408.566667</v>
      </c>
      <c r="I170">
        <f>(J170)/1000</f>
        <v>0</v>
      </c>
      <c r="J170">
        <f>IF(BE170, AM170, AG170)</f>
        <v>0</v>
      </c>
      <c r="K170">
        <f>IF(BE170, AH170, AF170)</f>
        <v>0</v>
      </c>
      <c r="L170">
        <f>BG170 - IF(AT170&gt;1, K170*BA170*100.0/(AV170*BU170), 0)</f>
        <v>0</v>
      </c>
      <c r="M170">
        <f>((S170-I170/2)*L170-K170)/(S170+I170/2)</f>
        <v>0</v>
      </c>
      <c r="N170">
        <f>M170*(BN170+BO170)/1000.0</f>
        <v>0</v>
      </c>
      <c r="O170">
        <f>(BG170 - IF(AT170&gt;1, K170*BA170*100.0/(AV170*BU170), 0))*(BN170+BO170)/1000.0</f>
        <v>0</v>
      </c>
      <c r="P170">
        <f>2.0/((1/R170-1/Q170)+SIGN(R170)*SQRT((1/R170-1/Q170)*(1/R170-1/Q170) + 4*BB170/((BB170+1)*(BB170+1))*(2*1/R170*1/Q170-1/Q170*1/Q170)))</f>
        <v>0</v>
      </c>
      <c r="Q170">
        <f>IF(LEFT(BC170,1)&lt;&gt;"0",IF(LEFT(BC170,1)="1",3.0,BD170),$D$5+$E$5*(BU170*BN170/($K$5*1000))+$F$5*(BU170*BN170/($K$5*1000))*MAX(MIN(BA170,$J$5),$I$5)*MAX(MIN(BA170,$J$5),$I$5)+$G$5*MAX(MIN(BA170,$J$5),$I$5)*(BU170*BN170/($K$5*1000))+$H$5*(BU170*BN170/($K$5*1000))*(BU170*BN170/($K$5*1000)))</f>
        <v>0</v>
      </c>
      <c r="R170">
        <f>I170*(1000-(1000*0.61365*exp(17.502*V170/(240.97+V170))/(BN170+BO170)+BI170)/2)/(1000*0.61365*exp(17.502*V170/(240.97+V170))/(BN170+BO170)-BI170)</f>
        <v>0</v>
      </c>
      <c r="S170">
        <f>1/((BB170+1)/(P170/1.6)+1/(Q170/1.37)) + BB170/((BB170+1)/(P170/1.6) + BB170/(Q170/1.37))</f>
        <v>0</v>
      </c>
      <c r="T170">
        <f>(AW170*AZ170)</f>
        <v>0</v>
      </c>
      <c r="U170">
        <f>(BP170+(T170+2*0.95*5.67E-8*(((BP170+$B$7)+273)^4-(BP170+273)^4)-44100*I170)/(1.84*29.3*Q170+8*0.95*5.67E-8*(BP170+273)^3))</f>
        <v>0</v>
      </c>
      <c r="V170">
        <f>($C$7*BQ170+$D$7*BR170+$E$7*U170)</f>
        <v>0</v>
      </c>
      <c r="W170">
        <f>0.61365*exp(17.502*V170/(240.97+V170))</f>
        <v>0</v>
      </c>
      <c r="X170">
        <f>(Y170/Z170*100)</f>
        <v>0</v>
      </c>
      <c r="Y170">
        <f>BI170*(BN170+BO170)/1000</f>
        <v>0</v>
      </c>
      <c r="Z170">
        <f>0.61365*exp(17.502*BP170/(240.97+BP170))</f>
        <v>0</v>
      </c>
      <c r="AA170">
        <f>(W170-BI170*(BN170+BO170)/1000)</f>
        <v>0</v>
      </c>
      <c r="AB170">
        <f>(-I170*44100)</f>
        <v>0</v>
      </c>
      <c r="AC170">
        <f>2*29.3*Q170*0.92*(BP170-V170)</f>
        <v>0</v>
      </c>
      <c r="AD170">
        <f>2*0.95*5.67E-8*(((BP170+$B$7)+273)^4-(V170+273)^4)</f>
        <v>0</v>
      </c>
      <c r="AE170">
        <f>T170+AD170+AB170+AC170</f>
        <v>0</v>
      </c>
      <c r="AF170">
        <f>BM170*AT170*(BH170-BG170*(1000-AT170*BJ170)/(1000-AT170*BI170))/(100*BA170)</f>
        <v>0</v>
      </c>
      <c r="AG170">
        <f>1000*BM170*AT170*(BI170-BJ170)/(100*BA170*(1000-AT170*BI170))</f>
        <v>0</v>
      </c>
      <c r="AH170">
        <f>(AI170 - AJ170 - BN170*1E3/(8.314*(BP170+273.15)) * AL170/BM170 * AK170) * BM170/(100*BA170) * (1000 - BJ170)/1000</f>
        <v>0</v>
      </c>
      <c r="AI170">
        <v>427.1300298258678</v>
      </c>
      <c r="AJ170">
        <v>423.8588787878788</v>
      </c>
      <c r="AK170">
        <v>-0.01410940029849263</v>
      </c>
      <c r="AL170">
        <v>67.19084330937169</v>
      </c>
      <c r="AM170">
        <f>(AO170 - AN170 + BN170*1E3/(8.314*(BP170+273.15)) * AQ170/BM170 * AP170) * BM170/(100*BA170) * 1000/(1000 - AO170)</f>
        <v>0</v>
      </c>
      <c r="AN170">
        <v>14.45044969903524</v>
      </c>
      <c r="AO170">
        <v>14.89522545454545</v>
      </c>
      <c r="AP170">
        <v>0.0001452611017433354</v>
      </c>
      <c r="AQ170">
        <v>78.54663470408113</v>
      </c>
      <c r="AR170">
        <v>1</v>
      </c>
      <c r="AS170">
        <v>0</v>
      </c>
      <c r="AT170">
        <f>IF(AR170*$H$13&gt;=AV170,1.0,(AV170/(AV170-AR170*$H$13)))</f>
        <v>0</v>
      </c>
      <c r="AU170">
        <f>(AT170-1)*100</f>
        <v>0</v>
      </c>
      <c r="AV170">
        <f>MAX(0,($B$13+$C$13*BU170)/(1+$D$13*BU170)*BN170/(BP170+273)*$E$13)</f>
        <v>0</v>
      </c>
      <c r="AW170">
        <f>$B$11*BV170+$C$11*BW170+$F$11*CH170*(1-CK170)</f>
        <v>0</v>
      </c>
      <c r="AX170">
        <f>AW170*AY170</f>
        <v>0</v>
      </c>
      <c r="AY170">
        <f>($B$11*$D$9+$C$11*$D$9+$F$11*((CU170+CM170)/MAX(CU170+CM170+CV170, 0.1)*$I$9+CV170/MAX(CU170+CM170+CV170, 0.1)*$J$9))/($B$11+$C$11+$F$11)</f>
        <v>0</v>
      </c>
      <c r="AZ170">
        <f>($B$11*$K$9+$C$11*$K$9+$F$11*((CU170+CM170)/MAX(CU170+CM170+CV170, 0.1)*$P$9+CV170/MAX(CU170+CM170+CV170, 0.1)*$Q$9))/($B$11+$C$11+$F$11)</f>
        <v>0</v>
      </c>
      <c r="BA170">
        <v>6</v>
      </c>
      <c r="BB170">
        <v>0.5</v>
      </c>
      <c r="BC170" t="s">
        <v>355</v>
      </c>
      <c r="BD170">
        <v>2</v>
      </c>
      <c r="BE170" t="b">
        <v>1</v>
      </c>
      <c r="BF170">
        <v>1714157408.566667</v>
      </c>
      <c r="BG170">
        <v>417.6061333333333</v>
      </c>
      <c r="BH170">
        <v>420.2334666666667</v>
      </c>
      <c r="BI170">
        <v>14.88637333333333</v>
      </c>
      <c r="BJ170">
        <v>14.43770333333333</v>
      </c>
      <c r="BK170">
        <v>420.2752999999999</v>
      </c>
      <c r="BL170">
        <v>14.91068333333333</v>
      </c>
      <c r="BM170">
        <v>599.9786999999999</v>
      </c>
      <c r="BN170">
        <v>101.3712333333333</v>
      </c>
      <c r="BO170">
        <v>0.09999041999999998</v>
      </c>
      <c r="BP170">
        <v>23.74317666666666</v>
      </c>
      <c r="BQ170">
        <v>23.8284</v>
      </c>
      <c r="BR170">
        <v>999.9000000000002</v>
      </c>
      <c r="BS170">
        <v>0</v>
      </c>
      <c r="BT170">
        <v>0</v>
      </c>
      <c r="BU170">
        <v>10004.896</v>
      </c>
      <c r="BV170">
        <v>0</v>
      </c>
      <c r="BW170">
        <v>995.2526666666666</v>
      </c>
      <c r="BX170">
        <v>-2.627405666666667</v>
      </c>
      <c r="BY170">
        <v>423.9166333333333</v>
      </c>
      <c r="BZ170">
        <v>426.3895333333333</v>
      </c>
      <c r="CA170">
        <v>0.4486751</v>
      </c>
      <c r="CB170">
        <v>420.2334666666667</v>
      </c>
      <c r="CC170">
        <v>14.43770333333333</v>
      </c>
      <c r="CD170">
        <v>1.50905</v>
      </c>
      <c r="CE170">
        <v>1.463567333333333</v>
      </c>
      <c r="CF170">
        <v>13.06017</v>
      </c>
      <c r="CG170">
        <v>12.59275333333333</v>
      </c>
      <c r="CH170">
        <v>400.0116333333333</v>
      </c>
      <c r="CI170">
        <v>0.9000040000000001</v>
      </c>
      <c r="CJ170">
        <v>0.09999601333333331</v>
      </c>
      <c r="CK170">
        <v>0</v>
      </c>
      <c r="CL170">
        <v>185.1801</v>
      </c>
      <c r="CM170">
        <v>5.00098</v>
      </c>
      <c r="CN170">
        <v>1153.842</v>
      </c>
      <c r="CO170">
        <v>3656.033333333333</v>
      </c>
      <c r="CP170">
        <v>34.70816666666666</v>
      </c>
      <c r="CQ170">
        <v>38.69766666666666</v>
      </c>
      <c r="CR170">
        <v>36.53936666666666</v>
      </c>
      <c r="CS170">
        <v>37.85599999999999</v>
      </c>
      <c r="CT170">
        <v>36.80393333333333</v>
      </c>
      <c r="CU170">
        <v>355.5109999999999</v>
      </c>
      <c r="CV170">
        <v>39.49933333333333</v>
      </c>
      <c r="CW170">
        <v>0</v>
      </c>
      <c r="CX170">
        <v>1714157503.7</v>
      </c>
      <c r="CY170">
        <v>0</v>
      </c>
      <c r="CZ170">
        <v>1714156915</v>
      </c>
      <c r="DA170" t="s">
        <v>672</v>
      </c>
      <c r="DB170">
        <v>1714156905.5</v>
      </c>
      <c r="DC170">
        <v>1714156915</v>
      </c>
      <c r="DD170">
        <v>6</v>
      </c>
      <c r="DE170">
        <v>-0.076</v>
      </c>
      <c r="DF170">
        <v>0.007</v>
      </c>
      <c r="DG170">
        <v>-2.68</v>
      </c>
      <c r="DH170">
        <v>-0.025</v>
      </c>
      <c r="DI170">
        <v>420</v>
      </c>
      <c r="DJ170">
        <v>14</v>
      </c>
      <c r="DK170">
        <v>1.05</v>
      </c>
      <c r="DL170">
        <v>0.63</v>
      </c>
      <c r="DM170">
        <v>-2.552575121951219</v>
      </c>
      <c r="DN170">
        <v>-1.380173937282233</v>
      </c>
      <c r="DO170">
        <v>0.3254723583941402</v>
      </c>
      <c r="DP170">
        <v>0</v>
      </c>
      <c r="DQ170">
        <v>0.4493458292682926</v>
      </c>
      <c r="DR170">
        <v>0.004613351916376367</v>
      </c>
      <c r="DS170">
        <v>0.01819531364337001</v>
      </c>
      <c r="DT170">
        <v>1</v>
      </c>
      <c r="DU170">
        <v>1</v>
      </c>
      <c r="DV170">
        <v>2</v>
      </c>
      <c r="DW170" t="s">
        <v>368</v>
      </c>
      <c r="DX170">
        <v>3.22852</v>
      </c>
      <c r="DY170">
        <v>2.70448</v>
      </c>
      <c r="DZ170">
        <v>0.105511</v>
      </c>
      <c r="EA170">
        <v>0.10589</v>
      </c>
      <c r="EB170">
        <v>0.08231040000000001</v>
      </c>
      <c r="EC170">
        <v>0.0808904</v>
      </c>
      <c r="ED170">
        <v>29170.7</v>
      </c>
      <c r="EE170">
        <v>28463.5</v>
      </c>
      <c r="EF170">
        <v>31234.8</v>
      </c>
      <c r="EG170">
        <v>30183.2</v>
      </c>
      <c r="EH170">
        <v>38393.4</v>
      </c>
      <c r="EI170">
        <v>36696.2</v>
      </c>
      <c r="EJ170">
        <v>43771.3</v>
      </c>
      <c r="EK170">
        <v>42161.4</v>
      </c>
      <c r="EL170">
        <v>2.10888</v>
      </c>
      <c r="EM170">
        <v>1.90455</v>
      </c>
      <c r="EN170">
        <v>0.0286512</v>
      </c>
      <c r="EO170">
        <v>0</v>
      </c>
      <c r="EP170">
        <v>23.353</v>
      </c>
      <c r="EQ170">
        <v>999.9</v>
      </c>
      <c r="ER170">
        <v>49.6</v>
      </c>
      <c r="ES170">
        <v>28.6</v>
      </c>
      <c r="ET170">
        <v>19.2276</v>
      </c>
      <c r="EU170">
        <v>61.5838</v>
      </c>
      <c r="EV170">
        <v>22.2556</v>
      </c>
      <c r="EW170">
        <v>1</v>
      </c>
      <c r="EX170">
        <v>-0.00563516</v>
      </c>
      <c r="EY170">
        <v>1.71798</v>
      </c>
      <c r="EZ170">
        <v>20.1996</v>
      </c>
      <c r="FA170">
        <v>5.22657</v>
      </c>
      <c r="FB170">
        <v>11.998</v>
      </c>
      <c r="FC170">
        <v>4.9663</v>
      </c>
      <c r="FD170">
        <v>3.297</v>
      </c>
      <c r="FE170">
        <v>9999</v>
      </c>
      <c r="FF170">
        <v>9999</v>
      </c>
      <c r="FG170">
        <v>9999</v>
      </c>
      <c r="FH170">
        <v>28.3</v>
      </c>
      <c r="FI170">
        <v>4.971</v>
      </c>
      <c r="FJ170">
        <v>1.8677</v>
      </c>
      <c r="FK170">
        <v>1.85898</v>
      </c>
      <c r="FL170">
        <v>1.86508</v>
      </c>
      <c r="FM170">
        <v>1.8631</v>
      </c>
      <c r="FN170">
        <v>1.86446</v>
      </c>
      <c r="FO170">
        <v>1.85989</v>
      </c>
      <c r="FP170">
        <v>1.86391</v>
      </c>
      <c r="FQ170">
        <v>0</v>
      </c>
      <c r="FR170">
        <v>0</v>
      </c>
      <c r="FS170">
        <v>0</v>
      </c>
      <c r="FT170">
        <v>0</v>
      </c>
      <c r="FU170" t="s">
        <v>358</v>
      </c>
      <c r="FV170" t="s">
        <v>359</v>
      </c>
      <c r="FW170" t="s">
        <v>360</v>
      </c>
      <c r="FX170" t="s">
        <v>360</v>
      </c>
      <c r="FY170" t="s">
        <v>360</v>
      </c>
      <c r="FZ170" t="s">
        <v>360</v>
      </c>
      <c r="GA170">
        <v>0</v>
      </c>
      <c r="GB170">
        <v>100</v>
      </c>
      <c r="GC170">
        <v>100</v>
      </c>
      <c r="GD170">
        <v>-2.669</v>
      </c>
      <c r="GE170">
        <v>-0.0243</v>
      </c>
      <c r="GF170">
        <v>-0.822486228476407</v>
      </c>
      <c r="GG170">
        <v>-0.004200780211792431</v>
      </c>
      <c r="GH170">
        <v>-6.086107273994438E-07</v>
      </c>
      <c r="GI170">
        <v>3.538391214060535E-10</v>
      </c>
      <c r="GJ170">
        <v>-0.04724261997396283</v>
      </c>
      <c r="GK170">
        <v>0.006682484536868237</v>
      </c>
      <c r="GL170">
        <v>-0.0007200357986506558</v>
      </c>
      <c r="GM170">
        <v>2.515042002614049E-05</v>
      </c>
      <c r="GN170">
        <v>15</v>
      </c>
      <c r="GO170">
        <v>1944</v>
      </c>
      <c r="GP170">
        <v>3</v>
      </c>
      <c r="GQ170">
        <v>20</v>
      </c>
      <c r="GR170">
        <v>8.5</v>
      </c>
      <c r="GS170">
        <v>8.4</v>
      </c>
      <c r="GT170">
        <v>1.12671</v>
      </c>
      <c r="GU170">
        <v>2.42065</v>
      </c>
      <c r="GV170">
        <v>1.44775</v>
      </c>
      <c r="GW170">
        <v>2.29492</v>
      </c>
      <c r="GX170">
        <v>1.55151</v>
      </c>
      <c r="GY170">
        <v>2.38892</v>
      </c>
      <c r="GZ170">
        <v>33.6029</v>
      </c>
      <c r="HA170">
        <v>13.6154</v>
      </c>
      <c r="HB170">
        <v>18</v>
      </c>
      <c r="HC170">
        <v>588.7</v>
      </c>
      <c r="HD170">
        <v>460.167</v>
      </c>
      <c r="HE170">
        <v>21.0002</v>
      </c>
      <c r="HF170">
        <v>26.9225</v>
      </c>
      <c r="HG170">
        <v>30.0003</v>
      </c>
      <c r="HH170">
        <v>26.9589</v>
      </c>
      <c r="HI170">
        <v>26.9205</v>
      </c>
      <c r="HJ170">
        <v>22.5587</v>
      </c>
      <c r="HK170">
        <v>33.2881</v>
      </c>
      <c r="HL170">
        <v>45.5326</v>
      </c>
      <c r="HM170">
        <v>21</v>
      </c>
      <c r="HN170">
        <v>420</v>
      </c>
      <c r="HO170">
        <v>14.4309</v>
      </c>
      <c r="HP170">
        <v>99.11799999999999</v>
      </c>
      <c r="HQ170">
        <v>100.731</v>
      </c>
    </row>
    <row r="171" spans="1:225">
      <c r="A171">
        <v>155</v>
      </c>
      <c r="B171">
        <v>1714157426.5</v>
      </c>
      <c r="C171">
        <v>6369.400000095367</v>
      </c>
      <c r="D171" t="s">
        <v>694</v>
      </c>
      <c r="E171" t="s">
        <v>695</v>
      </c>
      <c r="F171">
        <v>5</v>
      </c>
      <c r="G171" t="s">
        <v>687</v>
      </c>
      <c r="H171">
        <v>1714157418.566667</v>
      </c>
      <c r="I171">
        <f>(J171)/1000</f>
        <v>0</v>
      </c>
      <c r="J171">
        <f>IF(BE171, AM171, AG171)</f>
        <v>0</v>
      </c>
      <c r="K171">
        <f>IF(BE171, AH171, AF171)</f>
        <v>0</v>
      </c>
      <c r="L171">
        <f>BG171 - IF(AT171&gt;1, K171*BA171*100.0/(AV171*BU171), 0)</f>
        <v>0</v>
      </c>
      <c r="M171">
        <f>((S171-I171/2)*L171-K171)/(S171+I171/2)</f>
        <v>0</v>
      </c>
      <c r="N171">
        <f>M171*(BN171+BO171)/1000.0</f>
        <v>0</v>
      </c>
      <c r="O171">
        <f>(BG171 - IF(AT171&gt;1, K171*BA171*100.0/(AV171*BU171), 0))*(BN171+BO171)/1000.0</f>
        <v>0</v>
      </c>
      <c r="P171">
        <f>2.0/((1/R171-1/Q171)+SIGN(R171)*SQRT((1/R171-1/Q171)*(1/R171-1/Q171) + 4*BB171/((BB171+1)*(BB171+1))*(2*1/R171*1/Q171-1/Q171*1/Q171)))</f>
        <v>0</v>
      </c>
      <c r="Q171">
        <f>IF(LEFT(BC171,1)&lt;&gt;"0",IF(LEFT(BC171,1)="1",3.0,BD171),$D$5+$E$5*(BU171*BN171/($K$5*1000))+$F$5*(BU171*BN171/($K$5*1000))*MAX(MIN(BA171,$J$5),$I$5)*MAX(MIN(BA171,$J$5),$I$5)+$G$5*MAX(MIN(BA171,$J$5),$I$5)*(BU171*BN171/($K$5*1000))+$H$5*(BU171*BN171/($K$5*1000))*(BU171*BN171/($K$5*1000)))</f>
        <v>0</v>
      </c>
      <c r="R171">
        <f>I171*(1000-(1000*0.61365*exp(17.502*V171/(240.97+V171))/(BN171+BO171)+BI171)/2)/(1000*0.61365*exp(17.502*V171/(240.97+V171))/(BN171+BO171)-BI171)</f>
        <v>0</v>
      </c>
      <c r="S171">
        <f>1/((BB171+1)/(P171/1.6)+1/(Q171/1.37)) + BB171/((BB171+1)/(P171/1.6) + BB171/(Q171/1.37))</f>
        <v>0</v>
      </c>
      <c r="T171">
        <f>(AW171*AZ171)</f>
        <v>0</v>
      </c>
      <c r="U171">
        <f>(BP171+(T171+2*0.95*5.67E-8*(((BP171+$B$7)+273)^4-(BP171+273)^4)-44100*I171)/(1.84*29.3*Q171+8*0.95*5.67E-8*(BP171+273)^3))</f>
        <v>0</v>
      </c>
      <c r="V171">
        <f>($C$7*BQ171+$D$7*BR171+$E$7*U171)</f>
        <v>0</v>
      </c>
      <c r="W171">
        <f>0.61365*exp(17.502*V171/(240.97+V171))</f>
        <v>0</v>
      </c>
      <c r="X171">
        <f>(Y171/Z171*100)</f>
        <v>0</v>
      </c>
      <c r="Y171">
        <f>BI171*(BN171+BO171)/1000</f>
        <v>0</v>
      </c>
      <c r="Z171">
        <f>0.61365*exp(17.502*BP171/(240.97+BP171))</f>
        <v>0</v>
      </c>
      <c r="AA171">
        <f>(W171-BI171*(BN171+BO171)/1000)</f>
        <v>0</v>
      </c>
      <c r="AB171">
        <f>(-I171*44100)</f>
        <v>0</v>
      </c>
      <c r="AC171">
        <f>2*29.3*Q171*0.92*(BP171-V171)</f>
        <v>0</v>
      </c>
      <c r="AD171">
        <f>2*0.95*5.67E-8*(((BP171+$B$7)+273)^4-(V171+273)^4)</f>
        <v>0</v>
      </c>
      <c r="AE171">
        <f>T171+AD171+AB171+AC171</f>
        <v>0</v>
      </c>
      <c r="AF171">
        <f>BM171*AT171*(BH171-BG171*(1000-AT171*BJ171)/(1000-AT171*BI171))/(100*BA171)</f>
        <v>0</v>
      </c>
      <c r="AG171">
        <f>1000*BM171*AT171*(BI171-BJ171)/(100*BA171*(1000-AT171*BI171))</f>
        <v>0</v>
      </c>
      <c r="AH171">
        <f>(AI171 - AJ171 - BN171*1E3/(8.314*(BP171+273.15)) * AL171/BM171 * AK171) * BM171/(100*BA171) * (1000 - BJ171)/1000</f>
        <v>0</v>
      </c>
      <c r="AI171">
        <v>425.826754803572</v>
      </c>
      <c r="AJ171">
        <v>423.5822</v>
      </c>
      <c r="AK171">
        <v>0.007726555420196459</v>
      </c>
      <c r="AL171">
        <v>67.19084330937169</v>
      </c>
      <c r="AM171">
        <f>(AO171 - AN171 + BN171*1E3/(8.314*(BP171+273.15)) * AQ171/BM171 * AP171) * BM171/(100*BA171) * 1000/(1000 - AO171)</f>
        <v>0</v>
      </c>
      <c r="AN171">
        <v>14.42482883739856</v>
      </c>
      <c r="AO171">
        <v>14.88424969696969</v>
      </c>
      <c r="AP171">
        <v>-2.656354956395188E-05</v>
      </c>
      <c r="AQ171">
        <v>78.54663470408113</v>
      </c>
      <c r="AR171">
        <v>1</v>
      </c>
      <c r="AS171">
        <v>0</v>
      </c>
      <c r="AT171">
        <f>IF(AR171*$H$13&gt;=AV171,1.0,(AV171/(AV171-AR171*$H$13)))</f>
        <v>0</v>
      </c>
      <c r="AU171">
        <f>(AT171-1)*100</f>
        <v>0</v>
      </c>
      <c r="AV171">
        <f>MAX(0,($B$13+$C$13*BU171)/(1+$D$13*BU171)*BN171/(BP171+273)*$E$13)</f>
        <v>0</v>
      </c>
      <c r="AW171">
        <f>$B$11*BV171+$C$11*BW171+$F$11*CH171*(1-CK171)</f>
        <v>0</v>
      </c>
      <c r="AX171">
        <f>AW171*AY171</f>
        <v>0</v>
      </c>
      <c r="AY171">
        <f>($B$11*$D$9+$C$11*$D$9+$F$11*((CU171+CM171)/MAX(CU171+CM171+CV171, 0.1)*$I$9+CV171/MAX(CU171+CM171+CV171, 0.1)*$J$9))/($B$11+$C$11+$F$11)</f>
        <v>0</v>
      </c>
      <c r="AZ171">
        <f>($B$11*$K$9+$C$11*$K$9+$F$11*((CU171+CM171)/MAX(CU171+CM171+CV171, 0.1)*$P$9+CV171/MAX(CU171+CM171+CV171, 0.1)*$Q$9))/($B$11+$C$11+$F$11)</f>
        <v>0</v>
      </c>
      <c r="BA171">
        <v>6</v>
      </c>
      <c r="BB171">
        <v>0.5</v>
      </c>
      <c r="BC171" t="s">
        <v>355</v>
      </c>
      <c r="BD171">
        <v>2</v>
      </c>
      <c r="BE171" t="b">
        <v>1</v>
      </c>
      <c r="BF171">
        <v>1714157418.566667</v>
      </c>
      <c r="BG171">
        <v>417.4121333333333</v>
      </c>
      <c r="BH171">
        <v>419.9423</v>
      </c>
      <c r="BI171">
        <v>14.89019</v>
      </c>
      <c r="BJ171">
        <v>14.43135333333333</v>
      </c>
      <c r="BK171">
        <v>420.0804</v>
      </c>
      <c r="BL171">
        <v>14.91449</v>
      </c>
      <c r="BM171">
        <v>599.9861666666667</v>
      </c>
      <c r="BN171">
        <v>101.3738</v>
      </c>
      <c r="BO171">
        <v>0.09999526666666668</v>
      </c>
      <c r="BP171">
        <v>23.74493</v>
      </c>
      <c r="BQ171">
        <v>23.82911</v>
      </c>
      <c r="BR171">
        <v>999.9000000000002</v>
      </c>
      <c r="BS171">
        <v>0</v>
      </c>
      <c r="BT171">
        <v>0</v>
      </c>
      <c r="BU171">
        <v>9993.817333333334</v>
      </c>
      <c r="BV171">
        <v>0</v>
      </c>
      <c r="BW171">
        <v>999.2998333333333</v>
      </c>
      <c r="BX171">
        <v>-2.53025</v>
      </c>
      <c r="BY171">
        <v>423.7213333333335</v>
      </c>
      <c r="BZ171">
        <v>426.0914333333334</v>
      </c>
      <c r="CA171">
        <v>0.4588351333333334</v>
      </c>
      <c r="CB171">
        <v>419.9423</v>
      </c>
      <c r="CC171">
        <v>14.43135333333333</v>
      </c>
      <c r="CD171">
        <v>1.509476</v>
      </c>
      <c r="CE171">
        <v>1.462962</v>
      </c>
      <c r="CF171">
        <v>13.06449333333333</v>
      </c>
      <c r="CG171">
        <v>12.58645</v>
      </c>
      <c r="CH171">
        <v>399.9886666666666</v>
      </c>
      <c r="CI171">
        <v>0.8999983666666668</v>
      </c>
      <c r="CJ171">
        <v>0.1000016333333333</v>
      </c>
      <c r="CK171">
        <v>0</v>
      </c>
      <c r="CL171">
        <v>183.9039333333334</v>
      </c>
      <c r="CM171">
        <v>5.00098</v>
      </c>
      <c r="CN171">
        <v>1164.122333333333</v>
      </c>
      <c r="CO171">
        <v>3655.813</v>
      </c>
      <c r="CP171">
        <v>34.82486666666667</v>
      </c>
      <c r="CQ171">
        <v>39.02476666666666</v>
      </c>
      <c r="CR171">
        <v>36.70606666666666</v>
      </c>
      <c r="CS171">
        <v>38.16849999999999</v>
      </c>
      <c r="CT171">
        <v>37.0081</v>
      </c>
      <c r="CU171">
        <v>355.4893333333332</v>
      </c>
      <c r="CV171">
        <v>39.49833333333333</v>
      </c>
      <c r="CW171">
        <v>0</v>
      </c>
      <c r="CX171">
        <v>1714157513.3</v>
      </c>
      <c r="CY171">
        <v>0</v>
      </c>
      <c r="CZ171">
        <v>1714156915</v>
      </c>
      <c r="DA171" t="s">
        <v>672</v>
      </c>
      <c r="DB171">
        <v>1714156905.5</v>
      </c>
      <c r="DC171">
        <v>1714156915</v>
      </c>
      <c r="DD171">
        <v>6</v>
      </c>
      <c r="DE171">
        <v>-0.076</v>
      </c>
      <c r="DF171">
        <v>0.007</v>
      </c>
      <c r="DG171">
        <v>-2.68</v>
      </c>
      <c r="DH171">
        <v>-0.025</v>
      </c>
      <c r="DI171">
        <v>420</v>
      </c>
      <c r="DJ171">
        <v>14</v>
      </c>
      <c r="DK171">
        <v>1.05</v>
      </c>
      <c r="DL171">
        <v>0.63</v>
      </c>
      <c r="DM171">
        <v>-2.56321825</v>
      </c>
      <c r="DN171">
        <v>1.080201163227017</v>
      </c>
      <c r="DO171">
        <v>0.4029396130060155</v>
      </c>
      <c r="DP171">
        <v>0</v>
      </c>
      <c r="DQ171">
        <v>0.460570825</v>
      </c>
      <c r="DR171">
        <v>0.02125518574108635</v>
      </c>
      <c r="DS171">
        <v>0.01358742679628395</v>
      </c>
      <c r="DT171">
        <v>1</v>
      </c>
      <c r="DU171">
        <v>1</v>
      </c>
      <c r="DV171">
        <v>2</v>
      </c>
      <c r="DW171" t="s">
        <v>368</v>
      </c>
      <c r="DX171">
        <v>3.22843</v>
      </c>
      <c r="DY171">
        <v>2.70404</v>
      </c>
      <c r="DZ171">
        <v>0.105473</v>
      </c>
      <c r="EA171">
        <v>0.105785</v>
      </c>
      <c r="EB171">
        <v>0.0822705</v>
      </c>
      <c r="EC171">
        <v>0.080805</v>
      </c>
      <c r="ED171">
        <v>29171.2</v>
      </c>
      <c r="EE171">
        <v>28463.7</v>
      </c>
      <c r="EF171">
        <v>31234</v>
      </c>
      <c r="EG171">
        <v>30180</v>
      </c>
      <c r="EH171">
        <v>38393.9</v>
      </c>
      <c r="EI171">
        <v>36697.4</v>
      </c>
      <c r="EJ171">
        <v>43770</v>
      </c>
      <c r="EK171">
        <v>42158.8</v>
      </c>
      <c r="EL171">
        <v>2.1087</v>
      </c>
      <c r="EM171">
        <v>1.90435</v>
      </c>
      <c r="EN171">
        <v>0.0284798</v>
      </c>
      <c r="EO171">
        <v>0</v>
      </c>
      <c r="EP171">
        <v>23.3571</v>
      </c>
      <c r="EQ171">
        <v>999.9</v>
      </c>
      <c r="ER171">
        <v>49.5</v>
      </c>
      <c r="ES171">
        <v>28.6</v>
      </c>
      <c r="ET171">
        <v>19.1881</v>
      </c>
      <c r="EU171">
        <v>61.9338</v>
      </c>
      <c r="EV171">
        <v>21.7628</v>
      </c>
      <c r="EW171">
        <v>1</v>
      </c>
      <c r="EX171">
        <v>-0.00529472</v>
      </c>
      <c r="EY171">
        <v>1.72117</v>
      </c>
      <c r="EZ171">
        <v>20.1994</v>
      </c>
      <c r="FA171">
        <v>5.22672</v>
      </c>
      <c r="FB171">
        <v>11.998</v>
      </c>
      <c r="FC171">
        <v>4.96575</v>
      </c>
      <c r="FD171">
        <v>3.297</v>
      </c>
      <c r="FE171">
        <v>9999</v>
      </c>
      <c r="FF171">
        <v>9999</v>
      </c>
      <c r="FG171">
        <v>9999</v>
      </c>
      <c r="FH171">
        <v>28.3</v>
      </c>
      <c r="FI171">
        <v>4.97104</v>
      </c>
      <c r="FJ171">
        <v>1.86773</v>
      </c>
      <c r="FK171">
        <v>1.85898</v>
      </c>
      <c r="FL171">
        <v>1.86508</v>
      </c>
      <c r="FM171">
        <v>1.8631</v>
      </c>
      <c r="FN171">
        <v>1.86446</v>
      </c>
      <c r="FO171">
        <v>1.85988</v>
      </c>
      <c r="FP171">
        <v>1.86396</v>
      </c>
      <c r="FQ171">
        <v>0</v>
      </c>
      <c r="FR171">
        <v>0</v>
      </c>
      <c r="FS171">
        <v>0</v>
      </c>
      <c r="FT171">
        <v>0</v>
      </c>
      <c r="FU171" t="s">
        <v>358</v>
      </c>
      <c r="FV171" t="s">
        <v>359</v>
      </c>
      <c r="FW171" t="s">
        <v>360</v>
      </c>
      <c r="FX171" t="s">
        <v>360</v>
      </c>
      <c r="FY171" t="s">
        <v>360</v>
      </c>
      <c r="FZ171" t="s">
        <v>360</v>
      </c>
      <c r="GA171">
        <v>0</v>
      </c>
      <c r="GB171">
        <v>100</v>
      </c>
      <c r="GC171">
        <v>100</v>
      </c>
      <c r="GD171">
        <v>-2.668</v>
      </c>
      <c r="GE171">
        <v>-0.0244</v>
      </c>
      <c r="GF171">
        <v>-0.822486228476407</v>
      </c>
      <c r="GG171">
        <v>-0.004200780211792431</v>
      </c>
      <c r="GH171">
        <v>-6.086107273994438E-07</v>
      </c>
      <c r="GI171">
        <v>3.538391214060535E-10</v>
      </c>
      <c r="GJ171">
        <v>-0.04724261997396283</v>
      </c>
      <c r="GK171">
        <v>0.006682484536868237</v>
      </c>
      <c r="GL171">
        <v>-0.0007200357986506558</v>
      </c>
      <c r="GM171">
        <v>2.515042002614049E-05</v>
      </c>
      <c r="GN171">
        <v>15</v>
      </c>
      <c r="GO171">
        <v>1944</v>
      </c>
      <c r="GP171">
        <v>3</v>
      </c>
      <c r="GQ171">
        <v>20</v>
      </c>
      <c r="GR171">
        <v>8.699999999999999</v>
      </c>
      <c r="GS171">
        <v>8.5</v>
      </c>
      <c r="GT171">
        <v>1.12793</v>
      </c>
      <c r="GU171">
        <v>2.42676</v>
      </c>
      <c r="GV171">
        <v>1.44775</v>
      </c>
      <c r="GW171">
        <v>2.29492</v>
      </c>
      <c r="GX171">
        <v>1.55151</v>
      </c>
      <c r="GY171">
        <v>2.40967</v>
      </c>
      <c r="GZ171">
        <v>33.6254</v>
      </c>
      <c r="HA171">
        <v>13.6242</v>
      </c>
      <c r="HB171">
        <v>18</v>
      </c>
      <c r="HC171">
        <v>588.624</v>
      </c>
      <c r="HD171">
        <v>460.085</v>
      </c>
      <c r="HE171">
        <v>21.0002</v>
      </c>
      <c r="HF171">
        <v>26.9263</v>
      </c>
      <c r="HG171">
        <v>30.0001</v>
      </c>
      <c r="HH171">
        <v>26.9634</v>
      </c>
      <c r="HI171">
        <v>26.9255</v>
      </c>
      <c r="HJ171">
        <v>22.573</v>
      </c>
      <c r="HK171">
        <v>33.2881</v>
      </c>
      <c r="HL171">
        <v>45.5326</v>
      </c>
      <c r="HM171">
        <v>21</v>
      </c>
      <c r="HN171">
        <v>420</v>
      </c>
      <c r="HO171">
        <v>14.4309</v>
      </c>
      <c r="HP171">
        <v>99.1151</v>
      </c>
      <c r="HQ171">
        <v>100.723</v>
      </c>
    </row>
    <row r="172" spans="1:225">
      <c r="A172">
        <v>156</v>
      </c>
      <c r="B172">
        <v>1714157436.5</v>
      </c>
      <c r="C172">
        <v>6379.400000095367</v>
      </c>
      <c r="D172" t="s">
        <v>696</v>
      </c>
      <c r="E172" t="s">
        <v>697</v>
      </c>
      <c r="F172">
        <v>5</v>
      </c>
      <c r="G172" t="s">
        <v>687</v>
      </c>
      <c r="H172">
        <v>1714157428.566667</v>
      </c>
      <c r="I172">
        <f>(J172)/1000</f>
        <v>0</v>
      </c>
      <c r="J172">
        <f>IF(BE172, AM172, AG172)</f>
        <v>0</v>
      </c>
      <c r="K172">
        <f>IF(BE172, AH172, AF172)</f>
        <v>0</v>
      </c>
      <c r="L172">
        <f>BG172 - IF(AT172&gt;1, K172*BA172*100.0/(AV172*BU172), 0)</f>
        <v>0</v>
      </c>
      <c r="M172">
        <f>((S172-I172/2)*L172-K172)/(S172+I172/2)</f>
        <v>0</v>
      </c>
      <c r="N172">
        <f>M172*(BN172+BO172)/1000.0</f>
        <v>0</v>
      </c>
      <c r="O172">
        <f>(BG172 - IF(AT172&gt;1, K172*BA172*100.0/(AV172*BU172), 0))*(BN172+BO172)/1000.0</f>
        <v>0</v>
      </c>
      <c r="P172">
        <f>2.0/((1/R172-1/Q172)+SIGN(R172)*SQRT((1/R172-1/Q172)*(1/R172-1/Q172) + 4*BB172/((BB172+1)*(BB172+1))*(2*1/R172*1/Q172-1/Q172*1/Q172)))</f>
        <v>0</v>
      </c>
      <c r="Q172">
        <f>IF(LEFT(BC172,1)&lt;&gt;"0",IF(LEFT(BC172,1)="1",3.0,BD172),$D$5+$E$5*(BU172*BN172/($K$5*1000))+$F$5*(BU172*BN172/($K$5*1000))*MAX(MIN(BA172,$J$5),$I$5)*MAX(MIN(BA172,$J$5),$I$5)+$G$5*MAX(MIN(BA172,$J$5),$I$5)*(BU172*BN172/($K$5*1000))+$H$5*(BU172*BN172/($K$5*1000))*(BU172*BN172/($K$5*1000)))</f>
        <v>0</v>
      </c>
      <c r="R172">
        <f>I172*(1000-(1000*0.61365*exp(17.502*V172/(240.97+V172))/(BN172+BO172)+BI172)/2)/(1000*0.61365*exp(17.502*V172/(240.97+V172))/(BN172+BO172)-BI172)</f>
        <v>0</v>
      </c>
      <c r="S172">
        <f>1/((BB172+1)/(P172/1.6)+1/(Q172/1.37)) + BB172/((BB172+1)/(P172/1.6) + BB172/(Q172/1.37))</f>
        <v>0</v>
      </c>
      <c r="T172">
        <f>(AW172*AZ172)</f>
        <v>0</v>
      </c>
      <c r="U172">
        <f>(BP172+(T172+2*0.95*5.67E-8*(((BP172+$B$7)+273)^4-(BP172+273)^4)-44100*I172)/(1.84*29.3*Q172+8*0.95*5.67E-8*(BP172+273)^3))</f>
        <v>0</v>
      </c>
      <c r="V172">
        <f>($C$7*BQ172+$D$7*BR172+$E$7*U172)</f>
        <v>0</v>
      </c>
      <c r="W172">
        <f>0.61365*exp(17.502*V172/(240.97+V172))</f>
        <v>0</v>
      </c>
      <c r="X172">
        <f>(Y172/Z172*100)</f>
        <v>0</v>
      </c>
      <c r="Y172">
        <f>BI172*(BN172+BO172)/1000</f>
        <v>0</v>
      </c>
      <c r="Z172">
        <f>0.61365*exp(17.502*BP172/(240.97+BP172))</f>
        <v>0</v>
      </c>
      <c r="AA172">
        <f>(W172-BI172*(BN172+BO172)/1000)</f>
        <v>0</v>
      </c>
      <c r="AB172">
        <f>(-I172*44100)</f>
        <v>0</v>
      </c>
      <c r="AC172">
        <f>2*29.3*Q172*0.92*(BP172-V172)</f>
        <v>0</v>
      </c>
      <c r="AD172">
        <f>2*0.95*5.67E-8*(((BP172+$B$7)+273)^4-(V172+273)^4)</f>
        <v>0</v>
      </c>
      <c r="AE172">
        <f>T172+AD172+AB172+AC172</f>
        <v>0</v>
      </c>
      <c r="AF172">
        <f>BM172*AT172*(BH172-BG172*(1000-AT172*BJ172)/(1000-AT172*BI172))/(100*BA172)</f>
        <v>0</v>
      </c>
      <c r="AG172">
        <f>1000*BM172*AT172*(BI172-BJ172)/(100*BA172*(1000-AT172*BI172))</f>
        <v>0</v>
      </c>
      <c r="AH172">
        <f>(AI172 - AJ172 - BN172*1E3/(8.314*(BP172+273.15)) * AL172/BM172 * AK172) * BM172/(100*BA172) * (1000 - BJ172)/1000</f>
        <v>0</v>
      </c>
      <c r="AI172">
        <v>426.114616464436</v>
      </c>
      <c r="AJ172">
        <v>423.8587333333332</v>
      </c>
      <c r="AK172">
        <v>0.01188883229509448</v>
      </c>
      <c r="AL172">
        <v>67.19084330937169</v>
      </c>
      <c r="AM172">
        <f>(AO172 - AN172 + BN172*1E3/(8.314*(BP172+273.15)) * AQ172/BM172 * AP172) * BM172/(100*BA172) * 1000/(1000 - AO172)</f>
        <v>0</v>
      </c>
      <c r="AN172">
        <v>14.42847416144674</v>
      </c>
      <c r="AO172">
        <v>14.88568909090909</v>
      </c>
      <c r="AP172">
        <v>2.093221790472254E-05</v>
      </c>
      <c r="AQ172">
        <v>78.54663470408113</v>
      </c>
      <c r="AR172">
        <v>1</v>
      </c>
      <c r="AS172">
        <v>0</v>
      </c>
      <c r="AT172">
        <f>IF(AR172*$H$13&gt;=AV172,1.0,(AV172/(AV172-AR172*$H$13)))</f>
        <v>0</v>
      </c>
      <c r="AU172">
        <f>(AT172-1)*100</f>
        <v>0</v>
      </c>
      <c r="AV172">
        <f>MAX(0,($B$13+$C$13*BU172)/(1+$D$13*BU172)*BN172/(BP172+273)*$E$13)</f>
        <v>0</v>
      </c>
      <c r="AW172">
        <f>$B$11*BV172+$C$11*BW172+$F$11*CH172*(1-CK172)</f>
        <v>0</v>
      </c>
      <c r="AX172">
        <f>AW172*AY172</f>
        <v>0</v>
      </c>
      <c r="AY172">
        <f>($B$11*$D$9+$C$11*$D$9+$F$11*((CU172+CM172)/MAX(CU172+CM172+CV172, 0.1)*$I$9+CV172/MAX(CU172+CM172+CV172, 0.1)*$J$9))/($B$11+$C$11+$F$11)</f>
        <v>0</v>
      </c>
      <c r="AZ172">
        <f>($B$11*$K$9+$C$11*$K$9+$F$11*((CU172+CM172)/MAX(CU172+CM172+CV172, 0.1)*$P$9+CV172/MAX(CU172+CM172+CV172, 0.1)*$Q$9))/($B$11+$C$11+$F$11)</f>
        <v>0</v>
      </c>
      <c r="BA172">
        <v>6</v>
      </c>
      <c r="BB172">
        <v>0.5</v>
      </c>
      <c r="BC172" t="s">
        <v>355</v>
      </c>
      <c r="BD172">
        <v>2</v>
      </c>
      <c r="BE172" t="b">
        <v>1</v>
      </c>
      <c r="BF172">
        <v>1714157428.566667</v>
      </c>
      <c r="BG172">
        <v>417.3735333333333</v>
      </c>
      <c r="BH172">
        <v>419.8120666666667</v>
      </c>
      <c r="BI172">
        <v>14.88501333333333</v>
      </c>
      <c r="BJ172">
        <v>14.42595</v>
      </c>
      <c r="BK172">
        <v>420.0416999999999</v>
      </c>
      <c r="BL172">
        <v>14.90932333333333</v>
      </c>
      <c r="BM172">
        <v>599.9867333333335</v>
      </c>
      <c r="BN172">
        <v>101.3774</v>
      </c>
      <c r="BO172">
        <v>0.09993012000000001</v>
      </c>
      <c r="BP172">
        <v>23.74306333333334</v>
      </c>
      <c r="BQ172">
        <v>23.83047</v>
      </c>
      <c r="BR172">
        <v>999.9000000000002</v>
      </c>
      <c r="BS172">
        <v>0</v>
      </c>
      <c r="BT172">
        <v>0</v>
      </c>
      <c r="BU172">
        <v>10000.22233333333</v>
      </c>
      <c r="BV172">
        <v>0</v>
      </c>
      <c r="BW172">
        <v>982.8811333333334</v>
      </c>
      <c r="BX172">
        <v>-2.438551666666667</v>
      </c>
      <c r="BY172">
        <v>423.6800333333333</v>
      </c>
      <c r="BZ172">
        <v>425.9569333333333</v>
      </c>
      <c r="CA172">
        <v>0.4590585666666667</v>
      </c>
      <c r="CB172">
        <v>419.8120666666667</v>
      </c>
      <c r="CC172">
        <v>14.42595</v>
      </c>
      <c r="CD172">
        <v>1.509003666666666</v>
      </c>
      <c r="CE172">
        <v>1.462466</v>
      </c>
      <c r="CF172">
        <v>13.05971</v>
      </c>
      <c r="CG172">
        <v>12.58129333333333</v>
      </c>
      <c r="CH172">
        <v>399.9757666666667</v>
      </c>
      <c r="CI172">
        <v>0.8999944000000002</v>
      </c>
      <c r="CJ172">
        <v>0.1000055966666667</v>
      </c>
      <c r="CK172">
        <v>0</v>
      </c>
      <c r="CL172">
        <v>182.8151666666667</v>
      </c>
      <c r="CM172">
        <v>5.00098</v>
      </c>
      <c r="CN172">
        <v>1179.928333333333</v>
      </c>
      <c r="CO172">
        <v>3655.688333333333</v>
      </c>
      <c r="CP172">
        <v>34.9373</v>
      </c>
      <c r="CQ172">
        <v>39.32686666666667</v>
      </c>
      <c r="CR172">
        <v>36.85186666666666</v>
      </c>
      <c r="CS172">
        <v>38.43306666666665</v>
      </c>
      <c r="CT172">
        <v>37.18103333333332</v>
      </c>
      <c r="CU172">
        <v>355.4763333333333</v>
      </c>
      <c r="CV172">
        <v>39.5</v>
      </c>
      <c r="CW172">
        <v>0</v>
      </c>
      <c r="CX172">
        <v>1714157523.5</v>
      </c>
      <c r="CY172">
        <v>0</v>
      </c>
      <c r="CZ172">
        <v>1714156915</v>
      </c>
      <c r="DA172" t="s">
        <v>672</v>
      </c>
      <c r="DB172">
        <v>1714156905.5</v>
      </c>
      <c r="DC172">
        <v>1714156915</v>
      </c>
      <c r="DD172">
        <v>6</v>
      </c>
      <c r="DE172">
        <v>-0.076</v>
      </c>
      <c r="DF172">
        <v>0.007</v>
      </c>
      <c r="DG172">
        <v>-2.68</v>
      </c>
      <c r="DH172">
        <v>-0.025</v>
      </c>
      <c r="DI172">
        <v>420</v>
      </c>
      <c r="DJ172">
        <v>14</v>
      </c>
      <c r="DK172">
        <v>1.05</v>
      </c>
      <c r="DL172">
        <v>0.63</v>
      </c>
      <c r="DM172">
        <v>-2.491927073170732</v>
      </c>
      <c r="DN172">
        <v>0.679590313588855</v>
      </c>
      <c r="DO172">
        <v>0.2909156854405347</v>
      </c>
      <c r="DP172">
        <v>0</v>
      </c>
      <c r="DQ172">
        <v>0.4609065853658537</v>
      </c>
      <c r="DR172">
        <v>-0.02122471777003469</v>
      </c>
      <c r="DS172">
        <v>0.008218719887195091</v>
      </c>
      <c r="DT172">
        <v>1</v>
      </c>
      <c r="DU172">
        <v>1</v>
      </c>
      <c r="DV172">
        <v>2</v>
      </c>
      <c r="DW172" t="s">
        <v>368</v>
      </c>
      <c r="DX172">
        <v>3.22868</v>
      </c>
      <c r="DY172">
        <v>2.70479</v>
      </c>
      <c r="DZ172">
        <v>0.105515</v>
      </c>
      <c r="EA172">
        <v>0.1058</v>
      </c>
      <c r="EB172">
        <v>0.082275</v>
      </c>
      <c r="EC172">
        <v>0.08082259999999999</v>
      </c>
      <c r="ED172">
        <v>29169.6</v>
      </c>
      <c r="EE172">
        <v>28462.9</v>
      </c>
      <c r="EF172">
        <v>31233.8</v>
      </c>
      <c r="EG172">
        <v>30179.7</v>
      </c>
      <c r="EH172">
        <v>38393.5</v>
      </c>
      <c r="EI172">
        <v>36696.1</v>
      </c>
      <c r="EJ172">
        <v>43769.8</v>
      </c>
      <c r="EK172">
        <v>42158.2</v>
      </c>
      <c r="EL172">
        <v>2.10885</v>
      </c>
      <c r="EM172">
        <v>1.90408</v>
      </c>
      <c r="EN172">
        <v>0.0282414</v>
      </c>
      <c r="EO172">
        <v>0</v>
      </c>
      <c r="EP172">
        <v>23.3628</v>
      </c>
      <c r="EQ172">
        <v>999.9</v>
      </c>
      <c r="ER172">
        <v>49.5</v>
      </c>
      <c r="ES172">
        <v>28.7</v>
      </c>
      <c r="ET172">
        <v>19.2986</v>
      </c>
      <c r="EU172">
        <v>61.7138</v>
      </c>
      <c r="EV172">
        <v>21.9551</v>
      </c>
      <c r="EW172">
        <v>1</v>
      </c>
      <c r="EX172">
        <v>-0.00495427</v>
      </c>
      <c r="EY172">
        <v>1.72621</v>
      </c>
      <c r="EZ172">
        <v>20.1996</v>
      </c>
      <c r="FA172">
        <v>5.22657</v>
      </c>
      <c r="FB172">
        <v>11.998</v>
      </c>
      <c r="FC172">
        <v>4.9656</v>
      </c>
      <c r="FD172">
        <v>3.297</v>
      </c>
      <c r="FE172">
        <v>9999</v>
      </c>
      <c r="FF172">
        <v>9999</v>
      </c>
      <c r="FG172">
        <v>9999</v>
      </c>
      <c r="FH172">
        <v>28.3</v>
      </c>
      <c r="FI172">
        <v>4.97104</v>
      </c>
      <c r="FJ172">
        <v>1.86772</v>
      </c>
      <c r="FK172">
        <v>1.85899</v>
      </c>
      <c r="FL172">
        <v>1.86508</v>
      </c>
      <c r="FM172">
        <v>1.8631</v>
      </c>
      <c r="FN172">
        <v>1.86446</v>
      </c>
      <c r="FO172">
        <v>1.85989</v>
      </c>
      <c r="FP172">
        <v>1.86398</v>
      </c>
      <c r="FQ172">
        <v>0</v>
      </c>
      <c r="FR172">
        <v>0</v>
      </c>
      <c r="FS172">
        <v>0</v>
      </c>
      <c r="FT172">
        <v>0</v>
      </c>
      <c r="FU172" t="s">
        <v>358</v>
      </c>
      <c r="FV172" t="s">
        <v>359</v>
      </c>
      <c r="FW172" t="s">
        <v>360</v>
      </c>
      <c r="FX172" t="s">
        <v>360</v>
      </c>
      <c r="FY172" t="s">
        <v>360</v>
      </c>
      <c r="FZ172" t="s">
        <v>360</v>
      </c>
      <c r="GA172">
        <v>0</v>
      </c>
      <c r="GB172">
        <v>100</v>
      </c>
      <c r="GC172">
        <v>100</v>
      </c>
      <c r="GD172">
        <v>-2.669</v>
      </c>
      <c r="GE172">
        <v>-0.0243</v>
      </c>
      <c r="GF172">
        <v>-0.822486228476407</v>
      </c>
      <c r="GG172">
        <v>-0.004200780211792431</v>
      </c>
      <c r="GH172">
        <v>-6.086107273994438E-07</v>
      </c>
      <c r="GI172">
        <v>3.538391214060535E-10</v>
      </c>
      <c r="GJ172">
        <v>-0.04724261997396283</v>
      </c>
      <c r="GK172">
        <v>0.006682484536868237</v>
      </c>
      <c r="GL172">
        <v>-0.0007200357986506558</v>
      </c>
      <c r="GM172">
        <v>2.515042002614049E-05</v>
      </c>
      <c r="GN172">
        <v>15</v>
      </c>
      <c r="GO172">
        <v>1944</v>
      </c>
      <c r="GP172">
        <v>3</v>
      </c>
      <c r="GQ172">
        <v>20</v>
      </c>
      <c r="GR172">
        <v>8.800000000000001</v>
      </c>
      <c r="GS172">
        <v>8.699999999999999</v>
      </c>
      <c r="GT172">
        <v>1.12793</v>
      </c>
      <c r="GU172">
        <v>2.4353</v>
      </c>
      <c r="GV172">
        <v>1.44775</v>
      </c>
      <c r="GW172">
        <v>2.29492</v>
      </c>
      <c r="GX172">
        <v>1.55151</v>
      </c>
      <c r="GY172">
        <v>2.27295</v>
      </c>
      <c r="GZ172">
        <v>33.6479</v>
      </c>
      <c r="HA172">
        <v>13.6067</v>
      </c>
      <c r="HB172">
        <v>18</v>
      </c>
      <c r="HC172">
        <v>588.773</v>
      </c>
      <c r="HD172">
        <v>459.953</v>
      </c>
      <c r="HE172">
        <v>21.0004</v>
      </c>
      <c r="HF172">
        <v>26.9297</v>
      </c>
      <c r="HG172">
        <v>30.0003</v>
      </c>
      <c r="HH172">
        <v>26.9679</v>
      </c>
      <c r="HI172">
        <v>26.9303</v>
      </c>
      <c r="HJ172">
        <v>22.5753</v>
      </c>
      <c r="HK172">
        <v>33.2881</v>
      </c>
      <c r="HL172">
        <v>45.5326</v>
      </c>
      <c r="HM172">
        <v>21</v>
      </c>
      <c r="HN172">
        <v>420</v>
      </c>
      <c r="HO172">
        <v>14.4309</v>
      </c>
      <c r="HP172">
        <v>99.1146</v>
      </c>
      <c r="HQ172">
        <v>100.722</v>
      </c>
    </row>
    <row r="173" spans="1:225">
      <c r="A173">
        <v>157</v>
      </c>
      <c r="B173">
        <v>1714157446.5</v>
      </c>
      <c r="C173">
        <v>6389.400000095367</v>
      </c>
      <c r="D173" t="s">
        <v>698</v>
      </c>
      <c r="E173" t="s">
        <v>699</v>
      </c>
      <c r="F173">
        <v>5</v>
      </c>
      <c r="G173" t="s">
        <v>687</v>
      </c>
      <c r="H173">
        <v>1714157438.566667</v>
      </c>
      <c r="I173">
        <f>(J173)/1000</f>
        <v>0</v>
      </c>
      <c r="J173">
        <f>IF(BE173, AM173, AG173)</f>
        <v>0</v>
      </c>
      <c r="K173">
        <f>IF(BE173, AH173, AF173)</f>
        <v>0</v>
      </c>
      <c r="L173">
        <f>BG173 - IF(AT173&gt;1, K173*BA173*100.0/(AV173*BU173), 0)</f>
        <v>0</v>
      </c>
      <c r="M173">
        <f>((S173-I173/2)*L173-K173)/(S173+I173/2)</f>
        <v>0</v>
      </c>
      <c r="N173">
        <f>M173*(BN173+BO173)/1000.0</f>
        <v>0</v>
      </c>
      <c r="O173">
        <f>(BG173 - IF(AT173&gt;1, K173*BA173*100.0/(AV173*BU173), 0))*(BN173+BO173)/1000.0</f>
        <v>0</v>
      </c>
      <c r="P173">
        <f>2.0/((1/R173-1/Q173)+SIGN(R173)*SQRT((1/R173-1/Q173)*(1/R173-1/Q173) + 4*BB173/((BB173+1)*(BB173+1))*(2*1/R173*1/Q173-1/Q173*1/Q173)))</f>
        <v>0</v>
      </c>
      <c r="Q173">
        <f>IF(LEFT(BC173,1)&lt;&gt;"0",IF(LEFT(BC173,1)="1",3.0,BD173),$D$5+$E$5*(BU173*BN173/($K$5*1000))+$F$5*(BU173*BN173/($K$5*1000))*MAX(MIN(BA173,$J$5),$I$5)*MAX(MIN(BA173,$J$5),$I$5)+$G$5*MAX(MIN(BA173,$J$5),$I$5)*(BU173*BN173/($K$5*1000))+$H$5*(BU173*BN173/($K$5*1000))*(BU173*BN173/($K$5*1000)))</f>
        <v>0</v>
      </c>
      <c r="R173">
        <f>I173*(1000-(1000*0.61365*exp(17.502*V173/(240.97+V173))/(BN173+BO173)+BI173)/2)/(1000*0.61365*exp(17.502*V173/(240.97+V173))/(BN173+BO173)-BI173)</f>
        <v>0</v>
      </c>
      <c r="S173">
        <f>1/((BB173+1)/(P173/1.6)+1/(Q173/1.37)) + BB173/((BB173+1)/(P173/1.6) + BB173/(Q173/1.37))</f>
        <v>0</v>
      </c>
      <c r="T173">
        <f>(AW173*AZ173)</f>
        <v>0</v>
      </c>
      <c r="U173">
        <f>(BP173+(T173+2*0.95*5.67E-8*(((BP173+$B$7)+273)^4-(BP173+273)^4)-44100*I173)/(1.84*29.3*Q173+8*0.95*5.67E-8*(BP173+273)^3))</f>
        <v>0</v>
      </c>
      <c r="V173">
        <f>($C$7*BQ173+$D$7*BR173+$E$7*U173)</f>
        <v>0</v>
      </c>
      <c r="W173">
        <f>0.61365*exp(17.502*V173/(240.97+V173))</f>
        <v>0</v>
      </c>
      <c r="X173">
        <f>(Y173/Z173*100)</f>
        <v>0</v>
      </c>
      <c r="Y173">
        <f>BI173*(BN173+BO173)/1000</f>
        <v>0</v>
      </c>
      <c r="Z173">
        <f>0.61365*exp(17.502*BP173/(240.97+BP173))</f>
        <v>0</v>
      </c>
      <c r="AA173">
        <f>(W173-BI173*(BN173+BO173)/1000)</f>
        <v>0</v>
      </c>
      <c r="AB173">
        <f>(-I173*44100)</f>
        <v>0</v>
      </c>
      <c r="AC173">
        <f>2*29.3*Q173*0.92*(BP173-V173)</f>
        <v>0</v>
      </c>
      <c r="AD173">
        <f>2*0.95*5.67E-8*(((BP173+$B$7)+273)^4-(V173+273)^4)</f>
        <v>0</v>
      </c>
      <c r="AE173">
        <f>T173+AD173+AB173+AC173</f>
        <v>0</v>
      </c>
      <c r="AF173">
        <f>BM173*AT173*(BH173-BG173*(1000-AT173*BJ173)/(1000-AT173*BI173))/(100*BA173)</f>
        <v>0</v>
      </c>
      <c r="AG173">
        <f>1000*BM173*AT173*(BI173-BJ173)/(100*BA173*(1000-AT173*BI173))</f>
        <v>0</v>
      </c>
      <c r="AH173">
        <f>(AI173 - AJ173 - BN173*1E3/(8.314*(BP173+273.15)) * AL173/BM173 * AK173) * BM173/(100*BA173) * (1000 - BJ173)/1000</f>
        <v>0</v>
      </c>
      <c r="AI173">
        <v>426.1359062701903</v>
      </c>
      <c r="AJ173">
        <v>423.9690787878785</v>
      </c>
      <c r="AK173">
        <v>0.002760337428537736</v>
      </c>
      <c r="AL173">
        <v>67.19084330937169</v>
      </c>
      <c r="AM173">
        <f>(AO173 - AN173 + BN173*1E3/(8.314*(BP173+273.15)) * AQ173/BM173 * AP173) * BM173/(100*BA173) * 1000/(1000 - AO173)</f>
        <v>0</v>
      </c>
      <c r="AN173">
        <v>14.41900207524752</v>
      </c>
      <c r="AO173">
        <v>14.88497818181818</v>
      </c>
      <c r="AP173">
        <v>-1.273005607988148E-05</v>
      </c>
      <c r="AQ173">
        <v>78.54663470408113</v>
      </c>
      <c r="AR173">
        <v>1</v>
      </c>
      <c r="AS173">
        <v>0</v>
      </c>
      <c r="AT173">
        <f>IF(AR173*$H$13&gt;=AV173,1.0,(AV173/(AV173-AR173*$H$13)))</f>
        <v>0</v>
      </c>
      <c r="AU173">
        <f>(AT173-1)*100</f>
        <v>0</v>
      </c>
      <c r="AV173">
        <f>MAX(0,($B$13+$C$13*BU173)/(1+$D$13*BU173)*BN173/(BP173+273)*$E$13)</f>
        <v>0</v>
      </c>
      <c r="AW173">
        <f>$B$11*BV173+$C$11*BW173+$F$11*CH173*(1-CK173)</f>
        <v>0</v>
      </c>
      <c r="AX173">
        <f>AW173*AY173</f>
        <v>0</v>
      </c>
      <c r="AY173">
        <f>($B$11*$D$9+$C$11*$D$9+$F$11*((CU173+CM173)/MAX(CU173+CM173+CV173, 0.1)*$I$9+CV173/MAX(CU173+CM173+CV173, 0.1)*$J$9))/($B$11+$C$11+$F$11)</f>
        <v>0</v>
      </c>
      <c r="AZ173">
        <f>($B$11*$K$9+$C$11*$K$9+$F$11*((CU173+CM173)/MAX(CU173+CM173+CV173, 0.1)*$P$9+CV173/MAX(CU173+CM173+CV173, 0.1)*$Q$9))/($B$11+$C$11+$F$11)</f>
        <v>0</v>
      </c>
      <c r="BA173">
        <v>6</v>
      </c>
      <c r="BB173">
        <v>0.5</v>
      </c>
      <c r="BC173" t="s">
        <v>355</v>
      </c>
      <c r="BD173">
        <v>2</v>
      </c>
      <c r="BE173" t="b">
        <v>1</v>
      </c>
      <c r="BF173">
        <v>1714157438.566667</v>
      </c>
      <c r="BG173">
        <v>417.5695333333334</v>
      </c>
      <c r="BH173">
        <v>420.0199333333333</v>
      </c>
      <c r="BI173">
        <v>14.88632333333333</v>
      </c>
      <c r="BJ173">
        <v>14.42346</v>
      </c>
      <c r="BK173">
        <v>420.2385666666667</v>
      </c>
      <c r="BL173">
        <v>14.91063333333333</v>
      </c>
      <c r="BM173">
        <v>600.0242666666667</v>
      </c>
      <c r="BN173">
        <v>101.3733</v>
      </c>
      <c r="BO173">
        <v>0.1000440566666667</v>
      </c>
      <c r="BP173">
        <v>23.74324</v>
      </c>
      <c r="BQ173">
        <v>23.83208666666667</v>
      </c>
      <c r="BR173">
        <v>999.9000000000002</v>
      </c>
      <c r="BS173">
        <v>0</v>
      </c>
      <c r="BT173">
        <v>0</v>
      </c>
      <c r="BU173">
        <v>10006.72766666667</v>
      </c>
      <c r="BV173">
        <v>0</v>
      </c>
      <c r="BW173">
        <v>937.1758333333333</v>
      </c>
      <c r="BX173">
        <v>-2.450366333333333</v>
      </c>
      <c r="BY173">
        <v>423.8795</v>
      </c>
      <c r="BZ173">
        <v>426.1667333333334</v>
      </c>
      <c r="CA173">
        <v>0.4628618</v>
      </c>
      <c r="CB173">
        <v>420.0199333333333</v>
      </c>
      <c r="CC173">
        <v>14.42346</v>
      </c>
      <c r="CD173">
        <v>1.509075666666667</v>
      </c>
      <c r="CE173">
        <v>1.462153333333333</v>
      </c>
      <c r="CF173">
        <v>13.06043</v>
      </c>
      <c r="CG173">
        <v>12.57802666666667</v>
      </c>
      <c r="CH173">
        <v>400.0005</v>
      </c>
      <c r="CI173">
        <v>0.9000040000000002</v>
      </c>
      <c r="CJ173">
        <v>0.09999598333333332</v>
      </c>
      <c r="CK173">
        <v>0</v>
      </c>
      <c r="CL173">
        <v>181.9582333333333</v>
      </c>
      <c r="CM173">
        <v>5.00098</v>
      </c>
      <c r="CN173">
        <v>1168.896333333333</v>
      </c>
      <c r="CO173">
        <v>3655.930333333333</v>
      </c>
      <c r="CP173">
        <v>35.03723333333333</v>
      </c>
      <c r="CQ173">
        <v>39.60393333333333</v>
      </c>
      <c r="CR173">
        <v>36.99556666666667</v>
      </c>
      <c r="CS173">
        <v>38.69766666666666</v>
      </c>
      <c r="CT173">
        <v>37.33309999999999</v>
      </c>
      <c r="CU173">
        <v>355.5016666666667</v>
      </c>
      <c r="CV173">
        <v>39.501</v>
      </c>
      <c r="CW173">
        <v>0</v>
      </c>
      <c r="CX173">
        <v>1714157533.7</v>
      </c>
      <c r="CY173">
        <v>0</v>
      </c>
      <c r="CZ173">
        <v>1714156915</v>
      </c>
      <c r="DA173" t="s">
        <v>672</v>
      </c>
      <c r="DB173">
        <v>1714156905.5</v>
      </c>
      <c r="DC173">
        <v>1714156915</v>
      </c>
      <c r="DD173">
        <v>6</v>
      </c>
      <c r="DE173">
        <v>-0.076</v>
      </c>
      <c r="DF173">
        <v>0.007</v>
      </c>
      <c r="DG173">
        <v>-2.68</v>
      </c>
      <c r="DH173">
        <v>-0.025</v>
      </c>
      <c r="DI173">
        <v>420</v>
      </c>
      <c r="DJ173">
        <v>14</v>
      </c>
      <c r="DK173">
        <v>1.05</v>
      </c>
      <c r="DL173">
        <v>0.63</v>
      </c>
      <c r="DM173">
        <v>-2.447069268292683</v>
      </c>
      <c r="DN173">
        <v>0.6602726132404211</v>
      </c>
      <c r="DO173">
        <v>0.1045948602102007</v>
      </c>
      <c r="DP173">
        <v>0</v>
      </c>
      <c r="DQ173">
        <v>0.4594874390243902</v>
      </c>
      <c r="DR173">
        <v>0.02655388850174217</v>
      </c>
      <c r="DS173">
        <v>0.006952372664128132</v>
      </c>
      <c r="DT173">
        <v>1</v>
      </c>
      <c r="DU173">
        <v>1</v>
      </c>
      <c r="DV173">
        <v>2</v>
      </c>
      <c r="DW173" t="s">
        <v>368</v>
      </c>
      <c r="DX173">
        <v>3.22847</v>
      </c>
      <c r="DY173">
        <v>2.70443</v>
      </c>
      <c r="DZ173">
        <v>0.105529</v>
      </c>
      <c r="EA173">
        <v>0.106042</v>
      </c>
      <c r="EB173">
        <v>0.0822637</v>
      </c>
      <c r="EC173">
        <v>0.0805704</v>
      </c>
      <c r="ED173">
        <v>29168.3</v>
      </c>
      <c r="EE173">
        <v>28459.2</v>
      </c>
      <c r="EF173">
        <v>31232.9</v>
      </c>
      <c r="EG173">
        <v>30183.9</v>
      </c>
      <c r="EH173">
        <v>38393.1</v>
      </c>
      <c r="EI173">
        <v>36702.2</v>
      </c>
      <c r="EJ173">
        <v>43768.7</v>
      </c>
      <c r="EK173">
        <v>42153.5</v>
      </c>
      <c r="EL173">
        <v>2.10895</v>
      </c>
      <c r="EM173">
        <v>1.90408</v>
      </c>
      <c r="EN173">
        <v>0.0285432</v>
      </c>
      <c r="EO173">
        <v>0</v>
      </c>
      <c r="EP173">
        <v>23.3689</v>
      </c>
      <c r="EQ173">
        <v>999.9</v>
      </c>
      <c r="ER173">
        <v>49.4</v>
      </c>
      <c r="ES173">
        <v>28.7</v>
      </c>
      <c r="ET173">
        <v>19.262</v>
      </c>
      <c r="EU173">
        <v>61.7338</v>
      </c>
      <c r="EV173">
        <v>22.1955</v>
      </c>
      <c r="EW173">
        <v>1</v>
      </c>
      <c r="EX173">
        <v>-0.00464939</v>
      </c>
      <c r="EY173">
        <v>1.73018</v>
      </c>
      <c r="EZ173">
        <v>20.1996</v>
      </c>
      <c r="FA173">
        <v>5.22732</v>
      </c>
      <c r="FB173">
        <v>11.998</v>
      </c>
      <c r="FC173">
        <v>4.96585</v>
      </c>
      <c r="FD173">
        <v>3.297</v>
      </c>
      <c r="FE173">
        <v>9999</v>
      </c>
      <c r="FF173">
        <v>9999</v>
      </c>
      <c r="FG173">
        <v>9999</v>
      </c>
      <c r="FH173">
        <v>28.3</v>
      </c>
      <c r="FI173">
        <v>4.97106</v>
      </c>
      <c r="FJ173">
        <v>1.86771</v>
      </c>
      <c r="FK173">
        <v>1.85898</v>
      </c>
      <c r="FL173">
        <v>1.86508</v>
      </c>
      <c r="FM173">
        <v>1.8631</v>
      </c>
      <c r="FN173">
        <v>1.86447</v>
      </c>
      <c r="FO173">
        <v>1.85989</v>
      </c>
      <c r="FP173">
        <v>1.86399</v>
      </c>
      <c r="FQ173">
        <v>0</v>
      </c>
      <c r="FR173">
        <v>0</v>
      </c>
      <c r="FS173">
        <v>0</v>
      </c>
      <c r="FT173">
        <v>0</v>
      </c>
      <c r="FU173" t="s">
        <v>358</v>
      </c>
      <c r="FV173" t="s">
        <v>359</v>
      </c>
      <c r="FW173" t="s">
        <v>360</v>
      </c>
      <c r="FX173" t="s">
        <v>360</v>
      </c>
      <c r="FY173" t="s">
        <v>360</v>
      </c>
      <c r="FZ173" t="s">
        <v>360</v>
      </c>
      <c r="GA173">
        <v>0</v>
      </c>
      <c r="GB173">
        <v>100</v>
      </c>
      <c r="GC173">
        <v>100</v>
      </c>
      <c r="GD173">
        <v>-2.669</v>
      </c>
      <c r="GE173">
        <v>-0.0244</v>
      </c>
      <c r="GF173">
        <v>-0.822486228476407</v>
      </c>
      <c r="GG173">
        <v>-0.004200780211792431</v>
      </c>
      <c r="GH173">
        <v>-6.086107273994438E-07</v>
      </c>
      <c r="GI173">
        <v>3.538391214060535E-10</v>
      </c>
      <c r="GJ173">
        <v>-0.04724261997396283</v>
      </c>
      <c r="GK173">
        <v>0.006682484536868237</v>
      </c>
      <c r="GL173">
        <v>-0.0007200357986506558</v>
      </c>
      <c r="GM173">
        <v>2.515042002614049E-05</v>
      </c>
      <c r="GN173">
        <v>15</v>
      </c>
      <c r="GO173">
        <v>1944</v>
      </c>
      <c r="GP173">
        <v>3</v>
      </c>
      <c r="GQ173">
        <v>20</v>
      </c>
      <c r="GR173">
        <v>9</v>
      </c>
      <c r="GS173">
        <v>8.9</v>
      </c>
      <c r="GT173">
        <v>1.12427</v>
      </c>
      <c r="GU173">
        <v>2.42188</v>
      </c>
      <c r="GV173">
        <v>1.44775</v>
      </c>
      <c r="GW173">
        <v>2.29492</v>
      </c>
      <c r="GX173">
        <v>1.55151</v>
      </c>
      <c r="GY173">
        <v>2.45728</v>
      </c>
      <c r="GZ173">
        <v>33.6705</v>
      </c>
      <c r="HA173">
        <v>13.6154</v>
      </c>
      <c r="HB173">
        <v>18</v>
      </c>
      <c r="HC173">
        <v>588.889</v>
      </c>
      <c r="HD173">
        <v>459.992</v>
      </c>
      <c r="HE173">
        <v>21.0002</v>
      </c>
      <c r="HF173">
        <v>26.9339</v>
      </c>
      <c r="HG173">
        <v>30.0002</v>
      </c>
      <c r="HH173">
        <v>26.9725</v>
      </c>
      <c r="HI173">
        <v>26.9351</v>
      </c>
      <c r="HJ173">
        <v>22.5153</v>
      </c>
      <c r="HK173">
        <v>33.2881</v>
      </c>
      <c r="HL173">
        <v>45.1608</v>
      </c>
      <c r="HM173">
        <v>21</v>
      </c>
      <c r="HN173">
        <v>420</v>
      </c>
      <c r="HO173">
        <v>14.4309</v>
      </c>
      <c r="HP173">
        <v>99.11199999999999</v>
      </c>
      <c r="HQ173">
        <v>100.721</v>
      </c>
    </row>
    <row r="174" spans="1:225">
      <c r="A174">
        <v>158</v>
      </c>
      <c r="B174">
        <v>1714157648</v>
      </c>
      <c r="C174">
        <v>6590.900000095367</v>
      </c>
      <c r="D174" t="s">
        <v>700</v>
      </c>
      <c r="E174" t="s">
        <v>701</v>
      </c>
      <c r="F174">
        <v>5</v>
      </c>
      <c r="G174" t="s">
        <v>702</v>
      </c>
      <c r="H174">
        <v>1714157640.25</v>
      </c>
      <c r="I174">
        <f>(J174)/1000</f>
        <v>0</v>
      </c>
      <c r="J174">
        <f>IF(BE174, AM174, AG174)</f>
        <v>0</v>
      </c>
      <c r="K174">
        <f>IF(BE174, AH174, AF174)</f>
        <v>0</v>
      </c>
      <c r="L174">
        <f>BG174 - IF(AT174&gt;1, K174*BA174*100.0/(AV174*BU174), 0)</f>
        <v>0</v>
      </c>
      <c r="M174">
        <f>((S174-I174/2)*L174-K174)/(S174+I174/2)</f>
        <v>0</v>
      </c>
      <c r="N174">
        <f>M174*(BN174+BO174)/1000.0</f>
        <v>0</v>
      </c>
      <c r="O174">
        <f>(BG174 - IF(AT174&gt;1, K174*BA174*100.0/(AV174*BU174), 0))*(BN174+BO174)/1000.0</f>
        <v>0</v>
      </c>
      <c r="P174">
        <f>2.0/((1/R174-1/Q174)+SIGN(R174)*SQRT((1/R174-1/Q174)*(1/R174-1/Q174) + 4*BB174/((BB174+1)*(BB174+1))*(2*1/R174*1/Q174-1/Q174*1/Q174)))</f>
        <v>0</v>
      </c>
      <c r="Q174">
        <f>IF(LEFT(BC174,1)&lt;&gt;"0",IF(LEFT(BC174,1)="1",3.0,BD174),$D$5+$E$5*(BU174*BN174/($K$5*1000))+$F$5*(BU174*BN174/($K$5*1000))*MAX(MIN(BA174,$J$5),$I$5)*MAX(MIN(BA174,$J$5),$I$5)+$G$5*MAX(MIN(BA174,$J$5),$I$5)*(BU174*BN174/($K$5*1000))+$H$5*(BU174*BN174/($K$5*1000))*(BU174*BN174/($K$5*1000)))</f>
        <v>0</v>
      </c>
      <c r="R174">
        <f>I174*(1000-(1000*0.61365*exp(17.502*V174/(240.97+V174))/(BN174+BO174)+BI174)/2)/(1000*0.61365*exp(17.502*V174/(240.97+V174))/(BN174+BO174)-BI174)</f>
        <v>0</v>
      </c>
      <c r="S174">
        <f>1/((BB174+1)/(P174/1.6)+1/(Q174/1.37)) + BB174/((BB174+1)/(P174/1.6) + BB174/(Q174/1.37))</f>
        <v>0</v>
      </c>
      <c r="T174">
        <f>(AW174*AZ174)</f>
        <v>0</v>
      </c>
      <c r="U174">
        <f>(BP174+(T174+2*0.95*5.67E-8*(((BP174+$B$7)+273)^4-(BP174+273)^4)-44100*I174)/(1.84*29.3*Q174+8*0.95*5.67E-8*(BP174+273)^3))</f>
        <v>0</v>
      </c>
      <c r="V174">
        <f>($C$7*BQ174+$D$7*BR174+$E$7*U174)</f>
        <v>0</v>
      </c>
      <c r="W174">
        <f>0.61365*exp(17.502*V174/(240.97+V174))</f>
        <v>0</v>
      </c>
      <c r="X174">
        <f>(Y174/Z174*100)</f>
        <v>0</v>
      </c>
      <c r="Y174">
        <f>BI174*(BN174+BO174)/1000</f>
        <v>0</v>
      </c>
      <c r="Z174">
        <f>0.61365*exp(17.502*BP174/(240.97+BP174))</f>
        <v>0</v>
      </c>
      <c r="AA174">
        <f>(W174-BI174*(BN174+BO174)/1000)</f>
        <v>0</v>
      </c>
      <c r="AB174">
        <f>(-I174*44100)</f>
        <v>0</v>
      </c>
      <c r="AC174">
        <f>2*29.3*Q174*0.92*(BP174-V174)</f>
        <v>0</v>
      </c>
      <c r="AD174">
        <f>2*0.95*5.67E-8*(((BP174+$B$7)+273)^4-(V174+273)^4)</f>
        <v>0</v>
      </c>
      <c r="AE174">
        <f>T174+AD174+AB174+AC174</f>
        <v>0</v>
      </c>
      <c r="AF174">
        <f>BM174*AT174*(BH174-BG174*(1000-AT174*BJ174)/(1000-AT174*BI174))/(100*BA174)</f>
        <v>0</v>
      </c>
      <c r="AG174">
        <f>1000*BM174*AT174*(BI174-BJ174)/(100*BA174*(1000-AT174*BI174))</f>
        <v>0</v>
      </c>
      <c r="AH174">
        <f>(AI174 - AJ174 - BN174*1E3/(8.314*(BP174+273.15)) * AL174/BM174 * AK174) * BM174/(100*BA174) * (1000 - BJ174)/1000</f>
        <v>0</v>
      </c>
      <c r="AI174">
        <v>426.0985030979632</v>
      </c>
      <c r="AJ174">
        <v>423.7790727272725</v>
      </c>
      <c r="AK174">
        <v>0.002070383850433557</v>
      </c>
      <c r="AL174">
        <v>67.19231009320083</v>
      </c>
      <c r="AM174">
        <f>(AO174 - AN174 + BN174*1E3/(8.314*(BP174+273.15)) * AQ174/BM174 * AP174) * BM174/(100*BA174) * 1000/(1000 - AO174)</f>
        <v>0</v>
      </c>
      <c r="AN174">
        <v>14.37229247821857</v>
      </c>
      <c r="AO174">
        <v>14.9101987878788</v>
      </c>
      <c r="AP174">
        <v>-0.0005042596585494948</v>
      </c>
      <c r="AQ174">
        <v>78.5462174461143</v>
      </c>
      <c r="AR174">
        <v>2</v>
      </c>
      <c r="AS174">
        <v>0</v>
      </c>
      <c r="AT174">
        <f>IF(AR174*$H$13&gt;=AV174,1.0,(AV174/(AV174-AR174*$H$13)))</f>
        <v>0</v>
      </c>
      <c r="AU174">
        <f>(AT174-1)*100</f>
        <v>0</v>
      </c>
      <c r="AV174">
        <f>MAX(0,($B$13+$C$13*BU174)/(1+$D$13*BU174)*BN174/(BP174+273)*$E$13)</f>
        <v>0</v>
      </c>
      <c r="AW174">
        <f>$B$11*BV174+$C$11*BW174+$F$11*CH174*(1-CK174)</f>
        <v>0</v>
      </c>
      <c r="AX174">
        <f>AW174*AY174</f>
        <v>0</v>
      </c>
      <c r="AY174">
        <f>($B$11*$D$9+$C$11*$D$9+$F$11*((CU174+CM174)/MAX(CU174+CM174+CV174, 0.1)*$I$9+CV174/MAX(CU174+CM174+CV174, 0.1)*$J$9))/($B$11+$C$11+$F$11)</f>
        <v>0</v>
      </c>
      <c r="AZ174">
        <f>($B$11*$K$9+$C$11*$K$9+$F$11*((CU174+CM174)/MAX(CU174+CM174+CV174, 0.1)*$P$9+CV174/MAX(CU174+CM174+CV174, 0.1)*$Q$9))/($B$11+$C$11+$F$11)</f>
        <v>0</v>
      </c>
      <c r="BA174">
        <v>6</v>
      </c>
      <c r="BB174">
        <v>0.5</v>
      </c>
      <c r="BC174" t="s">
        <v>355</v>
      </c>
      <c r="BD174">
        <v>2</v>
      </c>
      <c r="BE174" t="b">
        <v>1</v>
      </c>
      <c r="BF174">
        <v>1714157640.25</v>
      </c>
      <c r="BG174">
        <v>417.3211666666667</v>
      </c>
      <c r="BH174">
        <v>419.9408333333333</v>
      </c>
      <c r="BI174">
        <v>14.9325</v>
      </c>
      <c r="BJ174">
        <v>14.38577333333333</v>
      </c>
      <c r="BK174">
        <v>419.9890333333334</v>
      </c>
      <c r="BL174">
        <v>14.95671666666667</v>
      </c>
      <c r="BM174">
        <v>599.9785333333333</v>
      </c>
      <c r="BN174">
        <v>101.3726666666667</v>
      </c>
      <c r="BO174">
        <v>0.09994195</v>
      </c>
      <c r="BP174">
        <v>23.8576</v>
      </c>
      <c r="BQ174">
        <v>23.87922333333334</v>
      </c>
      <c r="BR174">
        <v>999.9000000000002</v>
      </c>
      <c r="BS174">
        <v>0</v>
      </c>
      <c r="BT174">
        <v>0</v>
      </c>
      <c r="BU174">
        <v>9990.620000000001</v>
      </c>
      <c r="BV174">
        <v>0</v>
      </c>
      <c r="BW174">
        <v>934.4467666666666</v>
      </c>
      <c r="BX174">
        <v>-2.619686666666667</v>
      </c>
      <c r="BY174">
        <v>423.6473</v>
      </c>
      <c r="BZ174">
        <v>426.0703</v>
      </c>
      <c r="CA174">
        <v>0.5467209666666667</v>
      </c>
      <c r="CB174">
        <v>419.9408333333333</v>
      </c>
      <c r="CC174">
        <v>14.38577333333333</v>
      </c>
      <c r="CD174">
        <v>1.513748</v>
      </c>
      <c r="CE174">
        <v>1.458325333333333</v>
      </c>
      <c r="CF174">
        <v>13.10774</v>
      </c>
      <c r="CG174">
        <v>12.53808666666666</v>
      </c>
      <c r="CH174">
        <v>399.9903</v>
      </c>
      <c r="CI174">
        <v>0.899949866666667</v>
      </c>
      <c r="CJ174">
        <v>0.1000502333333333</v>
      </c>
      <c r="CK174">
        <v>0</v>
      </c>
      <c r="CL174">
        <v>199.3762333333333</v>
      </c>
      <c r="CM174">
        <v>5.00098</v>
      </c>
      <c r="CN174">
        <v>1204.136666666667</v>
      </c>
      <c r="CO174">
        <v>3655.771333333334</v>
      </c>
      <c r="CP174">
        <v>35.9998</v>
      </c>
      <c r="CQ174">
        <v>39.97473333333333</v>
      </c>
      <c r="CR174">
        <v>37.81226666666667</v>
      </c>
      <c r="CS174">
        <v>39.65393333333333</v>
      </c>
      <c r="CT174">
        <v>37.80399999999999</v>
      </c>
      <c r="CU174">
        <v>355.4709999999999</v>
      </c>
      <c r="CV174">
        <v>39.518</v>
      </c>
      <c r="CW174">
        <v>0</v>
      </c>
      <c r="CX174">
        <v>1714157735.3</v>
      </c>
      <c r="CY174">
        <v>0</v>
      </c>
      <c r="CZ174">
        <v>1714156915</v>
      </c>
      <c r="DA174" t="s">
        <v>672</v>
      </c>
      <c r="DB174">
        <v>1714156905.5</v>
      </c>
      <c r="DC174">
        <v>1714156915</v>
      </c>
      <c r="DD174">
        <v>6</v>
      </c>
      <c r="DE174">
        <v>-0.076</v>
      </c>
      <c r="DF174">
        <v>0.007</v>
      </c>
      <c r="DG174">
        <v>-2.68</v>
      </c>
      <c r="DH174">
        <v>-0.025</v>
      </c>
      <c r="DI174">
        <v>420</v>
      </c>
      <c r="DJ174">
        <v>14</v>
      </c>
      <c r="DK174">
        <v>1.05</v>
      </c>
      <c r="DL174">
        <v>0.63</v>
      </c>
      <c r="DM174">
        <v>-2.614097249999999</v>
      </c>
      <c r="DN174">
        <v>0.09313947467167602</v>
      </c>
      <c r="DO174">
        <v>0.1430103800076676</v>
      </c>
      <c r="DP174">
        <v>1</v>
      </c>
      <c r="DQ174">
        <v>0.565020075</v>
      </c>
      <c r="DR174">
        <v>-0.2872393733583483</v>
      </c>
      <c r="DS174">
        <v>0.0325247762447242</v>
      </c>
      <c r="DT174">
        <v>0</v>
      </c>
      <c r="DU174">
        <v>1</v>
      </c>
      <c r="DV174">
        <v>2</v>
      </c>
      <c r="DW174" t="s">
        <v>368</v>
      </c>
      <c r="DX174">
        <v>3.22845</v>
      </c>
      <c r="DY174">
        <v>2.70429</v>
      </c>
      <c r="DZ174">
        <v>0.105453</v>
      </c>
      <c r="EA174">
        <v>0.105767</v>
      </c>
      <c r="EB174">
        <v>0.0823309</v>
      </c>
      <c r="EC174">
        <v>0.080486</v>
      </c>
      <c r="ED174">
        <v>29161.8</v>
      </c>
      <c r="EE174">
        <v>28451.3</v>
      </c>
      <c r="EF174">
        <v>31224.1</v>
      </c>
      <c r="EG174">
        <v>30167.3</v>
      </c>
      <c r="EH174">
        <v>38378.6</v>
      </c>
      <c r="EI174">
        <v>36695.9</v>
      </c>
      <c r="EJ174">
        <v>43755.5</v>
      </c>
      <c r="EK174">
        <v>42142.2</v>
      </c>
      <c r="EL174">
        <v>2.10503</v>
      </c>
      <c r="EM174">
        <v>1.89848</v>
      </c>
      <c r="EN174">
        <v>0.0135005</v>
      </c>
      <c r="EO174">
        <v>0</v>
      </c>
      <c r="EP174">
        <v>23.66</v>
      </c>
      <c r="EQ174">
        <v>999.9</v>
      </c>
      <c r="ER174">
        <v>48.4</v>
      </c>
      <c r="ES174">
        <v>29</v>
      </c>
      <c r="ET174">
        <v>19.2031</v>
      </c>
      <c r="EU174">
        <v>61.9338</v>
      </c>
      <c r="EV174">
        <v>21.5785</v>
      </c>
      <c r="EW174">
        <v>1</v>
      </c>
      <c r="EX174">
        <v>0.00898882</v>
      </c>
      <c r="EY174">
        <v>1.82536</v>
      </c>
      <c r="EZ174">
        <v>20.1956</v>
      </c>
      <c r="FA174">
        <v>5.22014</v>
      </c>
      <c r="FB174">
        <v>11.998</v>
      </c>
      <c r="FC174">
        <v>4.96585</v>
      </c>
      <c r="FD174">
        <v>3.29633</v>
      </c>
      <c r="FE174">
        <v>9999</v>
      </c>
      <c r="FF174">
        <v>9999</v>
      </c>
      <c r="FG174">
        <v>9999</v>
      </c>
      <c r="FH174">
        <v>28.4</v>
      </c>
      <c r="FI174">
        <v>4.97103</v>
      </c>
      <c r="FJ174">
        <v>1.86775</v>
      </c>
      <c r="FK174">
        <v>1.85902</v>
      </c>
      <c r="FL174">
        <v>1.86509</v>
      </c>
      <c r="FM174">
        <v>1.8631</v>
      </c>
      <c r="FN174">
        <v>1.86447</v>
      </c>
      <c r="FO174">
        <v>1.85989</v>
      </c>
      <c r="FP174">
        <v>1.86396</v>
      </c>
      <c r="FQ174">
        <v>0</v>
      </c>
      <c r="FR174">
        <v>0</v>
      </c>
      <c r="FS174">
        <v>0</v>
      </c>
      <c r="FT174">
        <v>0</v>
      </c>
      <c r="FU174" t="s">
        <v>358</v>
      </c>
      <c r="FV174" t="s">
        <v>359</v>
      </c>
      <c r="FW174" t="s">
        <v>360</v>
      </c>
      <c r="FX174" t="s">
        <v>360</v>
      </c>
      <c r="FY174" t="s">
        <v>360</v>
      </c>
      <c r="FZ174" t="s">
        <v>360</v>
      </c>
      <c r="GA174">
        <v>0</v>
      </c>
      <c r="GB174">
        <v>100</v>
      </c>
      <c r="GC174">
        <v>100</v>
      </c>
      <c r="GD174">
        <v>-2.668</v>
      </c>
      <c r="GE174">
        <v>-0.0243</v>
      </c>
      <c r="GF174">
        <v>-0.822486228476407</v>
      </c>
      <c r="GG174">
        <v>-0.004200780211792431</v>
      </c>
      <c r="GH174">
        <v>-6.086107273994438E-07</v>
      </c>
      <c r="GI174">
        <v>3.538391214060535E-10</v>
      </c>
      <c r="GJ174">
        <v>-0.04724261997396283</v>
      </c>
      <c r="GK174">
        <v>0.006682484536868237</v>
      </c>
      <c r="GL174">
        <v>-0.0007200357986506558</v>
      </c>
      <c r="GM174">
        <v>2.515042002614049E-05</v>
      </c>
      <c r="GN174">
        <v>15</v>
      </c>
      <c r="GO174">
        <v>1944</v>
      </c>
      <c r="GP174">
        <v>3</v>
      </c>
      <c r="GQ174">
        <v>20</v>
      </c>
      <c r="GR174">
        <v>12.4</v>
      </c>
      <c r="GS174">
        <v>12.2</v>
      </c>
      <c r="GT174">
        <v>1.12793</v>
      </c>
      <c r="GU174">
        <v>2.4292</v>
      </c>
      <c r="GV174">
        <v>1.44775</v>
      </c>
      <c r="GW174">
        <v>2.29492</v>
      </c>
      <c r="GX174">
        <v>1.55151</v>
      </c>
      <c r="GY174">
        <v>2.39258</v>
      </c>
      <c r="GZ174">
        <v>34.0771</v>
      </c>
      <c r="HA174">
        <v>13.5366</v>
      </c>
      <c r="HB174">
        <v>18</v>
      </c>
      <c r="HC174">
        <v>587.7</v>
      </c>
      <c r="HD174">
        <v>457.756</v>
      </c>
      <c r="HE174">
        <v>21.0002</v>
      </c>
      <c r="HF174">
        <v>27.0942</v>
      </c>
      <c r="HG174">
        <v>30.0004</v>
      </c>
      <c r="HH174">
        <v>27.1258</v>
      </c>
      <c r="HI174">
        <v>27.0869</v>
      </c>
      <c r="HJ174">
        <v>22.5731</v>
      </c>
      <c r="HK174">
        <v>33.7932</v>
      </c>
      <c r="HL174">
        <v>42.9205</v>
      </c>
      <c r="HM174">
        <v>21</v>
      </c>
      <c r="HN174">
        <v>420</v>
      </c>
      <c r="HO174">
        <v>14.3337</v>
      </c>
      <c r="HP174">
        <v>99.083</v>
      </c>
      <c r="HQ174">
        <v>100.682</v>
      </c>
    </row>
    <row r="175" spans="1:225">
      <c r="A175">
        <v>159</v>
      </c>
      <c r="B175">
        <v>1714157671</v>
      </c>
      <c r="C175">
        <v>6613.900000095367</v>
      </c>
      <c r="D175" t="s">
        <v>703</v>
      </c>
      <c r="E175" t="s">
        <v>704</v>
      </c>
      <c r="F175">
        <v>5</v>
      </c>
      <c r="G175" t="s">
        <v>702</v>
      </c>
      <c r="H175">
        <v>1714157664.5</v>
      </c>
      <c r="I175">
        <f>(J175)/1000</f>
        <v>0</v>
      </c>
      <c r="J175">
        <f>IF(BE175, AM175, AG175)</f>
        <v>0</v>
      </c>
      <c r="K175">
        <f>IF(BE175, AH175, AF175)</f>
        <v>0</v>
      </c>
      <c r="L175">
        <f>BG175 - IF(AT175&gt;1, K175*BA175*100.0/(AV175*BU175), 0)</f>
        <v>0</v>
      </c>
      <c r="M175">
        <f>((S175-I175/2)*L175-K175)/(S175+I175/2)</f>
        <v>0</v>
      </c>
      <c r="N175">
        <f>M175*(BN175+BO175)/1000.0</f>
        <v>0</v>
      </c>
      <c r="O175">
        <f>(BG175 - IF(AT175&gt;1, K175*BA175*100.0/(AV175*BU175), 0))*(BN175+BO175)/1000.0</f>
        <v>0</v>
      </c>
      <c r="P175">
        <f>2.0/((1/R175-1/Q175)+SIGN(R175)*SQRT((1/R175-1/Q175)*(1/R175-1/Q175) + 4*BB175/((BB175+1)*(BB175+1))*(2*1/R175*1/Q175-1/Q175*1/Q175)))</f>
        <v>0</v>
      </c>
      <c r="Q175">
        <f>IF(LEFT(BC175,1)&lt;&gt;"0",IF(LEFT(BC175,1)="1",3.0,BD175),$D$5+$E$5*(BU175*BN175/($K$5*1000))+$F$5*(BU175*BN175/($K$5*1000))*MAX(MIN(BA175,$J$5),$I$5)*MAX(MIN(BA175,$J$5),$I$5)+$G$5*MAX(MIN(BA175,$J$5),$I$5)*(BU175*BN175/($K$5*1000))+$H$5*(BU175*BN175/($K$5*1000))*(BU175*BN175/($K$5*1000)))</f>
        <v>0</v>
      </c>
      <c r="R175">
        <f>I175*(1000-(1000*0.61365*exp(17.502*V175/(240.97+V175))/(BN175+BO175)+BI175)/2)/(1000*0.61365*exp(17.502*V175/(240.97+V175))/(BN175+BO175)-BI175)</f>
        <v>0</v>
      </c>
      <c r="S175">
        <f>1/((BB175+1)/(P175/1.6)+1/(Q175/1.37)) + BB175/((BB175+1)/(P175/1.6) + BB175/(Q175/1.37))</f>
        <v>0</v>
      </c>
      <c r="T175">
        <f>(AW175*AZ175)</f>
        <v>0</v>
      </c>
      <c r="U175">
        <f>(BP175+(T175+2*0.95*5.67E-8*(((BP175+$B$7)+273)^4-(BP175+273)^4)-44100*I175)/(1.84*29.3*Q175+8*0.95*5.67E-8*(BP175+273)^3))</f>
        <v>0</v>
      </c>
      <c r="V175">
        <f>($C$7*BQ175+$D$7*BR175+$E$7*U175)</f>
        <v>0</v>
      </c>
      <c r="W175">
        <f>0.61365*exp(17.502*V175/(240.97+V175))</f>
        <v>0</v>
      </c>
      <c r="X175">
        <f>(Y175/Z175*100)</f>
        <v>0</v>
      </c>
      <c r="Y175">
        <f>BI175*(BN175+BO175)/1000</f>
        <v>0</v>
      </c>
      <c r="Z175">
        <f>0.61365*exp(17.502*BP175/(240.97+BP175))</f>
        <v>0</v>
      </c>
      <c r="AA175">
        <f>(W175-BI175*(BN175+BO175)/1000)</f>
        <v>0</v>
      </c>
      <c r="AB175">
        <f>(-I175*44100)</f>
        <v>0</v>
      </c>
      <c r="AC175">
        <f>2*29.3*Q175*0.92*(BP175-V175)</f>
        <v>0</v>
      </c>
      <c r="AD175">
        <f>2*0.95*5.67E-8*(((BP175+$B$7)+273)^4-(V175+273)^4)</f>
        <v>0</v>
      </c>
      <c r="AE175">
        <f>T175+AD175+AB175+AC175</f>
        <v>0</v>
      </c>
      <c r="AF175">
        <f>BM175*AT175*(BH175-BG175*(1000-AT175*BJ175)/(1000-AT175*BI175))/(100*BA175)</f>
        <v>0</v>
      </c>
      <c r="AG175">
        <f>1000*BM175*AT175*(BI175-BJ175)/(100*BA175*(1000-AT175*BI175))</f>
        <v>0</v>
      </c>
      <c r="AH175">
        <f>(AI175 - AJ175 - BN175*1E3/(8.314*(BP175+273.15)) * AL175/BM175 * AK175) * BM175/(100*BA175) * (1000 - BJ175)/1000</f>
        <v>0</v>
      </c>
      <c r="AI175">
        <v>426.2436012316419</v>
      </c>
      <c r="AJ175">
        <v>423.7779878787878</v>
      </c>
      <c r="AK175">
        <v>0.02924574374660328</v>
      </c>
      <c r="AL175">
        <v>67.19231009320083</v>
      </c>
      <c r="AM175">
        <f>(AO175 - AN175 + BN175*1E3/(8.314*(BP175+273.15)) * AQ175/BM175 * AP175) * BM175/(100*BA175) * 1000/(1000 - AO175)</f>
        <v>0</v>
      </c>
      <c r="AN175">
        <v>14.35076387497829</v>
      </c>
      <c r="AO175">
        <v>14.88306484848484</v>
      </c>
      <c r="AP175">
        <v>1.305933742603372E-05</v>
      </c>
      <c r="AQ175">
        <v>78.5462174461143</v>
      </c>
      <c r="AR175">
        <v>2</v>
      </c>
      <c r="AS175">
        <v>0</v>
      </c>
      <c r="AT175">
        <f>IF(AR175*$H$13&gt;=AV175,1.0,(AV175/(AV175-AR175*$H$13)))</f>
        <v>0</v>
      </c>
      <c r="AU175">
        <f>(AT175-1)*100</f>
        <v>0</v>
      </c>
      <c r="AV175">
        <f>MAX(0,($B$13+$C$13*BU175)/(1+$D$13*BU175)*BN175/(BP175+273)*$E$13)</f>
        <v>0</v>
      </c>
      <c r="AW175">
        <f>$B$11*BV175+$C$11*BW175+$F$11*CH175*(1-CK175)</f>
        <v>0</v>
      </c>
      <c r="AX175">
        <f>AW175*AY175</f>
        <v>0</v>
      </c>
      <c r="AY175">
        <f>($B$11*$D$9+$C$11*$D$9+$F$11*((CU175+CM175)/MAX(CU175+CM175+CV175, 0.1)*$I$9+CV175/MAX(CU175+CM175+CV175, 0.1)*$J$9))/($B$11+$C$11+$F$11)</f>
        <v>0</v>
      </c>
      <c r="AZ175">
        <f>($B$11*$K$9+$C$11*$K$9+$F$11*((CU175+CM175)/MAX(CU175+CM175+CV175, 0.1)*$P$9+CV175/MAX(CU175+CM175+CV175, 0.1)*$Q$9))/($B$11+$C$11+$F$11)</f>
        <v>0</v>
      </c>
      <c r="BA175">
        <v>6</v>
      </c>
      <c r="BB175">
        <v>0.5</v>
      </c>
      <c r="BC175" t="s">
        <v>355</v>
      </c>
      <c r="BD175">
        <v>2</v>
      </c>
      <c r="BE175" t="b">
        <v>1</v>
      </c>
      <c r="BF175">
        <v>1714157664.5</v>
      </c>
      <c r="BG175">
        <v>417.4374399999999</v>
      </c>
      <c r="BH175">
        <v>419.94104</v>
      </c>
      <c r="BI175">
        <v>14.883192</v>
      </c>
      <c r="BJ175">
        <v>14.343776</v>
      </c>
      <c r="BK175">
        <v>420.10576</v>
      </c>
      <c r="BL175">
        <v>14.907504</v>
      </c>
      <c r="BM175">
        <v>600.0148</v>
      </c>
      <c r="BN175">
        <v>101.3736</v>
      </c>
      <c r="BO175">
        <v>0.100014872</v>
      </c>
      <c r="BP175">
        <v>23.879172</v>
      </c>
      <c r="BQ175">
        <v>23.897048</v>
      </c>
      <c r="BR175">
        <v>999.9</v>
      </c>
      <c r="BS175">
        <v>0</v>
      </c>
      <c r="BT175">
        <v>0</v>
      </c>
      <c r="BU175">
        <v>10005.4452</v>
      </c>
      <c r="BV175">
        <v>0</v>
      </c>
      <c r="BW175">
        <v>928.1981599999999</v>
      </c>
      <c r="BX175">
        <v>-2.5038492</v>
      </c>
      <c r="BY175">
        <v>423.744</v>
      </c>
      <c r="BZ175">
        <v>426.0522800000001</v>
      </c>
      <c r="CA175">
        <v>0.5394082</v>
      </c>
      <c r="CB175">
        <v>419.94104</v>
      </c>
      <c r="CC175">
        <v>14.343776</v>
      </c>
      <c r="CD175">
        <v>1.508764</v>
      </c>
      <c r="CE175">
        <v>1.4540824</v>
      </c>
      <c r="CF175">
        <v>13.057264</v>
      </c>
      <c r="CG175">
        <v>12.493672</v>
      </c>
      <c r="CH175">
        <v>399.99976</v>
      </c>
      <c r="CI175">
        <v>0.8999471200000001</v>
      </c>
      <c r="CJ175">
        <v>0.10005292</v>
      </c>
      <c r="CK175">
        <v>0</v>
      </c>
      <c r="CL175">
        <v>197.52516</v>
      </c>
      <c r="CM175">
        <v>5.00098</v>
      </c>
      <c r="CN175">
        <v>1162.7652</v>
      </c>
      <c r="CO175">
        <v>3655.8552</v>
      </c>
      <c r="CP175">
        <v>35.80475999999999</v>
      </c>
      <c r="CQ175">
        <v>39.56484</v>
      </c>
      <c r="CR175">
        <v>37.58972</v>
      </c>
      <c r="CS175">
        <v>39.12976</v>
      </c>
      <c r="CT175">
        <v>37.55972</v>
      </c>
      <c r="CU175">
        <v>355.4784</v>
      </c>
      <c r="CV175">
        <v>39.52200000000001</v>
      </c>
      <c r="CW175">
        <v>0</v>
      </c>
      <c r="CX175">
        <v>1714157758.1</v>
      </c>
      <c r="CY175">
        <v>0</v>
      </c>
      <c r="CZ175">
        <v>1714156915</v>
      </c>
      <c r="DA175" t="s">
        <v>672</v>
      </c>
      <c r="DB175">
        <v>1714156905.5</v>
      </c>
      <c r="DC175">
        <v>1714156915</v>
      </c>
      <c r="DD175">
        <v>6</v>
      </c>
      <c r="DE175">
        <v>-0.076</v>
      </c>
      <c r="DF175">
        <v>0.007</v>
      </c>
      <c r="DG175">
        <v>-2.68</v>
      </c>
      <c r="DH175">
        <v>-0.025</v>
      </c>
      <c r="DI175">
        <v>420</v>
      </c>
      <c r="DJ175">
        <v>14</v>
      </c>
      <c r="DK175">
        <v>1.05</v>
      </c>
      <c r="DL175">
        <v>0.63</v>
      </c>
      <c r="DM175">
        <v>-2.503363170731708</v>
      </c>
      <c r="DN175">
        <v>-0.07894243902438951</v>
      </c>
      <c r="DO175">
        <v>0.2027130829093904</v>
      </c>
      <c r="DP175">
        <v>1</v>
      </c>
      <c r="DQ175">
        <v>0.5438640731707318</v>
      </c>
      <c r="DR175">
        <v>-0.07924492682926834</v>
      </c>
      <c r="DS175">
        <v>0.01429472290894183</v>
      </c>
      <c r="DT175">
        <v>1</v>
      </c>
      <c r="DU175">
        <v>2</v>
      </c>
      <c r="DV175">
        <v>2</v>
      </c>
      <c r="DW175" t="s">
        <v>365</v>
      </c>
      <c r="DX175">
        <v>3.22852</v>
      </c>
      <c r="DY175">
        <v>2.70439</v>
      </c>
      <c r="DZ175">
        <v>0.105453</v>
      </c>
      <c r="EA175">
        <v>0.105773</v>
      </c>
      <c r="EB175">
        <v>0.0822261</v>
      </c>
      <c r="EC175">
        <v>0.0804681</v>
      </c>
      <c r="ED175">
        <v>29159.6</v>
      </c>
      <c r="EE175">
        <v>28450</v>
      </c>
      <c r="EF175">
        <v>31221.9</v>
      </c>
      <c r="EG175">
        <v>30166.3</v>
      </c>
      <c r="EH175">
        <v>38380.3</v>
      </c>
      <c r="EI175">
        <v>36694.8</v>
      </c>
      <c r="EJ175">
        <v>43752.4</v>
      </c>
      <c r="EK175">
        <v>42140.1</v>
      </c>
      <c r="EL175">
        <v>2.1052</v>
      </c>
      <c r="EM175">
        <v>1.8978</v>
      </c>
      <c r="EN175">
        <v>0.0136718</v>
      </c>
      <c r="EO175">
        <v>0</v>
      </c>
      <c r="EP175">
        <v>23.6874</v>
      </c>
      <c r="EQ175">
        <v>999.9</v>
      </c>
      <c r="ER175">
        <v>48.3</v>
      </c>
      <c r="ES175">
        <v>29.1</v>
      </c>
      <c r="ET175">
        <v>19.2754</v>
      </c>
      <c r="EU175">
        <v>61.7338</v>
      </c>
      <c r="EV175">
        <v>21.7228</v>
      </c>
      <c r="EW175">
        <v>1</v>
      </c>
      <c r="EX175">
        <v>0.0109299</v>
      </c>
      <c r="EY175">
        <v>1.8549</v>
      </c>
      <c r="EZ175">
        <v>20.1958</v>
      </c>
      <c r="FA175">
        <v>5.22418</v>
      </c>
      <c r="FB175">
        <v>11.998</v>
      </c>
      <c r="FC175">
        <v>4.96725</v>
      </c>
      <c r="FD175">
        <v>3.297</v>
      </c>
      <c r="FE175">
        <v>9999</v>
      </c>
      <c r="FF175">
        <v>9999</v>
      </c>
      <c r="FG175">
        <v>9999</v>
      </c>
      <c r="FH175">
        <v>28.4</v>
      </c>
      <c r="FI175">
        <v>4.97099</v>
      </c>
      <c r="FJ175">
        <v>1.8677</v>
      </c>
      <c r="FK175">
        <v>1.859</v>
      </c>
      <c r="FL175">
        <v>1.86508</v>
      </c>
      <c r="FM175">
        <v>1.8631</v>
      </c>
      <c r="FN175">
        <v>1.86447</v>
      </c>
      <c r="FO175">
        <v>1.85989</v>
      </c>
      <c r="FP175">
        <v>1.86398</v>
      </c>
      <c r="FQ175">
        <v>0</v>
      </c>
      <c r="FR175">
        <v>0</v>
      </c>
      <c r="FS175">
        <v>0</v>
      </c>
      <c r="FT175">
        <v>0</v>
      </c>
      <c r="FU175" t="s">
        <v>358</v>
      </c>
      <c r="FV175" t="s">
        <v>359</v>
      </c>
      <c r="FW175" t="s">
        <v>360</v>
      </c>
      <c r="FX175" t="s">
        <v>360</v>
      </c>
      <c r="FY175" t="s">
        <v>360</v>
      </c>
      <c r="FZ175" t="s">
        <v>360</v>
      </c>
      <c r="GA175">
        <v>0</v>
      </c>
      <c r="GB175">
        <v>100</v>
      </c>
      <c r="GC175">
        <v>100</v>
      </c>
      <c r="GD175">
        <v>-2.669</v>
      </c>
      <c r="GE175">
        <v>-0.0243</v>
      </c>
      <c r="GF175">
        <v>-0.822486228476407</v>
      </c>
      <c r="GG175">
        <v>-0.004200780211792431</v>
      </c>
      <c r="GH175">
        <v>-6.086107273994438E-07</v>
      </c>
      <c r="GI175">
        <v>3.538391214060535E-10</v>
      </c>
      <c r="GJ175">
        <v>-0.04724261997396283</v>
      </c>
      <c r="GK175">
        <v>0.006682484536868237</v>
      </c>
      <c r="GL175">
        <v>-0.0007200357986506558</v>
      </c>
      <c r="GM175">
        <v>2.515042002614049E-05</v>
      </c>
      <c r="GN175">
        <v>15</v>
      </c>
      <c r="GO175">
        <v>1944</v>
      </c>
      <c r="GP175">
        <v>3</v>
      </c>
      <c r="GQ175">
        <v>20</v>
      </c>
      <c r="GR175">
        <v>12.8</v>
      </c>
      <c r="GS175">
        <v>12.6</v>
      </c>
      <c r="GT175">
        <v>1.12793</v>
      </c>
      <c r="GU175">
        <v>2.43408</v>
      </c>
      <c r="GV175">
        <v>1.44897</v>
      </c>
      <c r="GW175">
        <v>2.29614</v>
      </c>
      <c r="GX175">
        <v>1.55151</v>
      </c>
      <c r="GY175">
        <v>2.31201</v>
      </c>
      <c r="GZ175">
        <v>34.1225</v>
      </c>
      <c r="HA175">
        <v>13.5366</v>
      </c>
      <c r="HB175">
        <v>18</v>
      </c>
      <c r="HC175">
        <v>588.021</v>
      </c>
      <c r="HD175">
        <v>457.508</v>
      </c>
      <c r="HE175">
        <v>21.0014</v>
      </c>
      <c r="HF175">
        <v>27.1159</v>
      </c>
      <c r="HG175">
        <v>30.0005</v>
      </c>
      <c r="HH175">
        <v>27.1458</v>
      </c>
      <c r="HI175">
        <v>27.1079</v>
      </c>
      <c r="HJ175">
        <v>22.5822</v>
      </c>
      <c r="HK175">
        <v>33.7932</v>
      </c>
      <c r="HL175">
        <v>42.5455</v>
      </c>
      <c r="HM175">
        <v>21</v>
      </c>
      <c r="HN175">
        <v>420</v>
      </c>
      <c r="HO175">
        <v>14.3705</v>
      </c>
      <c r="HP175">
        <v>99.0759</v>
      </c>
      <c r="HQ175">
        <v>100.678</v>
      </c>
    </row>
    <row r="176" spans="1:225">
      <c r="A176">
        <v>160</v>
      </c>
      <c r="B176">
        <v>1714157681</v>
      </c>
      <c r="C176">
        <v>6623.900000095367</v>
      </c>
      <c r="D176" t="s">
        <v>705</v>
      </c>
      <c r="E176" t="s">
        <v>706</v>
      </c>
      <c r="F176">
        <v>5</v>
      </c>
      <c r="G176" t="s">
        <v>702</v>
      </c>
      <c r="H176">
        <v>1714157673.066667</v>
      </c>
      <c r="I176">
        <f>(J176)/1000</f>
        <v>0</v>
      </c>
      <c r="J176">
        <f>IF(BE176, AM176, AG176)</f>
        <v>0</v>
      </c>
      <c r="K176">
        <f>IF(BE176, AH176, AF176)</f>
        <v>0</v>
      </c>
      <c r="L176">
        <f>BG176 - IF(AT176&gt;1, K176*BA176*100.0/(AV176*BU176), 0)</f>
        <v>0</v>
      </c>
      <c r="M176">
        <f>((S176-I176/2)*L176-K176)/(S176+I176/2)</f>
        <v>0</v>
      </c>
      <c r="N176">
        <f>M176*(BN176+BO176)/1000.0</f>
        <v>0</v>
      </c>
      <c r="O176">
        <f>(BG176 - IF(AT176&gt;1, K176*BA176*100.0/(AV176*BU176), 0))*(BN176+BO176)/1000.0</f>
        <v>0</v>
      </c>
      <c r="P176">
        <f>2.0/((1/R176-1/Q176)+SIGN(R176)*SQRT((1/R176-1/Q176)*(1/R176-1/Q176) + 4*BB176/((BB176+1)*(BB176+1))*(2*1/R176*1/Q176-1/Q176*1/Q176)))</f>
        <v>0</v>
      </c>
      <c r="Q176">
        <f>IF(LEFT(BC176,1)&lt;&gt;"0",IF(LEFT(BC176,1)="1",3.0,BD176),$D$5+$E$5*(BU176*BN176/($K$5*1000))+$F$5*(BU176*BN176/($K$5*1000))*MAX(MIN(BA176,$J$5),$I$5)*MAX(MIN(BA176,$J$5),$I$5)+$G$5*MAX(MIN(BA176,$J$5),$I$5)*(BU176*BN176/($K$5*1000))+$H$5*(BU176*BN176/($K$5*1000))*(BU176*BN176/($K$5*1000)))</f>
        <v>0</v>
      </c>
      <c r="R176">
        <f>I176*(1000-(1000*0.61365*exp(17.502*V176/(240.97+V176))/(BN176+BO176)+BI176)/2)/(1000*0.61365*exp(17.502*V176/(240.97+V176))/(BN176+BO176)-BI176)</f>
        <v>0</v>
      </c>
      <c r="S176">
        <f>1/((BB176+1)/(P176/1.6)+1/(Q176/1.37)) + BB176/((BB176+1)/(P176/1.6) + BB176/(Q176/1.37))</f>
        <v>0</v>
      </c>
      <c r="T176">
        <f>(AW176*AZ176)</f>
        <v>0</v>
      </c>
      <c r="U176">
        <f>(BP176+(T176+2*0.95*5.67E-8*(((BP176+$B$7)+273)^4-(BP176+273)^4)-44100*I176)/(1.84*29.3*Q176+8*0.95*5.67E-8*(BP176+273)^3))</f>
        <v>0</v>
      </c>
      <c r="V176">
        <f>($C$7*BQ176+$D$7*BR176+$E$7*U176)</f>
        <v>0</v>
      </c>
      <c r="W176">
        <f>0.61365*exp(17.502*V176/(240.97+V176))</f>
        <v>0</v>
      </c>
      <c r="X176">
        <f>(Y176/Z176*100)</f>
        <v>0</v>
      </c>
      <c r="Y176">
        <f>BI176*(BN176+BO176)/1000</f>
        <v>0</v>
      </c>
      <c r="Z176">
        <f>0.61365*exp(17.502*BP176/(240.97+BP176))</f>
        <v>0</v>
      </c>
      <c r="AA176">
        <f>(W176-BI176*(BN176+BO176)/1000)</f>
        <v>0</v>
      </c>
      <c r="AB176">
        <f>(-I176*44100)</f>
        <v>0</v>
      </c>
      <c r="AC176">
        <f>2*29.3*Q176*0.92*(BP176-V176)</f>
        <v>0</v>
      </c>
      <c r="AD176">
        <f>2*0.95*5.67E-8*(((BP176+$B$7)+273)^4-(V176+273)^4)</f>
        <v>0</v>
      </c>
      <c r="AE176">
        <f>T176+AD176+AB176+AC176</f>
        <v>0</v>
      </c>
      <c r="AF176">
        <f>BM176*AT176*(BH176-BG176*(1000-AT176*BJ176)/(1000-AT176*BI176))/(100*BA176)</f>
        <v>0</v>
      </c>
      <c r="AG176">
        <f>1000*BM176*AT176*(BI176-BJ176)/(100*BA176*(1000-AT176*BI176))</f>
        <v>0</v>
      </c>
      <c r="AH176">
        <f>(AI176 - AJ176 - BN176*1E3/(8.314*(BP176+273.15)) * AL176/BM176 * AK176) * BM176/(100*BA176) * (1000 - BJ176)/1000</f>
        <v>0</v>
      </c>
      <c r="AI176">
        <v>426.0236730721542</v>
      </c>
      <c r="AJ176">
        <v>423.7304242424241</v>
      </c>
      <c r="AK176">
        <v>0.001468186486299284</v>
      </c>
      <c r="AL176">
        <v>67.19231009320083</v>
      </c>
      <c r="AM176">
        <f>(AO176 - AN176 + BN176*1E3/(8.314*(BP176+273.15)) * AQ176/BM176 * AP176) * BM176/(100*BA176) * 1000/(1000 - AO176)</f>
        <v>0</v>
      </c>
      <c r="AN176">
        <v>14.32972892140099</v>
      </c>
      <c r="AO176">
        <v>14.87598</v>
      </c>
      <c r="AP176">
        <v>-6.540622282216284E-05</v>
      </c>
      <c r="AQ176">
        <v>78.5462174461143</v>
      </c>
      <c r="AR176">
        <v>2</v>
      </c>
      <c r="AS176">
        <v>0</v>
      </c>
      <c r="AT176">
        <f>IF(AR176*$H$13&gt;=AV176,1.0,(AV176/(AV176-AR176*$H$13)))</f>
        <v>0</v>
      </c>
      <c r="AU176">
        <f>(AT176-1)*100</f>
        <v>0</v>
      </c>
      <c r="AV176">
        <f>MAX(0,($B$13+$C$13*BU176)/(1+$D$13*BU176)*BN176/(BP176+273)*$E$13)</f>
        <v>0</v>
      </c>
      <c r="AW176">
        <f>$B$11*BV176+$C$11*BW176+$F$11*CH176*(1-CK176)</f>
        <v>0</v>
      </c>
      <c r="AX176">
        <f>AW176*AY176</f>
        <v>0</v>
      </c>
      <c r="AY176">
        <f>($B$11*$D$9+$C$11*$D$9+$F$11*((CU176+CM176)/MAX(CU176+CM176+CV176, 0.1)*$I$9+CV176/MAX(CU176+CM176+CV176, 0.1)*$J$9))/($B$11+$C$11+$F$11)</f>
        <v>0</v>
      </c>
      <c r="AZ176">
        <f>($B$11*$K$9+$C$11*$K$9+$F$11*((CU176+CM176)/MAX(CU176+CM176+CV176, 0.1)*$P$9+CV176/MAX(CU176+CM176+CV176, 0.1)*$Q$9))/($B$11+$C$11+$F$11)</f>
        <v>0</v>
      </c>
      <c r="BA176">
        <v>6</v>
      </c>
      <c r="BB176">
        <v>0.5</v>
      </c>
      <c r="BC176" t="s">
        <v>355</v>
      </c>
      <c r="BD176">
        <v>2</v>
      </c>
      <c r="BE176" t="b">
        <v>1</v>
      </c>
      <c r="BF176">
        <v>1714157673.066667</v>
      </c>
      <c r="BG176">
        <v>417.4438333333333</v>
      </c>
      <c r="BH176">
        <v>419.9853333333333</v>
      </c>
      <c r="BI176">
        <v>14.88192</v>
      </c>
      <c r="BJ176">
        <v>14.34322</v>
      </c>
      <c r="BK176">
        <v>420.1122999999999</v>
      </c>
      <c r="BL176">
        <v>14.90624333333333</v>
      </c>
      <c r="BM176">
        <v>600.0019333333332</v>
      </c>
      <c r="BN176">
        <v>101.3750666666667</v>
      </c>
      <c r="BO176">
        <v>0.1000010466666667</v>
      </c>
      <c r="BP176">
        <v>23.88464666666667</v>
      </c>
      <c r="BQ176">
        <v>23.91315</v>
      </c>
      <c r="BR176">
        <v>999.9000000000002</v>
      </c>
      <c r="BS176">
        <v>0</v>
      </c>
      <c r="BT176">
        <v>0</v>
      </c>
      <c r="BU176">
        <v>9996.928000000002</v>
      </c>
      <c r="BV176">
        <v>0</v>
      </c>
      <c r="BW176">
        <v>951.0384</v>
      </c>
      <c r="BX176">
        <v>-2.541646333333333</v>
      </c>
      <c r="BY176">
        <v>423.7501</v>
      </c>
      <c r="BZ176">
        <v>426.0969666666667</v>
      </c>
      <c r="CA176">
        <v>0.5387020333333333</v>
      </c>
      <c r="CB176">
        <v>419.9853333333333</v>
      </c>
      <c r="CC176">
        <v>14.34322</v>
      </c>
      <c r="CD176">
        <v>1.508657333333333</v>
      </c>
      <c r="CE176">
        <v>1.454045333333333</v>
      </c>
      <c r="CF176">
        <v>13.05618333333333</v>
      </c>
      <c r="CG176">
        <v>12.4933</v>
      </c>
      <c r="CH176">
        <v>399.9991000000001</v>
      </c>
      <c r="CI176">
        <v>0.8999773999999999</v>
      </c>
      <c r="CJ176">
        <v>0.1000228666666667</v>
      </c>
      <c r="CK176">
        <v>0</v>
      </c>
      <c r="CL176">
        <v>197.2531333333333</v>
      </c>
      <c r="CM176">
        <v>5.00098</v>
      </c>
      <c r="CN176">
        <v>1212.561333333333</v>
      </c>
      <c r="CO176">
        <v>3655.884</v>
      </c>
      <c r="CP176">
        <v>35.7436</v>
      </c>
      <c r="CQ176">
        <v>39.4602</v>
      </c>
      <c r="CR176">
        <v>37.51639999999999</v>
      </c>
      <c r="CS176">
        <v>38.9831</v>
      </c>
      <c r="CT176">
        <v>37.48933333333333</v>
      </c>
      <c r="CU176">
        <v>355.49</v>
      </c>
      <c r="CV176">
        <v>39.511</v>
      </c>
      <c r="CW176">
        <v>0</v>
      </c>
      <c r="CX176">
        <v>1714157768.3</v>
      </c>
      <c r="CY176">
        <v>0</v>
      </c>
      <c r="CZ176">
        <v>1714156915</v>
      </c>
      <c r="DA176" t="s">
        <v>672</v>
      </c>
      <c r="DB176">
        <v>1714156905.5</v>
      </c>
      <c r="DC176">
        <v>1714156915</v>
      </c>
      <c r="DD176">
        <v>6</v>
      </c>
      <c r="DE176">
        <v>-0.076</v>
      </c>
      <c r="DF176">
        <v>0.007</v>
      </c>
      <c r="DG176">
        <v>-2.68</v>
      </c>
      <c r="DH176">
        <v>-0.025</v>
      </c>
      <c r="DI176">
        <v>420</v>
      </c>
      <c r="DJ176">
        <v>14</v>
      </c>
      <c r="DK176">
        <v>1.05</v>
      </c>
      <c r="DL176">
        <v>0.63</v>
      </c>
      <c r="DM176">
        <v>-2.496120487804878</v>
      </c>
      <c r="DN176">
        <v>-0.3941782578397224</v>
      </c>
      <c r="DO176">
        <v>0.1782005382810739</v>
      </c>
      <c r="DP176">
        <v>0</v>
      </c>
      <c r="DQ176">
        <v>0.5391020975609756</v>
      </c>
      <c r="DR176">
        <v>0.02305051567944274</v>
      </c>
      <c r="DS176">
        <v>0.01136905927808148</v>
      </c>
      <c r="DT176">
        <v>1</v>
      </c>
      <c r="DU176">
        <v>1</v>
      </c>
      <c r="DV176">
        <v>2</v>
      </c>
      <c r="DW176" t="s">
        <v>368</v>
      </c>
      <c r="DX176">
        <v>3.22858</v>
      </c>
      <c r="DY176">
        <v>2.70467</v>
      </c>
      <c r="DZ176">
        <v>0.105442</v>
      </c>
      <c r="EA176">
        <v>0.105761</v>
      </c>
      <c r="EB176">
        <v>0.0821953</v>
      </c>
      <c r="EC176">
        <v>0.080369</v>
      </c>
      <c r="ED176">
        <v>29159.5</v>
      </c>
      <c r="EE176">
        <v>28449.3</v>
      </c>
      <c r="EF176">
        <v>31221.4</v>
      </c>
      <c r="EG176">
        <v>30165.1</v>
      </c>
      <c r="EH176">
        <v>38380.9</v>
      </c>
      <c r="EI176">
        <v>36697.4</v>
      </c>
      <c r="EJ176">
        <v>43751.6</v>
      </c>
      <c r="EK176">
        <v>42138.6</v>
      </c>
      <c r="EL176">
        <v>2.10547</v>
      </c>
      <c r="EM176">
        <v>1.89732</v>
      </c>
      <c r="EN176">
        <v>0.0132322</v>
      </c>
      <c r="EO176">
        <v>0</v>
      </c>
      <c r="EP176">
        <v>23.7044</v>
      </c>
      <c r="EQ176">
        <v>999.9</v>
      </c>
      <c r="ER176">
        <v>48.2</v>
      </c>
      <c r="ES176">
        <v>29.1</v>
      </c>
      <c r="ET176">
        <v>19.2345</v>
      </c>
      <c r="EU176">
        <v>61.7838</v>
      </c>
      <c r="EV176">
        <v>21.6747</v>
      </c>
      <c r="EW176">
        <v>1</v>
      </c>
      <c r="EX176">
        <v>0.0116387</v>
      </c>
      <c r="EY176">
        <v>1.8691</v>
      </c>
      <c r="EZ176">
        <v>20.1959</v>
      </c>
      <c r="FA176">
        <v>5.22657</v>
      </c>
      <c r="FB176">
        <v>11.998</v>
      </c>
      <c r="FC176">
        <v>4.96655</v>
      </c>
      <c r="FD176">
        <v>3.297</v>
      </c>
      <c r="FE176">
        <v>9999</v>
      </c>
      <c r="FF176">
        <v>9999</v>
      </c>
      <c r="FG176">
        <v>9999</v>
      </c>
      <c r="FH176">
        <v>28.4</v>
      </c>
      <c r="FI176">
        <v>4.97102</v>
      </c>
      <c r="FJ176">
        <v>1.86771</v>
      </c>
      <c r="FK176">
        <v>1.85903</v>
      </c>
      <c r="FL176">
        <v>1.86512</v>
      </c>
      <c r="FM176">
        <v>1.8631</v>
      </c>
      <c r="FN176">
        <v>1.86447</v>
      </c>
      <c r="FO176">
        <v>1.85989</v>
      </c>
      <c r="FP176">
        <v>1.86398</v>
      </c>
      <c r="FQ176">
        <v>0</v>
      </c>
      <c r="FR176">
        <v>0</v>
      </c>
      <c r="FS176">
        <v>0</v>
      </c>
      <c r="FT176">
        <v>0</v>
      </c>
      <c r="FU176" t="s">
        <v>358</v>
      </c>
      <c r="FV176" t="s">
        <v>359</v>
      </c>
      <c r="FW176" t="s">
        <v>360</v>
      </c>
      <c r="FX176" t="s">
        <v>360</v>
      </c>
      <c r="FY176" t="s">
        <v>360</v>
      </c>
      <c r="FZ176" t="s">
        <v>360</v>
      </c>
      <c r="GA176">
        <v>0</v>
      </c>
      <c r="GB176">
        <v>100</v>
      </c>
      <c r="GC176">
        <v>100</v>
      </c>
      <c r="GD176">
        <v>-2.668</v>
      </c>
      <c r="GE176">
        <v>-0.0243</v>
      </c>
      <c r="GF176">
        <v>-0.822486228476407</v>
      </c>
      <c r="GG176">
        <v>-0.004200780211792431</v>
      </c>
      <c r="GH176">
        <v>-6.086107273994438E-07</v>
      </c>
      <c r="GI176">
        <v>3.538391214060535E-10</v>
      </c>
      <c r="GJ176">
        <v>-0.04724261997396283</v>
      </c>
      <c r="GK176">
        <v>0.006682484536868237</v>
      </c>
      <c r="GL176">
        <v>-0.0007200357986506558</v>
      </c>
      <c r="GM176">
        <v>2.515042002614049E-05</v>
      </c>
      <c r="GN176">
        <v>15</v>
      </c>
      <c r="GO176">
        <v>1944</v>
      </c>
      <c r="GP176">
        <v>3</v>
      </c>
      <c r="GQ176">
        <v>20</v>
      </c>
      <c r="GR176">
        <v>12.9</v>
      </c>
      <c r="GS176">
        <v>12.8</v>
      </c>
      <c r="GT176">
        <v>1.12793</v>
      </c>
      <c r="GU176">
        <v>2.43286</v>
      </c>
      <c r="GV176">
        <v>1.44775</v>
      </c>
      <c r="GW176">
        <v>2.29614</v>
      </c>
      <c r="GX176">
        <v>1.55151</v>
      </c>
      <c r="GY176">
        <v>2.44507</v>
      </c>
      <c r="GZ176">
        <v>34.1452</v>
      </c>
      <c r="HA176">
        <v>13.5454</v>
      </c>
      <c r="HB176">
        <v>18</v>
      </c>
      <c r="HC176">
        <v>588.3099999999999</v>
      </c>
      <c r="HD176">
        <v>457.293</v>
      </c>
      <c r="HE176">
        <v>21.0013</v>
      </c>
      <c r="HF176">
        <v>27.1258</v>
      </c>
      <c r="HG176">
        <v>30.0005</v>
      </c>
      <c r="HH176">
        <v>27.1555</v>
      </c>
      <c r="HI176">
        <v>27.1176</v>
      </c>
      <c r="HJ176">
        <v>22.5846</v>
      </c>
      <c r="HK176">
        <v>33.7932</v>
      </c>
      <c r="HL176">
        <v>42.5455</v>
      </c>
      <c r="HM176">
        <v>21</v>
      </c>
      <c r="HN176">
        <v>420</v>
      </c>
      <c r="HO176">
        <v>14.3903</v>
      </c>
      <c r="HP176">
        <v>99.07429999999999</v>
      </c>
      <c r="HQ176">
        <v>100.674</v>
      </c>
    </row>
    <row r="177" spans="1:225">
      <c r="A177">
        <v>161</v>
      </c>
      <c r="B177">
        <v>1714157691</v>
      </c>
      <c r="C177">
        <v>6633.900000095367</v>
      </c>
      <c r="D177" t="s">
        <v>707</v>
      </c>
      <c r="E177" t="s">
        <v>708</v>
      </c>
      <c r="F177">
        <v>5</v>
      </c>
      <c r="G177" t="s">
        <v>702</v>
      </c>
      <c r="H177">
        <v>1714157683.066667</v>
      </c>
      <c r="I177">
        <f>(J177)/1000</f>
        <v>0</v>
      </c>
      <c r="J177">
        <f>IF(BE177, AM177, AG177)</f>
        <v>0</v>
      </c>
      <c r="K177">
        <f>IF(BE177, AH177, AF177)</f>
        <v>0</v>
      </c>
      <c r="L177">
        <f>BG177 - IF(AT177&gt;1, K177*BA177*100.0/(AV177*BU177), 0)</f>
        <v>0</v>
      </c>
      <c r="M177">
        <f>((S177-I177/2)*L177-K177)/(S177+I177/2)</f>
        <v>0</v>
      </c>
      <c r="N177">
        <f>M177*(BN177+BO177)/1000.0</f>
        <v>0</v>
      </c>
      <c r="O177">
        <f>(BG177 - IF(AT177&gt;1, K177*BA177*100.0/(AV177*BU177), 0))*(BN177+BO177)/1000.0</f>
        <v>0</v>
      </c>
      <c r="P177">
        <f>2.0/((1/R177-1/Q177)+SIGN(R177)*SQRT((1/R177-1/Q177)*(1/R177-1/Q177) + 4*BB177/((BB177+1)*(BB177+1))*(2*1/R177*1/Q177-1/Q177*1/Q177)))</f>
        <v>0</v>
      </c>
      <c r="Q177">
        <f>IF(LEFT(BC177,1)&lt;&gt;"0",IF(LEFT(BC177,1)="1",3.0,BD177),$D$5+$E$5*(BU177*BN177/($K$5*1000))+$F$5*(BU177*BN177/($K$5*1000))*MAX(MIN(BA177,$J$5),$I$5)*MAX(MIN(BA177,$J$5),$I$5)+$G$5*MAX(MIN(BA177,$J$5),$I$5)*(BU177*BN177/($K$5*1000))+$H$5*(BU177*BN177/($K$5*1000))*(BU177*BN177/($K$5*1000)))</f>
        <v>0</v>
      </c>
      <c r="R177">
        <f>I177*(1000-(1000*0.61365*exp(17.502*V177/(240.97+V177))/(BN177+BO177)+BI177)/2)/(1000*0.61365*exp(17.502*V177/(240.97+V177))/(BN177+BO177)-BI177)</f>
        <v>0</v>
      </c>
      <c r="S177">
        <f>1/((BB177+1)/(P177/1.6)+1/(Q177/1.37)) + BB177/((BB177+1)/(P177/1.6) + BB177/(Q177/1.37))</f>
        <v>0</v>
      </c>
      <c r="T177">
        <f>(AW177*AZ177)</f>
        <v>0</v>
      </c>
      <c r="U177">
        <f>(BP177+(T177+2*0.95*5.67E-8*(((BP177+$B$7)+273)^4-(BP177+273)^4)-44100*I177)/(1.84*29.3*Q177+8*0.95*5.67E-8*(BP177+273)^3))</f>
        <v>0</v>
      </c>
      <c r="V177">
        <f>($C$7*BQ177+$D$7*BR177+$E$7*U177)</f>
        <v>0</v>
      </c>
      <c r="W177">
        <f>0.61365*exp(17.502*V177/(240.97+V177))</f>
        <v>0</v>
      </c>
      <c r="X177">
        <f>(Y177/Z177*100)</f>
        <v>0</v>
      </c>
      <c r="Y177">
        <f>BI177*(BN177+BO177)/1000</f>
        <v>0</v>
      </c>
      <c r="Z177">
        <f>0.61365*exp(17.502*BP177/(240.97+BP177))</f>
        <v>0</v>
      </c>
      <c r="AA177">
        <f>(W177-BI177*(BN177+BO177)/1000)</f>
        <v>0</v>
      </c>
      <c r="AB177">
        <f>(-I177*44100)</f>
        <v>0</v>
      </c>
      <c r="AC177">
        <f>2*29.3*Q177*0.92*(BP177-V177)</f>
        <v>0</v>
      </c>
      <c r="AD177">
        <f>2*0.95*5.67E-8*(((BP177+$B$7)+273)^4-(V177+273)^4)</f>
        <v>0</v>
      </c>
      <c r="AE177">
        <f>T177+AD177+AB177+AC177</f>
        <v>0</v>
      </c>
      <c r="AF177">
        <f>BM177*AT177*(BH177-BG177*(1000-AT177*BJ177)/(1000-AT177*BI177))/(100*BA177)</f>
        <v>0</v>
      </c>
      <c r="AG177">
        <f>1000*BM177*AT177*(BI177-BJ177)/(100*BA177*(1000-AT177*BI177))</f>
        <v>0</v>
      </c>
      <c r="AH177">
        <f>(AI177 - AJ177 - BN177*1E3/(8.314*(BP177+273.15)) * AL177/BM177 * AK177) * BM177/(100*BA177) * (1000 - BJ177)/1000</f>
        <v>0</v>
      </c>
      <c r="AI177">
        <v>426.0928541594894</v>
      </c>
      <c r="AJ177">
        <v>423.7518787878786</v>
      </c>
      <c r="AK177">
        <v>-0.0002789797130601854</v>
      </c>
      <c r="AL177">
        <v>67.19231009320083</v>
      </c>
      <c r="AM177">
        <f>(AO177 - AN177 + BN177*1E3/(8.314*(BP177+273.15)) * AQ177/BM177 * AP177) * BM177/(100*BA177) * 1000/(1000 - AO177)</f>
        <v>0</v>
      </c>
      <c r="AN177">
        <v>14.33230468726802</v>
      </c>
      <c r="AO177">
        <v>14.87341878787879</v>
      </c>
      <c r="AP177">
        <v>6.375395358769843E-06</v>
      </c>
      <c r="AQ177">
        <v>78.5462174461143</v>
      </c>
      <c r="AR177">
        <v>2</v>
      </c>
      <c r="AS177">
        <v>0</v>
      </c>
      <c r="AT177">
        <f>IF(AR177*$H$13&gt;=AV177,1.0,(AV177/(AV177-AR177*$H$13)))</f>
        <v>0</v>
      </c>
      <c r="AU177">
        <f>(AT177-1)*100</f>
        <v>0</v>
      </c>
      <c r="AV177">
        <f>MAX(0,($B$13+$C$13*BU177)/(1+$D$13*BU177)*BN177/(BP177+273)*$E$13)</f>
        <v>0</v>
      </c>
      <c r="AW177">
        <f>$B$11*BV177+$C$11*BW177+$F$11*CH177*(1-CK177)</f>
        <v>0</v>
      </c>
      <c r="AX177">
        <f>AW177*AY177</f>
        <v>0</v>
      </c>
      <c r="AY177">
        <f>($B$11*$D$9+$C$11*$D$9+$F$11*((CU177+CM177)/MAX(CU177+CM177+CV177, 0.1)*$I$9+CV177/MAX(CU177+CM177+CV177, 0.1)*$J$9))/($B$11+$C$11+$F$11)</f>
        <v>0</v>
      </c>
      <c r="AZ177">
        <f>($B$11*$K$9+$C$11*$K$9+$F$11*((CU177+CM177)/MAX(CU177+CM177+CV177, 0.1)*$P$9+CV177/MAX(CU177+CM177+CV177, 0.1)*$Q$9))/($B$11+$C$11+$F$11)</f>
        <v>0</v>
      </c>
      <c r="BA177">
        <v>6</v>
      </c>
      <c r="BB177">
        <v>0.5</v>
      </c>
      <c r="BC177" t="s">
        <v>355</v>
      </c>
      <c r="BD177">
        <v>2</v>
      </c>
      <c r="BE177" t="b">
        <v>1</v>
      </c>
      <c r="BF177">
        <v>1714157683.066667</v>
      </c>
      <c r="BG177">
        <v>417.4408666666667</v>
      </c>
      <c r="BH177">
        <v>419.9798</v>
      </c>
      <c r="BI177">
        <v>14.8758</v>
      </c>
      <c r="BJ177">
        <v>14.33128666666667</v>
      </c>
      <c r="BK177">
        <v>420.1095</v>
      </c>
      <c r="BL177">
        <v>14.90014</v>
      </c>
      <c r="BM177">
        <v>599.9756000000001</v>
      </c>
      <c r="BN177">
        <v>101.3739</v>
      </c>
      <c r="BO177">
        <v>0.09990532999999999</v>
      </c>
      <c r="BP177">
        <v>23.90104666666667</v>
      </c>
      <c r="BQ177">
        <v>23.9246</v>
      </c>
      <c r="BR177">
        <v>999.9000000000002</v>
      </c>
      <c r="BS177">
        <v>0</v>
      </c>
      <c r="BT177">
        <v>0</v>
      </c>
      <c r="BU177">
        <v>9998.303666666667</v>
      </c>
      <c r="BV177">
        <v>0</v>
      </c>
      <c r="BW177">
        <v>944.9834666666666</v>
      </c>
      <c r="BX177">
        <v>-2.538929666666667</v>
      </c>
      <c r="BY177">
        <v>423.7445</v>
      </c>
      <c r="BZ177">
        <v>426.0862333333333</v>
      </c>
      <c r="CA177">
        <v>0.5445217000000001</v>
      </c>
      <c r="CB177">
        <v>419.9798</v>
      </c>
      <c r="CC177">
        <v>14.33128666666667</v>
      </c>
      <c r="CD177">
        <v>1.508020333333334</v>
      </c>
      <c r="CE177">
        <v>1.452819333333333</v>
      </c>
      <c r="CF177">
        <v>13.04972333333333</v>
      </c>
      <c r="CG177">
        <v>12.48045333333333</v>
      </c>
      <c r="CH177">
        <v>400.002</v>
      </c>
      <c r="CI177">
        <v>0.899984</v>
      </c>
      <c r="CJ177">
        <v>0.10001635</v>
      </c>
      <c r="CK177">
        <v>0</v>
      </c>
      <c r="CL177">
        <v>196.8944</v>
      </c>
      <c r="CM177">
        <v>5.00098</v>
      </c>
      <c r="CN177">
        <v>1242.614333333333</v>
      </c>
      <c r="CO177">
        <v>3655.919</v>
      </c>
      <c r="CP177">
        <v>35.68923333333334</v>
      </c>
      <c r="CQ177">
        <v>39.34353333333333</v>
      </c>
      <c r="CR177">
        <v>37.43516666666666</v>
      </c>
      <c r="CS177">
        <v>38.82686666666667</v>
      </c>
      <c r="CT177">
        <v>37.40603333333333</v>
      </c>
      <c r="CU177">
        <v>355.4953333333333</v>
      </c>
      <c r="CV177">
        <v>39.508</v>
      </c>
      <c r="CW177">
        <v>0</v>
      </c>
      <c r="CX177">
        <v>1714157777.9</v>
      </c>
      <c r="CY177">
        <v>0</v>
      </c>
      <c r="CZ177">
        <v>1714156915</v>
      </c>
      <c r="DA177" t="s">
        <v>672</v>
      </c>
      <c r="DB177">
        <v>1714156905.5</v>
      </c>
      <c r="DC177">
        <v>1714156915</v>
      </c>
      <c r="DD177">
        <v>6</v>
      </c>
      <c r="DE177">
        <v>-0.076</v>
      </c>
      <c r="DF177">
        <v>0.007</v>
      </c>
      <c r="DG177">
        <v>-2.68</v>
      </c>
      <c r="DH177">
        <v>-0.025</v>
      </c>
      <c r="DI177">
        <v>420</v>
      </c>
      <c r="DJ177">
        <v>14</v>
      </c>
      <c r="DK177">
        <v>1.05</v>
      </c>
      <c r="DL177">
        <v>0.63</v>
      </c>
      <c r="DM177">
        <v>-2.54551625</v>
      </c>
      <c r="DN177">
        <v>-0.007158011257038494</v>
      </c>
      <c r="DO177">
        <v>0.0416687929803288</v>
      </c>
      <c r="DP177">
        <v>1</v>
      </c>
      <c r="DQ177">
        <v>0.542104575</v>
      </c>
      <c r="DR177">
        <v>0.02196539212007377</v>
      </c>
      <c r="DS177">
        <v>0.006176727227616172</v>
      </c>
      <c r="DT177">
        <v>1</v>
      </c>
      <c r="DU177">
        <v>2</v>
      </c>
      <c r="DV177">
        <v>2</v>
      </c>
      <c r="DW177" t="s">
        <v>365</v>
      </c>
      <c r="DX177">
        <v>3.22837</v>
      </c>
      <c r="DY177">
        <v>2.70426</v>
      </c>
      <c r="DZ177">
        <v>0.105447</v>
      </c>
      <c r="EA177">
        <v>0.105746</v>
      </c>
      <c r="EB177">
        <v>0.0821862</v>
      </c>
      <c r="EC177">
        <v>0.0803903</v>
      </c>
      <c r="ED177">
        <v>29158.9</v>
      </c>
      <c r="EE177">
        <v>28448.8</v>
      </c>
      <c r="EF177">
        <v>31221</v>
      </c>
      <c r="EG177">
        <v>30164.2</v>
      </c>
      <c r="EH177">
        <v>38380.6</v>
      </c>
      <c r="EI177">
        <v>36695.4</v>
      </c>
      <c r="EJ177">
        <v>43750.8</v>
      </c>
      <c r="EK177">
        <v>42137.3</v>
      </c>
      <c r="EL177">
        <v>2.1039</v>
      </c>
      <c r="EM177">
        <v>1.89745</v>
      </c>
      <c r="EN177">
        <v>0.0124648</v>
      </c>
      <c r="EO177">
        <v>0</v>
      </c>
      <c r="EP177">
        <v>23.7313</v>
      </c>
      <c r="EQ177">
        <v>999.9</v>
      </c>
      <c r="ER177">
        <v>48.2</v>
      </c>
      <c r="ES177">
        <v>29.1</v>
      </c>
      <c r="ET177">
        <v>19.2316</v>
      </c>
      <c r="EU177">
        <v>61.9538</v>
      </c>
      <c r="EV177">
        <v>22.1795</v>
      </c>
      <c r="EW177">
        <v>1</v>
      </c>
      <c r="EX177">
        <v>0.0126042</v>
      </c>
      <c r="EY177">
        <v>1.8845</v>
      </c>
      <c r="EZ177">
        <v>20.1958</v>
      </c>
      <c r="FA177">
        <v>5.22702</v>
      </c>
      <c r="FB177">
        <v>11.998</v>
      </c>
      <c r="FC177">
        <v>4.9664</v>
      </c>
      <c r="FD177">
        <v>3.297</v>
      </c>
      <c r="FE177">
        <v>9999</v>
      </c>
      <c r="FF177">
        <v>9999</v>
      </c>
      <c r="FG177">
        <v>9999</v>
      </c>
      <c r="FH177">
        <v>28.4</v>
      </c>
      <c r="FI177">
        <v>4.97104</v>
      </c>
      <c r="FJ177">
        <v>1.86773</v>
      </c>
      <c r="FK177">
        <v>1.85906</v>
      </c>
      <c r="FL177">
        <v>1.86508</v>
      </c>
      <c r="FM177">
        <v>1.8631</v>
      </c>
      <c r="FN177">
        <v>1.86447</v>
      </c>
      <c r="FO177">
        <v>1.85989</v>
      </c>
      <c r="FP177">
        <v>1.86398</v>
      </c>
      <c r="FQ177">
        <v>0</v>
      </c>
      <c r="FR177">
        <v>0</v>
      </c>
      <c r="FS177">
        <v>0</v>
      </c>
      <c r="FT177">
        <v>0</v>
      </c>
      <c r="FU177" t="s">
        <v>358</v>
      </c>
      <c r="FV177" t="s">
        <v>359</v>
      </c>
      <c r="FW177" t="s">
        <v>360</v>
      </c>
      <c r="FX177" t="s">
        <v>360</v>
      </c>
      <c r="FY177" t="s">
        <v>360</v>
      </c>
      <c r="FZ177" t="s">
        <v>360</v>
      </c>
      <c r="GA177">
        <v>0</v>
      </c>
      <c r="GB177">
        <v>100</v>
      </c>
      <c r="GC177">
        <v>100</v>
      </c>
      <c r="GD177">
        <v>-2.669</v>
      </c>
      <c r="GE177">
        <v>-0.0243</v>
      </c>
      <c r="GF177">
        <v>-0.822486228476407</v>
      </c>
      <c r="GG177">
        <v>-0.004200780211792431</v>
      </c>
      <c r="GH177">
        <v>-6.086107273994438E-07</v>
      </c>
      <c r="GI177">
        <v>3.538391214060535E-10</v>
      </c>
      <c r="GJ177">
        <v>-0.04724261997396283</v>
      </c>
      <c r="GK177">
        <v>0.006682484536868237</v>
      </c>
      <c r="GL177">
        <v>-0.0007200357986506558</v>
      </c>
      <c r="GM177">
        <v>2.515042002614049E-05</v>
      </c>
      <c r="GN177">
        <v>15</v>
      </c>
      <c r="GO177">
        <v>1944</v>
      </c>
      <c r="GP177">
        <v>3</v>
      </c>
      <c r="GQ177">
        <v>20</v>
      </c>
      <c r="GR177">
        <v>13.1</v>
      </c>
      <c r="GS177">
        <v>12.9</v>
      </c>
      <c r="GT177">
        <v>1.12793</v>
      </c>
      <c r="GU177">
        <v>2.41821</v>
      </c>
      <c r="GV177">
        <v>1.44775</v>
      </c>
      <c r="GW177">
        <v>2.29614</v>
      </c>
      <c r="GX177">
        <v>1.55151</v>
      </c>
      <c r="GY177">
        <v>2.37061</v>
      </c>
      <c r="GZ177">
        <v>34.1678</v>
      </c>
      <c r="HA177">
        <v>13.5279</v>
      </c>
      <c r="HB177">
        <v>18</v>
      </c>
      <c r="HC177">
        <v>587.319</v>
      </c>
      <c r="HD177">
        <v>457.457</v>
      </c>
      <c r="HE177">
        <v>21.0015</v>
      </c>
      <c r="HF177">
        <v>27.1367</v>
      </c>
      <c r="HG177">
        <v>30.0004</v>
      </c>
      <c r="HH177">
        <v>27.1659</v>
      </c>
      <c r="HI177">
        <v>27.1284</v>
      </c>
      <c r="HJ177">
        <v>22.588</v>
      </c>
      <c r="HK177">
        <v>33.5147</v>
      </c>
      <c r="HL177">
        <v>42.5455</v>
      </c>
      <c r="HM177">
        <v>21</v>
      </c>
      <c r="HN177">
        <v>420</v>
      </c>
      <c r="HO177">
        <v>14.4142</v>
      </c>
      <c r="HP177">
        <v>99.0727</v>
      </c>
      <c r="HQ177">
        <v>100.671</v>
      </c>
    </row>
    <row r="178" spans="1:225">
      <c r="A178">
        <v>162</v>
      </c>
      <c r="B178">
        <v>1714157701</v>
      </c>
      <c r="C178">
        <v>6643.900000095367</v>
      </c>
      <c r="D178" t="s">
        <v>709</v>
      </c>
      <c r="E178" t="s">
        <v>710</v>
      </c>
      <c r="F178">
        <v>5</v>
      </c>
      <c r="G178" t="s">
        <v>702</v>
      </c>
      <c r="H178">
        <v>1714157693.066667</v>
      </c>
      <c r="I178">
        <f>(J178)/1000</f>
        <v>0</v>
      </c>
      <c r="J178">
        <f>IF(BE178, AM178, AG178)</f>
        <v>0</v>
      </c>
      <c r="K178">
        <f>IF(BE178, AH178, AF178)</f>
        <v>0</v>
      </c>
      <c r="L178">
        <f>BG178 - IF(AT178&gt;1, K178*BA178*100.0/(AV178*BU178), 0)</f>
        <v>0</v>
      </c>
      <c r="M178">
        <f>((S178-I178/2)*L178-K178)/(S178+I178/2)</f>
        <v>0</v>
      </c>
      <c r="N178">
        <f>M178*(BN178+BO178)/1000.0</f>
        <v>0</v>
      </c>
      <c r="O178">
        <f>(BG178 - IF(AT178&gt;1, K178*BA178*100.0/(AV178*BU178), 0))*(BN178+BO178)/1000.0</f>
        <v>0</v>
      </c>
      <c r="P178">
        <f>2.0/((1/R178-1/Q178)+SIGN(R178)*SQRT((1/R178-1/Q178)*(1/R178-1/Q178) + 4*BB178/((BB178+1)*(BB178+1))*(2*1/R178*1/Q178-1/Q178*1/Q178)))</f>
        <v>0</v>
      </c>
      <c r="Q178">
        <f>IF(LEFT(BC178,1)&lt;&gt;"0",IF(LEFT(BC178,1)="1",3.0,BD178),$D$5+$E$5*(BU178*BN178/($K$5*1000))+$F$5*(BU178*BN178/($K$5*1000))*MAX(MIN(BA178,$J$5),$I$5)*MAX(MIN(BA178,$J$5),$I$5)+$G$5*MAX(MIN(BA178,$J$5),$I$5)*(BU178*BN178/($K$5*1000))+$H$5*(BU178*BN178/($K$5*1000))*(BU178*BN178/($K$5*1000)))</f>
        <v>0</v>
      </c>
      <c r="R178">
        <f>I178*(1000-(1000*0.61365*exp(17.502*V178/(240.97+V178))/(BN178+BO178)+BI178)/2)/(1000*0.61365*exp(17.502*V178/(240.97+V178))/(BN178+BO178)-BI178)</f>
        <v>0</v>
      </c>
      <c r="S178">
        <f>1/((BB178+1)/(P178/1.6)+1/(Q178/1.37)) + BB178/((BB178+1)/(P178/1.6) + BB178/(Q178/1.37))</f>
        <v>0</v>
      </c>
      <c r="T178">
        <f>(AW178*AZ178)</f>
        <v>0</v>
      </c>
      <c r="U178">
        <f>(BP178+(T178+2*0.95*5.67E-8*(((BP178+$B$7)+273)^4-(BP178+273)^4)-44100*I178)/(1.84*29.3*Q178+8*0.95*5.67E-8*(BP178+273)^3))</f>
        <v>0</v>
      </c>
      <c r="V178">
        <f>($C$7*BQ178+$D$7*BR178+$E$7*U178)</f>
        <v>0</v>
      </c>
      <c r="W178">
        <f>0.61365*exp(17.502*V178/(240.97+V178))</f>
        <v>0</v>
      </c>
      <c r="X178">
        <f>(Y178/Z178*100)</f>
        <v>0</v>
      </c>
      <c r="Y178">
        <f>BI178*(BN178+BO178)/1000</f>
        <v>0</v>
      </c>
      <c r="Z178">
        <f>0.61365*exp(17.502*BP178/(240.97+BP178))</f>
        <v>0</v>
      </c>
      <c r="AA178">
        <f>(W178-BI178*(BN178+BO178)/1000)</f>
        <v>0</v>
      </c>
      <c r="AB178">
        <f>(-I178*44100)</f>
        <v>0</v>
      </c>
      <c r="AC178">
        <f>2*29.3*Q178*0.92*(BP178-V178)</f>
        <v>0</v>
      </c>
      <c r="AD178">
        <f>2*0.95*5.67E-8*(((BP178+$B$7)+273)^4-(V178+273)^4)</f>
        <v>0</v>
      </c>
      <c r="AE178">
        <f>T178+AD178+AB178+AC178</f>
        <v>0</v>
      </c>
      <c r="AF178">
        <f>BM178*AT178*(BH178-BG178*(1000-AT178*BJ178)/(1000-AT178*BI178))/(100*BA178)</f>
        <v>0</v>
      </c>
      <c r="AG178">
        <f>1000*BM178*AT178*(BI178-BJ178)/(100*BA178*(1000-AT178*BI178))</f>
        <v>0</v>
      </c>
      <c r="AH178">
        <f>(AI178 - AJ178 - BN178*1E3/(8.314*(BP178+273.15)) * AL178/BM178 * AK178) * BM178/(100*BA178) * (1000 - BJ178)/1000</f>
        <v>0</v>
      </c>
      <c r="AI178">
        <v>426.125305598873</v>
      </c>
      <c r="AJ178">
        <v>423.7260242424241</v>
      </c>
      <c r="AK178">
        <v>0.0003218397567916441</v>
      </c>
      <c r="AL178">
        <v>67.19231009320083</v>
      </c>
      <c r="AM178">
        <f>(AO178 - AN178 + BN178*1E3/(8.314*(BP178+273.15)) * AQ178/BM178 * AP178) * BM178/(100*BA178) * 1000/(1000 - AO178)</f>
        <v>0</v>
      </c>
      <c r="AN178">
        <v>14.36398049170377</v>
      </c>
      <c r="AO178">
        <v>14.88472303030304</v>
      </c>
      <c r="AP178">
        <v>5.927047910092471E-05</v>
      </c>
      <c r="AQ178">
        <v>78.5462174461143</v>
      </c>
      <c r="AR178">
        <v>2</v>
      </c>
      <c r="AS178">
        <v>0</v>
      </c>
      <c r="AT178">
        <f>IF(AR178*$H$13&gt;=AV178,1.0,(AV178/(AV178-AR178*$H$13)))</f>
        <v>0</v>
      </c>
      <c r="AU178">
        <f>(AT178-1)*100</f>
        <v>0</v>
      </c>
      <c r="AV178">
        <f>MAX(0,($B$13+$C$13*BU178)/(1+$D$13*BU178)*BN178/(BP178+273)*$E$13)</f>
        <v>0</v>
      </c>
      <c r="AW178">
        <f>$B$11*BV178+$C$11*BW178+$F$11*CH178*(1-CK178)</f>
        <v>0</v>
      </c>
      <c r="AX178">
        <f>AW178*AY178</f>
        <v>0</v>
      </c>
      <c r="AY178">
        <f>($B$11*$D$9+$C$11*$D$9+$F$11*((CU178+CM178)/MAX(CU178+CM178+CV178, 0.1)*$I$9+CV178/MAX(CU178+CM178+CV178, 0.1)*$J$9))/($B$11+$C$11+$F$11)</f>
        <v>0</v>
      </c>
      <c r="AZ178">
        <f>($B$11*$K$9+$C$11*$K$9+$F$11*((CU178+CM178)/MAX(CU178+CM178+CV178, 0.1)*$P$9+CV178/MAX(CU178+CM178+CV178, 0.1)*$Q$9))/($B$11+$C$11+$F$11)</f>
        <v>0</v>
      </c>
      <c r="BA178">
        <v>6</v>
      </c>
      <c r="BB178">
        <v>0.5</v>
      </c>
      <c r="BC178" t="s">
        <v>355</v>
      </c>
      <c r="BD178">
        <v>2</v>
      </c>
      <c r="BE178" t="b">
        <v>1</v>
      </c>
      <c r="BF178">
        <v>1714157693.066667</v>
      </c>
      <c r="BG178">
        <v>417.4285333333335</v>
      </c>
      <c r="BH178">
        <v>419.9908666666666</v>
      </c>
      <c r="BI178">
        <v>14.87530666666667</v>
      </c>
      <c r="BJ178">
        <v>14.34546</v>
      </c>
      <c r="BK178">
        <v>420.097</v>
      </c>
      <c r="BL178">
        <v>14.89964</v>
      </c>
      <c r="BM178">
        <v>600.0092</v>
      </c>
      <c r="BN178">
        <v>101.3788</v>
      </c>
      <c r="BO178">
        <v>0.09999791</v>
      </c>
      <c r="BP178">
        <v>23.91008666666666</v>
      </c>
      <c r="BQ178">
        <v>23.93059666666666</v>
      </c>
      <c r="BR178">
        <v>999.9000000000002</v>
      </c>
      <c r="BS178">
        <v>0</v>
      </c>
      <c r="BT178">
        <v>0</v>
      </c>
      <c r="BU178">
        <v>9997.470999999998</v>
      </c>
      <c r="BV178">
        <v>0</v>
      </c>
      <c r="BW178">
        <v>940.4088666666667</v>
      </c>
      <c r="BX178">
        <v>-2.562391333333333</v>
      </c>
      <c r="BY178">
        <v>423.7317</v>
      </c>
      <c r="BZ178">
        <v>426.1036000000001</v>
      </c>
      <c r="CA178">
        <v>0.5298515333333332</v>
      </c>
      <c r="CB178">
        <v>419.9908666666666</v>
      </c>
      <c r="CC178">
        <v>14.34546</v>
      </c>
      <c r="CD178">
        <v>1.508041666666667</v>
      </c>
      <c r="CE178">
        <v>1.454326</v>
      </c>
      <c r="CF178">
        <v>13.04994333333333</v>
      </c>
      <c r="CG178">
        <v>12.49622666666667</v>
      </c>
      <c r="CH178">
        <v>400.0081333333334</v>
      </c>
      <c r="CI178">
        <v>0.8999924666666667</v>
      </c>
      <c r="CJ178">
        <v>0.10000795</v>
      </c>
      <c r="CK178">
        <v>0</v>
      </c>
      <c r="CL178">
        <v>196.6054</v>
      </c>
      <c r="CM178">
        <v>5.00098</v>
      </c>
      <c r="CN178">
        <v>1253.853</v>
      </c>
      <c r="CO178">
        <v>3655.985333333334</v>
      </c>
      <c r="CP178">
        <v>35.62686666666666</v>
      </c>
      <c r="CQ178">
        <v>39.23513333333332</v>
      </c>
      <c r="CR178">
        <v>37.36019999999999</v>
      </c>
      <c r="CS178">
        <v>38.68316666666666</v>
      </c>
      <c r="CT178">
        <v>37.33929999999999</v>
      </c>
      <c r="CU178">
        <v>355.5033333333333</v>
      </c>
      <c r="CV178">
        <v>39.504</v>
      </c>
      <c r="CW178">
        <v>0</v>
      </c>
      <c r="CX178">
        <v>1714157788.1</v>
      </c>
      <c r="CY178">
        <v>0</v>
      </c>
      <c r="CZ178">
        <v>1714156915</v>
      </c>
      <c r="DA178" t="s">
        <v>672</v>
      </c>
      <c r="DB178">
        <v>1714156905.5</v>
      </c>
      <c r="DC178">
        <v>1714156915</v>
      </c>
      <c r="DD178">
        <v>6</v>
      </c>
      <c r="DE178">
        <v>-0.076</v>
      </c>
      <c r="DF178">
        <v>0.007</v>
      </c>
      <c r="DG178">
        <v>-2.68</v>
      </c>
      <c r="DH178">
        <v>-0.025</v>
      </c>
      <c r="DI178">
        <v>420</v>
      </c>
      <c r="DJ178">
        <v>14</v>
      </c>
      <c r="DK178">
        <v>1.05</v>
      </c>
      <c r="DL178">
        <v>0.63</v>
      </c>
      <c r="DM178">
        <v>-2.561754</v>
      </c>
      <c r="DN178">
        <v>-0.05869958724202358</v>
      </c>
      <c r="DO178">
        <v>0.02628886815745401</v>
      </c>
      <c r="DP178">
        <v>1</v>
      </c>
      <c r="DQ178">
        <v>0.5332201750000001</v>
      </c>
      <c r="DR178">
        <v>-0.105904829268293</v>
      </c>
      <c r="DS178">
        <v>0.01099272768899398</v>
      </c>
      <c r="DT178">
        <v>0</v>
      </c>
      <c r="DU178">
        <v>1</v>
      </c>
      <c r="DV178">
        <v>2</v>
      </c>
      <c r="DW178" t="s">
        <v>368</v>
      </c>
      <c r="DX178">
        <v>3.22846</v>
      </c>
      <c r="DY178">
        <v>2.70423</v>
      </c>
      <c r="DZ178">
        <v>0.105446</v>
      </c>
      <c r="EA178">
        <v>0.105762</v>
      </c>
      <c r="EB178">
        <v>0.082243</v>
      </c>
      <c r="EC178">
        <v>0.0805284</v>
      </c>
      <c r="ED178">
        <v>29158.3</v>
      </c>
      <c r="EE178">
        <v>28447.5</v>
      </c>
      <c r="EF178">
        <v>31220.5</v>
      </c>
      <c r="EG178">
        <v>30163.4</v>
      </c>
      <c r="EH178">
        <v>38377.7</v>
      </c>
      <c r="EI178">
        <v>36688.8</v>
      </c>
      <c r="EJ178">
        <v>43750.3</v>
      </c>
      <c r="EK178">
        <v>42136</v>
      </c>
      <c r="EL178">
        <v>2.10422</v>
      </c>
      <c r="EM178">
        <v>1.89708</v>
      </c>
      <c r="EN178">
        <v>0.011079</v>
      </c>
      <c r="EO178">
        <v>0</v>
      </c>
      <c r="EP178">
        <v>23.7543</v>
      </c>
      <c r="EQ178">
        <v>999.9</v>
      </c>
      <c r="ER178">
        <v>48.1</v>
      </c>
      <c r="ES178">
        <v>29.2</v>
      </c>
      <c r="ET178">
        <v>19.3027</v>
      </c>
      <c r="EU178">
        <v>61.7338</v>
      </c>
      <c r="EV178">
        <v>21.7027</v>
      </c>
      <c r="EW178">
        <v>1</v>
      </c>
      <c r="EX178">
        <v>0.0136509</v>
      </c>
      <c r="EY178">
        <v>1.88976</v>
      </c>
      <c r="EZ178">
        <v>20.1957</v>
      </c>
      <c r="FA178">
        <v>5.22672</v>
      </c>
      <c r="FB178">
        <v>11.998</v>
      </c>
      <c r="FC178">
        <v>4.96585</v>
      </c>
      <c r="FD178">
        <v>3.297</v>
      </c>
      <c r="FE178">
        <v>9999</v>
      </c>
      <c r="FF178">
        <v>9999</v>
      </c>
      <c r="FG178">
        <v>9999</v>
      </c>
      <c r="FH178">
        <v>28.4</v>
      </c>
      <c r="FI178">
        <v>4.97102</v>
      </c>
      <c r="FJ178">
        <v>1.8677</v>
      </c>
      <c r="FK178">
        <v>1.85901</v>
      </c>
      <c r="FL178">
        <v>1.86508</v>
      </c>
      <c r="FM178">
        <v>1.8631</v>
      </c>
      <c r="FN178">
        <v>1.86447</v>
      </c>
      <c r="FO178">
        <v>1.85989</v>
      </c>
      <c r="FP178">
        <v>1.864</v>
      </c>
      <c r="FQ178">
        <v>0</v>
      </c>
      <c r="FR178">
        <v>0</v>
      </c>
      <c r="FS178">
        <v>0</v>
      </c>
      <c r="FT178">
        <v>0</v>
      </c>
      <c r="FU178" t="s">
        <v>358</v>
      </c>
      <c r="FV178" t="s">
        <v>359</v>
      </c>
      <c r="FW178" t="s">
        <v>360</v>
      </c>
      <c r="FX178" t="s">
        <v>360</v>
      </c>
      <c r="FY178" t="s">
        <v>360</v>
      </c>
      <c r="FZ178" t="s">
        <v>360</v>
      </c>
      <c r="GA178">
        <v>0</v>
      </c>
      <c r="GB178">
        <v>100</v>
      </c>
      <c r="GC178">
        <v>100</v>
      </c>
      <c r="GD178">
        <v>-2.668</v>
      </c>
      <c r="GE178">
        <v>-0.0243</v>
      </c>
      <c r="GF178">
        <v>-0.822486228476407</v>
      </c>
      <c r="GG178">
        <v>-0.004200780211792431</v>
      </c>
      <c r="GH178">
        <v>-6.086107273994438E-07</v>
      </c>
      <c r="GI178">
        <v>3.538391214060535E-10</v>
      </c>
      <c r="GJ178">
        <v>-0.04724261997396283</v>
      </c>
      <c r="GK178">
        <v>0.006682484536868237</v>
      </c>
      <c r="GL178">
        <v>-0.0007200357986506558</v>
      </c>
      <c r="GM178">
        <v>2.515042002614049E-05</v>
      </c>
      <c r="GN178">
        <v>15</v>
      </c>
      <c r="GO178">
        <v>1944</v>
      </c>
      <c r="GP178">
        <v>3</v>
      </c>
      <c r="GQ178">
        <v>20</v>
      </c>
      <c r="GR178">
        <v>13.3</v>
      </c>
      <c r="GS178">
        <v>13.1</v>
      </c>
      <c r="GT178">
        <v>1.12793</v>
      </c>
      <c r="GU178">
        <v>2.4292</v>
      </c>
      <c r="GV178">
        <v>1.44775</v>
      </c>
      <c r="GW178">
        <v>2.29492</v>
      </c>
      <c r="GX178">
        <v>1.55151</v>
      </c>
      <c r="GY178">
        <v>2.31323</v>
      </c>
      <c r="GZ178">
        <v>34.1905</v>
      </c>
      <c r="HA178">
        <v>13.5279</v>
      </c>
      <c r="HB178">
        <v>18</v>
      </c>
      <c r="HC178">
        <v>587.648</v>
      </c>
      <c r="HD178">
        <v>457.304</v>
      </c>
      <c r="HE178">
        <v>21.0005</v>
      </c>
      <c r="HF178">
        <v>27.1482</v>
      </c>
      <c r="HG178">
        <v>30.0005</v>
      </c>
      <c r="HH178">
        <v>27.1761</v>
      </c>
      <c r="HI178">
        <v>27.138</v>
      </c>
      <c r="HJ178">
        <v>22.5856</v>
      </c>
      <c r="HK178">
        <v>33.5147</v>
      </c>
      <c r="HL178">
        <v>42.1681</v>
      </c>
      <c r="HM178">
        <v>21</v>
      </c>
      <c r="HN178">
        <v>420</v>
      </c>
      <c r="HO178">
        <v>14.4197</v>
      </c>
      <c r="HP178">
        <v>99.0712</v>
      </c>
      <c r="HQ178">
        <v>100.668</v>
      </c>
    </row>
    <row r="179" spans="1:225">
      <c r="A179">
        <v>163</v>
      </c>
      <c r="B179">
        <v>1714157711</v>
      </c>
      <c r="C179">
        <v>6653.900000095367</v>
      </c>
      <c r="D179" t="s">
        <v>711</v>
      </c>
      <c r="E179" t="s">
        <v>712</v>
      </c>
      <c r="F179">
        <v>5</v>
      </c>
      <c r="G179" t="s">
        <v>702</v>
      </c>
      <c r="H179">
        <v>1714157703.066667</v>
      </c>
      <c r="I179">
        <f>(J179)/1000</f>
        <v>0</v>
      </c>
      <c r="J179">
        <f>IF(BE179, AM179, AG179)</f>
        <v>0</v>
      </c>
      <c r="K179">
        <f>IF(BE179, AH179, AF179)</f>
        <v>0</v>
      </c>
      <c r="L179">
        <f>BG179 - IF(AT179&gt;1, K179*BA179*100.0/(AV179*BU179), 0)</f>
        <v>0</v>
      </c>
      <c r="M179">
        <f>((S179-I179/2)*L179-K179)/(S179+I179/2)</f>
        <v>0</v>
      </c>
      <c r="N179">
        <f>M179*(BN179+BO179)/1000.0</f>
        <v>0</v>
      </c>
      <c r="O179">
        <f>(BG179 - IF(AT179&gt;1, K179*BA179*100.0/(AV179*BU179), 0))*(BN179+BO179)/1000.0</f>
        <v>0</v>
      </c>
      <c r="P179">
        <f>2.0/((1/R179-1/Q179)+SIGN(R179)*SQRT((1/R179-1/Q179)*(1/R179-1/Q179) + 4*BB179/((BB179+1)*(BB179+1))*(2*1/R179*1/Q179-1/Q179*1/Q179)))</f>
        <v>0</v>
      </c>
      <c r="Q179">
        <f>IF(LEFT(BC179,1)&lt;&gt;"0",IF(LEFT(BC179,1)="1",3.0,BD179),$D$5+$E$5*(BU179*BN179/($K$5*1000))+$F$5*(BU179*BN179/($K$5*1000))*MAX(MIN(BA179,$J$5),$I$5)*MAX(MIN(BA179,$J$5),$I$5)+$G$5*MAX(MIN(BA179,$J$5),$I$5)*(BU179*BN179/($K$5*1000))+$H$5*(BU179*BN179/($K$5*1000))*(BU179*BN179/($K$5*1000)))</f>
        <v>0</v>
      </c>
      <c r="R179">
        <f>I179*(1000-(1000*0.61365*exp(17.502*V179/(240.97+V179))/(BN179+BO179)+BI179)/2)/(1000*0.61365*exp(17.502*V179/(240.97+V179))/(BN179+BO179)-BI179)</f>
        <v>0</v>
      </c>
      <c r="S179">
        <f>1/((BB179+1)/(P179/1.6)+1/(Q179/1.37)) + BB179/((BB179+1)/(P179/1.6) + BB179/(Q179/1.37))</f>
        <v>0</v>
      </c>
      <c r="T179">
        <f>(AW179*AZ179)</f>
        <v>0</v>
      </c>
      <c r="U179">
        <f>(BP179+(T179+2*0.95*5.67E-8*(((BP179+$B$7)+273)^4-(BP179+273)^4)-44100*I179)/(1.84*29.3*Q179+8*0.95*5.67E-8*(BP179+273)^3))</f>
        <v>0</v>
      </c>
      <c r="V179">
        <f>($C$7*BQ179+$D$7*BR179+$E$7*U179)</f>
        <v>0</v>
      </c>
      <c r="W179">
        <f>0.61365*exp(17.502*V179/(240.97+V179))</f>
        <v>0</v>
      </c>
      <c r="X179">
        <f>(Y179/Z179*100)</f>
        <v>0</v>
      </c>
      <c r="Y179">
        <f>BI179*(BN179+BO179)/1000</f>
        <v>0</v>
      </c>
      <c r="Z179">
        <f>0.61365*exp(17.502*BP179/(240.97+BP179))</f>
        <v>0</v>
      </c>
      <c r="AA179">
        <f>(W179-BI179*(BN179+BO179)/1000)</f>
        <v>0</v>
      </c>
      <c r="AB179">
        <f>(-I179*44100)</f>
        <v>0</v>
      </c>
      <c r="AC179">
        <f>2*29.3*Q179*0.92*(BP179-V179)</f>
        <v>0</v>
      </c>
      <c r="AD179">
        <f>2*0.95*5.67E-8*(((BP179+$B$7)+273)^4-(V179+273)^4)</f>
        <v>0</v>
      </c>
      <c r="AE179">
        <f>T179+AD179+AB179+AC179</f>
        <v>0</v>
      </c>
      <c r="AF179">
        <f>BM179*AT179*(BH179-BG179*(1000-AT179*BJ179)/(1000-AT179*BI179))/(100*BA179)</f>
        <v>0</v>
      </c>
      <c r="AG179">
        <f>1000*BM179*AT179*(BI179-BJ179)/(100*BA179*(1000-AT179*BI179))</f>
        <v>0</v>
      </c>
      <c r="AH179">
        <f>(AI179 - AJ179 - BN179*1E3/(8.314*(BP179+273.15)) * AL179/BM179 * AK179) * BM179/(100*BA179) * (1000 - BJ179)/1000</f>
        <v>0</v>
      </c>
      <c r="AI179">
        <v>426.114665283103</v>
      </c>
      <c r="AJ179">
        <v>423.7142242424242</v>
      </c>
      <c r="AK179">
        <v>0.0003471379548633311</v>
      </c>
      <c r="AL179">
        <v>67.19231009320083</v>
      </c>
      <c r="AM179">
        <f>(AO179 - AN179 + BN179*1E3/(8.314*(BP179+273.15)) * AQ179/BM179 * AP179) * BM179/(100*BA179) * 1000/(1000 - AO179)</f>
        <v>0</v>
      </c>
      <c r="AN179">
        <v>14.3461057500806</v>
      </c>
      <c r="AO179">
        <v>14.88141272727273</v>
      </c>
      <c r="AP179">
        <v>-3.901351469800551E-05</v>
      </c>
      <c r="AQ179">
        <v>78.5462174461143</v>
      </c>
      <c r="AR179">
        <v>2</v>
      </c>
      <c r="AS179">
        <v>0</v>
      </c>
      <c r="AT179">
        <f>IF(AR179*$H$13&gt;=AV179,1.0,(AV179/(AV179-AR179*$H$13)))</f>
        <v>0</v>
      </c>
      <c r="AU179">
        <f>(AT179-1)*100</f>
        <v>0</v>
      </c>
      <c r="AV179">
        <f>MAX(0,($B$13+$C$13*BU179)/(1+$D$13*BU179)*BN179/(BP179+273)*$E$13)</f>
        <v>0</v>
      </c>
      <c r="AW179">
        <f>$B$11*BV179+$C$11*BW179+$F$11*CH179*(1-CK179)</f>
        <v>0</v>
      </c>
      <c r="AX179">
        <f>AW179*AY179</f>
        <v>0</v>
      </c>
      <c r="AY179">
        <f>($B$11*$D$9+$C$11*$D$9+$F$11*((CU179+CM179)/MAX(CU179+CM179+CV179, 0.1)*$I$9+CV179/MAX(CU179+CM179+CV179, 0.1)*$J$9))/($B$11+$C$11+$F$11)</f>
        <v>0</v>
      </c>
      <c r="AZ179">
        <f>($B$11*$K$9+$C$11*$K$9+$F$11*((CU179+CM179)/MAX(CU179+CM179+CV179, 0.1)*$P$9+CV179/MAX(CU179+CM179+CV179, 0.1)*$Q$9))/($B$11+$C$11+$F$11)</f>
        <v>0</v>
      </c>
      <c r="BA179">
        <v>6</v>
      </c>
      <c r="BB179">
        <v>0.5</v>
      </c>
      <c r="BC179" t="s">
        <v>355</v>
      </c>
      <c r="BD179">
        <v>2</v>
      </c>
      <c r="BE179" t="b">
        <v>1</v>
      </c>
      <c r="BF179">
        <v>1714157703.066667</v>
      </c>
      <c r="BG179">
        <v>417.4090333333334</v>
      </c>
      <c r="BH179">
        <v>419.9904666666666</v>
      </c>
      <c r="BI179">
        <v>14.88325333333333</v>
      </c>
      <c r="BJ179">
        <v>14.35589</v>
      </c>
      <c r="BK179">
        <v>420.0773666666667</v>
      </c>
      <c r="BL179">
        <v>14.90757</v>
      </c>
      <c r="BM179">
        <v>599.9777</v>
      </c>
      <c r="BN179">
        <v>101.3847</v>
      </c>
      <c r="BO179">
        <v>0.09988718333333332</v>
      </c>
      <c r="BP179">
        <v>23.89864666666667</v>
      </c>
      <c r="BQ179">
        <v>23.92536999999999</v>
      </c>
      <c r="BR179">
        <v>999.9000000000002</v>
      </c>
      <c r="BS179">
        <v>0</v>
      </c>
      <c r="BT179">
        <v>0</v>
      </c>
      <c r="BU179">
        <v>10006.37166666667</v>
      </c>
      <c r="BV179">
        <v>0</v>
      </c>
      <c r="BW179">
        <v>924.6755333333332</v>
      </c>
      <c r="BX179">
        <v>-2.581460666666667</v>
      </c>
      <c r="BY179">
        <v>423.7153333333333</v>
      </c>
      <c r="BZ179">
        <v>426.1076333333333</v>
      </c>
      <c r="CA179">
        <v>0.5273712</v>
      </c>
      <c r="CB179">
        <v>419.9904666666666</v>
      </c>
      <c r="CC179">
        <v>14.35589</v>
      </c>
      <c r="CD179">
        <v>1.508934</v>
      </c>
      <c r="CE179">
        <v>1.455467333333333</v>
      </c>
      <c r="CF179">
        <v>13.05899333333333</v>
      </c>
      <c r="CG179">
        <v>12.50818333333333</v>
      </c>
      <c r="CH179">
        <v>400.0236333333335</v>
      </c>
      <c r="CI179">
        <v>0.9000009999999999</v>
      </c>
      <c r="CJ179">
        <v>0.09999950000000001</v>
      </c>
      <c r="CK179">
        <v>0</v>
      </c>
      <c r="CL179">
        <v>196.5507666666667</v>
      </c>
      <c r="CM179">
        <v>5.00098</v>
      </c>
      <c r="CN179">
        <v>1229.226</v>
      </c>
      <c r="CO179">
        <v>3656.139666666667</v>
      </c>
      <c r="CP179">
        <v>35.55596666666667</v>
      </c>
      <c r="CQ179">
        <v>39.13933333333332</v>
      </c>
      <c r="CR179">
        <v>37.27683333333333</v>
      </c>
      <c r="CS179">
        <v>38.54363333333333</v>
      </c>
      <c r="CT179">
        <v>37.27059999999999</v>
      </c>
      <c r="CU179">
        <v>355.5200000000002</v>
      </c>
      <c r="CV179">
        <v>39.5</v>
      </c>
      <c r="CW179">
        <v>0</v>
      </c>
      <c r="CX179">
        <v>1714157798.3</v>
      </c>
      <c r="CY179">
        <v>0</v>
      </c>
      <c r="CZ179">
        <v>1714156915</v>
      </c>
      <c r="DA179" t="s">
        <v>672</v>
      </c>
      <c r="DB179">
        <v>1714156905.5</v>
      </c>
      <c r="DC179">
        <v>1714156915</v>
      </c>
      <c r="DD179">
        <v>6</v>
      </c>
      <c r="DE179">
        <v>-0.076</v>
      </c>
      <c r="DF179">
        <v>0.007</v>
      </c>
      <c r="DG179">
        <v>-2.68</v>
      </c>
      <c r="DH179">
        <v>-0.025</v>
      </c>
      <c r="DI179">
        <v>420</v>
      </c>
      <c r="DJ179">
        <v>14</v>
      </c>
      <c r="DK179">
        <v>1.05</v>
      </c>
      <c r="DL179">
        <v>0.63</v>
      </c>
      <c r="DM179">
        <v>-2.57313075</v>
      </c>
      <c r="DN179">
        <v>-0.160751482176353</v>
      </c>
      <c r="DO179">
        <v>0.03152808203709036</v>
      </c>
      <c r="DP179">
        <v>0</v>
      </c>
      <c r="DQ179">
        <v>0.5293843</v>
      </c>
      <c r="DR179">
        <v>0.01726806754221325</v>
      </c>
      <c r="DS179">
        <v>0.009451840162634994</v>
      </c>
      <c r="DT179">
        <v>1</v>
      </c>
      <c r="DU179">
        <v>1</v>
      </c>
      <c r="DV179">
        <v>2</v>
      </c>
      <c r="DW179" t="s">
        <v>368</v>
      </c>
      <c r="DX179">
        <v>3.22852</v>
      </c>
      <c r="DY179">
        <v>2.70442</v>
      </c>
      <c r="DZ179">
        <v>0.105436</v>
      </c>
      <c r="EA179">
        <v>0.105751</v>
      </c>
      <c r="EB179">
        <v>0.0822201</v>
      </c>
      <c r="EC179">
        <v>0.0805222</v>
      </c>
      <c r="ED179">
        <v>29157.9</v>
      </c>
      <c r="EE179">
        <v>28447.1</v>
      </c>
      <c r="EF179">
        <v>31219.8</v>
      </c>
      <c r="EG179">
        <v>30162.7</v>
      </c>
      <c r="EH179">
        <v>38377.4</v>
      </c>
      <c r="EI179">
        <v>36688.4</v>
      </c>
      <c r="EJ179">
        <v>43748.8</v>
      </c>
      <c r="EK179">
        <v>42135.3</v>
      </c>
      <c r="EL179">
        <v>2.10418</v>
      </c>
      <c r="EM179">
        <v>1.8969</v>
      </c>
      <c r="EN179">
        <v>0.00944734</v>
      </c>
      <c r="EO179">
        <v>0</v>
      </c>
      <c r="EP179">
        <v>23.7573</v>
      </c>
      <c r="EQ179">
        <v>999.9</v>
      </c>
      <c r="ER179">
        <v>48.1</v>
      </c>
      <c r="ES179">
        <v>29.2</v>
      </c>
      <c r="ET179">
        <v>19.3022</v>
      </c>
      <c r="EU179">
        <v>61.7538</v>
      </c>
      <c r="EV179">
        <v>21.6787</v>
      </c>
      <c r="EW179">
        <v>1</v>
      </c>
      <c r="EX179">
        <v>0.0144411</v>
      </c>
      <c r="EY179">
        <v>1.8809</v>
      </c>
      <c r="EZ179">
        <v>20.1957</v>
      </c>
      <c r="FA179">
        <v>5.22807</v>
      </c>
      <c r="FB179">
        <v>11.998</v>
      </c>
      <c r="FC179">
        <v>4.96575</v>
      </c>
      <c r="FD179">
        <v>3.297</v>
      </c>
      <c r="FE179">
        <v>9999</v>
      </c>
      <c r="FF179">
        <v>9999</v>
      </c>
      <c r="FG179">
        <v>9999</v>
      </c>
      <c r="FH179">
        <v>28.4</v>
      </c>
      <c r="FI179">
        <v>4.971</v>
      </c>
      <c r="FJ179">
        <v>1.86775</v>
      </c>
      <c r="FK179">
        <v>1.85905</v>
      </c>
      <c r="FL179">
        <v>1.86508</v>
      </c>
      <c r="FM179">
        <v>1.8631</v>
      </c>
      <c r="FN179">
        <v>1.86445</v>
      </c>
      <c r="FO179">
        <v>1.85989</v>
      </c>
      <c r="FP179">
        <v>1.86401</v>
      </c>
      <c r="FQ179">
        <v>0</v>
      </c>
      <c r="FR179">
        <v>0</v>
      </c>
      <c r="FS179">
        <v>0</v>
      </c>
      <c r="FT179">
        <v>0</v>
      </c>
      <c r="FU179" t="s">
        <v>358</v>
      </c>
      <c r="FV179" t="s">
        <v>359</v>
      </c>
      <c r="FW179" t="s">
        <v>360</v>
      </c>
      <c r="FX179" t="s">
        <v>360</v>
      </c>
      <c r="FY179" t="s">
        <v>360</v>
      </c>
      <c r="FZ179" t="s">
        <v>360</v>
      </c>
      <c r="GA179">
        <v>0</v>
      </c>
      <c r="GB179">
        <v>100</v>
      </c>
      <c r="GC179">
        <v>100</v>
      </c>
      <c r="GD179">
        <v>-2.668</v>
      </c>
      <c r="GE179">
        <v>-0.0244</v>
      </c>
      <c r="GF179">
        <v>-0.822486228476407</v>
      </c>
      <c r="GG179">
        <v>-0.004200780211792431</v>
      </c>
      <c r="GH179">
        <v>-6.086107273994438E-07</v>
      </c>
      <c r="GI179">
        <v>3.538391214060535E-10</v>
      </c>
      <c r="GJ179">
        <v>-0.04724261997396283</v>
      </c>
      <c r="GK179">
        <v>0.006682484536868237</v>
      </c>
      <c r="GL179">
        <v>-0.0007200357986506558</v>
      </c>
      <c r="GM179">
        <v>2.515042002614049E-05</v>
      </c>
      <c r="GN179">
        <v>15</v>
      </c>
      <c r="GO179">
        <v>1944</v>
      </c>
      <c r="GP179">
        <v>3</v>
      </c>
      <c r="GQ179">
        <v>20</v>
      </c>
      <c r="GR179">
        <v>13.4</v>
      </c>
      <c r="GS179">
        <v>13.3</v>
      </c>
      <c r="GT179">
        <v>1.12793</v>
      </c>
      <c r="GU179">
        <v>2.43164</v>
      </c>
      <c r="GV179">
        <v>1.44775</v>
      </c>
      <c r="GW179">
        <v>2.29614</v>
      </c>
      <c r="GX179">
        <v>1.55151</v>
      </c>
      <c r="GY179">
        <v>2.43652</v>
      </c>
      <c r="GZ179">
        <v>34.2133</v>
      </c>
      <c r="HA179">
        <v>13.5366</v>
      </c>
      <c r="HB179">
        <v>18</v>
      </c>
      <c r="HC179">
        <v>587.704</v>
      </c>
      <c r="HD179">
        <v>457.264</v>
      </c>
      <c r="HE179">
        <v>20.999</v>
      </c>
      <c r="HF179">
        <v>27.159</v>
      </c>
      <c r="HG179">
        <v>30.0004</v>
      </c>
      <c r="HH179">
        <v>27.1853</v>
      </c>
      <c r="HI179">
        <v>27.1466</v>
      </c>
      <c r="HJ179">
        <v>22.5864</v>
      </c>
      <c r="HK179">
        <v>33.2319</v>
      </c>
      <c r="HL179">
        <v>42.1681</v>
      </c>
      <c r="HM179">
        <v>21</v>
      </c>
      <c r="HN179">
        <v>420</v>
      </c>
      <c r="HO179">
        <v>14.4351</v>
      </c>
      <c r="HP179">
        <v>99.0684</v>
      </c>
      <c r="HQ179">
        <v>100.666</v>
      </c>
    </row>
    <row r="180" spans="1:225">
      <c r="A180">
        <v>164</v>
      </c>
      <c r="B180">
        <v>1714157721</v>
      </c>
      <c r="C180">
        <v>6663.900000095367</v>
      </c>
      <c r="D180" t="s">
        <v>713</v>
      </c>
      <c r="E180" t="s">
        <v>714</v>
      </c>
      <c r="F180">
        <v>5</v>
      </c>
      <c r="G180" t="s">
        <v>702</v>
      </c>
      <c r="H180">
        <v>1714157713.066667</v>
      </c>
      <c r="I180">
        <f>(J180)/1000</f>
        <v>0</v>
      </c>
      <c r="J180">
        <f>IF(BE180, AM180, AG180)</f>
        <v>0</v>
      </c>
      <c r="K180">
        <f>IF(BE180, AH180, AF180)</f>
        <v>0</v>
      </c>
      <c r="L180">
        <f>BG180 - IF(AT180&gt;1, K180*BA180*100.0/(AV180*BU180), 0)</f>
        <v>0</v>
      </c>
      <c r="M180">
        <f>((S180-I180/2)*L180-K180)/(S180+I180/2)</f>
        <v>0</v>
      </c>
      <c r="N180">
        <f>M180*(BN180+BO180)/1000.0</f>
        <v>0</v>
      </c>
      <c r="O180">
        <f>(BG180 - IF(AT180&gt;1, K180*BA180*100.0/(AV180*BU180), 0))*(BN180+BO180)/1000.0</f>
        <v>0</v>
      </c>
      <c r="P180">
        <f>2.0/((1/R180-1/Q180)+SIGN(R180)*SQRT((1/R180-1/Q180)*(1/R180-1/Q180) + 4*BB180/((BB180+1)*(BB180+1))*(2*1/R180*1/Q180-1/Q180*1/Q180)))</f>
        <v>0</v>
      </c>
      <c r="Q180">
        <f>IF(LEFT(BC180,1)&lt;&gt;"0",IF(LEFT(BC180,1)="1",3.0,BD180),$D$5+$E$5*(BU180*BN180/($K$5*1000))+$F$5*(BU180*BN180/($K$5*1000))*MAX(MIN(BA180,$J$5),$I$5)*MAX(MIN(BA180,$J$5),$I$5)+$G$5*MAX(MIN(BA180,$J$5),$I$5)*(BU180*BN180/($K$5*1000))+$H$5*(BU180*BN180/($K$5*1000))*(BU180*BN180/($K$5*1000)))</f>
        <v>0</v>
      </c>
      <c r="R180">
        <f>I180*(1000-(1000*0.61365*exp(17.502*V180/(240.97+V180))/(BN180+BO180)+BI180)/2)/(1000*0.61365*exp(17.502*V180/(240.97+V180))/(BN180+BO180)-BI180)</f>
        <v>0</v>
      </c>
      <c r="S180">
        <f>1/((BB180+1)/(P180/1.6)+1/(Q180/1.37)) + BB180/((BB180+1)/(P180/1.6) + BB180/(Q180/1.37))</f>
        <v>0</v>
      </c>
      <c r="T180">
        <f>(AW180*AZ180)</f>
        <v>0</v>
      </c>
      <c r="U180">
        <f>(BP180+(T180+2*0.95*5.67E-8*(((BP180+$B$7)+273)^4-(BP180+273)^4)-44100*I180)/(1.84*29.3*Q180+8*0.95*5.67E-8*(BP180+273)^3))</f>
        <v>0</v>
      </c>
      <c r="V180">
        <f>($C$7*BQ180+$D$7*BR180+$E$7*U180)</f>
        <v>0</v>
      </c>
      <c r="W180">
        <f>0.61365*exp(17.502*V180/(240.97+V180))</f>
        <v>0</v>
      </c>
      <c r="X180">
        <f>(Y180/Z180*100)</f>
        <v>0</v>
      </c>
      <c r="Y180">
        <f>BI180*(BN180+BO180)/1000</f>
        <v>0</v>
      </c>
      <c r="Z180">
        <f>0.61365*exp(17.502*BP180/(240.97+BP180))</f>
        <v>0</v>
      </c>
      <c r="AA180">
        <f>(W180-BI180*(BN180+BO180)/1000)</f>
        <v>0</v>
      </c>
      <c r="AB180">
        <f>(-I180*44100)</f>
        <v>0</v>
      </c>
      <c r="AC180">
        <f>2*29.3*Q180*0.92*(BP180-V180)</f>
        <v>0</v>
      </c>
      <c r="AD180">
        <f>2*0.95*5.67E-8*(((BP180+$B$7)+273)^4-(V180+273)^4)</f>
        <v>0</v>
      </c>
      <c r="AE180">
        <f>T180+AD180+AB180+AC180</f>
        <v>0</v>
      </c>
      <c r="AF180">
        <f>BM180*AT180*(BH180-BG180*(1000-AT180*BJ180)/(1000-AT180*BI180))/(100*BA180)</f>
        <v>0</v>
      </c>
      <c r="AG180">
        <f>1000*BM180*AT180*(BI180-BJ180)/(100*BA180*(1000-AT180*BI180))</f>
        <v>0</v>
      </c>
      <c r="AH180">
        <f>(AI180 - AJ180 - BN180*1E3/(8.314*(BP180+273.15)) * AL180/BM180 * AK180) * BM180/(100*BA180) * (1000 - BJ180)/1000</f>
        <v>0</v>
      </c>
      <c r="AI180">
        <v>426.2022339084144</v>
      </c>
      <c r="AJ180">
        <v>423.7490484848483</v>
      </c>
      <c r="AK180">
        <v>0.0003305948250775174</v>
      </c>
      <c r="AL180">
        <v>67.19231009320083</v>
      </c>
      <c r="AM180">
        <f>(AO180 - AN180 + BN180*1E3/(8.314*(BP180+273.15)) * AQ180/BM180 * AP180) * BM180/(100*BA180) * 1000/(1000 - AO180)</f>
        <v>0</v>
      </c>
      <c r="AN180">
        <v>14.38210076371302</v>
      </c>
      <c r="AO180">
        <v>14.90051878787879</v>
      </c>
      <c r="AP180">
        <v>3.440717582619406E-05</v>
      </c>
      <c r="AQ180">
        <v>78.5462174461143</v>
      </c>
      <c r="AR180">
        <v>2</v>
      </c>
      <c r="AS180">
        <v>0</v>
      </c>
      <c r="AT180">
        <f>IF(AR180*$H$13&gt;=AV180,1.0,(AV180/(AV180-AR180*$H$13)))</f>
        <v>0</v>
      </c>
      <c r="AU180">
        <f>(AT180-1)*100</f>
        <v>0</v>
      </c>
      <c r="AV180">
        <f>MAX(0,($B$13+$C$13*BU180)/(1+$D$13*BU180)*BN180/(BP180+273)*$E$13)</f>
        <v>0</v>
      </c>
      <c r="AW180">
        <f>$B$11*BV180+$C$11*BW180+$F$11*CH180*(1-CK180)</f>
        <v>0</v>
      </c>
      <c r="AX180">
        <f>AW180*AY180</f>
        <v>0</v>
      </c>
      <c r="AY180">
        <f>($B$11*$D$9+$C$11*$D$9+$F$11*((CU180+CM180)/MAX(CU180+CM180+CV180, 0.1)*$I$9+CV180/MAX(CU180+CM180+CV180, 0.1)*$J$9))/($B$11+$C$11+$F$11)</f>
        <v>0</v>
      </c>
      <c r="AZ180">
        <f>($B$11*$K$9+$C$11*$K$9+$F$11*((CU180+CM180)/MAX(CU180+CM180+CV180, 0.1)*$P$9+CV180/MAX(CU180+CM180+CV180, 0.1)*$Q$9))/($B$11+$C$11+$F$11)</f>
        <v>0</v>
      </c>
      <c r="BA180">
        <v>6</v>
      </c>
      <c r="BB180">
        <v>0.5</v>
      </c>
      <c r="BC180" t="s">
        <v>355</v>
      </c>
      <c r="BD180">
        <v>2</v>
      </c>
      <c r="BE180" t="b">
        <v>1</v>
      </c>
      <c r="BF180">
        <v>1714157713.066667</v>
      </c>
      <c r="BG180">
        <v>417.4081</v>
      </c>
      <c r="BH180">
        <v>420.0093333333333</v>
      </c>
      <c r="BI180">
        <v>14.88969666666667</v>
      </c>
      <c r="BJ180">
        <v>14.36861</v>
      </c>
      <c r="BK180">
        <v>420.0763333333334</v>
      </c>
      <c r="BL180">
        <v>14.914</v>
      </c>
      <c r="BM180">
        <v>600.0106000000001</v>
      </c>
      <c r="BN180">
        <v>101.3826333333333</v>
      </c>
      <c r="BO180">
        <v>0.1000663033333333</v>
      </c>
      <c r="BP180">
        <v>23.88753000000001</v>
      </c>
      <c r="BQ180">
        <v>23.9215</v>
      </c>
      <c r="BR180">
        <v>999.9000000000002</v>
      </c>
      <c r="BS180">
        <v>0</v>
      </c>
      <c r="BT180">
        <v>0</v>
      </c>
      <c r="BU180">
        <v>9996.848666666667</v>
      </c>
      <c r="BV180">
        <v>0</v>
      </c>
      <c r="BW180">
        <v>972.9995666666667</v>
      </c>
      <c r="BX180">
        <v>-2.601264333333333</v>
      </c>
      <c r="BY180">
        <v>423.7171666666666</v>
      </c>
      <c r="BZ180">
        <v>426.1323</v>
      </c>
      <c r="CA180">
        <v>0.5210886333333333</v>
      </c>
      <c r="CB180">
        <v>420.0093333333333</v>
      </c>
      <c r="CC180">
        <v>14.36861</v>
      </c>
      <c r="CD180">
        <v>1.509556333333333</v>
      </c>
      <c r="CE180">
        <v>1.456726666666667</v>
      </c>
      <c r="CF180">
        <v>13.06530666666666</v>
      </c>
      <c r="CG180">
        <v>12.52137333333334</v>
      </c>
      <c r="CH180">
        <v>400.0088666666667</v>
      </c>
      <c r="CI180">
        <v>0.9000084666666667</v>
      </c>
      <c r="CJ180">
        <v>0.09999189000000001</v>
      </c>
      <c r="CK180">
        <v>0</v>
      </c>
      <c r="CL180">
        <v>196.6163666666667</v>
      </c>
      <c r="CM180">
        <v>5.00098</v>
      </c>
      <c r="CN180">
        <v>1227.222666666667</v>
      </c>
      <c r="CO180">
        <v>3656.013</v>
      </c>
      <c r="CP180">
        <v>35.47259999999999</v>
      </c>
      <c r="CQ180">
        <v>39.03943333333333</v>
      </c>
      <c r="CR180">
        <v>37.18936666666666</v>
      </c>
      <c r="CS180">
        <v>38.42269999999998</v>
      </c>
      <c r="CT180">
        <v>37.19349999999999</v>
      </c>
      <c r="CU180">
        <v>355.5106666666667</v>
      </c>
      <c r="CV180">
        <v>39.49633333333333</v>
      </c>
      <c r="CW180">
        <v>0</v>
      </c>
      <c r="CX180">
        <v>1714157807.9</v>
      </c>
      <c r="CY180">
        <v>0</v>
      </c>
      <c r="CZ180">
        <v>1714156915</v>
      </c>
      <c r="DA180" t="s">
        <v>672</v>
      </c>
      <c r="DB180">
        <v>1714156905.5</v>
      </c>
      <c r="DC180">
        <v>1714156915</v>
      </c>
      <c r="DD180">
        <v>6</v>
      </c>
      <c r="DE180">
        <v>-0.076</v>
      </c>
      <c r="DF180">
        <v>0.007</v>
      </c>
      <c r="DG180">
        <v>-2.68</v>
      </c>
      <c r="DH180">
        <v>-0.025</v>
      </c>
      <c r="DI180">
        <v>420</v>
      </c>
      <c r="DJ180">
        <v>14</v>
      </c>
      <c r="DK180">
        <v>1.05</v>
      </c>
      <c r="DL180">
        <v>0.63</v>
      </c>
      <c r="DM180">
        <v>-2.594588048780488</v>
      </c>
      <c r="DN180">
        <v>-0.1415080139372848</v>
      </c>
      <c r="DO180">
        <v>0.03001635889095796</v>
      </c>
      <c r="DP180">
        <v>0</v>
      </c>
      <c r="DQ180">
        <v>0.5228107073170731</v>
      </c>
      <c r="DR180">
        <v>-0.06661664111498276</v>
      </c>
      <c r="DS180">
        <v>0.01119110614913316</v>
      </c>
      <c r="DT180">
        <v>1</v>
      </c>
      <c r="DU180">
        <v>1</v>
      </c>
      <c r="DV180">
        <v>2</v>
      </c>
      <c r="DW180" t="s">
        <v>368</v>
      </c>
      <c r="DX180">
        <v>3.22846</v>
      </c>
      <c r="DY180">
        <v>2.70459</v>
      </c>
      <c r="DZ180">
        <v>0.105439</v>
      </c>
      <c r="EA180">
        <v>0.105762</v>
      </c>
      <c r="EB180">
        <v>0.0822986</v>
      </c>
      <c r="EC180">
        <v>0.0805905</v>
      </c>
      <c r="ED180">
        <v>29157.5</v>
      </c>
      <c r="EE180">
        <v>28446</v>
      </c>
      <c r="EF180">
        <v>31219.5</v>
      </c>
      <c r="EG180">
        <v>30162</v>
      </c>
      <c r="EH180">
        <v>38374</v>
      </c>
      <c r="EI180">
        <v>36684.8</v>
      </c>
      <c r="EJ180">
        <v>43748.7</v>
      </c>
      <c r="EK180">
        <v>42134.3</v>
      </c>
      <c r="EL180">
        <v>2.10438</v>
      </c>
      <c r="EM180">
        <v>1.8965</v>
      </c>
      <c r="EN180">
        <v>0.0106692</v>
      </c>
      <c r="EO180">
        <v>0</v>
      </c>
      <c r="EP180">
        <v>23.7453</v>
      </c>
      <c r="EQ180">
        <v>999.9</v>
      </c>
      <c r="ER180">
        <v>48</v>
      </c>
      <c r="ES180">
        <v>29.2</v>
      </c>
      <c r="ET180">
        <v>19.2646</v>
      </c>
      <c r="EU180">
        <v>62.1338</v>
      </c>
      <c r="EV180">
        <v>21.9671</v>
      </c>
      <c r="EW180">
        <v>1</v>
      </c>
      <c r="EX180">
        <v>0.0150051</v>
      </c>
      <c r="EY180">
        <v>1.87032</v>
      </c>
      <c r="EZ180">
        <v>20.1959</v>
      </c>
      <c r="FA180">
        <v>5.22747</v>
      </c>
      <c r="FB180">
        <v>11.998</v>
      </c>
      <c r="FC180">
        <v>4.9657</v>
      </c>
      <c r="FD180">
        <v>3.297</v>
      </c>
      <c r="FE180">
        <v>9999</v>
      </c>
      <c r="FF180">
        <v>9999</v>
      </c>
      <c r="FG180">
        <v>9999</v>
      </c>
      <c r="FH180">
        <v>28.4</v>
      </c>
      <c r="FI180">
        <v>4.97104</v>
      </c>
      <c r="FJ180">
        <v>1.86774</v>
      </c>
      <c r="FK180">
        <v>1.85903</v>
      </c>
      <c r="FL180">
        <v>1.86509</v>
      </c>
      <c r="FM180">
        <v>1.8631</v>
      </c>
      <c r="FN180">
        <v>1.86447</v>
      </c>
      <c r="FO180">
        <v>1.85989</v>
      </c>
      <c r="FP180">
        <v>1.864</v>
      </c>
      <c r="FQ180">
        <v>0</v>
      </c>
      <c r="FR180">
        <v>0</v>
      </c>
      <c r="FS180">
        <v>0</v>
      </c>
      <c r="FT180">
        <v>0</v>
      </c>
      <c r="FU180" t="s">
        <v>358</v>
      </c>
      <c r="FV180" t="s">
        <v>359</v>
      </c>
      <c r="FW180" t="s">
        <v>360</v>
      </c>
      <c r="FX180" t="s">
        <v>360</v>
      </c>
      <c r="FY180" t="s">
        <v>360</v>
      </c>
      <c r="FZ180" t="s">
        <v>360</v>
      </c>
      <c r="GA180">
        <v>0</v>
      </c>
      <c r="GB180">
        <v>100</v>
      </c>
      <c r="GC180">
        <v>100</v>
      </c>
      <c r="GD180">
        <v>-2.668</v>
      </c>
      <c r="GE180">
        <v>-0.0242</v>
      </c>
      <c r="GF180">
        <v>-0.822486228476407</v>
      </c>
      <c r="GG180">
        <v>-0.004200780211792431</v>
      </c>
      <c r="GH180">
        <v>-6.086107273994438E-07</v>
      </c>
      <c r="GI180">
        <v>3.538391214060535E-10</v>
      </c>
      <c r="GJ180">
        <v>-0.04724261997396283</v>
      </c>
      <c r="GK180">
        <v>0.006682484536868237</v>
      </c>
      <c r="GL180">
        <v>-0.0007200357986506558</v>
      </c>
      <c r="GM180">
        <v>2.515042002614049E-05</v>
      </c>
      <c r="GN180">
        <v>15</v>
      </c>
      <c r="GO180">
        <v>1944</v>
      </c>
      <c r="GP180">
        <v>3</v>
      </c>
      <c r="GQ180">
        <v>20</v>
      </c>
      <c r="GR180">
        <v>13.6</v>
      </c>
      <c r="GS180">
        <v>13.4</v>
      </c>
      <c r="GT180">
        <v>1.12793</v>
      </c>
      <c r="GU180">
        <v>2.43774</v>
      </c>
      <c r="GV180">
        <v>1.44897</v>
      </c>
      <c r="GW180">
        <v>2.29492</v>
      </c>
      <c r="GX180">
        <v>1.55151</v>
      </c>
      <c r="GY180">
        <v>2.24121</v>
      </c>
      <c r="GZ180">
        <v>34.236</v>
      </c>
      <c r="HA180">
        <v>13.5104</v>
      </c>
      <c r="HB180">
        <v>18</v>
      </c>
      <c r="HC180">
        <v>587.934</v>
      </c>
      <c r="HD180">
        <v>457.086</v>
      </c>
      <c r="HE180">
        <v>20.9989</v>
      </c>
      <c r="HF180">
        <v>27.1689</v>
      </c>
      <c r="HG180">
        <v>30.0003</v>
      </c>
      <c r="HH180">
        <v>27.1944</v>
      </c>
      <c r="HI180">
        <v>27.1551</v>
      </c>
      <c r="HJ180">
        <v>22.5866</v>
      </c>
      <c r="HK180">
        <v>33.2319</v>
      </c>
      <c r="HL180">
        <v>42.1681</v>
      </c>
      <c r="HM180">
        <v>21</v>
      </c>
      <c r="HN180">
        <v>420</v>
      </c>
      <c r="HO180">
        <v>14.4275</v>
      </c>
      <c r="HP180">
        <v>99.06789999999999</v>
      </c>
      <c r="HQ180">
        <v>100.664</v>
      </c>
    </row>
    <row r="181" spans="1:225">
      <c r="A181">
        <v>165</v>
      </c>
      <c r="B181">
        <v>1714157899</v>
      </c>
      <c r="C181">
        <v>6841.900000095367</v>
      </c>
      <c r="D181" t="s">
        <v>715</v>
      </c>
      <c r="E181" t="s">
        <v>716</v>
      </c>
      <c r="F181">
        <v>5</v>
      </c>
      <c r="G181" t="s">
        <v>717</v>
      </c>
      <c r="H181">
        <v>1714157891</v>
      </c>
      <c r="I181">
        <f>(J181)/1000</f>
        <v>0</v>
      </c>
      <c r="J181">
        <f>IF(BE181, AM181, AG181)</f>
        <v>0</v>
      </c>
      <c r="K181">
        <f>IF(BE181, AH181, AF181)</f>
        <v>0</v>
      </c>
      <c r="L181">
        <f>BG181 - IF(AT181&gt;1, K181*BA181*100.0/(AV181*BU181), 0)</f>
        <v>0</v>
      </c>
      <c r="M181">
        <f>((S181-I181/2)*L181-K181)/(S181+I181/2)</f>
        <v>0</v>
      </c>
      <c r="N181">
        <f>M181*(BN181+BO181)/1000.0</f>
        <v>0</v>
      </c>
      <c r="O181">
        <f>(BG181 - IF(AT181&gt;1, K181*BA181*100.0/(AV181*BU181), 0))*(BN181+BO181)/1000.0</f>
        <v>0</v>
      </c>
      <c r="P181">
        <f>2.0/((1/R181-1/Q181)+SIGN(R181)*SQRT((1/R181-1/Q181)*(1/R181-1/Q181) + 4*BB181/((BB181+1)*(BB181+1))*(2*1/R181*1/Q181-1/Q181*1/Q181)))</f>
        <v>0</v>
      </c>
      <c r="Q181">
        <f>IF(LEFT(BC181,1)&lt;&gt;"0",IF(LEFT(BC181,1)="1",3.0,BD181),$D$5+$E$5*(BU181*BN181/($K$5*1000))+$F$5*(BU181*BN181/($K$5*1000))*MAX(MIN(BA181,$J$5),$I$5)*MAX(MIN(BA181,$J$5),$I$5)+$G$5*MAX(MIN(BA181,$J$5),$I$5)*(BU181*BN181/($K$5*1000))+$H$5*(BU181*BN181/($K$5*1000))*(BU181*BN181/($K$5*1000)))</f>
        <v>0</v>
      </c>
      <c r="R181">
        <f>I181*(1000-(1000*0.61365*exp(17.502*V181/(240.97+V181))/(BN181+BO181)+BI181)/2)/(1000*0.61365*exp(17.502*V181/(240.97+V181))/(BN181+BO181)-BI181)</f>
        <v>0</v>
      </c>
      <c r="S181">
        <f>1/((BB181+1)/(P181/1.6)+1/(Q181/1.37)) + BB181/((BB181+1)/(P181/1.6) + BB181/(Q181/1.37))</f>
        <v>0</v>
      </c>
      <c r="T181">
        <f>(AW181*AZ181)</f>
        <v>0</v>
      </c>
      <c r="U181">
        <f>(BP181+(T181+2*0.95*5.67E-8*(((BP181+$B$7)+273)^4-(BP181+273)^4)-44100*I181)/(1.84*29.3*Q181+8*0.95*5.67E-8*(BP181+273)^3))</f>
        <v>0</v>
      </c>
      <c r="V181">
        <f>($C$7*BQ181+$D$7*BR181+$E$7*U181)</f>
        <v>0</v>
      </c>
      <c r="W181">
        <f>0.61365*exp(17.502*V181/(240.97+V181))</f>
        <v>0</v>
      </c>
      <c r="X181">
        <f>(Y181/Z181*100)</f>
        <v>0</v>
      </c>
      <c r="Y181">
        <f>BI181*(BN181+BO181)/1000</f>
        <v>0</v>
      </c>
      <c r="Z181">
        <f>0.61365*exp(17.502*BP181/(240.97+BP181))</f>
        <v>0</v>
      </c>
      <c r="AA181">
        <f>(W181-BI181*(BN181+BO181)/1000)</f>
        <v>0</v>
      </c>
      <c r="AB181">
        <f>(-I181*44100)</f>
        <v>0</v>
      </c>
      <c r="AC181">
        <f>2*29.3*Q181*0.92*(BP181-V181)</f>
        <v>0</v>
      </c>
      <c r="AD181">
        <f>2*0.95*5.67E-8*(((BP181+$B$7)+273)^4-(V181+273)^4)</f>
        <v>0</v>
      </c>
      <c r="AE181">
        <f>T181+AD181+AB181+AC181</f>
        <v>0</v>
      </c>
      <c r="AF181">
        <f>BM181*AT181*(BH181-BG181*(1000-AT181*BJ181)/(1000-AT181*BI181))/(100*BA181)</f>
        <v>0</v>
      </c>
      <c r="AG181">
        <f>1000*BM181*AT181*(BI181-BJ181)/(100*BA181*(1000-AT181*BI181))</f>
        <v>0</v>
      </c>
      <c r="AH181">
        <f>(AI181 - AJ181 - BN181*1E3/(8.314*(BP181+273.15)) * AL181/BM181 * AK181) * BM181/(100*BA181) * (1000 - BJ181)/1000</f>
        <v>0</v>
      </c>
      <c r="AI181">
        <v>426.1785874057039</v>
      </c>
      <c r="AJ181">
        <v>424.6107818181817</v>
      </c>
      <c r="AK181">
        <v>-0.0002836105667149023</v>
      </c>
      <c r="AL181">
        <v>67.19309020611472</v>
      </c>
      <c r="AM181">
        <f>(AO181 - AN181 + BN181*1E3/(8.314*(BP181+273.15)) * AQ181/BM181 * AP181) * BM181/(100*BA181) * 1000/(1000 - AO181)</f>
        <v>0</v>
      </c>
      <c r="AN181">
        <v>14.54521460004004</v>
      </c>
      <c r="AO181">
        <v>14.95176303030303</v>
      </c>
      <c r="AP181">
        <v>-0.0003154221871846097</v>
      </c>
      <c r="AQ181">
        <v>78.54590987625026</v>
      </c>
      <c r="AR181">
        <v>44</v>
      </c>
      <c r="AS181">
        <v>7</v>
      </c>
      <c r="AT181">
        <f>IF(AR181*$H$13&gt;=AV181,1.0,(AV181/(AV181-AR181*$H$13)))</f>
        <v>0</v>
      </c>
      <c r="AU181">
        <f>(AT181-1)*100</f>
        <v>0</v>
      </c>
      <c r="AV181">
        <f>MAX(0,($B$13+$C$13*BU181)/(1+$D$13*BU181)*BN181/(BP181+273)*$E$13)</f>
        <v>0</v>
      </c>
      <c r="AW181">
        <f>$B$11*BV181+$C$11*BW181+$F$11*CH181*(1-CK181)</f>
        <v>0</v>
      </c>
      <c r="AX181">
        <f>AW181*AY181</f>
        <v>0</v>
      </c>
      <c r="AY181">
        <f>($B$11*$D$9+$C$11*$D$9+$F$11*((CU181+CM181)/MAX(CU181+CM181+CV181, 0.1)*$I$9+CV181/MAX(CU181+CM181+CV181, 0.1)*$J$9))/($B$11+$C$11+$F$11)</f>
        <v>0</v>
      </c>
      <c r="AZ181">
        <f>($B$11*$K$9+$C$11*$K$9+$F$11*((CU181+CM181)/MAX(CU181+CM181+CV181, 0.1)*$P$9+CV181/MAX(CU181+CM181+CV181, 0.1)*$Q$9))/($B$11+$C$11+$F$11)</f>
        <v>0</v>
      </c>
      <c r="BA181">
        <v>6</v>
      </c>
      <c r="BB181">
        <v>0.5</v>
      </c>
      <c r="BC181" t="s">
        <v>355</v>
      </c>
      <c r="BD181">
        <v>2</v>
      </c>
      <c r="BE181" t="b">
        <v>1</v>
      </c>
      <c r="BF181">
        <v>1714157891</v>
      </c>
      <c r="BG181">
        <v>418.2463870967742</v>
      </c>
      <c r="BH181">
        <v>420.0086774193549</v>
      </c>
      <c r="BI181">
        <v>14.97216774193549</v>
      </c>
      <c r="BJ181">
        <v>14.54654516129032</v>
      </c>
      <c r="BK181">
        <v>420.9184516129031</v>
      </c>
      <c r="BL181">
        <v>14.99631290322581</v>
      </c>
      <c r="BM181">
        <v>600.0093225806452</v>
      </c>
      <c r="BN181">
        <v>101.3697741935484</v>
      </c>
      <c r="BO181">
        <v>0.1000219935483871</v>
      </c>
      <c r="BP181">
        <v>23.90588064516129</v>
      </c>
      <c r="BQ181">
        <v>23.95185161290322</v>
      </c>
      <c r="BR181">
        <v>999.9000000000003</v>
      </c>
      <c r="BS181">
        <v>0</v>
      </c>
      <c r="BT181">
        <v>0</v>
      </c>
      <c r="BU181">
        <v>9998.028387096772</v>
      </c>
      <c r="BV181">
        <v>0</v>
      </c>
      <c r="BW181">
        <v>911.8384193548388</v>
      </c>
      <c r="BX181">
        <v>-1.762297096774194</v>
      </c>
      <c r="BY181">
        <v>424.6035806451613</v>
      </c>
      <c r="BZ181">
        <v>426.2085806451613</v>
      </c>
      <c r="CA181">
        <v>0.4256214516129032</v>
      </c>
      <c r="CB181">
        <v>420.0086774193549</v>
      </c>
      <c r="CC181">
        <v>14.54654516129032</v>
      </c>
      <c r="CD181">
        <v>1.517725161290322</v>
      </c>
      <c r="CE181">
        <v>1.47458</v>
      </c>
      <c r="CF181">
        <v>13.1478935483871</v>
      </c>
      <c r="CG181">
        <v>12.70709677419355</v>
      </c>
      <c r="CH181">
        <v>399.9843870967742</v>
      </c>
      <c r="CI181">
        <v>0.9000032580645161</v>
      </c>
      <c r="CJ181">
        <v>0.09999719354838708</v>
      </c>
      <c r="CK181">
        <v>0</v>
      </c>
      <c r="CL181">
        <v>180.3924516129032</v>
      </c>
      <c r="CM181">
        <v>5.00098</v>
      </c>
      <c r="CN181">
        <v>1097.51935483871</v>
      </c>
      <c r="CO181">
        <v>3655.78064516129</v>
      </c>
      <c r="CP181">
        <v>34.72558064516128</v>
      </c>
      <c r="CQ181">
        <v>38.96951612903224</v>
      </c>
      <c r="CR181">
        <v>36.59848387096773</v>
      </c>
      <c r="CS181">
        <v>38.16706451612902</v>
      </c>
      <c r="CT181">
        <v>36.89490322580644</v>
      </c>
      <c r="CU181">
        <v>355.4861290322582</v>
      </c>
      <c r="CV181">
        <v>39.49806451612903</v>
      </c>
      <c r="CW181">
        <v>0</v>
      </c>
      <c r="CX181">
        <v>1714157986.1</v>
      </c>
      <c r="CY181">
        <v>0</v>
      </c>
      <c r="CZ181">
        <v>1714156915</v>
      </c>
      <c r="DA181" t="s">
        <v>672</v>
      </c>
      <c r="DB181">
        <v>1714156905.5</v>
      </c>
      <c r="DC181">
        <v>1714156915</v>
      </c>
      <c r="DD181">
        <v>6</v>
      </c>
      <c r="DE181">
        <v>-0.076</v>
      </c>
      <c r="DF181">
        <v>0.007</v>
      </c>
      <c r="DG181">
        <v>-2.68</v>
      </c>
      <c r="DH181">
        <v>-0.025</v>
      </c>
      <c r="DI181">
        <v>420</v>
      </c>
      <c r="DJ181">
        <v>14</v>
      </c>
      <c r="DK181">
        <v>1.05</v>
      </c>
      <c r="DL181">
        <v>0.63</v>
      </c>
      <c r="DM181">
        <v>-1.740710731707317</v>
      </c>
      <c r="DN181">
        <v>-0.1972889895470401</v>
      </c>
      <c r="DO181">
        <v>0.05747972870203658</v>
      </c>
      <c r="DP181">
        <v>0</v>
      </c>
      <c r="DQ181">
        <v>0.4286444390243902</v>
      </c>
      <c r="DR181">
        <v>-0.1082655470383272</v>
      </c>
      <c r="DS181">
        <v>0.01445216045634832</v>
      </c>
      <c r="DT181">
        <v>0</v>
      </c>
      <c r="DU181">
        <v>0</v>
      </c>
      <c r="DV181">
        <v>2</v>
      </c>
      <c r="DW181" t="s">
        <v>357</v>
      </c>
      <c r="DX181">
        <v>3.22844</v>
      </c>
      <c r="DY181">
        <v>2.70441</v>
      </c>
      <c r="DZ181">
        <v>0.105555</v>
      </c>
      <c r="EA181">
        <v>0.105701</v>
      </c>
      <c r="EB181">
        <v>0.0824646</v>
      </c>
      <c r="EC181">
        <v>0.0812291</v>
      </c>
      <c r="ED181">
        <v>29148</v>
      </c>
      <c r="EE181">
        <v>28441.4</v>
      </c>
      <c r="EF181">
        <v>31214</v>
      </c>
      <c r="EG181">
        <v>30155.7</v>
      </c>
      <c r="EH181">
        <v>38359.7</v>
      </c>
      <c r="EI181">
        <v>36651.9</v>
      </c>
      <c r="EJ181">
        <v>43740.5</v>
      </c>
      <c r="EK181">
        <v>42125.8</v>
      </c>
      <c r="EL181">
        <v>2.02892</v>
      </c>
      <c r="EM181">
        <v>1.89387</v>
      </c>
      <c r="EN181">
        <v>0.009149310000000001</v>
      </c>
      <c r="EO181">
        <v>0</v>
      </c>
      <c r="EP181">
        <v>23.8073</v>
      </c>
      <c r="EQ181">
        <v>999.9</v>
      </c>
      <c r="ER181">
        <v>46.9</v>
      </c>
      <c r="ES181">
        <v>29.5</v>
      </c>
      <c r="ET181">
        <v>19.1516</v>
      </c>
      <c r="EU181">
        <v>61.9438</v>
      </c>
      <c r="EV181">
        <v>21.8149</v>
      </c>
      <c r="EW181">
        <v>1</v>
      </c>
      <c r="EX181">
        <v>0.0224314</v>
      </c>
      <c r="EY181">
        <v>1.88165</v>
      </c>
      <c r="EZ181">
        <v>20.198</v>
      </c>
      <c r="FA181">
        <v>5.22897</v>
      </c>
      <c r="FB181">
        <v>11.998</v>
      </c>
      <c r="FC181">
        <v>4.96755</v>
      </c>
      <c r="FD181">
        <v>3.297</v>
      </c>
      <c r="FE181">
        <v>9999</v>
      </c>
      <c r="FF181">
        <v>9999</v>
      </c>
      <c r="FG181">
        <v>9999</v>
      </c>
      <c r="FH181">
        <v>28.4</v>
      </c>
      <c r="FI181">
        <v>4.97105</v>
      </c>
      <c r="FJ181">
        <v>1.86779</v>
      </c>
      <c r="FK181">
        <v>1.85909</v>
      </c>
      <c r="FL181">
        <v>1.86514</v>
      </c>
      <c r="FM181">
        <v>1.8631</v>
      </c>
      <c r="FN181">
        <v>1.86447</v>
      </c>
      <c r="FO181">
        <v>1.85989</v>
      </c>
      <c r="FP181">
        <v>1.86399</v>
      </c>
      <c r="FQ181">
        <v>0</v>
      </c>
      <c r="FR181">
        <v>0</v>
      </c>
      <c r="FS181">
        <v>0</v>
      </c>
      <c r="FT181">
        <v>0</v>
      </c>
      <c r="FU181" t="s">
        <v>358</v>
      </c>
      <c r="FV181" t="s">
        <v>359</v>
      </c>
      <c r="FW181" t="s">
        <v>360</v>
      </c>
      <c r="FX181" t="s">
        <v>360</v>
      </c>
      <c r="FY181" t="s">
        <v>360</v>
      </c>
      <c r="FZ181" t="s">
        <v>360</v>
      </c>
      <c r="GA181">
        <v>0</v>
      </c>
      <c r="GB181">
        <v>100</v>
      </c>
      <c r="GC181">
        <v>100</v>
      </c>
      <c r="GD181">
        <v>-2.672</v>
      </c>
      <c r="GE181">
        <v>-0.0242</v>
      </c>
      <c r="GF181">
        <v>-0.822486228476407</v>
      </c>
      <c r="GG181">
        <v>-0.004200780211792431</v>
      </c>
      <c r="GH181">
        <v>-6.086107273994438E-07</v>
      </c>
      <c r="GI181">
        <v>3.538391214060535E-10</v>
      </c>
      <c r="GJ181">
        <v>-0.04724261997396283</v>
      </c>
      <c r="GK181">
        <v>0.006682484536868237</v>
      </c>
      <c r="GL181">
        <v>-0.0007200357986506558</v>
      </c>
      <c r="GM181">
        <v>2.515042002614049E-05</v>
      </c>
      <c r="GN181">
        <v>15</v>
      </c>
      <c r="GO181">
        <v>1944</v>
      </c>
      <c r="GP181">
        <v>3</v>
      </c>
      <c r="GQ181">
        <v>20</v>
      </c>
      <c r="GR181">
        <v>16.6</v>
      </c>
      <c r="GS181">
        <v>16.4</v>
      </c>
      <c r="GT181">
        <v>1.12915</v>
      </c>
      <c r="GU181">
        <v>2.43408</v>
      </c>
      <c r="GV181">
        <v>1.44775</v>
      </c>
      <c r="GW181">
        <v>2.29492</v>
      </c>
      <c r="GX181">
        <v>1.55151</v>
      </c>
      <c r="GY181">
        <v>2.29126</v>
      </c>
      <c r="GZ181">
        <v>34.5549</v>
      </c>
      <c r="HA181">
        <v>13.4666</v>
      </c>
      <c r="HB181">
        <v>18</v>
      </c>
      <c r="HC181">
        <v>538.391</v>
      </c>
      <c r="HD181">
        <v>456.393</v>
      </c>
      <c r="HE181">
        <v>21</v>
      </c>
      <c r="HF181">
        <v>27.2789</v>
      </c>
      <c r="HG181">
        <v>30.0003</v>
      </c>
      <c r="HH181">
        <v>27.3108</v>
      </c>
      <c r="HI181">
        <v>27.2703</v>
      </c>
      <c r="HJ181">
        <v>22.5982</v>
      </c>
      <c r="HK181">
        <v>31.9427</v>
      </c>
      <c r="HL181">
        <v>40.3064</v>
      </c>
      <c r="HM181">
        <v>21</v>
      </c>
      <c r="HN181">
        <v>420</v>
      </c>
      <c r="HO181">
        <v>14.5485</v>
      </c>
      <c r="HP181">
        <v>99.0497</v>
      </c>
      <c r="HQ181">
        <v>100.643</v>
      </c>
    </row>
    <row r="182" spans="1:225">
      <c r="A182">
        <v>166</v>
      </c>
      <c r="B182">
        <v>1714157920</v>
      </c>
      <c r="C182">
        <v>6862.900000095367</v>
      </c>
      <c r="D182" t="s">
        <v>718</v>
      </c>
      <c r="E182" t="s">
        <v>719</v>
      </c>
      <c r="F182">
        <v>5</v>
      </c>
      <c r="G182" t="s">
        <v>717</v>
      </c>
      <c r="H182">
        <v>1714157913.25</v>
      </c>
      <c r="I182">
        <f>(J182)/1000</f>
        <v>0</v>
      </c>
      <c r="J182">
        <f>IF(BE182, AM182, AG182)</f>
        <v>0</v>
      </c>
      <c r="K182">
        <f>IF(BE182, AH182, AF182)</f>
        <v>0</v>
      </c>
      <c r="L182">
        <f>BG182 - IF(AT182&gt;1, K182*BA182*100.0/(AV182*BU182), 0)</f>
        <v>0</v>
      </c>
      <c r="M182">
        <f>((S182-I182/2)*L182-K182)/(S182+I182/2)</f>
        <v>0</v>
      </c>
      <c r="N182">
        <f>M182*(BN182+BO182)/1000.0</f>
        <v>0</v>
      </c>
      <c r="O182">
        <f>(BG182 - IF(AT182&gt;1, K182*BA182*100.0/(AV182*BU182), 0))*(BN182+BO182)/1000.0</f>
        <v>0</v>
      </c>
      <c r="P182">
        <f>2.0/((1/R182-1/Q182)+SIGN(R182)*SQRT((1/R182-1/Q182)*(1/R182-1/Q182) + 4*BB182/((BB182+1)*(BB182+1))*(2*1/R182*1/Q182-1/Q182*1/Q182)))</f>
        <v>0</v>
      </c>
      <c r="Q182">
        <f>IF(LEFT(BC182,1)&lt;&gt;"0",IF(LEFT(BC182,1)="1",3.0,BD182),$D$5+$E$5*(BU182*BN182/($K$5*1000))+$F$5*(BU182*BN182/($K$5*1000))*MAX(MIN(BA182,$J$5),$I$5)*MAX(MIN(BA182,$J$5),$I$5)+$G$5*MAX(MIN(BA182,$J$5),$I$5)*(BU182*BN182/($K$5*1000))+$H$5*(BU182*BN182/($K$5*1000))*(BU182*BN182/($K$5*1000)))</f>
        <v>0</v>
      </c>
      <c r="R182">
        <f>I182*(1000-(1000*0.61365*exp(17.502*V182/(240.97+V182))/(BN182+BO182)+BI182)/2)/(1000*0.61365*exp(17.502*V182/(240.97+V182))/(BN182+BO182)-BI182)</f>
        <v>0</v>
      </c>
      <c r="S182">
        <f>1/((BB182+1)/(P182/1.6)+1/(Q182/1.37)) + BB182/((BB182+1)/(P182/1.6) + BB182/(Q182/1.37))</f>
        <v>0</v>
      </c>
      <c r="T182">
        <f>(AW182*AZ182)</f>
        <v>0</v>
      </c>
      <c r="U182">
        <f>(BP182+(T182+2*0.95*5.67E-8*(((BP182+$B$7)+273)^4-(BP182+273)^4)-44100*I182)/(1.84*29.3*Q182+8*0.95*5.67E-8*(BP182+273)^3))</f>
        <v>0</v>
      </c>
      <c r="V182">
        <f>($C$7*BQ182+$D$7*BR182+$E$7*U182)</f>
        <v>0</v>
      </c>
      <c r="W182">
        <f>0.61365*exp(17.502*V182/(240.97+V182))</f>
        <v>0</v>
      </c>
      <c r="X182">
        <f>(Y182/Z182*100)</f>
        <v>0</v>
      </c>
      <c r="Y182">
        <f>BI182*(BN182+BO182)/1000</f>
        <v>0</v>
      </c>
      <c r="Z182">
        <f>0.61365*exp(17.502*BP182/(240.97+BP182))</f>
        <v>0</v>
      </c>
      <c r="AA182">
        <f>(W182-BI182*(BN182+BO182)/1000)</f>
        <v>0</v>
      </c>
      <c r="AB182">
        <f>(-I182*44100)</f>
        <v>0</v>
      </c>
      <c r="AC182">
        <f>2*29.3*Q182*0.92*(BP182-V182)</f>
        <v>0</v>
      </c>
      <c r="AD182">
        <f>2*0.95*5.67E-8*(((BP182+$B$7)+273)^4-(V182+273)^4)</f>
        <v>0</v>
      </c>
      <c r="AE182">
        <f>T182+AD182+AB182+AC182</f>
        <v>0</v>
      </c>
      <c r="AF182">
        <f>BM182*AT182*(BH182-BG182*(1000-AT182*BJ182)/(1000-AT182*BI182))/(100*BA182)</f>
        <v>0</v>
      </c>
      <c r="AG182">
        <f>1000*BM182*AT182*(BI182-BJ182)/(100*BA182*(1000-AT182*BI182))</f>
        <v>0</v>
      </c>
      <c r="AH182">
        <f>(AI182 - AJ182 - BN182*1E3/(8.314*(BP182+273.15)) * AL182/BM182 * AK182) * BM182/(100*BA182) * (1000 - BJ182)/1000</f>
        <v>0</v>
      </c>
      <c r="AI182">
        <v>426.237847162536</v>
      </c>
      <c r="AJ182">
        <v>424.5261090909089</v>
      </c>
      <c r="AK182">
        <v>-0.0001091811690107889</v>
      </c>
      <c r="AL182">
        <v>67.19309020611472</v>
      </c>
      <c r="AM182">
        <f>(AO182 - AN182 + BN182*1E3/(8.314*(BP182+273.15)) * AQ182/BM182 * AP182) * BM182/(100*BA182) * 1000/(1000 - AO182)</f>
        <v>0</v>
      </c>
      <c r="AN182">
        <v>14.51767979439085</v>
      </c>
      <c r="AO182">
        <v>14.92816121212121</v>
      </c>
      <c r="AP182">
        <v>-0.0001589003367261689</v>
      </c>
      <c r="AQ182">
        <v>78.54590987625026</v>
      </c>
      <c r="AR182">
        <v>44</v>
      </c>
      <c r="AS182">
        <v>7</v>
      </c>
      <c r="AT182">
        <f>IF(AR182*$H$13&gt;=AV182,1.0,(AV182/(AV182-AR182*$H$13)))</f>
        <v>0</v>
      </c>
      <c r="AU182">
        <f>(AT182-1)*100</f>
        <v>0</v>
      </c>
      <c r="AV182">
        <f>MAX(0,($B$13+$C$13*BU182)/(1+$D$13*BU182)*BN182/(BP182+273)*$E$13)</f>
        <v>0</v>
      </c>
      <c r="AW182">
        <f>$B$11*BV182+$C$11*BW182+$F$11*CH182*(1-CK182)</f>
        <v>0</v>
      </c>
      <c r="AX182">
        <f>AW182*AY182</f>
        <v>0</v>
      </c>
      <c r="AY182">
        <f>($B$11*$D$9+$C$11*$D$9+$F$11*((CU182+CM182)/MAX(CU182+CM182+CV182, 0.1)*$I$9+CV182/MAX(CU182+CM182+CV182, 0.1)*$J$9))/($B$11+$C$11+$F$11)</f>
        <v>0</v>
      </c>
      <c r="AZ182">
        <f>($B$11*$K$9+$C$11*$K$9+$F$11*((CU182+CM182)/MAX(CU182+CM182+CV182, 0.1)*$P$9+CV182/MAX(CU182+CM182+CV182, 0.1)*$Q$9))/($B$11+$C$11+$F$11)</f>
        <v>0</v>
      </c>
      <c r="BA182">
        <v>6</v>
      </c>
      <c r="BB182">
        <v>0.5</v>
      </c>
      <c r="BC182" t="s">
        <v>355</v>
      </c>
      <c r="BD182">
        <v>2</v>
      </c>
      <c r="BE182" t="b">
        <v>1</v>
      </c>
      <c r="BF182">
        <v>1714157913.25</v>
      </c>
      <c r="BG182">
        <v>418.1853461538462</v>
      </c>
      <c r="BH182">
        <v>420.0213461538463</v>
      </c>
      <c r="BI182">
        <v>14.94027692307692</v>
      </c>
      <c r="BJ182">
        <v>14.53457692307692</v>
      </c>
      <c r="BK182">
        <v>420.8572307692309</v>
      </c>
      <c r="BL182">
        <v>14.96447692307692</v>
      </c>
      <c r="BM182">
        <v>600.024423076923</v>
      </c>
      <c r="BN182">
        <v>101.3716153846154</v>
      </c>
      <c r="BO182">
        <v>0.09998933076923076</v>
      </c>
      <c r="BP182">
        <v>23.90652307692308</v>
      </c>
      <c r="BQ182">
        <v>23.95977692307692</v>
      </c>
      <c r="BR182">
        <v>999.9000000000001</v>
      </c>
      <c r="BS182">
        <v>0</v>
      </c>
      <c r="BT182">
        <v>0</v>
      </c>
      <c r="BU182">
        <v>10004.46384615385</v>
      </c>
      <c r="BV182">
        <v>0</v>
      </c>
      <c r="BW182">
        <v>856.8259999999999</v>
      </c>
      <c r="BX182">
        <v>-1.835923076923077</v>
      </c>
      <c r="BY182">
        <v>424.5278846153846</v>
      </c>
      <c r="BZ182">
        <v>426.2162307692308</v>
      </c>
      <c r="CA182">
        <v>0.4056897307692308</v>
      </c>
      <c r="CB182">
        <v>420.0213461538463</v>
      </c>
      <c r="CC182">
        <v>14.53457692307692</v>
      </c>
      <c r="CD182">
        <v>1.514519615384615</v>
      </c>
      <c r="CE182">
        <v>1.473393846153846</v>
      </c>
      <c r="CF182">
        <v>13.11553461538461</v>
      </c>
      <c r="CG182">
        <v>12.69480769230769</v>
      </c>
      <c r="CH182">
        <v>399.9811923076923</v>
      </c>
      <c r="CI182">
        <v>0.8999953076923077</v>
      </c>
      <c r="CJ182">
        <v>0.1000049884615385</v>
      </c>
      <c r="CK182">
        <v>0</v>
      </c>
      <c r="CL182">
        <v>176.2877307692308</v>
      </c>
      <c r="CM182">
        <v>5.00098</v>
      </c>
      <c r="CN182">
        <v>1086.203846153846</v>
      </c>
      <c r="CO182">
        <v>3655.740384615385</v>
      </c>
      <c r="CP182">
        <v>34.97092307692307</v>
      </c>
      <c r="CQ182">
        <v>39.62953846153846</v>
      </c>
      <c r="CR182">
        <v>36.91561538461538</v>
      </c>
      <c r="CS182">
        <v>38.8266923076923</v>
      </c>
      <c r="CT182">
        <v>37.28338461538461</v>
      </c>
      <c r="CU182">
        <v>355.4807692307692</v>
      </c>
      <c r="CV182">
        <v>39.50038461538462</v>
      </c>
      <c r="CW182">
        <v>0</v>
      </c>
      <c r="CX182">
        <v>1714158007.1</v>
      </c>
      <c r="CY182">
        <v>0</v>
      </c>
      <c r="CZ182">
        <v>1714156915</v>
      </c>
      <c r="DA182" t="s">
        <v>672</v>
      </c>
      <c r="DB182">
        <v>1714156905.5</v>
      </c>
      <c r="DC182">
        <v>1714156915</v>
      </c>
      <c r="DD182">
        <v>6</v>
      </c>
      <c r="DE182">
        <v>-0.076</v>
      </c>
      <c r="DF182">
        <v>0.007</v>
      </c>
      <c r="DG182">
        <v>-2.68</v>
      </c>
      <c r="DH182">
        <v>-0.025</v>
      </c>
      <c r="DI182">
        <v>420</v>
      </c>
      <c r="DJ182">
        <v>14</v>
      </c>
      <c r="DK182">
        <v>1.05</v>
      </c>
      <c r="DL182">
        <v>0.63</v>
      </c>
      <c r="DM182">
        <v>-1.8177605</v>
      </c>
      <c r="DN182">
        <v>-0.2550810506566606</v>
      </c>
      <c r="DO182">
        <v>0.03656039120072432</v>
      </c>
      <c r="DP182">
        <v>0</v>
      </c>
      <c r="DQ182">
        <v>0.404022075</v>
      </c>
      <c r="DR182">
        <v>0.04781899812382617</v>
      </c>
      <c r="DS182">
        <v>0.006987217999273749</v>
      </c>
      <c r="DT182">
        <v>1</v>
      </c>
      <c r="DU182">
        <v>1</v>
      </c>
      <c r="DV182">
        <v>2</v>
      </c>
      <c r="DW182" t="s">
        <v>368</v>
      </c>
      <c r="DX182">
        <v>3.22835</v>
      </c>
      <c r="DY182">
        <v>2.70414</v>
      </c>
      <c r="DZ182">
        <v>0.105538</v>
      </c>
      <c r="EA182">
        <v>0.105699</v>
      </c>
      <c r="EB182">
        <v>0.0823671</v>
      </c>
      <c r="EC182">
        <v>0.0811086</v>
      </c>
      <c r="ED182">
        <v>29148.2</v>
      </c>
      <c r="EE182">
        <v>28440.9</v>
      </c>
      <c r="EF182">
        <v>31213.6</v>
      </c>
      <c r="EG182">
        <v>30155.2</v>
      </c>
      <c r="EH182">
        <v>38363.5</v>
      </c>
      <c r="EI182">
        <v>36656.5</v>
      </c>
      <c r="EJ182">
        <v>43740.1</v>
      </c>
      <c r="EK182">
        <v>42125.6</v>
      </c>
      <c r="EL182">
        <v>2.02903</v>
      </c>
      <c r="EM182">
        <v>1.8931</v>
      </c>
      <c r="EN182">
        <v>0.00930578</v>
      </c>
      <c r="EO182">
        <v>0</v>
      </c>
      <c r="EP182">
        <v>23.8043</v>
      </c>
      <c r="EQ182">
        <v>999.9</v>
      </c>
      <c r="ER182">
        <v>46.8</v>
      </c>
      <c r="ES182">
        <v>29.6</v>
      </c>
      <c r="ET182">
        <v>19.22</v>
      </c>
      <c r="EU182">
        <v>61.5238</v>
      </c>
      <c r="EV182">
        <v>22.1354</v>
      </c>
      <c r="EW182">
        <v>1</v>
      </c>
      <c r="EX182">
        <v>0.0235163</v>
      </c>
      <c r="EY182">
        <v>1.87961</v>
      </c>
      <c r="EZ182">
        <v>20.1982</v>
      </c>
      <c r="FA182">
        <v>5.22837</v>
      </c>
      <c r="FB182">
        <v>11.998</v>
      </c>
      <c r="FC182">
        <v>4.96745</v>
      </c>
      <c r="FD182">
        <v>3.297</v>
      </c>
      <c r="FE182">
        <v>9999</v>
      </c>
      <c r="FF182">
        <v>9999</v>
      </c>
      <c r="FG182">
        <v>9999</v>
      </c>
      <c r="FH182">
        <v>28.4</v>
      </c>
      <c r="FI182">
        <v>4.97104</v>
      </c>
      <c r="FJ182">
        <v>1.8678</v>
      </c>
      <c r="FK182">
        <v>1.85909</v>
      </c>
      <c r="FL182">
        <v>1.86512</v>
      </c>
      <c r="FM182">
        <v>1.8631</v>
      </c>
      <c r="FN182">
        <v>1.86447</v>
      </c>
      <c r="FO182">
        <v>1.85989</v>
      </c>
      <c r="FP182">
        <v>1.86401</v>
      </c>
      <c r="FQ182">
        <v>0</v>
      </c>
      <c r="FR182">
        <v>0</v>
      </c>
      <c r="FS182">
        <v>0</v>
      </c>
      <c r="FT182">
        <v>0</v>
      </c>
      <c r="FU182" t="s">
        <v>358</v>
      </c>
      <c r="FV182" t="s">
        <v>359</v>
      </c>
      <c r="FW182" t="s">
        <v>360</v>
      </c>
      <c r="FX182" t="s">
        <v>360</v>
      </c>
      <c r="FY182" t="s">
        <v>360</v>
      </c>
      <c r="FZ182" t="s">
        <v>360</v>
      </c>
      <c r="GA182">
        <v>0</v>
      </c>
      <c r="GB182">
        <v>100</v>
      </c>
      <c r="GC182">
        <v>100</v>
      </c>
      <c r="GD182">
        <v>-2.672</v>
      </c>
      <c r="GE182">
        <v>-0.0242</v>
      </c>
      <c r="GF182">
        <v>-0.822486228476407</v>
      </c>
      <c r="GG182">
        <v>-0.004200780211792431</v>
      </c>
      <c r="GH182">
        <v>-6.086107273994438E-07</v>
      </c>
      <c r="GI182">
        <v>3.538391214060535E-10</v>
      </c>
      <c r="GJ182">
        <v>-0.04724261997396283</v>
      </c>
      <c r="GK182">
        <v>0.006682484536868237</v>
      </c>
      <c r="GL182">
        <v>-0.0007200357986506558</v>
      </c>
      <c r="GM182">
        <v>2.515042002614049E-05</v>
      </c>
      <c r="GN182">
        <v>15</v>
      </c>
      <c r="GO182">
        <v>1944</v>
      </c>
      <c r="GP182">
        <v>3</v>
      </c>
      <c r="GQ182">
        <v>20</v>
      </c>
      <c r="GR182">
        <v>16.9</v>
      </c>
      <c r="GS182">
        <v>16.8</v>
      </c>
      <c r="GT182">
        <v>1.12793</v>
      </c>
      <c r="GU182">
        <v>2.41943</v>
      </c>
      <c r="GV182">
        <v>1.44775</v>
      </c>
      <c r="GW182">
        <v>2.2937</v>
      </c>
      <c r="GX182">
        <v>1.55151</v>
      </c>
      <c r="GY182">
        <v>2.36694</v>
      </c>
      <c r="GZ182">
        <v>34.5777</v>
      </c>
      <c r="HA182">
        <v>13.4753</v>
      </c>
      <c r="HB182">
        <v>18</v>
      </c>
      <c r="HC182">
        <v>538.587</v>
      </c>
      <c r="HD182">
        <v>456.037</v>
      </c>
      <c r="HE182">
        <v>20.9992</v>
      </c>
      <c r="HF182">
        <v>27.2928</v>
      </c>
      <c r="HG182">
        <v>30.0003</v>
      </c>
      <c r="HH182">
        <v>27.3252</v>
      </c>
      <c r="HI182">
        <v>27.2857</v>
      </c>
      <c r="HJ182">
        <v>22.5983</v>
      </c>
      <c r="HK182">
        <v>31.9427</v>
      </c>
      <c r="HL182">
        <v>39.9322</v>
      </c>
      <c r="HM182">
        <v>21</v>
      </c>
      <c r="HN182">
        <v>420</v>
      </c>
      <c r="HO182">
        <v>14.5485</v>
      </c>
      <c r="HP182">
        <v>99.0487</v>
      </c>
      <c r="HQ182">
        <v>100.642</v>
      </c>
    </row>
    <row r="183" spans="1:225">
      <c r="A183">
        <v>167</v>
      </c>
      <c r="B183">
        <v>1714157930</v>
      </c>
      <c r="C183">
        <v>6872.900000095367</v>
      </c>
      <c r="D183" t="s">
        <v>720</v>
      </c>
      <c r="E183" t="s">
        <v>721</v>
      </c>
      <c r="F183">
        <v>5</v>
      </c>
      <c r="G183" t="s">
        <v>717</v>
      </c>
      <c r="H183">
        <v>1714157922.327586</v>
      </c>
      <c r="I183">
        <f>(J183)/1000</f>
        <v>0</v>
      </c>
      <c r="J183">
        <f>IF(BE183, AM183, AG183)</f>
        <v>0</v>
      </c>
      <c r="K183">
        <f>IF(BE183, AH183, AF183)</f>
        <v>0</v>
      </c>
      <c r="L183">
        <f>BG183 - IF(AT183&gt;1, K183*BA183*100.0/(AV183*BU183), 0)</f>
        <v>0</v>
      </c>
      <c r="M183">
        <f>((S183-I183/2)*L183-K183)/(S183+I183/2)</f>
        <v>0</v>
      </c>
      <c r="N183">
        <f>M183*(BN183+BO183)/1000.0</f>
        <v>0</v>
      </c>
      <c r="O183">
        <f>(BG183 - IF(AT183&gt;1, K183*BA183*100.0/(AV183*BU183), 0))*(BN183+BO183)/1000.0</f>
        <v>0</v>
      </c>
      <c r="P183">
        <f>2.0/((1/R183-1/Q183)+SIGN(R183)*SQRT((1/R183-1/Q183)*(1/R183-1/Q183) + 4*BB183/((BB183+1)*(BB183+1))*(2*1/R183*1/Q183-1/Q183*1/Q183)))</f>
        <v>0</v>
      </c>
      <c r="Q183">
        <f>IF(LEFT(BC183,1)&lt;&gt;"0",IF(LEFT(BC183,1)="1",3.0,BD183),$D$5+$E$5*(BU183*BN183/($K$5*1000))+$F$5*(BU183*BN183/($K$5*1000))*MAX(MIN(BA183,$J$5),$I$5)*MAX(MIN(BA183,$J$5),$I$5)+$G$5*MAX(MIN(BA183,$J$5),$I$5)*(BU183*BN183/($K$5*1000))+$H$5*(BU183*BN183/($K$5*1000))*(BU183*BN183/($K$5*1000)))</f>
        <v>0</v>
      </c>
      <c r="R183">
        <f>I183*(1000-(1000*0.61365*exp(17.502*V183/(240.97+V183))/(BN183+BO183)+BI183)/2)/(1000*0.61365*exp(17.502*V183/(240.97+V183))/(BN183+BO183)-BI183)</f>
        <v>0</v>
      </c>
      <c r="S183">
        <f>1/((BB183+1)/(P183/1.6)+1/(Q183/1.37)) + BB183/((BB183+1)/(P183/1.6) + BB183/(Q183/1.37))</f>
        <v>0</v>
      </c>
      <c r="T183">
        <f>(AW183*AZ183)</f>
        <v>0</v>
      </c>
      <c r="U183">
        <f>(BP183+(T183+2*0.95*5.67E-8*(((BP183+$B$7)+273)^4-(BP183+273)^4)-44100*I183)/(1.84*29.3*Q183+8*0.95*5.67E-8*(BP183+273)^3))</f>
        <v>0</v>
      </c>
      <c r="V183">
        <f>($C$7*BQ183+$D$7*BR183+$E$7*U183)</f>
        <v>0</v>
      </c>
      <c r="W183">
        <f>0.61365*exp(17.502*V183/(240.97+V183))</f>
        <v>0</v>
      </c>
      <c r="X183">
        <f>(Y183/Z183*100)</f>
        <v>0</v>
      </c>
      <c r="Y183">
        <f>BI183*(BN183+BO183)/1000</f>
        <v>0</v>
      </c>
      <c r="Z183">
        <f>0.61365*exp(17.502*BP183/(240.97+BP183))</f>
        <v>0</v>
      </c>
      <c r="AA183">
        <f>(W183-BI183*(BN183+BO183)/1000)</f>
        <v>0</v>
      </c>
      <c r="AB183">
        <f>(-I183*44100)</f>
        <v>0</v>
      </c>
      <c r="AC183">
        <f>2*29.3*Q183*0.92*(BP183-V183)</f>
        <v>0</v>
      </c>
      <c r="AD183">
        <f>2*0.95*5.67E-8*(((BP183+$B$7)+273)^4-(V183+273)^4)</f>
        <v>0</v>
      </c>
      <c r="AE183">
        <f>T183+AD183+AB183+AC183</f>
        <v>0</v>
      </c>
      <c r="AF183">
        <f>BM183*AT183*(BH183-BG183*(1000-AT183*BJ183)/(1000-AT183*BI183))/(100*BA183)</f>
        <v>0</v>
      </c>
      <c r="AG183">
        <f>1000*BM183*AT183*(BI183-BJ183)/(100*BA183*(1000-AT183*BI183))</f>
        <v>0</v>
      </c>
      <c r="AH183">
        <f>(AI183 - AJ183 - BN183*1E3/(8.314*(BP183+273.15)) * AL183/BM183 * AK183) * BM183/(100*BA183) * (1000 - BJ183)/1000</f>
        <v>0</v>
      </c>
      <c r="AI183">
        <v>426.1848231396344</v>
      </c>
      <c r="AJ183">
        <v>424.499115151515</v>
      </c>
      <c r="AK183">
        <v>0.0002694079073814177</v>
      </c>
      <c r="AL183">
        <v>67.19309020611472</v>
      </c>
      <c r="AM183">
        <f>(AO183 - AN183 + BN183*1E3/(8.314*(BP183+273.15)) * AQ183/BM183 * AP183) * BM183/(100*BA183) * 1000/(1000 - AO183)</f>
        <v>0</v>
      </c>
      <c r="AN183">
        <v>14.51945882270225</v>
      </c>
      <c r="AO183">
        <v>14.91576787878787</v>
      </c>
      <c r="AP183">
        <v>-2.823486738775435E-05</v>
      </c>
      <c r="AQ183">
        <v>78.54590987625026</v>
      </c>
      <c r="AR183">
        <v>44</v>
      </c>
      <c r="AS183">
        <v>7</v>
      </c>
      <c r="AT183">
        <f>IF(AR183*$H$13&gt;=AV183,1.0,(AV183/(AV183-AR183*$H$13)))</f>
        <v>0</v>
      </c>
      <c r="AU183">
        <f>(AT183-1)*100</f>
        <v>0</v>
      </c>
      <c r="AV183">
        <f>MAX(0,($B$13+$C$13*BU183)/(1+$D$13*BU183)*BN183/(BP183+273)*$E$13)</f>
        <v>0</v>
      </c>
      <c r="AW183">
        <f>$B$11*BV183+$C$11*BW183+$F$11*CH183*(1-CK183)</f>
        <v>0</v>
      </c>
      <c r="AX183">
        <f>AW183*AY183</f>
        <v>0</v>
      </c>
      <c r="AY183">
        <f>($B$11*$D$9+$C$11*$D$9+$F$11*((CU183+CM183)/MAX(CU183+CM183+CV183, 0.1)*$I$9+CV183/MAX(CU183+CM183+CV183, 0.1)*$J$9))/($B$11+$C$11+$F$11)</f>
        <v>0</v>
      </c>
      <c r="AZ183">
        <f>($B$11*$K$9+$C$11*$K$9+$F$11*((CU183+CM183)/MAX(CU183+CM183+CV183, 0.1)*$P$9+CV183/MAX(CU183+CM183+CV183, 0.1)*$Q$9))/($B$11+$C$11+$F$11)</f>
        <v>0</v>
      </c>
      <c r="BA183">
        <v>6</v>
      </c>
      <c r="BB183">
        <v>0.5</v>
      </c>
      <c r="BC183" t="s">
        <v>355</v>
      </c>
      <c r="BD183">
        <v>2</v>
      </c>
      <c r="BE183" t="b">
        <v>1</v>
      </c>
      <c r="BF183">
        <v>1714157922.327586</v>
      </c>
      <c r="BG183">
        <v>418.1706896551725</v>
      </c>
      <c r="BH183">
        <v>419.9887586206896</v>
      </c>
      <c r="BI183">
        <v>14.92435172413793</v>
      </c>
      <c r="BJ183">
        <v>14.51868965517242</v>
      </c>
      <c r="BK183">
        <v>420.8424482758621</v>
      </c>
      <c r="BL183">
        <v>14.94857931034483</v>
      </c>
      <c r="BM183">
        <v>599.9880344827587</v>
      </c>
      <c r="BN183">
        <v>101.3718965517241</v>
      </c>
      <c r="BO183">
        <v>0.1000109482758621</v>
      </c>
      <c r="BP183">
        <v>23.89602758620689</v>
      </c>
      <c r="BQ183">
        <v>23.95363448275862</v>
      </c>
      <c r="BR183">
        <v>999.9000000000002</v>
      </c>
      <c r="BS183">
        <v>0</v>
      </c>
      <c r="BT183">
        <v>0</v>
      </c>
      <c r="BU183">
        <v>9995.996896551726</v>
      </c>
      <c r="BV183">
        <v>0</v>
      </c>
      <c r="BW183">
        <v>839.5016551724136</v>
      </c>
      <c r="BX183">
        <v>-1.817927586206897</v>
      </c>
      <c r="BY183">
        <v>424.5061379310345</v>
      </c>
      <c r="BZ183">
        <v>426.1762068965516</v>
      </c>
      <c r="CA183">
        <v>0.4056674137931034</v>
      </c>
      <c r="CB183">
        <v>419.9887586206896</v>
      </c>
      <c r="CC183">
        <v>14.51868965517242</v>
      </c>
      <c r="CD183">
        <v>1.51291</v>
      </c>
      <c r="CE183">
        <v>1.471786206896552</v>
      </c>
      <c r="CF183">
        <v>13.09926896551724</v>
      </c>
      <c r="CG183">
        <v>12.67817586206897</v>
      </c>
      <c r="CH183">
        <v>399.9648620689655</v>
      </c>
      <c r="CI183">
        <v>0.9000026206896551</v>
      </c>
      <c r="CJ183">
        <v>0.09999766896551726</v>
      </c>
      <c r="CK183">
        <v>0</v>
      </c>
      <c r="CL183">
        <v>175.1783103448276</v>
      </c>
      <c r="CM183">
        <v>5.00098</v>
      </c>
      <c r="CN183">
        <v>1096.56275862069</v>
      </c>
      <c r="CO183">
        <v>3655.59827586207</v>
      </c>
      <c r="CP183">
        <v>35.06234482758621</v>
      </c>
      <c r="CQ183">
        <v>39.864</v>
      </c>
      <c r="CR183">
        <v>37.0471724137931</v>
      </c>
      <c r="CS183">
        <v>39.10965517241379</v>
      </c>
      <c r="CT183">
        <v>37.40713793103448</v>
      </c>
      <c r="CU183">
        <v>355.4682758620689</v>
      </c>
      <c r="CV183">
        <v>39.49724137931035</v>
      </c>
      <c r="CW183">
        <v>0</v>
      </c>
      <c r="CX183">
        <v>1714158016.7</v>
      </c>
      <c r="CY183">
        <v>0</v>
      </c>
      <c r="CZ183">
        <v>1714156915</v>
      </c>
      <c r="DA183" t="s">
        <v>672</v>
      </c>
      <c r="DB183">
        <v>1714156905.5</v>
      </c>
      <c r="DC183">
        <v>1714156915</v>
      </c>
      <c r="DD183">
        <v>6</v>
      </c>
      <c r="DE183">
        <v>-0.076</v>
      </c>
      <c r="DF183">
        <v>0.007</v>
      </c>
      <c r="DG183">
        <v>-2.68</v>
      </c>
      <c r="DH183">
        <v>-0.025</v>
      </c>
      <c r="DI183">
        <v>420</v>
      </c>
      <c r="DJ183">
        <v>14</v>
      </c>
      <c r="DK183">
        <v>1.05</v>
      </c>
      <c r="DL183">
        <v>0.63</v>
      </c>
      <c r="DM183">
        <v>-1.8230475</v>
      </c>
      <c r="DN183">
        <v>0.1394129831144534</v>
      </c>
      <c r="DO183">
        <v>0.03653510974049483</v>
      </c>
      <c r="DP183">
        <v>0</v>
      </c>
      <c r="DQ183">
        <v>0.40458865</v>
      </c>
      <c r="DR183">
        <v>-0.02249765853658571</v>
      </c>
      <c r="DS183">
        <v>0.007203869514191665</v>
      </c>
      <c r="DT183">
        <v>1</v>
      </c>
      <c r="DU183">
        <v>1</v>
      </c>
      <c r="DV183">
        <v>2</v>
      </c>
      <c r="DW183" t="s">
        <v>368</v>
      </c>
      <c r="DX183">
        <v>3.22834</v>
      </c>
      <c r="DY183">
        <v>2.70449</v>
      </c>
      <c r="DZ183">
        <v>0.105534</v>
      </c>
      <c r="EA183">
        <v>0.105707</v>
      </c>
      <c r="EB183">
        <v>0.0823214</v>
      </c>
      <c r="EC183">
        <v>0.0811197</v>
      </c>
      <c r="ED183">
        <v>29147.9</v>
      </c>
      <c r="EE183">
        <v>28440</v>
      </c>
      <c r="EF183">
        <v>31213.3</v>
      </c>
      <c r="EG183">
        <v>30154.6</v>
      </c>
      <c r="EH183">
        <v>38365.1</v>
      </c>
      <c r="EI183">
        <v>36655.2</v>
      </c>
      <c r="EJ183">
        <v>43739.7</v>
      </c>
      <c r="EK183">
        <v>42124.6</v>
      </c>
      <c r="EL183">
        <v>2.02835</v>
      </c>
      <c r="EM183">
        <v>1.89282</v>
      </c>
      <c r="EN183">
        <v>0.0100732</v>
      </c>
      <c r="EO183">
        <v>0</v>
      </c>
      <c r="EP183">
        <v>23.7843</v>
      </c>
      <c r="EQ183">
        <v>999.9</v>
      </c>
      <c r="ER183">
        <v>46.7</v>
      </c>
      <c r="ES183">
        <v>29.6</v>
      </c>
      <c r="ET183">
        <v>19.1818</v>
      </c>
      <c r="EU183">
        <v>62.2938</v>
      </c>
      <c r="EV183">
        <v>21.9231</v>
      </c>
      <c r="EW183">
        <v>1</v>
      </c>
      <c r="EX183">
        <v>0.02406</v>
      </c>
      <c r="EY183">
        <v>1.86961</v>
      </c>
      <c r="EZ183">
        <v>20.1982</v>
      </c>
      <c r="FA183">
        <v>5.22882</v>
      </c>
      <c r="FB183">
        <v>11.998</v>
      </c>
      <c r="FC183">
        <v>4.9671</v>
      </c>
      <c r="FD183">
        <v>3.297</v>
      </c>
      <c r="FE183">
        <v>9999</v>
      </c>
      <c r="FF183">
        <v>9999</v>
      </c>
      <c r="FG183">
        <v>9999</v>
      </c>
      <c r="FH183">
        <v>28.4</v>
      </c>
      <c r="FI183">
        <v>4.97102</v>
      </c>
      <c r="FJ183">
        <v>1.8678</v>
      </c>
      <c r="FK183">
        <v>1.85912</v>
      </c>
      <c r="FL183">
        <v>1.86513</v>
      </c>
      <c r="FM183">
        <v>1.8631</v>
      </c>
      <c r="FN183">
        <v>1.86447</v>
      </c>
      <c r="FO183">
        <v>1.85989</v>
      </c>
      <c r="FP183">
        <v>1.864</v>
      </c>
      <c r="FQ183">
        <v>0</v>
      </c>
      <c r="FR183">
        <v>0</v>
      </c>
      <c r="FS183">
        <v>0</v>
      </c>
      <c r="FT183">
        <v>0</v>
      </c>
      <c r="FU183" t="s">
        <v>358</v>
      </c>
      <c r="FV183" t="s">
        <v>359</v>
      </c>
      <c r="FW183" t="s">
        <v>360</v>
      </c>
      <c r="FX183" t="s">
        <v>360</v>
      </c>
      <c r="FY183" t="s">
        <v>360</v>
      </c>
      <c r="FZ183" t="s">
        <v>360</v>
      </c>
      <c r="GA183">
        <v>0</v>
      </c>
      <c r="GB183">
        <v>100</v>
      </c>
      <c r="GC183">
        <v>100</v>
      </c>
      <c r="GD183">
        <v>-2.672</v>
      </c>
      <c r="GE183">
        <v>-0.0243</v>
      </c>
      <c r="GF183">
        <v>-0.822486228476407</v>
      </c>
      <c r="GG183">
        <v>-0.004200780211792431</v>
      </c>
      <c r="GH183">
        <v>-6.086107273994438E-07</v>
      </c>
      <c r="GI183">
        <v>3.538391214060535E-10</v>
      </c>
      <c r="GJ183">
        <v>-0.04724261997396283</v>
      </c>
      <c r="GK183">
        <v>0.006682484536868237</v>
      </c>
      <c r="GL183">
        <v>-0.0007200357986506558</v>
      </c>
      <c r="GM183">
        <v>2.515042002614049E-05</v>
      </c>
      <c r="GN183">
        <v>15</v>
      </c>
      <c r="GO183">
        <v>1944</v>
      </c>
      <c r="GP183">
        <v>3</v>
      </c>
      <c r="GQ183">
        <v>20</v>
      </c>
      <c r="GR183">
        <v>17.1</v>
      </c>
      <c r="GS183">
        <v>16.9</v>
      </c>
      <c r="GT183">
        <v>1.12915</v>
      </c>
      <c r="GU183">
        <v>2.4231</v>
      </c>
      <c r="GV183">
        <v>1.44775</v>
      </c>
      <c r="GW183">
        <v>2.2937</v>
      </c>
      <c r="GX183">
        <v>1.55151</v>
      </c>
      <c r="GY183">
        <v>2.47559</v>
      </c>
      <c r="GZ183">
        <v>34.6006</v>
      </c>
      <c r="HA183">
        <v>13.4841</v>
      </c>
      <c r="HB183">
        <v>18</v>
      </c>
      <c r="HC183">
        <v>538.212</v>
      </c>
      <c r="HD183">
        <v>455.923</v>
      </c>
      <c r="HE183">
        <v>20.9988</v>
      </c>
      <c r="HF183">
        <v>27.2991</v>
      </c>
      <c r="HG183">
        <v>30.0002</v>
      </c>
      <c r="HH183">
        <v>27.3321</v>
      </c>
      <c r="HI183">
        <v>27.2926</v>
      </c>
      <c r="HJ183">
        <v>22.6004</v>
      </c>
      <c r="HK183">
        <v>31.9427</v>
      </c>
      <c r="HL183">
        <v>39.9322</v>
      </c>
      <c r="HM183">
        <v>21</v>
      </c>
      <c r="HN183">
        <v>420</v>
      </c>
      <c r="HO183">
        <v>14.5485</v>
      </c>
      <c r="HP183">
        <v>99.04770000000001</v>
      </c>
      <c r="HQ183">
        <v>100.64</v>
      </c>
    </row>
    <row r="184" spans="1:225">
      <c r="A184">
        <v>168</v>
      </c>
      <c r="B184">
        <v>1714157940</v>
      </c>
      <c r="C184">
        <v>6882.900000095367</v>
      </c>
      <c r="D184" t="s">
        <v>722</v>
      </c>
      <c r="E184" t="s">
        <v>723</v>
      </c>
      <c r="F184">
        <v>5</v>
      </c>
      <c r="G184" t="s">
        <v>717</v>
      </c>
      <c r="H184">
        <v>1714157932.066667</v>
      </c>
      <c r="I184">
        <f>(J184)/1000</f>
        <v>0</v>
      </c>
      <c r="J184">
        <f>IF(BE184, AM184, AG184)</f>
        <v>0</v>
      </c>
      <c r="K184">
        <f>IF(BE184, AH184, AF184)</f>
        <v>0</v>
      </c>
      <c r="L184">
        <f>BG184 - IF(AT184&gt;1, K184*BA184*100.0/(AV184*BU184), 0)</f>
        <v>0</v>
      </c>
      <c r="M184">
        <f>((S184-I184/2)*L184-K184)/(S184+I184/2)</f>
        <v>0</v>
      </c>
      <c r="N184">
        <f>M184*(BN184+BO184)/1000.0</f>
        <v>0</v>
      </c>
      <c r="O184">
        <f>(BG184 - IF(AT184&gt;1, K184*BA184*100.0/(AV184*BU184), 0))*(BN184+BO184)/1000.0</f>
        <v>0</v>
      </c>
      <c r="P184">
        <f>2.0/((1/R184-1/Q184)+SIGN(R184)*SQRT((1/R184-1/Q184)*(1/R184-1/Q184) + 4*BB184/((BB184+1)*(BB184+1))*(2*1/R184*1/Q184-1/Q184*1/Q184)))</f>
        <v>0</v>
      </c>
      <c r="Q184">
        <f>IF(LEFT(BC184,1)&lt;&gt;"0",IF(LEFT(BC184,1)="1",3.0,BD184),$D$5+$E$5*(BU184*BN184/($K$5*1000))+$F$5*(BU184*BN184/($K$5*1000))*MAX(MIN(BA184,$J$5),$I$5)*MAX(MIN(BA184,$J$5),$I$5)+$G$5*MAX(MIN(BA184,$J$5),$I$5)*(BU184*BN184/($K$5*1000))+$H$5*(BU184*BN184/($K$5*1000))*(BU184*BN184/($K$5*1000)))</f>
        <v>0</v>
      </c>
      <c r="R184">
        <f>I184*(1000-(1000*0.61365*exp(17.502*V184/(240.97+V184))/(BN184+BO184)+BI184)/2)/(1000*0.61365*exp(17.502*V184/(240.97+V184))/(BN184+BO184)-BI184)</f>
        <v>0</v>
      </c>
      <c r="S184">
        <f>1/((BB184+1)/(P184/1.6)+1/(Q184/1.37)) + BB184/((BB184+1)/(P184/1.6) + BB184/(Q184/1.37))</f>
        <v>0</v>
      </c>
      <c r="T184">
        <f>(AW184*AZ184)</f>
        <v>0</v>
      </c>
      <c r="U184">
        <f>(BP184+(T184+2*0.95*5.67E-8*(((BP184+$B$7)+273)^4-(BP184+273)^4)-44100*I184)/(1.84*29.3*Q184+8*0.95*5.67E-8*(BP184+273)^3))</f>
        <v>0</v>
      </c>
      <c r="V184">
        <f>($C$7*BQ184+$D$7*BR184+$E$7*U184)</f>
        <v>0</v>
      </c>
      <c r="W184">
        <f>0.61365*exp(17.502*V184/(240.97+V184))</f>
        <v>0</v>
      </c>
      <c r="X184">
        <f>(Y184/Z184*100)</f>
        <v>0</v>
      </c>
      <c r="Y184">
        <f>BI184*(BN184+BO184)/1000</f>
        <v>0</v>
      </c>
      <c r="Z184">
        <f>0.61365*exp(17.502*BP184/(240.97+BP184))</f>
        <v>0</v>
      </c>
      <c r="AA184">
        <f>(W184-BI184*(BN184+BO184)/1000)</f>
        <v>0</v>
      </c>
      <c r="AB184">
        <f>(-I184*44100)</f>
        <v>0</v>
      </c>
      <c r="AC184">
        <f>2*29.3*Q184*0.92*(BP184-V184)</f>
        <v>0</v>
      </c>
      <c r="AD184">
        <f>2*0.95*5.67E-8*(((BP184+$B$7)+273)^4-(V184+273)^4)</f>
        <v>0</v>
      </c>
      <c r="AE184">
        <f>T184+AD184+AB184+AC184</f>
        <v>0</v>
      </c>
      <c r="AF184">
        <f>BM184*AT184*(BH184-BG184*(1000-AT184*BJ184)/(1000-AT184*BI184))/(100*BA184)</f>
        <v>0</v>
      </c>
      <c r="AG184">
        <f>1000*BM184*AT184*(BI184-BJ184)/(100*BA184*(1000-AT184*BI184))</f>
        <v>0</v>
      </c>
      <c r="AH184">
        <f>(AI184 - AJ184 - BN184*1E3/(8.314*(BP184+273.15)) * AL184/BM184 * AK184) * BM184/(100*BA184) * (1000 - BJ184)/1000</f>
        <v>0</v>
      </c>
      <c r="AI184">
        <v>426.1632611304952</v>
      </c>
      <c r="AJ184">
        <v>424.4898060606063</v>
      </c>
      <c r="AK184">
        <v>-7.719595846900719E-05</v>
      </c>
      <c r="AL184">
        <v>67.19309020611472</v>
      </c>
      <c r="AM184">
        <f>(AO184 - AN184 + BN184*1E3/(8.314*(BP184+273.15)) * AQ184/BM184 * AP184) * BM184/(100*BA184) * 1000/(1000 - AO184)</f>
        <v>0</v>
      </c>
      <c r="AN184">
        <v>14.52255636105797</v>
      </c>
      <c r="AO184">
        <v>14.91781818181818</v>
      </c>
      <c r="AP184">
        <v>1.866682308420451E-05</v>
      </c>
      <c r="AQ184">
        <v>78.54590987625026</v>
      </c>
      <c r="AR184">
        <v>44</v>
      </c>
      <c r="AS184">
        <v>7</v>
      </c>
      <c r="AT184">
        <f>IF(AR184*$H$13&gt;=AV184,1.0,(AV184/(AV184-AR184*$H$13)))</f>
        <v>0</v>
      </c>
      <c r="AU184">
        <f>(AT184-1)*100</f>
        <v>0</v>
      </c>
      <c r="AV184">
        <f>MAX(0,($B$13+$C$13*BU184)/(1+$D$13*BU184)*BN184/(BP184+273)*$E$13)</f>
        <v>0</v>
      </c>
      <c r="AW184">
        <f>$B$11*BV184+$C$11*BW184+$F$11*CH184*(1-CK184)</f>
        <v>0</v>
      </c>
      <c r="AX184">
        <f>AW184*AY184</f>
        <v>0</v>
      </c>
      <c r="AY184">
        <f>($B$11*$D$9+$C$11*$D$9+$F$11*((CU184+CM184)/MAX(CU184+CM184+CV184, 0.1)*$I$9+CV184/MAX(CU184+CM184+CV184, 0.1)*$J$9))/($B$11+$C$11+$F$11)</f>
        <v>0</v>
      </c>
      <c r="AZ184">
        <f>($B$11*$K$9+$C$11*$K$9+$F$11*((CU184+CM184)/MAX(CU184+CM184+CV184, 0.1)*$P$9+CV184/MAX(CU184+CM184+CV184, 0.1)*$Q$9))/($B$11+$C$11+$F$11)</f>
        <v>0</v>
      </c>
      <c r="BA184">
        <v>6</v>
      </c>
      <c r="BB184">
        <v>0.5</v>
      </c>
      <c r="BC184" t="s">
        <v>355</v>
      </c>
      <c r="BD184">
        <v>2</v>
      </c>
      <c r="BE184" t="b">
        <v>1</v>
      </c>
      <c r="BF184">
        <v>1714157932.066667</v>
      </c>
      <c r="BG184">
        <v>418.1712666666667</v>
      </c>
      <c r="BH184">
        <v>420.0026</v>
      </c>
      <c r="BI184">
        <v>14.91629</v>
      </c>
      <c r="BJ184">
        <v>14.52099333333333</v>
      </c>
      <c r="BK184">
        <v>420.8429666666667</v>
      </c>
      <c r="BL184">
        <v>14.94053</v>
      </c>
      <c r="BM184">
        <v>600.0057666666667</v>
      </c>
      <c r="BN184">
        <v>101.3696333333334</v>
      </c>
      <c r="BO184">
        <v>0.09999750666666665</v>
      </c>
      <c r="BP184">
        <v>23.89370333333334</v>
      </c>
      <c r="BQ184">
        <v>23.94755666666667</v>
      </c>
      <c r="BR184">
        <v>999.9000000000002</v>
      </c>
      <c r="BS184">
        <v>0</v>
      </c>
      <c r="BT184">
        <v>0</v>
      </c>
      <c r="BU184">
        <v>9996.170666666667</v>
      </c>
      <c r="BV184">
        <v>0</v>
      </c>
      <c r="BW184">
        <v>842.0649666666666</v>
      </c>
      <c r="BX184">
        <v>-1.831297</v>
      </c>
      <c r="BY184">
        <v>424.5032333333333</v>
      </c>
      <c r="BZ184">
        <v>426.1913</v>
      </c>
      <c r="CA184">
        <v>0.3952962333333334</v>
      </c>
      <c r="CB184">
        <v>420.0026</v>
      </c>
      <c r="CC184">
        <v>14.52099333333333</v>
      </c>
      <c r="CD184">
        <v>1.512058333333333</v>
      </c>
      <c r="CE184">
        <v>1.471987333333333</v>
      </c>
      <c r="CF184">
        <v>13.09064</v>
      </c>
      <c r="CG184">
        <v>12.68025333333333</v>
      </c>
      <c r="CH184">
        <v>399.9654</v>
      </c>
      <c r="CI184">
        <v>0.8999921333333333</v>
      </c>
      <c r="CJ184">
        <v>0.1000081133333333</v>
      </c>
      <c r="CK184">
        <v>0</v>
      </c>
      <c r="CL184">
        <v>173.9509333333334</v>
      </c>
      <c r="CM184">
        <v>5.00098</v>
      </c>
      <c r="CN184">
        <v>1091.733</v>
      </c>
      <c r="CO184">
        <v>3655.589666666666</v>
      </c>
      <c r="CP184">
        <v>35.16436666666667</v>
      </c>
      <c r="CQ184">
        <v>40.09983333333333</v>
      </c>
      <c r="CR184">
        <v>37.17896666666666</v>
      </c>
      <c r="CS184">
        <v>39.38723333333333</v>
      </c>
      <c r="CT184">
        <v>37.56229999999999</v>
      </c>
      <c r="CU184">
        <v>355.4646666666668</v>
      </c>
      <c r="CV184">
        <v>39.501</v>
      </c>
      <c r="CW184">
        <v>0</v>
      </c>
      <c r="CX184">
        <v>1714158026.9</v>
      </c>
      <c r="CY184">
        <v>0</v>
      </c>
      <c r="CZ184">
        <v>1714156915</v>
      </c>
      <c r="DA184" t="s">
        <v>672</v>
      </c>
      <c r="DB184">
        <v>1714156905.5</v>
      </c>
      <c r="DC184">
        <v>1714156915</v>
      </c>
      <c r="DD184">
        <v>6</v>
      </c>
      <c r="DE184">
        <v>-0.076</v>
      </c>
      <c r="DF184">
        <v>0.007</v>
      </c>
      <c r="DG184">
        <v>-2.68</v>
      </c>
      <c r="DH184">
        <v>-0.025</v>
      </c>
      <c r="DI184">
        <v>420</v>
      </c>
      <c r="DJ184">
        <v>14</v>
      </c>
      <c r="DK184">
        <v>1.05</v>
      </c>
      <c r="DL184">
        <v>0.63</v>
      </c>
      <c r="DM184">
        <v>-1.817583170731707</v>
      </c>
      <c r="DN184">
        <v>-0.1854236236933843</v>
      </c>
      <c r="DO184">
        <v>0.04528149077735438</v>
      </c>
      <c r="DP184">
        <v>0</v>
      </c>
      <c r="DQ184">
        <v>0.3983698292682927</v>
      </c>
      <c r="DR184">
        <v>-0.05245521951219556</v>
      </c>
      <c r="DS184">
        <v>0.005698775161094214</v>
      </c>
      <c r="DT184">
        <v>1</v>
      </c>
      <c r="DU184">
        <v>1</v>
      </c>
      <c r="DV184">
        <v>2</v>
      </c>
      <c r="DW184" t="s">
        <v>368</v>
      </c>
      <c r="DX184">
        <v>3.22842</v>
      </c>
      <c r="DY184">
        <v>2.70422</v>
      </c>
      <c r="DZ184">
        <v>0.105527</v>
      </c>
      <c r="EA184">
        <v>0.105694</v>
      </c>
      <c r="EB184">
        <v>0.0823222</v>
      </c>
      <c r="EC184">
        <v>0.08112850000000001</v>
      </c>
      <c r="ED184">
        <v>29147.5</v>
      </c>
      <c r="EE184">
        <v>28439.4</v>
      </c>
      <c r="EF184">
        <v>31212.6</v>
      </c>
      <c r="EG184">
        <v>30153.5</v>
      </c>
      <c r="EH184">
        <v>38364.4</v>
      </c>
      <c r="EI184">
        <v>36653.5</v>
      </c>
      <c r="EJ184">
        <v>43739</v>
      </c>
      <c r="EK184">
        <v>42123</v>
      </c>
      <c r="EL184">
        <v>2.02822</v>
      </c>
      <c r="EM184">
        <v>1.8925</v>
      </c>
      <c r="EN184">
        <v>0.0116229</v>
      </c>
      <c r="EO184">
        <v>0</v>
      </c>
      <c r="EP184">
        <v>23.7633</v>
      </c>
      <c r="EQ184">
        <v>999.9</v>
      </c>
      <c r="ER184">
        <v>46.7</v>
      </c>
      <c r="ES184">
        <v>29.6</v>
      </c>
      <c r="ET184">
        <v>19.1812</v>
      </c>
      <c r="EU184">
        <v>61.7438</v>
      </c>
      <c r="EV184">
        <v>21.5785</v>
      </c>
      <c r="EW184">
        <v>1</v>
      </c>
      <c r="EX184">
        <v>0.0246748</v>
      </c>
      <c r="EY184">
        <v>1.86325</v>
      </c>
      <c r="EZ184">
        <v>20.1984</v>
      </c>
      <c r="FA184">
        <v>5.22852</v>
      </c>
      <c r="FB184">
        <v>11.998</v>
      </c>
      <c r="FC184">
        <v>4.9674</v>
      </c>
      <c r="FD184">
        <v>3.297</v>
      </c>
      <c r="FE184">
        <v>9999</v>
      </c>
      <c r="FF184">
        <v>9999</v>
      </c>
      <c r="FG184">
        <v>9999</v>
      </c>
      <c r="FH184">
        <v>28.4</v>
      </c>
      <c r="FI184">
        <v>4.97101</v>
      </c>
      <c r="FJ184">
        <v>1.86779</v>
      </c>
      <c r="FK184">
        <v>1.85911</v>
      </c>
      <c r="FL184">
        <v>1.86514</v>
      </c>
      <c r="FM184">
        <v>1.8631</v>
      </c>
      <c r="FN184">
        <v>1.86447</v>
      </c>
      <c r="FO184">
        <v>1.85989</v>
      </c>
      <c r="FP184">
        <v>1.86401</v>
      </c>
      <c r="FQ184">
        <v>0</v>
      </c>
      <c r="FR184">
        <v>0</v>
      </c>
      <c r="FS184">
        <v>0</v>
      </c>
      <c r="FT184">
        <v>0</v>
      </c>
      <c r="FU184" t="s">
        <v>358</v>
      </c>
      <c r="FV184" t="s">
        <v>359</v>
      </c>
      <c r="FW184" t="s">
        <v>360</v>
      </c>
      <c r="FX184" t="s">
        <v>360</v>
      </c>
      <c r="FY184" t="s">
        <v>360</v>
      </c>
      <c r="FZ184" t="s">
        <v>360</v>
      </c>
      <c r="GA184">
        <v>0</v>
      </c>
      <c r="GB184">
        <v>100</v>
      </c>
      <c r="GC184">
        <v>100</v>
      </c>
      <c r="GD184">
        <v>-2.672</v>
      </c>
      <c r="GE184">
        <v>-0.0243</v>
      </c>
      <c r="GF184">
        <v>-0.822486228476407</v>
      </c>
      <c r="GG184">
        <v>-0.004200780211792431</v>
      </c>
      <c r="GH184">
        <v>-6.086107273994438E-07</v>
      </c>
      <c r="GI184">
        <v>3.538391214060535E-10</v>
      </c>
      <c r="GJ184">
        <v>-0.04724261997396283</v>
      </c>
      <c r="GK184">
        <v>0.006682484536868237</v>
      </c>
      <c r="GL184">
        <v>-0.0007200357986506558</v>
      </c>
      <c r="GM184">
        <v>2.515042002614049E-05</v>
      </c>
      <c r="GN184">
        <v>15</v>
      </c>
      <c r="GO184">
        <v>1944</v>
      </c>
      <c r="GP184">
        <v>3</v>
      </c>
      <c r="GQ184">
        <v>20</v>
      </c>
      <c r="GR184">
        <v>17.2</v>
      </c>
      <c r="GS184">
        <v>17.1</v>
      </c>
      <c r="GT184">
        <v>1.12915</v>
      </c>
      <c r="GU184">
        <v>2.43042</v>
      </c>
      <c r="GV184">
        <v>1.44775</v>
      </c>
      <c r="GW184">
        <v>2.29492</v>
      </c>
      <c r="GX184">
        <v>1.55151</v>
      </c>
      <c r="GY184">
        <v>2.41577</v>
      </c>
      <c r="GZ184">
        <v>34.6235</v>
      </c>
      <c r="HA184">
        <v>13.4841</v>
      </c>
      <c r="HB184">
        <v>18</v>
      </c>
      <c r="HC184">
        <v>538.188</v>
      </c>
      <c r="HD184">
        <v>455.773</v>
      </c>
      <c r="HE184">
        <v>20.9994</v>
      </c>
      <c r="HF184">
        <v>27.3049</v>
      </c>
      <c r="HG184">
        <v>30.0003</v>
      </c>
      <c r="HH184">
        <v>27.3384</v>
      </c>
      <c r="HI184">
        <v>27.2989</v>
      </c>
      <c r="HJ184">
        <v>22.5982</v>
      </c>
      <c r="HK184">
        <v>31.9427</v>
      </c>
      <c r="HL184">
        <v>39.9322</v>
      </c>
      <c r="HM184">
        <v>21</v>
      </c>
      <c r="HN184">
        <v>420</v>
      </c>
      <c r="HO184">
        <v>14.5485</v>
      </c>
      <c r="HP184">
        <v>99.0459</v>
      </c>
      <c r="HQ184">
        <v>100.636</v>
      </c>
    </row>
    <row r="185" spans="1:225">
      <c r="A185">
        <v>169</v>
      </c>
      <c r="B185">
        <v>1714157950</v>
      </c>
      <c r="C185">
        <v>6892.900000095367</v>
      </c>
      <c r="D185" t="s">
        <v>724</v>
      </c>
      <c r="E185" t="s">
        <v>725</v>
      </c>
      <c r="F185">
        <v>5</v>
      </c>
      <c r="G185" t="s">
        <v>717</v>
      </c>
      <c r="H185">
        <v>1714157942.066667</v>
      </c>
      <c r="I185">
        <f>(J185)/1000</f>
        <v>0</v>
      </c>
      <c r="J185">
        <f>IF(BE185, AM185, AG185)</f>
        <v>0</v>
      </c>
      <c r="K185">
        <f>IF(BE185, AH185, AF185)</f>
        <v>0</v>
      </c>
      <c r="L185">
        <f>BG185 - IF(AT185&gt;1, K185*BA185*100.0/(AV185*BU185), 0)</f>
        <v>0</v>
      </c>
      <c r="M185">
        <f>((S185-I185/2)*L185-K185)/(S185+I185/2)</f>
        <v>0</v>
      </c>
      <c r="N185">
        <f>M185*(BN185+BO185)/1000.0</f>
        <v>0</v>
      </c>
      <c r="O185">
        <f>(BG185 - IF(AT185&gt;1, K185*BA185*100.0/(AV185*BU185), 0))*(BN185+BO185)/1000.0</f>
        <v>0</v>
      </c>
      <c r="P185">
        <f>2.0/((1/R185-1/Q185)+SIGN(R185)*SQRT((1/R185-1/Q185)*(1/R185-1/Q185) + 4*BB185/((BB185+1)*(BB185+1))*(2*1/R185*1/Q185-1/Q185*1/Q185)))</f>
        <v>0</v>
      </c>
      <c r="Q185">
        <f>IF(LEFT(BC185,1)&lt;&gt;"0",IF(LEFT(BC185,1)="1",3.0,BD185),$D$5+$E$5*(BU185*BN185/($K$5*1000))+$F$5*(BU185*BN185/($K$5*1000))*MAX(MIN(BA185,$J$5),$I$5)*MAX(MIN(BA185,$J$5),$I$5)+$G$5*MAX(MIN(BA185,$J$5),$I$5)*(BU185*BN185/($K$5*1000))+$H$5*(BU185*BN185/($K$5*1000))*(BU185*BN185/($K$5*1000)))</f>
        <v>0</v>
      </c>
      <c r="R185">
        <f>I185*(1000-(1000*0.61365*exp(17.502*V185/(240.97+V185))/(BN185+BO185)+BI185)/2)/(1000*0.61365*exp(17.502*V185/(240.97+V185))/(BN185+BO185)-BI185)</f>
        <v>0</v>
      </c>
      <c r="S185">
        <f>1/((BB185+1)/(P185/1.6)+1/(Q185/1.37)) + BB185/((BB185+1)/(P185/1.6) + BB185/(Q185/1.37))</f>
        <v>0</v>
      </c>
      <c r="T185">
        <f>(AW185*AZ185)</f>
        <v>0</v>
      </c>
      <c r="U185">
        <f>(BP185+(T185+2*0.95*5.67E-8*(((BP185+$B$7)+273)^4-(BP185+273)^4)-44100*I185)/(1.84*29.3*Q185+8*0.95*5.67E-8*(BP185+273)^3))</f>
        <v>0</v>
      </c>
      <c r="V185">
        <f>($C$7*BQ185+$D$7*BR185+$E$7*U185)</f>
        <v>0</v>
      </c>
      <c r="W185">
        <f>0.61365*exp(17.502*V185/(240.97+V185))</f>
        <v>0</v>
      </c>
      <c r="X185">
        <f>(Y185/Z185*100)</f>
        <v>0</v>
      </c>
      <c r="Y185">
        <f>BI185*(BN185+BO185)/1000</f>
        <v>0</v>
      </c>
      <c r="Z185">
        <f>0.61365*exp(17.502*BP185/(240.97+BP185))</f>
        <v>0</v>
      </c>
      <c r="AA185">
        <f>(W185-BI185*(BN185+BO185)/1000)</f>
        <v>0</v>
      </c>
      <c r="AB185">
        <f>(-I185*44100)</f>
        <v>0</v>
      </c>
      <c r="AC185">
        <f>2*29.3*Q185*0.92*(BP185-V185)</f>
        <v>0</v>
      </c>
      <c r="AD185">
        <f>2*0.95*5.67E-8*(((BP185+$B$7)+273)^4-(V185+273)^4)</f>
        <v>0</v>
      </c>
      <c r="AE185">
        <f>T185+AD185+AB185+AC185</f>
        <v>0</v>
      </c>
      <c r="AF185">
        <f>BM185*AT185*(BH185-BG185*(1000-AT185*BJ185)/(1000-AT185*BI185))/(100*BA185)</f>
        <v>0</v>
      </c>
      <c r="AG185">
        <f>1000*BM185*AT185*(BI185-BJ185)/(100*BA185*(1000-AT185*BI185))</f>
        <v>0</v>
      </c>
      <c r="AH185">
        <f>(AI185 - AJ185 - BN185*1E3/(8.314*(BP185+273.15)) * AL185/BM185 * AK185) * BM185/(100*BA185) * (1000 - BJ185)/1000</f>
        <v>0</v>
      </c>
      <c r="AI185">
        <v>426.2489653576953</v>
      </c>
      <c r="AJ185">
        <v>424.4791818181818</v>
      </c>
      <c r="AK185">
        <v>-0.0001666769592723095</v>
      </c>
      <c r="AL185">
        <v>67.19309020611472</v>
      </c>
      <c r="AM185">
        <f>(AO185 - AN185 + BN185*1E3/(8.314*(BP185+273.15)) * AQ185/BM185 * AP185) * BM185/(100*BA185) * 1000/(1000 - AO185)</f>
        <v>0</v>
      </c>
      <c r="AN185">
        <v>14.52021966126747</v>
      </c>
      <c r="AO185">
        <v>14.91670727272727</v>
      </c>
      <c r="AP185">
        <v>-3.832169241655724E-06</v>
      </c>
      <c r="AQ185">
        <v>78.54590987625026</v>
      </c>
      <c r="AR185">
        <v>44</v>
      </c>
      <c r="AS185">
        <v>7</v>
      </c>
      <c r="AT185">
        <f>IF(AR185*$H$13&gt;=AV185,1.0,(AV185/(AV185-AR185*$H$13)))</f>
        <v>0</v>
      </c>
      <c r="AU185">
        <f>(AT185-1)*100</f>
        <v>0</v>
      </c>
      <c r="AV185">
        <f>MAX(0,($B$13+$C$13*BU185)/(1+$D$13*BU185)*BN185/(BP185+273)*$E$13)</f>
        <v>0</v>
      </c>
      <c r="AW185">
        <f>$B$11*BV185+$C$11*BW185+$F$11*CH185*(1-CK185)</f>
        <v>0</v>
      </c>
      <c r="AX185">
        <f>AW185*AY185</f>
        <v>0</v>
      </c>
      <c r="AY185">
        <f>($B$11*$D$9+$C$11*$D$9+$F$11*((CU185+CM185)/MAX(CU185+CM185+CV185, 0.1)*$I$9+CV185/MAX(CU185+CM185+CV185, 0.1)*$J$9))/($B$11+$C$11+$F$11)</f>
        <v>0</v>
      </c>
      <c r="AZ185">
        <f>($B$11*$K$9+$C$11*$K$9+$F$11*((CU185+CM185)/MAX(CU185+CM185+CV185, 0.1)*$P$9+CV185/MAX(CU185+CM185+CV185, 0.1)*$Q$9))/($B$11+$C$11+$F$11)</f>
        <v>0</v>
      </c>
      <c r="BA185">
        <v>6</v>
      </c>
      <c r="BB185">
        <v>0.5</v>
      </c>
      <c r="BC185" t="s">
        <v>355</v>
      </c>
      <c r="BD185">
        <v>2</v>
      </c>
      <c r="BE185" t="b">
        <v>1</v>
      </c>
      <c r="BF185">
        <v>1714157942.066667</v>
      </c>
      <c r="BG185">
        <v>418.1623000000001</v>
      </c>
      <c r="BH185">
        <v>419.9827666666667</v>
      </c>
      <c r="BI185">
        <v>14.91709333333333</v>
      </c>
      <c r="BJ185">
        <v>14.52233666666667</v>
      </c>
      <c r="BK185">
        <v>420.8338666666667</v>
      </c>
      <c r="BL185">
        <v>14.94134666666667</v>
      </c>
      <c r="BM185">
        <v>599.9914333333334</v>
      </c>
      <c r="BN185">
        <v>101.3670333333334</v>
      </c>
      <c r="BO185">
        <v>0.09995934333333337</v>
      </c>
      <c r="BP185">
        <v>23.89825</v>
      </c>
      <c r="BQ185">
        <v>23.9527</v>
      </c>
      <c r="BR185">
        <v>999.9000000000002</v>
      </c>
      <c r="BS185">
        <v>0</v>
      </c>
      <c r="BT185">
        <v>0</v>
      </c>
      <c r="BU185">
        <v>9999.585333333333</v>
      </c>
      <c r="BV185">
        <v>0</v>
      </c>
      <c r="BW185">
        <v>841.6557999999999</v>
      </c>
      <c r="BX185">
        <v>-1.820601666666667</v>
      </c>
      <c r="BY185">
        <v>424.4945</v>
      </c>
      <c r="BZ185">
        <v>426.1718666666666</v>
      </c>
      <c r="CA185">
        <v>0.3947565666666668</v>
      </c>
      <c r="CB185">
        <v>419.9827666666667</v>
      </c>
      <c r="CC185">
        <v>14.52233666666667</v>
      </c>
      <c r="CD185">
        <v>1.512102333333333</v>
      </c>
      <c r="CE185">
        <v>1.472086666666667</v>
      </c>
      <c r="CF185">
        <v>13.09108</v>
      </c>
      <c r="CG185">
        <v>12.68128</v>
      </c>
      <c r="CH185">
        <v>399.9996666666666</v>
      </c>
      <c r="CI185">
        <v>0.8999935</v>
      </c>
      <c r="CJ185">
        <v>0.10000673</v>
      </c>
      <c r="CK185">
        <v>0</v>
      </c>
      <c r="CL185">
        <v>172.9615333333334</v>
      </c>
      <c r="CM185">
        <v>5.00098</v>
      </c>
      <c r="CN185">
        <v>1088.054</v>
      </c>
      <c r="CO185">
        <v>3655.909</v>
      </c>
      <c r="CP185">
        <v>35.25596666666666</v>
      </c>
      <c r="CQ185">
        <v>40.31643333333331</v>
      </c>
      <c r="CR185">
        <v>37.29976666666666</v>
      </c>
      <c r="CS185">
        <v>39.65599999999998</v>
      </c>
      <c r="CT185">
        <v>37.69773333333332</v>
      </c>
      <c r="CU185">
        <v>355.4963333333333</v>
      </c>
      <c r="CV185">
        <v>39.50133333333333</v>
      </c>
      <c r="CW185">
        <v>0</v>
      </c>
      <c r="CX185">
        <v>1714158037.1</v>
      </c>
      <c r="CY185">
        <v>0</v>
      </c>
      <c r="CZ185">
        <v>1714156915</v>
      </c>
      <c r="DA185" t="s">
        <v>672</v>
      </c>
      <c r="DB185">
        <v>1714156905.5</v>
      </c>
      <c r="DC185">
        <v>1714156915</v>
      </c>
      <c r="DD185">
        <v>6</v>
      </c>
      <c r="DE185">
        <v>-0.076</v>
      </c>
      <c r="DF185">
        <v>0.007</v>
      </c>
      <c r="DG185">
        <v>-2.68</v>
      </c>
      <c r="DH185">
        <v>-0.025</v>
      </c>
      <c r="DI185">
        <v>420</v>
      </c>
      <c r="DJ185">
        <v>14</v>
      </c>
      <c r="DK185">
        <v>1.05</v>
      </c>
      <c r="DL185">
        <v>0.63</v>
      </c>
      <c r="DM185">
        <v>-1.83077125</v>
      </c>
      <c r="DN185">
        <v>0.01844161350844612</v>
      </c>
      <c r="DO185">
        <v>0.05194713881377395</v>
      </c>
      <c r="DP185">
        <v>1</v>
      </c>
      <c r="DQ185">
        <v>0.394295925</v>
      </c>
      <c r="DR185">
        <v>0.002992311444652942</v>
      </c>
      <c r="DS185">
        <v>0.001883365994536109</v>
      </c>
      <c r="DT185">
        <v>1</v>
      </c>
      <c r="DU185">
        <v>2</v>
      </c>
      <c r="DV185">
        <v>2</v>
      </c>
      <c r="DW185" t="s">
        <v>365</v>
      </c>
      <c r="DX185">
        <v>3.22841</v>
      </c>
      <c r="DY185">
        <v>2.70435</v>
      </c>
      <c r="DZ185">
        <v>0.105522</v>
      </c>
      <c r="EA185">
        <v>0.105694</v>
      </c>
      <c r="EB185">
        <v>0.0823154</v>
      </c>
      <c r="EC185">
        <v>0.08108559999999999</v>
      </c>
      <c r="ED185">
        <v>29146.8</v>
      </c>
      <c r="EE185">
        <v>28439.1</v>
      </c>
      <c r="EF185">
        <v>31211.7</v>
      </c>
      <c r="EG185">
        <v>30153.3</v>
      </c>
      <c r="EH185">
        <v>38363.5</v>
      </c>
      <c r="EI185">
        <v>36654.9</v>
      </c>
      <c r="EJ185">
        <v>43737.7</v>
      </c>
      <c r="EK185">
        <v>42122.6</v>
      </c>
      <c r="EL185">
        <v>2.02828</v>
      </c>
      <c r="EM185">
        <v>1.89245</v>
      </c>
      <c r="EN185">
        <v>0.0119656</v>
      </c>
      <c r="EO185">
        <v>0</v>
      </c>
      <c r="EP185">
        <v>23.7553</v>
      </c>
      <c r="EQ185">
        <v>999.9</v>
      </c>
      <c r="ER185">
        <v>46.6</v>
      </c>
      <c r="ES185">
        <v>29.6</v>
      </c>
      <c r="ET185">
        <v>19.1416</v>
      </c>
      <c r="EU185">
        <v>61.9138</v>
      </c>
      <c r="EV185">
        <v>21.6546</v>
      </c>
      <c r="EW185">
        <v>1</v>
      </c>
      <c r="EX185">
        <v>0.0250279</v>
      </c>
      <c r="EY185">
        <v>1.86358</v>
      </c>
      <c r="EZ185">
        <v>20.1984</v>
      </c>
      <c r="FA185">
        <v>5.22837</v>
      </c>
      <c r="FB185">
        <v>11.998</v>
      </c>
      <c r="FC185">
        <v>4.96725</v>
      </c>
      <c r="FD185">
        <v>3.297</v>
      </c>
      <c r="FE185">
        <v>9999</v>
      </c>
      <c r="FF185">
        <v>9999</v>
      </c>
      <c r="FG185">
        <v>9999</v>
      </c>
      <c r="FH185">
        <v>28.4</v>
      </c>
      <c r="FI185">
        <v>4.97102</v>
      </c>
      <c r="FJ185">
        <v>1.86782</v>
      </c>
      <c r="FK185">
        <v>1.85911</v>
      </c>
      <c r="FL185">
        <v>1.86516</v>
      </c>
      <c r="FM185">
        <v>1.8631</v>
      </c>
      <c r="FN185">
        <v>1.86447</v>
      </c>
      <c r="FO185">
        <v>1.85989</v>
      </c>
      <c r="FP185">
        <v>1.86401</v>
      </c>
      <c r="FQ185">
        <v>0</v>
      </c>
      <c r="FR185">
        <v>0</v>
      </c>
      <c r="FS185">
        <v>0</v>
      </c>
      <c r="FT185">
        <v>0</v>
      </c>
      <c r="FU185" t="s">
        <v>358</v>
      </c>
      <c r="FV185" t="s">
        <v>359</v>
      </c>
      <c r="FW185" t="s">
        <v>360</v>
      </c>
      <c r="FX185" t="s">
        <v>360</v>
      </c>
      <c r="FY185" t="s">
        <v>360</v>
      </c>
      <c r="FZ185" t="s">
        <v>360</v>
      </c>
      <c r="GA185">
        <v>0</v>
      </c>
      <c r="GB185">
        <v>100</v>
      </c>
      <c r="GC185">
        <v>100</v>
      </c>
      <c r="GD185">
        <v>-2.671</v>
      </c>
      <c r="GE185">
        <v>-0.0242</v>
      </c>
      <c r="GF185">
        <v>-0.822486228476407</v>
      </c>
      <c r="GG185">
        <v>-0.004200780211792431</v>
      </c>
      <c r="GH185">
        <v>-6.086107273994438E-07</v>
      </c>
      <c r="GI185">
        <v>3.538391214060535E-10</v>
      </c>
      <c r="GJ185">
        <v>-0.04724261997396283</v>
      </c>
      <c r="GK185">
        <v>0.006682484536868237</v>
      </c>
      <c r="GL185">
        <v>-0.0007200357986506558</v>
      </c>
      <c r="GM185">
        <v>2.515042002614049E-05</v>
      </c>
      <c r="GN185">
        <v>15</v>
      </c>
      <c r="GO185">
        <v>1944</v>
      </c>
      <c r="GP185">
        <v>3</v>
      </c>
      <c r="GQ185">
        <v>20</v>
      </c>
      <c r="GR185">
        <v>17.4</v>
      </c>
      <c r="GS185">
        <v>17.2</v>
      </c>
      <c r="GT185">
        <v>1.12915</v>
      </c>
      <c r="GU185">
        <v>2.43408</v>
      </c>
      <c r="GV185">
        <v>1.44897</v>
      </c>
      <c r="GW185">
        <v>2.2937</v>
      </c>
      <c r="GX185">
        <v>1.55151</v>
      </c>
      <c r="GY185">
        <v>2.34009</v>
      </c>
      <c r="GZ185">
        <v>34.6235</v>
      </c>
      <c r="HA185">
        <v>13.4753</v>
      </c>
      <c r="HB185">
        <v>18</v>
      </c>
      <c r="HC185">
        <v>538.282</v>
      </c>
      <c r="HD185">
        <v>455.802</v>
      </c>
      <c r="HE185">
        <v>20.9996</v>
      </c>
      <c r="HF185">
        <v>27.3113</v>
      </c>
      <c r="HG185">
        <v>30.0004</v>
      </c>
      <c r="HH185">
        <v>27.3453</v>
      </c>
      <c r="HI185">
        <v>27.3063</v>
      </c>
      <c r="HJ185">
        <v>22.6012</v>
      </c>
      <c r="HK185">
        <v>31.9427</v>
      </c>
      <c r="HL185">
        <v>39.5597</v>
      </c>
      <c r="HM185">
        <v>21</v>
      </c>
      <c r="HN185">
        <v>420</v>
      </c>
      <c r="HO185">
        <v>14.5485</v>
      </c>
      <c r="HP185">
        <v>99.0429</v>
      </c>
      <c r="HQ185">
        <v>100.636</v>
      </c>
    </row>
    <row r="186" spans="1:225">
      <c r="A186">
        <v>170</v>
      </c>
      <c r="B186">
        <v>1714157960</v>
      </c>
      <c r="C186">
        <v>6902.900000095367</v>
      </c>
      <c r="D186" t="s">
        <v>726</v>
      </c>
      <c r="E186" t="s">
        <v>727</v>
      </c>
      <c r="F186">
        <v>5</v>
      </c>
      <c r="G186" t="s">
        <v>717</v>
      </c>
      <c r="H186">
        <v>1714157952.066667</v>
      </c>
      <c r="I186">
        <f>(J186)/1000</f>
        <v>0</v>
      </c>
      <c r="J186">
        <f>IF(BE186, AM186, AG186)</f>
        <v>0</v>
      </c>
      <c r="K186">
        <f>IF(BE186, AH186, AF186)</f>
        <v>0</v>
      </c>
      <c r="L186">
        <f>BG186 - IF(AT186&gt;1, K186*BA186*100.0/(AV186*BU186), 0)</f>
        <v>0</v>
      </c>
      <c r="M186">
        <f>((S186-I186/2)*L186-K186)/(S186+I186/2)</f>
        <v>0</v>
      </c>
      <c r="N186">
        <f>M186*(BN186+BO186)/1000.0</f>
        <v>0</v>
      </c>
      <c r="O186">
        <f>(BG186 - IF(AT186&gt;1, K186*BA186*100.0/(AV186*BU186), 0))*(BN186+BO186)/1000.0</f>
        <v>0</v>
      </c>
      <c r="P186">
        <f>2.0/((1/R186-1/Q186)+SIGN(R186)*SQRT((1/R186-1/Q186)*(1/R186-1/Q186) + 4*BB186/((BB186+1)*(BB186+1))*(2*1/R186*1/Q186-1/Q186*1/Q186)))</f>
        <v>0</v>
      </c>
      <c r="Q186">
        <f>IF(LEFT(BC186,1)&lt;&gt;"0",IF(LEFT(BC186,1)="1",3.0,BD186),$D$5+$E$5*(BU186*BN186/($K$5*1000))+$F$5*(BU186*BN186/($K$5*1000))*MAX(MIN(BA186,$J$5),$I$5)*MAX(MIN(BA186,$J$5),$I$5)+$G$5*MAX(MIN(BA186,$J$5),$I$5)*(BU186*BN186/($K$5*1000))+$H$5*(BU186*BN186/($K$5*1000))*(BU186*BN186/($K$5*1000)))</f>
        <v>0</v>
      </c>
      <c r="R186">
        <f>I186*(1000-(1000*0.61365*exp(17.502*V186/(240.97+V186))/(BN186+BO186)+BI186)/2)/(1000*0.61365*exp(17.502*V186/(240.97+V186))/(BN186+BO186)-BI186)</f>
        <v>0</v>
      </c>
      <c r="S186">
        <f>1/((BB186+1)/(P186/1.6)+1/(Q186/1.37)) + BB186/((BB186+1)/(P186/1.6) + BB186/(Q186/1.37))</f>
        <v>0</v>
      </c>
      <c r="T186">
        <f>(AW186*AZ186)</f>
        <v>0</v>
      </c>
      <c r="U186">
        <f>(BP186+(T186+2*0.95*5.67E-8*(((BP186+$B$7)+273)^4-(BP186+273)^4)-44100*I186)/(1.84*29.3*Q186+8*0.95*5.67E-8*(BP186+273)^3))</f>
        <v>0</v>
      </c>
      <c r="V186">
        <f>($C$7*BQ186+$D$7*BR186+$E$7*U186)</f>
        <v>0</v>
      </c>
      <c r="W186">
        <f>0.61365*exp(17.502*V186/(240.97+V186))</f>
        <v>0</v>
      </c>
      <c r="X186">
        <f>(Y186/Z186*100)</f>
        <v>0</v>
      </c>
      <c r="Y186">
        <f>BI186*(BN186+BO186)/1000</f>
        <v>0</v>
      </c>
      <c r="Z186">
        <f>0.61365*exp(17.502*BP186/(240.97+BP186))</f>
        <v>0</v>
      </c>
      <c r="AA186">
        <f>(W186-BI186*(BN186+BO186)/1000)</f>
        <v>0</v>
      </c>
      <c r="AB186">
        <f>(-I186*44100)</f>
        <v>0</v>
      </c>
      <c r="AC186">
        <f>2*29.3*Q186*0.92*(BP186-V186)</f>
        <v>0</v>
      </c>
      <c r="AD186">
        <f>2*0.95*5.67E-8*(((BP186+$B$7)+273)^4-(V186+273)^4)</f>
        <v>0</v>
      </c>
      <c r="AE186">
        <f>T186+AD186+AB186+AC186</f>
        <v>0</v>
      </c>
      <c r="AF186">
        <f>BM186*AT186*(BH186-BG186*(1000-AT186*BJ186)/(1000-AT186*BI186))/(100*BA186)</f>
        <v>0</v>
      </c>
      <c r="AG186">
        <f>1000*BM186*AT186*(BI186-BJ186)/(100*BA186*(1000-AT186*BI186))</f>
        <v>0</v>
      </c>
      <c r="AH186">
        <f>(AI186 - AJ186 - BN186*1E3/(8.314*(BP186+273.15)) * AL186/BM186 * AK186) * BM186/(100*BA186) * (1000 - BJ186)/1000</f>
        <v>0</v>
      </c>
      <c r="AI186">
        <v>426.1901990916554</v>
      </c>
      <c r="AJ186">
        <v>424.4689454545453</v>
      </c>
      <c r="AK186">
        <v>-0.0001770397057872952</v>
      </c>
      <c r="AL186">
        <v>67.19309020611472</v>
      </c>
      <c r="AM186">
        <f>(AO186 - AN186 + BN186*1E3/(8.314*(BP186+273.15)) * AQ186/BM186 * AP186) * BM186/(100*BA186) * 1000/(1000 - AO186)</f>
        <v>0</v>
      </c>
      <c r="AN186">
        <v>14.51618678903187</v>
      </c>
      <c r="AO186">
        <v>14.91371272727274</v>
      </c>
      <c r="AP186">
        <v>1.010262916755698E-05</v>
      </c>
      <c r="AQ186">
        <v>78.54590987625026</v>
      </c>
      <c r="AR186">
        <v>44</v>
      </c>
      <c r="AS186">
        <v>7</v>
      </c>
      <c r="AT186">
        <f>IF(AR186*$H$13&gt;=AV186,1.0,(AV186/(AV186-AR186*$H$13)))</f>
        <v>0</v>
      </c>
      <c r="AU186">
        <f>(AT186-1)*100</f>
        <v>0</v>
      </c>
      <c r="AV186">
        <f>MAX(0,($B$13+$C$13*BU186)/(1+$D$13*BU186)*BN186/(BP186+273)*$E$13)</f>
        <v>0</v>
      </c>
      <c r="AW186">
        <f>$B$11*BV186+$C$11*BW186+$F$11*CH186*(1-CK186)</f>
        <v>0</v>
      </c>
      <c r="AX186">
        <f>AW186*AY186</f>
        <v>0</v>
      </c>
      <c r="AY186">
        <f>($B$11*$D$9+$C$11*$D$9+$F$11*((CU186+CM186)/MAX(CU186+CM186+CV186, 0.1)*$I$9+CV186/MAX(CU186+CM186+CV186, 0.1)*$J$9))/($B$11+$C$11+$F$11)</f>
        <v>0</v>
      </c>
      <c r="AZ186">
        <f>($B$11*$K$9+$C$11*$K$9+$F$11*((CU186+CM186)/MAX(CU186+CM186+CV186, 0.1)*$P$9+CV186/MAX(CU186+CM186+CV186, 0.1)*$Q$9))/($B$11+$C$11+$F$11)</f>
        <v>0</v>
      </c>
      <c r="BA186">
        <v>6</v>
      </c>
      <c r="BB186">
        <v>0.5</v>
      </c>
      <c r="BC186" t="s">
        <v>355</v>
      </c>
      <c r="BD186">
        <v>2</v>
      </c>
      <c r="BE186" t="b">
        <v>1</v>
      </c>
      <c r="BF186">
        <v>1714157952.066667</v>
      </c>
      <c r="BG186">
        <v>418.1477333333333</v>
      </c>
      <c r="BH186">
        <v>420.0131333333333</v>
      </c>
      <c r="BI186">
        <v>14.91481666666666</v>
      </c>
      <c r="BJ186">
        <v>14.51691333333333</v>
      </c>
      <c r="BK186">
        <v>420.8192666666667</v>
      </c>
      <c r="BL186">
        <v>14.93906666666667</v>
      </c>
      <c r="BM186">
        <v>600.0025666666666</v>
      </c>
      <c r="BN186">
        <v>101.3654333333334</v>
      </c>
      <c r="BO186">
        <v>0.10002018</v>
      </c>
      <c r="BP186">
        <v>23.90294</v>
      </c>
      <c r="BQ186">
        <v>23.95549</v>
      </c>
      <c r="BR186">
        <v>999.9000000000002</v>
      </c>
      <c r="BS186">
        <v>0</v>
      </c>
      <c r="BT186">
        <v>0</v>
      </c>
      <c r="BU186">
        <v>9998.292666666668</v>
      </c>
      <c r="BV186">
        <v>0</v>
      </c>
      <c r="BW186">
        <v>831.7703333333334</v>
      </c>
      <c r="BX186">
        <v>-1.865407</v>
      </c>
      <c r="BY186">
        <v>424.4786666666666</v>
      </c>
      <c r="BZ186">
        <v>426.2001333333333</v>
      </c>
      <c r="CA186">
        <v>0.3978979</v>
      </c>
      <c r="CB186">
        <v>420.0131333333333</v>
      </c>
      <c r="CC186">
        <v>14.51691333333333</v>
      </c>
      <c r="CD186">
        <v>1.511846333333333</v>
      </c>
      <c r="CE186">
        <v>1.471512</v>
      </c>
      <c r="CF186">
        <v>13.0885</v>
      </c>
      <c r="CG186">
        <v>12.67533333333333</v>
      </c>
      <c r="CH186">
        <v>400.0197000000001</v>
      </c>
      <c r="CI186">
        <v>0.8999962666666668</v>
      </c>
      <c r="CJ186">
        <v>0.1000039933333333</v>
      </c>
      <c r="CK186">
        <v>0</v>
      </c>
      <c r="CL186">
        <v>172.1565333333333</v>
      </c>
      <c r="CM186">
        <v>5.00098</v>
      </c>
      <c r="CN186">
        <v>1084.948333333333</v>
      </c>
      <c r="CO186">
        <v>3656.098333333333</v>
      </c>
      <c r="CP186">
        <v>35.36223333333332</v>
      </c>
      <c r="CQ186">
        <v>40.52476666666666</v>
      </c>
      <c r="CR186">
        <v>37.41849999999999</v>
      </c>
      <c r="CS186">
        <v>39.93103333333333</v>
      </c>
      <c r="CT186">
        <v>37.82273333333332</v>
      </c>
      <c r="CU186">
        <v>355.5150000000001</v>
      </c>
      <c r="CV186">
        <v>39.502</v>
      </c>
      <c r="CW186">
        <v>0</v>
      </c>
      <c r="CX186">
        <v>1714158046.7</v>
      </c>
      <c r="CY186">
        <v>0</v>
      </c>
      <c r="CZ186">
        <v>1714156915</v>
      </c>
      <c r="DA186" t="s">
        <v>672</v>
      </c>
      <c r="DB186">
        <v>1714156905.5</v>
      </c>
      <c r="DC186">
        <v>1714156915</v>
      </c>
      <c r="DD186">
        <v>6</v>
      </c>
      <c r="DE186">
        <v>-0.076</v>
      </c>
      <c r="DF186">
        <v>0.007</v>
      </c>
      <c r="DG186">
        <v>-2.68</v>
      </c>
      <c r="DH186">
        <v>-0.025</v>
      </c>
      <c r="DI186">
        <v>420</v>
      </c>
      <c r="DJ186">
        <v>14</v>
      </c>
      <c r="DK186">
        <v>1.05</v>
      </c>
      <c r="DL186">
        <v>0.63</v>
      </c>
      <c r="DM186">
        <v>-1.842995365853658</v>
      </c>
      <c r="DN186">
        <v>-0.2846471080139394</v>
      </c>
      <c r="DO186">
        <v>0.04890859548863603</v>
      </c>
      <c r="DP186">
        <v>0</v>
      </c>
      <c r="DQ186">
        <v>0.3969529512195122</v>
      </c>
      <c r="DR186">
        <v>0.0162397839721252</v>
      </c>
      <c r="DS186">
        <v>0.003461090128221053</v>
      </c>
      <c r="DT186">
        <v>1</v>
      </c>
      <c r="DU186">
        <v>1</v>
      </c>
      <c r="DV186">
        <v>2</v>
      </c>
      <c r="DW186" t="s">
        <v>368</v>
      </c>
      <c r="DX186">
        <v>3.22844</v>
      </c>
      <c r="DY186">
        <v>2.70431</v>
      </c>
      <c r="DZ186">
        <v>0.105513</v>
      </c>
      <c r="EA186">
        <v>0.105688</v>
      </c>
      <c r="EB186">
        <v>0.0823024</v>
      </c>
      <c r="EC186">
        <v>0.0810993</v>
      </c>
      <c r="ED186">
        <v>29146.5</v>
      </c>
      <c r="EE186">
        <v>28438.8</v>
      </c>
      <c r="EF186">
        <v>31211.1</v>
      </c>
      <c r="EG186">
        <v>30152.8</v>
      </c>
      <c r="EH186">
        <v>38363.4</v>
      </c>
      <c r="EI186">
        <v>36653.8</v>
      </c>
      <c r="EJ186">
        <v>43736.9</v>
      </c>
      <c r="EK186">
        <v>42122</v>
      </c>
      <c r="EL186">
        <v>2.02873</v>
      </c>
      <c r="EM186">
        <v>1.89193</v>
      </c>
      <c r="EN186">
        <v>0.0129938</v>
      </c>
      <c r="EO186">
        <v>0</v>
      </c>
      <c r="EP186">
        <v>23.7493</v>
      </c>
      <c r="EQ186">
        <v>999.9</v>
      </c>
      <c r="ER186">
        <v>46.5</v>
      </c>
      <c r="ES186">
        <v>29.7</v>
      </c>
      <c r="ET186">
        <v>19.2103</v>
      </c>
      <c r="EU186">
        <v>61.2438</v>
      </c>
      <c r="EV186">
        <v>22.0393</v>
      </c>
      <c r="EW186">
        <v>1</v>
      </c>
      <c r="EX186">
        <v>0.0255945</v>
      </c>
      <c r="EY186">
        <v>1.86759</v>
      </c>
      <c r="EZ186">
        <v>20.198</v>
      </c>
      <c r="FA186">
        <v>5.22837</v>
      </c>
      <c r="FB186">
        <v>11.998</v>
      </c>
      <c r="FC186">
        <v>4.9672</v>
      </c>
      <c r="FD186">
        <v>3.297</v>
      </c>
      <c r="FE186">
        <v>9999</v>
      </c>
      <c r="FF186">
        <v>9999</v>
      </c>
      <c r="FG186">
        <v>9999</v>
      </c>
      <c r="FH186">
        <v>28.5</v>
      </c>
      <c r="FI186">
        <v>4.97106</v>
      </c>
      <c r="FJ186">
        <v>1.86781</v>
      </c>
      <c r="FK186">
        <v>1.85911</v>
      </c>
      <c r="FL186">
        <v>1.86514</v>
      </c>
      <c r="FM186">
        <v>1.8631</v>
      </c>
      <c r="FN186">
        <v>1.86447</v>
      </c>
      <c r="FO186">
        <v>1.85989</v>
      </c>
      <c r="FP186">
        <v>1.864</v>
      </c>
      <c r="FQ186">
        <v>0</v>
      </c>
      <c r="FR186">
        <v>0</v>
      </c>
      <c r="FS186">
        <v>0</v>
      </c>
      <c r="FT186">
        <v>0</v>
      </c>
      <c r="FU186" t="s">
        <v>358</v>
      </c>
      <c r="FV186" t="s">
        <v>359</v>
      </c>
      <c r="FW186" t="s">
        <v>360</v>
      </c>
      <c r="FX186" t="s">
        <v>360</v>
      </c>
      <c r="FY186" t="s">
        <v>360</v>
      </c>
      <c r="FZ186" t="s">
        <v>360</v>
      </c>
      <c r="GA186">
        <v>0</v>
      </c>
      <c r="GB186">
        <v>100</v>
      </c>
      <c r="GC186">
        <v>100</v>
      </c>
      <c r="GD186">
        <v>-2.672</v>
      </c>
      <c r="GE186">
        <v>-0.0243</v>
      </c>
      <c r="GF186">
        <v>-0.822486228476407</v>
      </c>
      <c r="GG186">
        <v>-0.004200780211792431</v>
      </c>
      <c r="GH186">
        <v>-6.086107273994438E-07</v>
      </c>
      <c r="GI186">
        <v>3.538391214060535E-10</v>
      </c>
      <c r="GJ186">
        <v>-0.04724261997396283</v>
      </c>
      <c r="GK186">
        <v>0.006682484536868237</v>
      </c>
      <c r="GL186">
        <v>-0.0007200357986506558</v>
      </c>
      <c r="GM186">
        <v>2.515042002614049E-05</v>
      </c>
      <c r="GN186">
        <v>15</v>
      </c>
      <c r="GO186">
        <v>1944</v>
      </c>
      <c r="GP186">
        <v>3</v>
      </c>
      <c r="GQ186">
        <v>20</v>
      </c>
      <c r="GR186">
        <v>17.6</v>
      </c>
      <c r="GS186">
        <v>17.4</v>
      </c>
      <c r="GT186">
        <v>1.12915</v>
      </c>
      <c r="GU186">
        <v>2.4353</v>
      </c>
      <c r="GV186">
        <v>1.44897</v>
      </c>
      <c r="GW186">
        <v>2.29492</v>
      </c>
      <c r="GX186">
        <v>1.55151</v>
      </c>
      <c r="GY186">
        <v>2.23511</v>
      </c>
      <c r="GZ186">
        <v>34.6463</v>
      </c>
      <c r="HA186">
        <v>13.4578</v>
      </c>
      <c r="HB186">
        <v>18</v>
      </c>
      <c r="HC186">
        <v>538.6369999999999</v>
      </c>
      <c r="HD186">
        <v>455.533</v>
      </c>
      <c r="HE186">
        <v>21.0004</v>
      </c>
      <c r="HF186">
        <v>27.3177</v>
      </c>
      <c r="HG186">
        <v>30.0004</v>
      </c>
      <c r="HH186">
        <v>27.3523</v>
      </c>
      <c r="HI186">
        <v>27.3132</v>
      </c>
      <c r="HJ186">
        <v>22.6007</v>
      </c>
      <c r="HK186">
        <v>31.9427</v>
      </c>
      <c r="HL186">
        <v>39.5597</v>
      </c>
      <c r="HM186">
        <v>21</v>
      </c>
      <c r="HN186">
        <v>420</v>
      </c>
      <c r="HO186">
        <v>14.5485</v>
      </c>
      <c r="HP186">
        <v>99.0412</v>
      </c>
      <c r="HQ186">
        <v>100.634</v>
      </c>
    </row>
    <row r="187" spans="1:225">
      <c r="A187">
        <v>171</v>
      </c>
      <c r="B187">
        <v>1714157970</v>
      </c>
      <c r="C187">
        <v>6912.900000095367</v>
      </c>
      <c r="D187" t="s">
        <v>728</v>
      </c>
      <c r="E187" t="s">
        <v>729</v>
      </c>
      <c r="F187">
        <v>5</v>
      </c>
      <c r="G187" t="s">
        <v>717</v>
      </c>
      <c r="H187">
        <v>1714157962.066667</v>
      </c>
      <c r="I187">
        <f>(J187)/1000</f>
        <v>0</v>
      </c>
      <c r="J187">
        <f>IF(BE187, AM187, AG187)</f>
        <v>0</v>
      </c>
      <c r="K187">
        <f>IF(BE187, AH187, AF187)</f>
        <v>0</v>
      </c>
      <c r="L187">
        <f>BG187 - IF(AT187&gt;1, K187*BA187*100.0/(AV187*BU187), 0)</f>
        <v>0</v>
      </c>
      <c r="M187">
        <f>((S187-I187/2)*L187-K187)/(S187+I187/2)</f>
        <v>0</v>
      </c>
      <c r="N187">
        <f>M187*(BN187+BO187)/1000.0</f>
        <v>0</v>
      </c>
      <c r="O187">
        <f>(BG187 - IF(AT187&gt;1, K187*BA187*100.0/(AV187*BU187), 0))*(BN187+BO187)/1000.0</f>
        <v>0</v>
      </c>
      <c r="P187">
        <f>2.0/((1/R187-1/Q187)+SIGN(R187)*SQRT((1/R187-1/Q187)*(1/R187-1/Q187) + 4*BB187/((BB187+1)*(BB187+1))*(2*1/R187*1/Q187-1/Q187*1/Q187)))</f>
        <v>0</v>
      </c>
      <c r="Q187">
        <f>IF(LEFT(BC187,1)&lt;&gt;"0",IF(LEFT(BC187,1)="1",3.0,BD187),$D$5+$E$5*(BU187*BN187/($K$5*1000))+$F$5*(BU187*BN187/($K$5*1000))*MAX(MIN(BA187,$J$5),$I$5)*MAX(MIN(BA187,$J$5),$I$5)+$G$5*MAX(MIN(BA187,$J$5),$I$5)*(BU187*BN187/($K$5*1000))+$H$5*(BU187*BN187/($K$5*1000))*(BU187*BN187/($K$5*1000)))</f>
        <v>0</v>
      </c>
      <c r="R187">
        <f>I187*(1000-(1000*0.61365*exp(17.502*V187/(240.97+V187))/(BN187+BO187)+BI187)/2)/(1000*0.61365*exp(17.502*V187/(240.97+V187))/(BN187+BO187)-BI187)</f>
        <v>0</v>
      </c>
      <c r="S187">
        <f>1/((BB187+1)/(P187/1.6)+1/(Q187/1.37)) + BB187/((BB187+1)/(P187/1.6) + BB187/(Q187/1.37))</f>
        <v>0</v>
      </c>
      <c r="T187">
        <f>(AW187*AZ187)</f>
        <v>0</v>
      </c>
      <c r="U187">
        <f>(BP187+(T187+2*0.95*5.67E-8*(((BP187+$B$7)+273)^4-(BP187+273)^4)-44100*I187)/(1.84*29.3*Q187+8*0.95*5.67E-8*(BP187+273)^3))</f>
        <v>0</v>
      </c>
      <c r="V187">
        <f>($C$7*BQ187+$D$7*BR187+$E$7*U187)</f>
        <v>0</v>
      </c>
      <c r="W187">
        <f>0.61365*exp(17.502*V187/(240.97+V187))</f>
        <v>0</v>
      </c>
      <c r="X187">
        <f>(Y187/Z187*100)</f>
        <v>0</v>
      </c>
      <c r="Y187">
        <f>BI187*(BN187+BO187)/1000</f>
        <v>0</v>
      </c>
      <c r="Z187">
        <f>0.61365*exp(17.502*BP187/(240.97+BP187))</f>
        <v>0</v>
      </c>
      <c r="AA187">
        <f>(W187-BI187*(BN187+BO187)/1000)</f>
        <v>0</v>
      </c>
      <c r="AB187">
        <f>(-I187*44100)</f>
        <v>0</v>
      </c>
      <c r="AC187">
        <f>2*29.3*Q187*0.92*(BP187-V187)</f>
        <v>0</v>
      </c>
      <c r="AD187">
        <f>2*0.95*5.67E-8*(((BP187+$B$7)+273)^4-(V187+273)^4)</f>
        <v>0</v>
      </c>
      <c r="AE187">
        <f>T187+AD187+AB187+AC187</f>
        <v>0</v>
      </c>
      <c r="AF187">
        <f>BM187*AT187*(BH187-BG187*(1000-AT187*BJ187)/(1000-AT187*BI187))/(100*BA187)</f>
        <v>0</v>
      </c>
      <c r="AG187">
        <f>1000*BM187*AT187*(BI187-BJ187)/(100*BA187*(1000-AT187*BI187))</f>
        <v>0</v>
      </c>
      <c r="AH187">
        <f>(AI187 - AJ187 - BN187*1E3/(8.314*(BP187+273.15)) * AL187/BM187 * AK187) * BM187/(100*BA187) * (1000 - BJ187)/1000</f>
        <v>0</v>
      </c>
      <c r="AI187">
        <v>426.1469484686711</v>
      </c>
      <c r="AJ187">
        <v>424.4323696969695</v>
      </c>
      <c r="AK187">
        <v>0.0001114872328757515</v>
      </c>
      <c r="AL187">
        <v>67.19309020611472</v>
      </c>
      <c r="AM187">
        <f>(AO187 - AN187 + BN187*1E3/(8.314*(BP187+273.15)) * AQ187/BM187 * AP187) * BM187/(100*BA187) * 1000/(1000 - AO187)</f>
        <v>0</v>
      </c>
      <c r="AN187">
        <v>14.52153500908475</v>
      </c>
      <c r="AO187">
        <v>14.91568848484849</v>
      </c>
      <c r="AP187">
        <v>9.619520430091546E-06</v>
      </c>
      <c r="AQ187">
        <v>78.54590987625026</v>
      </c>
      <c r="AR187">
        <v>45</v>
      </c>
      <c r="AS187">
        <v>8</v>
      </c>
      <c r="AT187">
        <f>IF(AR187*$H$13&gt;=AV187,1.0,(AV187/(AV187-AR187*$H$13)))</f>
        <v>0</v>
      </c>
      <c r="AU187">
        <f>(AT187-1)*100</f>
        <v>0</v>
      </c>
      <c r="AV187">
        <f>MAX(0,($B$13+$C$13*BU187)/(1+$D$13*BU187)*BN187/(BP187+273)*$E$13)</f>
        <v>0</v>
      </c>
      <c r="AW187">
        <f>$B$11*BV187+$C$11*BW187+$F$11*CH187*(1-CK187)</f>
        <v>0</v>
      </c>
      <c r="AX187">
        <f>AW187*AY187</f>
        <v>0</v>
      </c>
      <c r="AY187">
        <f>($B$11*$D$9+$C$11*$D$9+$F$11*((CU187+CM187)/MAX(CU187+CM187+CV187, 0.1)*$I$9+CV187/MAX(CU187+CM187+CV187, 0.1)*$J$9))/($B$11+$C$11+$F$11)</f>
        <v>0</v>
      </c>
      <c r="AZ187">
        <f>($B$11*$K$9+$C$11*$K$9+$F$11*((CU187+CM187)/MAX(CU187+CM187+CV187, 0.1)*$P$9+CV187/MAX(CU187+CM187+CV187, 0.1)*$Q$9))/($B$11+$C$11+$F$11)</f>
        <v>0</v>
      </c>
      <c r="BA187">
        <v>6</v>
      </c>
      <c r="BB187">
        <v>0.5</v>
      </c>
      <c r="BC187" t="s">
        <v>355</v>
      </c>
      <c r="BD187">
        <v>2</v>
      </c>
      <c r="BE187" t="b">
        <v>1</v>
      </c>
      <c r="BF187">
        <v>1714157962.066667</v>
      </c>
      <c r="BG187">
        <v>418.1180666666667</v>
      </c>
      <c r="BH187">
        <v>419.9824666666667</v>
      </c>
      <c r="BI187">
        <v>14.91415666666666</v>
      </c>
      <c r="BJ187">
        <v>14.51872</v>
      </c>
      <c r="BK187">
        <v>420.7895666666666</v>
      </c>
      <c r="BL187">
        <v>14.93841</v>
      </c>
      <c r="BM187">
        <v>599.9713333333333</v>
      </c>
      <c r="BN187">
        <v>101.3661333333333</v>
      </c>
      <c r="BO187">
        <v>0.09997561666666667</v>
      </c>
      <c r="BP187">
        <v>23.91582333333334</v>
      </c>
      <c r="BQ187">
        <v>23.96505666666667</v>
      </c>
      <c r="BR187">
        <v>999.9000000000002</v>
      </c>
      <c r="BS187">
        <v>0</v>
      </c>
      <c r="BT187">
        <v>0</v>
      </c>
      <c r="BU187">
        <v>9993.682999999999</v>
      </c>
      <c r="BV187">
        <v>0</v>
      </c>
      <c r="BW187">
        <v>828.6480333333335</v>
      </c>
      <c r="BX187">
        <v>-1.864462</v>
      </c>
      <c r="BY187">
        <v>424.4483</v>
      </c>
      <c r="BZ187">
        <v>426.1700666666666</v>
      </c>
      <c r="CA187">
        <v>0.3954375</v>
      </c>
      <c r="CB187">
        <v>419.9824666666667</v>
      </c>
      <c r="CC187">
        <v>14.51872</v>
      </c>
      <c r="CD187">
        <v>1.511788666666667</v>
      </c>
      <c r="CE187">
        <v>1.471704333333334</v>
      </c>
      <c r="CF187">
        <v>13.08791</v>
      </c>
      <c r="CG187">
        <v>12.67732333333334</v>
      </c>
      <c r="CH187">
        <v>400.0227666666667</v>
      </c>
      <c r="CI187">
        <v>0.8999925</v>
      </c>
      <c r="CJ187">
        <v>0.1000077233333333</v>
      </c>
      <c r="CK187">
        <v>0</v>
      </c>
      <c r="CL187">
        <v>171.3655</v>
      </c>
      <c r="CM187">
        <v>5.00098</v>
      </c>
      <c r="CN187">
        <v>1077.497</v>
      </c>
      <c r="CO187">
        <v>3656.121666666667</v>
      </c>
      <c r="CP187">
        <v>35.47059999999999</v>
      </c>
      <c r="CQ187">
        <v>40.72896666666666</v>
      </c>
      <c r="CR187">
        <v>37.53516666666666</v>
      </c>
      <c r="CS187">
        <v>40.18936666666666</v>
      </c>
      <c r="CT187">
        <v>37.94773333333332</v>
      </c>
      <c r="CU187">
        <v>355.516</v>
      </c>
      <c r="CV187">
        <v>39.506</v>
      </c>
      <c r="CW187">
        <v>0</v>
      </c>
      <c r="CX187">
        <v>1714158056.9</v>
      </c>
      <c r="CY187">
        <v>0</v>
      </c>
      <c r="CZ187">
        <v>1714156915</v>
      </c>
      <c r="DA187" t="s">
        <v>672</v>
      </c>
      <c r="DB187">
        <v>1714156905.5</v>
      </c>
      <c r="DC187">
        <v>1714156915</v>
      </c>
      <c r="DD187">
        <v>6</v>
      </c>
      <c r="DE187">
        <v>-0.076</v>
      </c>
      <c r="DF187">
        <v>0.007</v>
      </c>
      <c r="DG187">
        <v>-2.68</v>
      </c>
      <c r="DH187">
        <v>-0.025</v>
      </c>
      <c r="DI187">
        <v>420</v>
      </c>
      <c r="DJ187">
        <v>14</v>
      </c>
      <c r="DK187">
        <v>1.05</v>
      </c>
      <c r="DL187">
        <v>0.63</v>
      </c>
      <c r="DM187">
        <v>-1.8639815</v>
      </c>
      <c r="DN187">
        <v>-0.1155217260787981</v>
      </c>
      <c r="DO187">
        <v>0.04967741270185073</v>
      </c>
      <c r="DP187">
        <v>0</v>
      </c>
      <c r="DQ187">
        <v>0.39727565</v>
      </c>
      <c r="DR187">
        <v>-0.02839659287054479</v>
      </c>
      <c r="DS187">
        <v>0.002935253562726735</v>
      </c>
      <c r="DT187">
        <v>1</v>
      </c>
      <c r="DU187">
        <v>1</v>
      </c>
      <c r="DV187">
        <v>2</v>
      </c>
      <c r="DW187" t="s">
        <v>368</v>
      </c>
      <c r="DX187">
        <v>3.22826</v>
      </c>
      <c r="DY187">
        <v>2.70427</v>
      </c>
      <c r="DZ187">
        <v>0.105514</v>
      </c>
      <c r="EA187">
        <v>0.105687</v>
      </c>
      <c r="EB187">
        <v>0.0823144</v>
      </c>
      <c r="EC187">
        <v>0.08112900000000001</v>
      </c>
      <c r="ED187">
        <v>29146.3</v>
      </c>
      <c r="EE187">
        <v>28438.2</v>
      </c>
      <c r="EF187">
        <v>31210.9</v>
      </c>
      <c r="EG187">
        <v>30152.1</v>
      </c>
      <c r="EH187">
        <v>38362.4</v>
      </c>
      <c r="EI187">
        <v>36651.8</v>
      </c>
      <c r="EJ187">
        <v>43736.4</v>
      </c>
      <c r="EK187">
        <v>42121</v>
      </c>
      <c r="EL187">
        <v>2.02723</v>
      </c>
      <c r="EM187">
        <v>1.89195</v>
      </c>
      <c r="EN187">
        <v>0.0130683</v>
      </c>
      <c r="EO187">
        <v>0</v>
      </c>
      <c r="EP187">
        <v>23.7563</v>
      </c>
      <c r="EQ187">
        <v>999.9</v>
      </c>
      <c r="ER187">
        <v>46.5</v>
      </c>
      <c r="ES187">
        <v>29.7</v>
      </c>
      <c r="ET187">
        <v>19.2091</v>
      </c>
      <c r="EU187">
        <v>61.5938</v>
      </c>
      <c r="EV187">
        <v>22.2356</v>
      </c>
      <c r="EW187">
        <v>1</v>
      </c>
      <c r="EX187">
        <v>0.0262449</v>
      </c>
      <c r="EY187">
        <v>1.88219</v>
      </c>
      <c r="EZ187">
        <v>20.1978</v>
      </c>
      <c r="FA187">
        <v>5.22837</v>
      </c>
      <c r="FB187">
        <v>11.998</v>
      </c>
      <c r="FC187">
        <v>4.9672</v>
      </c>
      <c r="FD187">
        <v>3.297</v>
      </c>
      <c r="FE187">
        <v>9999</v>
      </c>
      <c r="FF187">
        <v>9999</v>
      </c>
      <c r="FG187">
        <v>9999</v>
      </c>
      <c r="FH187">
        <v>28.5</v>
      </c>
      <c r="FI187">
        <v>4.97103</v>
      </c>
      <c r="FJ187">
        <v>1.86778</v>
      </c>
      <c r="FK187">
        <v>1.85912</v>
      </c>
      <c r="FL187">
        <v>1.86512</v>
      </c>
      <c r="FM187">
        <v>1.8631</v>
      </c>
      <c r="FN187">
        <v>1.86447</v>
      </c>
      <c r="FO187">
        <v>1.85989</v>
      </c>
      <c r="FP187">
        <v>1.86399</v>
      </c>
      <c r="FQ187">
        <v>0</v>
      </c>
      <c r="FR187">
        <v>0</v>
      </c>
      <c r="FS187">
        <v>0</v>
      </c>
      <c r="FT187">
        <v>0</v>
      </c>
      <c r="FU187" t="s">
        <v>358</v>
      </c>
      <c r="FV187" t="s">
        <v>359</v>
      </c>
      <c r="FW187" t="s">
        <v>360</v>
      </c>
      <c r="FX187" t="s">
        <v>360</v>
      </c>
      <c r="FY187" t="s">
        <v>360</v>
      </c>
      <c r="FZ187" t="s">
        <v>360</v>
      </c>
      <c r="GA187">
        <v>0</v>
      </c>
      <c r="GB187">
        <v>100</v>
      </c>
      <c r="GC187">
        <v>100</v>
      </c>
      <c r="GD187">
        <v>-2.672</v>
      </c>
      <c r="GE187">
        <v>-0.0243</v>
      </c>
      <c r="GF187">
        <v>-0.822486228476407</v>
      </c>
      <c r="GG187">
        <v>-0.004200780211792431</v>
      </c>
      <c r="GH187">
        <v>-6.086107273994438E-07</v>
      </c>
      <c r="GI187">
        <v>3.538391214060535E-10</v>
      </c>
      <c r="GJ187">
        <v>-0.04724261997396283</v>
      </c>
      <c r="GK187">
        <v>0.006682484536868237</v>
      </c>
      <c r="GL187">
        <v>-0.0007200357986506558</v>
      </c>
      <c r="GM187">
        <v>2.515042002614049E-05</v>
      </c>
      <c r="GN187">
        <v>15</v>
      </c>
      <c r="GO187">
        <v>1944</v>
      </c>
      <c r="GP187">
        <v>3</v>
      </c>
      <c r="GQ187">
        <v>20</v>
      </c>
      <c r="GR187">
        <v>17.7</v>
      </c>
      <c r="GS187">
        <v>17.6</v>
      </c>
      <c r="GT187">
        <v>1.12915</v>
      </c>
      <c r="GU187">
        <v>2.41699</v>
      </c>
      <c r="GV187">
        <v>1.44775</v>
      </c>
      <c r="GW187">
        <v>2.2937</v>
      </c>
      <c r="GX187">
        <v>1.55151</v>
      </c>
      <c r="GY187">
        <v>2.39502</v>
      </c>
      <c r="GZ187">
        <v>34.6692</v>
      </c>
      <c r="HA187">
        <v>13.4666</v>
      </c>
      <c r="HB187">
        <v>18</v>
      </c>
      <c r="HC187">
        <v>537.732</v>
      </c>
      <c r="HD187">
        <v>455.621</v>
      </c>
      <c r="HE187">
        <v>21.0013</v>
      </c>
      <c r="HF187">
        <v>27.3252</v>
      </c>
      <c r="HG187">
        <v>30.0004</v>
      </c>
      <c r="HH187">
        <v>27.3597</v>
      </c>
      <c r="HI187">
        <v>27.3224</v>
      </c>
      <c r="HJ187">
        <v>22.602</v>
      </c>
      <c r="HK187">
        <v>31.9427</v>
      </c>
      <c r="HL187">
        <v>39.5597</v>
      </c>
      <c r="HM187">
        <v>21</v>
      </c>
      <c r="HN187">
        <v>420</v>
      </c>
      <c r="HO187">
        <v>14.5485</v>
      </c>
      <c r="HP187">
        <v>99.0402</v>
      </c>
      <c r="HQ187">
        <v>100.632</v>
      </c>
    </row>
    <row r="188" spans="1:225">
      <c r="A188">
        <v>172</v>
      </c>
      <c r="B188">
        <v>1714159010.6</v>
      </c>
      <c r="C188">
        <v>7953.5</v>
      </c>
      <c r="D188" t="s">
        <v>730</v>
      </c>
      <c r="E188" t="s">
        <v>731</v>
      </c>
      <c r="F188">
        <v>5</v>
      </c>
      <c r="G188" t="s">
        <v>717</v>
      </c>
      <c r="H188">
        <v>1714159002.849999</v>
      </c>
      <c r="I188">
        <f>(J188)/1000</f>
        <v>0</v>
      </c>
      <c r="J188">
        <f>IF(BE188, AM188, AG188)</f>
        <v>0</v>
      </c>
      <c r="K188">
        <f>IF(BE188, AH188, AF188)</f>
        <v>0</v>
      </c>
      <c r="L188">
        <f>BG188 - IF(AT188&gt;1, K188*BA188*100.0/(AV188*BU188), 0)</f>
        <v>0</v>
      </c>
      <c r="M188">
        <f>((S188-I188/2)*L188-K188)/(S188+I188/2)</f>
        <v>0</v>
      </c>
      <c r="N188">
        <f>M188*(BN188+BO188)/1000.0</f>
        <v>0</v>
      </c>
      <c r="O188">
        <f>(BG188 - IF(AT188&gt;1, K188*BA188*100.0/(AV188*BU188), 0))*(BN188+BO188)/1000.0</f>
        <v>0</v>
      </c>
      <c r="P188">
        <f>2.0/((1/R188-1/Q188)+SIGN(R188)*SQRT((1/R188-1/Q188)*(1/R188-1/Q188) + 4*BB188/((BB188+1)*(BB188+1))*(2*1/R188*1/Q188-1/Q188*1/Q188)))</f>
        <v>0</v>
      </c>
      <c r="Q188">
        <f>IF(LEFT(BC188,1)&lt;&gt;"0",IF(LEFT(BC188,1)="1",3.0,BD188),$D$5+$E$5*(BU188*BN188/($K$5*1000))+$F$5*(BU188*BN188/($K$5*1000))*MAX(MIN(BA188,$J$5),$I$5)*MAX(MIN(BA188,$J$5),$I$5)+$G$5*MAX(MIN(BA188,$J$5),$I$5)*(BU188*BN188/($K$5*1000))+$H$5*(BU188*BN188/($K$5*1000))*(BU188*BN188/($K$5*1000)))</f>
        <v>0</v>
      </c>
      <c r="R188">
        <f>I188*(1000-(1000*0.61365*exp(17.502*V188/(240.97+V188))/(BN188+BO188)+BI188)/2)/(1000*0.61365*exp(17.502*V188/(240.97+V188))/(BN188+BO188)-BI188)</f>
        <v>0</v>
      </c>
      <c r="S188">
        <f>1/((BB188+1)/(P188/1.6)+1/(Q188/1.37)) + BB188/((BB188+1)/(P188/1.6) + BB188/(Q188/1.37))</f>
        <v>0</v>
      </c>
      <c r="T188">
        <f>(AW188*AZ188)</f>
        <v>0</v>
      </c>
      <c r="U188">
        <f>(BP188+(T188+2*0.95*5.67E-8*(((BP188+$B$7)+273)^4-(BP188+273)^4)-44100*I188)/(1.84*29.3*Q188+8*0.95*5.67E-8*(BP188+273)^3))</f>
        <v>0</v>
      </c>
      <c r="V188">
        <f>($C$7*BQ188+$D$7*BR188+$E$7*U188)</f>
        <v>0</v>
      </c>
      <c r="W188">
        <f>0.61365*exp(17.502*V188/(240.97+V188))</f>
        <v>0</v>
      </c>
      <c r="X188">
        <f>(Y188/Z188*100)</f>
        <v>0</v>
      </c>
      <c r="Y188">
        <f>BI188*(BN188+BO188)/1000</f>
        <v>0</v>
      </c>
      <c r="Z188">
        <f>0.61365*exp(17.502*BP188/(240.97+BP188))</f>
        <v>0</v>
      </c>
      <c r="AA188">
        <f>(W188-BI188*(BN188+BO188)/1000)</f>
        <v>0</v>
      </c>
      <c r="AB188">
        <f>(-I188*44100)</f>
        <v>0</v>
      </c>
      <c r="AC188">
        <f>2*29.3*Q188*0.92*(BP188-V188)</f>
        <v>0</v>
      </c>
      <c r="AD188">
        <f>2*0.95*5.67E-8*(((BP188+$B$7)+273)^4-(V188+273)^4)</f>
        <v>0</v>
      </c>
      <c r="AE188">
        <f>T188+AD188+AB188+AC188</f>
        <v>0</v>
      </c>
      <c r="AF188">
        <f>BM188*AT188*(BH188-BG188*(1000-AT188*BJ188)/(1000-AT188*BI188))/(100*BA188)</f>
        <v>0</v>
      </c>
      <c r="AG188">
        <f>1000*BM188*AT188*(BI188-BJ188)/(100*BA188*(1000-AT188*BI188))</f>
        <v>0</v>
      </c>
      <c r="AH188">
        <f>(AI188 - AJ188 - BN188*1E3/(8.314*(BP188+273.15)) * AL188/BM188 * AK188) * BM188/(100*BA188) * (1000 - BJ188)/1000</f>
        <v>0</v>
      </c>
      <c r="AI188">
        <v>2030.466575139747</v>
      </c>
      <c r="AJ188">
        <v>2026.464787878788</v>
      </c>
      <c r="AK188">
        <v>0.6940123342153955</v>
      </c>
      <c r="AL188">
        <v>67.21023791224926</v>
      </c>
      <c r="AM188">
        <f>(AO188 - AN188 + BN188*1E3/(8.314*(BP188+273.15)) * AQ188/BM188 * AP188) * BM188/(100*BA188) * 1000/(1000 - AO188)</f>
        <v>0</v>
      </c>
      <c r="AN188">
        <v>15.02208508493138</v>
      </c>
      <c r="AO188">
        <v>15.13972242424242</v>
      </c>
      <c r="AP188">
        <v>0.01146759923213982</v>
      </c>
      <c r="AQ188">
        <v>78.53680136531747</v>
      </c>
      <c r="AR188">
        <v>0</v>
      </c>
      <c r="AS188">
        <v>0</v>
      </c>
      <c r="AT188">
        <f>IF(AR188*$H$13&gt;=AV188,1.0,(AV188/(AV188-AR188*$H$13)))</f>
        <v>0</v>
      </c>
      <c r="AU188">
        <f>(AT188-1)*100</f>
        <v>0</v>
      </c>
      <c r="AV188">
        <f>MAX(0,($B$13+$C$13*BU188)/(1+$D$13*BU188)*BN188/(BP188+273)*$E$13)</f>
        <v>0</v>
      </c>
      <c r="AW188">
        <f>$B$11*BV188+$C$11*BW188+$F$11*CH188*(1-CK188)</f>
        <v>0</v>
      </c>
      <c r="AX188">
        <f>AW188*AY188</f>
        <v>0</v>
      </c>
      <c r="AY188">
        <f>($B$11*$D$9+$C$11*$D$9+$F$11*((CU188+CM188)/MAX(CU188+CM188+CV188, 0.1)*$I$9+CV188/MAX(CU188+CM188+CV188, 0.1)*$J$9))/($B$11+$C$11+$F$11)</f>
        <v>0</v>
      </c>
      <c r="AZ188">
        <f>($B$11*$K$9+$C$11*$K$9+$F$11*((CU188+CM188)/MAX(CU188+CM188+CV188, 0.1)*$P$9+CV188/MAX(CU188+CM188+CV188, 0.1)*$Q$9))/($B$11+$C$11+$F$11)</f>
        <v>0</v>
      </c>
      <c r="BA188">
        <v>6</v>
      </c>
      <c r="BB188">
        <v>0.5</v>
      </c>
      <c r="BC188" t="s">
        <v>355</v>
      </c>
      <c r="BD188">
        <v>2</v>
      </c>
      <c r="BE188" t="b">
        <v>1</v>
      </c>
      <c r="BF188">
        <v>1714159002.849999</v>
      </c>
      <c r="BG188">
        <v>1985.702333333333</v>
      </c>
      <c r="BH188">
        <v>1999.978666666667</v>
      </c>
      <c r="BI188">
        <v>15.02607</v>
      </c>
      <c r="BJ188">
        <v>15.01620666666667</v>
      </c>
      <c r="BK188">
        <v>1992.941</v>
      </c>
      <c r="BL188">
        <v>15.05346666666667</v>
      </c>
      <c r="BM188">
        <v>600.0073999999998</v>
      </c>
      <c r="BN188">
        <v>101.3674666666667</v>
      </c>
      <c r="BO188">
        <v>0.1000100966666667</v>
      </c>
      <c r="BP188">
        <v>25.79031</v>
      </c>
      <c r="BQ188">
        <v>25.87861</v>
      </c>
      <c r="BR188">
        <v>999.9000000000002</v>
      </c>
      <c r="BS188">
        <v>0</v>
      </c>
      <c r="BT188">
        <v>0</v>
      </c>
      <c r="BU188">
        <v>9992.067999999999</v>
      </c>
      <c r="BV188">
        <v>0</v>
      </c>
      <c r="BW188">
        <v>1924.428333333333</v>
      </c>
      <c r="BX188">
        <v>-14.277812</v>
      </c>
      <c r="BY188">
        <v>2015.995333333334</v>
      </c>
      <c r="BZ188">
        <v>2030.469666666667</v>
      </c>
      <c r="CA188">
        <v>0.009856666666666661</v>
      </c>
      <c r="CB188">
        <v>1999.978666666667</v>
      </c>
      <c r="CC188">
        <v>15.01620666666667</v>
      </c>
      <c r="CD188">
        <v>1.523154666666667</v>
      </c>
      <c r="CE188">
        <v>1.522156</v>
      </c>
      <c r="CF188">
        <v>13.20237666666667</v>
      </c>
      <c r="CG188">
        <v>13.19256</v>
      </c>
      <c r="CH188">
        <v>349.997</v>
      </c>
      <c r="CI188">
        <v>0.8999836</v>
      </c>
      <c r="CJ188">
        <v>0.10001634</v>
      </c>
      <c r="CK188">
        <v>0</v>
      </c>
      <c r="CL188">
        <v>254.9871666666666</v>
      </c>
      <c r="CM188">
        <v>5.00098</v>
      </c>
      <c r="CN188">
        <v>1442.199</v>
      </c>
      <c r="CO188">
        <v>3193.101333333333</v>
      </c>
      <c r="CP188">
        <v>34.30373333333333</v>
      </c>
      <c r="CQ188">
        <v>38.125</v>
      </c>
      <c r="CR188">
        <v>35.937</v>
      </c>
      <c r="CS188">
        <v>37.25620000000001</v>
      </c>
      <c r="CT188">
        <v>36.22689999999999</v>
      </c>
      <c r="CU188">
        <v>310.49</v>
      </c>
      <c r="CV188">
        <v>34.503</v>
      </c>
      <c r="CW188">
        <v>0</v>
      </c>
      <c r="CX188">
        <v>1714159097.3</v>
      </c>
      <c r="CY188">
        <v>0</v>
      </c>
      <c r="CZ188">
        <v>1714158924.6</v>
      </c>
      <c r="DA188" t="s">
        <v>732</v>
      </c>
      <c r="DB188">
        <v>1714158924.6</v>
      </c>
      <c r="DC188">
        <v>1714158906.6</v>
      </c>
      <c r="DD188">
        <v>7</v>
      </c>
      <c r="DE188">
        <v>1.728</v>
      </c>
      <c r="DF188">
        <v>-0.003</v>
      </c>
      <c r="DG188">
        <v>-7.118</v>
      </c>
      <c r="DH188">
        <v>-0.028</v>
      </c>
      <c r="DI188">
        <v>2000</v>
      </c>
      <c r="DJ188">
        <v>14</v>
      </c>
      <c r="DK188">
        <v>0.74</v>
      </c>
      <c r="DL188">
        <v>0.11</v>
      </c>
      <c r="DM188">
        <v>-28.70466268292683</v>
      </c>
      <c r="DN188">
        <v>233.7895427874563</v>
      </c>
      <c r="DO188">
        <v>25.05273453779165</v>
      </c>
      <c r="DP188">
        <v>0</v>
      </c>
      <c r="DQ188">
        <v>-0.05996690243902439</v>
      </c>
      <c r="DR188">
        <v>1.24959824989547</v>
      </c>
      <c r="DS188">
        <v>0.1242864879387295</v>
      </c>
      <c r="DT188">
        <v>0</v>
      </c>
      <c r="DU188">
        <v>0</v>
      </c>
      <c r="DV188">
        <v>2</v>
      </c>
      <c r="DW188" t="s">
        <v>357</v>
      </c>
      <c r="DX188">
        <v>3.2283</v>
      </c>
      <c r="DY188">
        <v>2.70473</v>
      </c>
      <c r="DZ188">
        <v>0.29365</v>
      </c>
      <c r="EA188">
        <v>0.294022</v>
      </c>
      <c r="EB188">
        <v>0.08304250000000001</v>
      </c>
      <c r="EC188">
        <v>0.0829739</v>
      </c>
      <c r="ED188">
        <v>22971.8</v>
      </c>
      <c r="EE188">
        <v>22396</v>
      </c>
      <c r="EF188">
        <v>31157.2</v>
      </c>
      <c r="EG188">
        <v>30087.4</v>
      </c>
      <c r="EH188">
        <v>38265.7</v>
      </c>
      <c r="EI188">
        <v>36506.8</v>
      </c>
      <c r="EJ188">
        <v>43656.1</v>
      </c>
      <c r="EK188">
        <v>42033.3</v>
      </c>
      <c r="EL188">
        <v>2.12622</v>
      </c>
      <c r="EM188">
        <v>1.87077</v>
      </c>
      <c r="EN188">
        <v>0.0375658</v>
      </c>
      <c r="EO188">
        <v>0</v>
      </c>
      <c r="EP188">
        <v>25.299</v>
      </c>
      <c r="EQ188">
        <v>999.9</v>
      </c>
      <c r="ER188">
        <v>41.8</v>
      </c>
      <c r="ES188">
        <v>31.7</v>
      </c>
      <c r="ET188">
        <v>19.3579</v>
      </c>
      <c r="EU188">
        <v>61.8028</v>
      </c>
      <c r="EV188">
        <v>21.9231</v>
      </c>
      <c r="EW188">
        <v>1</v>
      </c>
      <c r="EX188">
        <v>0.100749</v>
      </c>
      <c r="EY188">
        <v>0.400452</v>
      </c>
      <c r="EZ188">
        <v>20.153</v>
      </c>
      <c r="FA188">
        <v>5.22163</v>
      </c>
      <c r="FB188">
        <v>11.998</v>
      </c>
      <c r="FC188">
        <v>4.9651</v>
      </c>
      <c r="FD188">
        <v>3.29633</v>
      </c>
      <c r="FE188">
        <v>9999</v>
      </c>
      <c r="FF188">
        <v>9999</v>
      </c>
      <c r="FG188">
        <v>9999</v>
      </c>
      <c r="FH188">
        <v>28.7</v>
      </c>
      <c r="FI188">
        <v>4.97153</v>
      </c>
      <c r="FJ188">
        <v>1.86813</v>
      </c>
      <c r="FK188">
        <v>1.85952</v>
      </c>
      <c r="FL188">
        <v>1.86554</v>
      </c>
      <c r="FM188">
        <v>1.86344</v>
      </c>
      <c r="FN188">
        <v>1.86481</v>
      </c>
      <c r="FO188">
        <v>1.86029</v>
      </c>
      <c r="FP188">
        <v>1.86438</v>
      </c>
      <c r="FQ188">
        <v>0</v>
      </c>
      <c r="FR188">
        <v>0</v>
      </c>
      <c r="FS188">
        <v>0</v>
      </c>
      <c r="FT188">
        <v>0</v>
      </c>
      <c r="FU188" t="s">
        <v>358</v>
      </c>
      <c r="FV188" t="s">
        <v>359</v>
      </c>
      <c r="FW188" t="s">
        <v>360</v>
      </c>
      <c r="FX188" t="s">
        <v>360</v>
      </c>
      <c r="FY188" t="s">
        <v>360</v>
      </c>
      <c r="FZ188" t="s">
        <v>360</v>
      </c>
      <c r="GA188">
        <v>0</v>
      </c>
      <c r="GB188">
        <v>100</v>
      </c>
      <c r="GC188">
        <v>100</v>
      </c>
      <c r="GD188">
        <v>-7.26</v>
      </c>
      <c r="GE188">
        <v>-0.0272</v>
      </c>
      <c r="GF188">
        <v>0.7488809363715137</v>
      </c>
      <c r="GG188">
        <v>-0.004200780211792431</v>
      </c>
      <c r="GH188">
        <v>-6.086107273994438E-07</v>
      </c>
      <c r="GI188">
        <v>3.538391214060535E-10</v>
      </c>
      <c r="GJ188">
        <v>-0.05062057039447274</v>
      </c>
      <c r="GK188">
        <v>0.006682484536868237</v>
      </c>
      <c r="GL188">
        <v>-0.0007200357986506558</v>
      </c>
      <c r="GM188">
        <v>2.515042002614049E-05</v>
      </c>
      <c r="GN188">
        <v>15</v>
      </c>
      <c r="GO188">
        <v>1944</v>
      </c>
      <c r="GP188">
        <v>3</v>
      </c>
      <c r="GQ188">
        <v>20</v>
      </c>
      <c r="GR188">
        <v>1.4</v>
      </c>
      <c r="GS188">
        <v>1.7</v>
      </c>
      <c r="GT188">
        <v>4.00391</v>
      </c>
      <c r="GU188">
        <v>2.40479</v>
      </c>
      <c r="GV188">
        <v>1.44775</v>
      </c>
      <c r="GW188">
        <v>2.29248</v>
      </c>
      <c r="GX188">
        <v>1.55151</v>
      </c>
      <c r="GY188">
        <v>2.39502</v>
      </c>
      <c r="GZ188">
        <v>37.1225</v>
      </c>
      <c r="HA188">
        <v>24.105</v>
      </c>
      <c r="HB188">
        <v>18</v>
      </c>
      <c r="HC188">
        <v>615.3869999999999</v>
      </c>
      <c r="HD188">
        <v>450.59</v>
      </c>
      <c r="HE188">
        <v>25.0016</v>
      </c>
      <c r="HF188">
        <v>28.3616</v>
      </c>
      <c r="HG188">
        <v>30.0005</v>
      </c>
      <c r="HH188">
        <v>28.3728</v>
      </c>
      <c r="HI188">
        <v>28.3375</v>
      </c>
      <c r="HJ188">
        <v>80.1657</v>
      </c>
      <c r="HK188">
        <v>29.1058</v>
      </c>
      <c r="HL188">
        <v>32.3688</v>
      </c>
      <c r="HM188">
        <v>25</v>
      </c>
      <c r="HN188">
        <v>2000</v>
      </c>
      <c r="HO188">
        <v>14.9977</v>
      </c>
      <c r="HP188">
        <v>98.863</v>
      </c>
      <c r="HQ188">
        <v>100.42</v>
      </c>
    </row>
    <row r="189" spans="1:225">
      <c r="A189">
        <v>173</v>
      </c>
      <c r="B189">
        <v>1714159020.6</v>
      </c>
      <c r="C189">
        <v>7963.5</v>
      </c>
      <c r="D189" t="s">
        <v>733</v>
      </c>
      <c r="E189" t="s">
        <v>734</v>
      </c>
      <c r="F189">
        <v>5</v>
      </c>
      <c r="G189" t="s">
        <v>717</v>
      </c>
      <c r="H189">
        <v>1714159012.927586</v>
      </c>
      <c r="I189">
        <f>(J189)/1000</f>
        <v>0</v>
      </c>
      <c r="J189">
        <f>IF(BE189, AM189, AG189)</f>
        <v>0</v>
      </c>
      <c r="K189">
        <f>IF(BE189, AH189, AF189)</f>
        <v>0</v>
      </c>
      <c r="L189">
        <f>BG189 - IF(AT189&gt;1, K189*BA189*100.0/(AV189*BU189), 0)</f>
        <v>0</v>
      </c>
      <c r="M189">
        <f>((S189-I189/2)*L189-K189)/(S189+I189/2)</f>
        <v>0</v>
      </c>
      <c r="N189">
        <f>M189*(BN189+BO189)/1000.0</f>
        <v>0</v>
      </c>
      <c r="O189">
        <f>(BG189 - IF(AT189&gt;1, K189*BA189*100.0/(AV189*BU189), 0))*(BN189+BO189)/1000.0</f>
        <v>0</v>
      </c>
      <c r="P189">
        <f>2.0/((1/R189-1/Q189)+SIGN(R189)*SQRT((1/R189-1/Q189)*(1/R189-1/Q189) + 4*BB189/((BB189+1)*(BB189+1))*(2*1/R189*1/Q189-1/Q189*1/Q189)))</f>
        <v>0</v>
      </c>
      <c r="Q189">
        <f>IF(LEFT(BC189,1)&lt;&gt;"0",IF(LEFT(BC189,1)="1",3.0,BD189),$D$5+$E$5*(BU189*BN189/($K$5*1000))+$F$5*(BU189*BN189/($K$5*1000))*MAX(MIN(BA189,$J$5),$I$5)*MAX(MIN(BA189,$J$5),$I$5)+$G$5*MAX(MIN(BA189,$J$5),$I$5)*(BU189*BN189/($K$5*1000))+$H$5*(BU189*BN189/($K$5*1000))*(BU189*BN189/($K$5*1000)))</f>
        <v>0</v>
      </c>
      <c r="R189">
        <f>I189*(1000-(1000*0.61365*exp(17.502*V189/(240.97+V189))/(BN189+BO189)+BI189)/2)/(1000*0.61365*exp(17.502*V189/(240.97+V189))/(BN189+BO189)-BI189)</f>
        <v>0</v>
      </c>
      <c r="S189">
        <f>1/((BB189+1)/(P189/1.6)+1/(Q189/1.37)) + BB189/((BB189+1)/(P189/1.6) + BB189/(Q189/1.37))</f>
        <v>0</v>
      </c>
      <c r="T189">
        <f>(AW189*AZ189)</f>
        <v>0</v>
      </c>
      <c r="U189">
        <f>(BP189+(T189+2*0.95*5.67E-8*(((BP189+$B$7)+273)^4-(BP189+273)^4)-44100*I189)/(1.84*29.3*Q189+8*0.95*5.67E-8*(BP189+273)^3))</f>
        <v>0</v>
      </c>
      <c r="V189">
        <f>($C$7*BQ189+$D$7*BR189+$E$7*U189)</f>
        <v>0</v>
      </c>
      <c r="W189">
        <f>0.61365*exp(17.502*V189/(240.97+V189))</f>
        <v>0</v>
      </c>
      <c r="X189">
        <f>(Y189/Z189*100)</f>
        <v>0</v>
      </c>
      <c r="Y189">
        <f>BI189*(BN189+BO189)/1000</f>
        <v>0</v>
      </c>
      <c r="Z189">
        <f>0.61365*exp(17.502*BP189/(240.97+BP189))</f>
        <v>0</v>
      </c>
      <c r="AA189">
        <f>(W189-BI189*(BN189+BO189)/1000)</f>
        <v>0</v>
      </c>
      <c r="AB189">
        <f>(-I189*44100)</f>
        <v>0</v>
      </c>
      <c r="AC189">
        <f>2*29.3*Q189*0.92*(BP189-V189)</f>
        <v>0</v>
      </c>
      <c r="AD189">
        <f>2*0.95*5.67E-8*(((BP189+$B$7)+273)^4-(V189+273)^4)</f>
        <v>0</v>
      </c>
      <c r="AE189">
        <f>T189+AD189+AB189+AC189</f>
        <v>0</v>
      </c>
      <c r="AF189">
        <f>BM189*AT189*(BH189-BG189*(1000-AT189*BJ189)/(1000-AT189*BI189))/(100*BA189)</f>
        <v>0</v>
      </c>
      <c r="AG189">
        <f>1000*BM189*AT189*(BI189-BJ189)/(100*BA189*(1000-AT189*BI189))</f>
        <v>0</v>
      </c>
      <c r="AH189">
        <f>(AI189 - AJ189 - BN189*1E3/(8.314*(BP189+273.15)) * AL189/BM189 * AK189) * BM189/(100*BA189) * (1000 - BJ189)/1000</f>
        <v>0</v>
      </c>
      <c r="AI189">
        <v>2030.34135959979</v>
      </c>
      <c r="AJ189">
        <v>2029.158363636364</v>
      </c>
      <c r="AK189">
        <v>0.1323069273032295</v>
      </c>
      <c r="AL189">
        <v>67.21023791224926</v>
      </c>
      <c r="AM189">
        <f>(AO189 - AN189 + BN189*1E3/(8.314*(BP189+273.15)) * AQ189/BM189 * AP189) * BM189/(100*BA189) * 1000/(1000 - AO189)</f>
        <v>0</v>
      </c>
      <c r="AN189">
        <v>15.0282044788038</v>
      </c>
      <c r="AO189">
        <v>15.20170303030303</v>
      </c>
      <c r="AP189">
        <v>0.003903110619559245</v>
      </c>
      <c r="AQ189">
        <v>78.53680136531747</v>
      </c>
      <c r="AR189">
        <v>0</v>
      </c>
      <c r="AS189">
        <v>0</v>
      </c>
      <c r="AT189">
        <f>IF(AR189*$H$13&gt;=AV189,1.0,(AV189/(AV189-AR189*$H$13)))</f>
        <v>0</v>
      </c>
      <c r="AU189">
        <f>(AT189-1)*100</f>
        <v>0</v>
      </c>
      <c r="AV189">
        <f>MAX(0,($B$13+$C$13*BU189)/(1+$D$13*BU189)*BN189/(BP189+273)*$E$13)</f>
        <v>0</v>
      </c>
      <c r="AW189">
        <f>$B$11*BV189+$C$11*BW189+$F$11*CH189*(1-CK189)</f>
        <v>0</v>
      </c>
      <c r="AX189">
        <f>AW189*AY189</f>
        <v>0</v>
      </c>
      <c r="AY189">
        <f>($B$11*$D$9+$C$11*$D$9+$F$11*((CU189+CM189)/MAX(CU189+CM189+CV189, 0.1)*$I$9+CV189/MAX(CU189+CM189+CV189, 0.1)*$J$9))/($B$11+$C$11+$F$11)</f>
        <v>0</v>
      </c>
      <c r="AZ189">
        <f>($B$11*$K$9+$C$11*$K$9+$F$11*((CU189+CM189)/MAX(CU189+CM189+CV189, 0.1)*$P$9+CV189/MAX(CU189+CM189+CV189, 0.1)*$Q$9))/($B$11+$C$11+$F$11)</f>
        <v>0</v>
      </c>
      <c r="BA189">
        <v>6</v>
      </c>
      <c r="BB189">
        <v>0.5</v>
      </c>
      <c r="BC189" t="s">
        <v>355</v>
      </c>
      <c r="BD189">
        <v>2</v>
      </c>
      <c r="BE189" t="b">
        <v>1</v>
      </c>
      <c r="BF189">
        <v>1714159012.927586</v>
      </c>
      <c r="BG189">
        <v>1996.4</v>
      </c>
      <c r="BH189">
        <v>1999.964137931034</v>
      </c>
      <c r="BI189">
        <v>15.15683103448276</v>
      </c>
      <c r="BJ189">
        <v>15.02479310344828</v>
      </c>
      <c r="BK189">
        <v>2003.665517241379</v>
      </c>
      <c r="BL189">
        <v>15.18394137931035</v>
      </c>
      <c r="BM189">
        <v>599.9965172413793</v>
      </c>
      <c r="BN189">
        <v>101.3665862068965</v>
      </c>
      <c r="BO189">
        <v>0.09996813448275862</v>
      </c>
      <c r="BP189">
        <v>25.83154137931034</v>
      </c>
      <c r="BQ189">
        <v>25.91615517241379</v>
      </c>
      <c r="BR189">
        <v>999.9000000000002</v>
      </c>
      <c r="BS189">
        <v>0</v>
      </c>
      <c r="BT189">
        <v>0</v>
      </c>
      <c r="BU189">
        <v>10004.50724137931</v>
      </c>
      <c r="BV189">
        <v>0</v>
      </c>
      <c r="BW189">
        <v>1926.538620689655</v>
      </c>
      <c r="BX189">
        <v>-3.564583448275862</v>
      </c>
      <c r="BY189">
        <v>2027.125862068965</v>
      </c>
      <c r="BZ189">
        <v>2030.472413793103</v>
      </c>
      <c r="CA189">
        <v>0.1320292896551724</v>
      </c>
      <c r="CB189">
        <v>1999.964137931034</v>
      </c>
      <c r="CC189">
        <v>15.02479310344828</v>
      </c>
      <c r="CD189">
        <v>1.536394827586207</v>
      </c>
      <c r="CE189">
        <v>1.52301275862069</v>
      </c>
      <c r="CF189">
        <v>13.3352275862069</v>
      </c>
      <c r="CG189">
        <v>13.2011724137931</v>
      </c>
      <c r="CH189">
        <v>349.9896206896552</v>
      </c>
      <c r="CI189">
        <v>0.8999872758620689</v>
      </c>
      <c r="CJ189">
        <v>0.1000126551724138</v>
      </c>
      <c r="CK189">
        <v>0</v>
      </c>
      <c r="CL189">
        <v>254.6810689655173</v>
      </c>
      <c r="CM189">
        <v>5.00098</v>
      </c>
      <c r="CN189">
        <v>1446.907241379311</v>
      </c>
      <c r="CO189">
        <v>3193.036551724138</v>
      </c>
      <c r="CP189">
        <v>34.28420689655172</v>
      </c>
      <c r="CQ189">
        <v>38.125</v>
      </c>
      <c r="CR189">
        <v>35.937</v>
      </c>
      <c r="CS189">
        <v>37.25</v>
      </c>
      <c r="CT189">
        <v>36.20003448275862</v>
      </c>
      <c r="CU189">
        <v>310.4851724137931</v>
      </c>
      <c r="CV189">
        <v>34.50206896551724</v>
      </c>
      <c r="CW189">
        <v>0</v>
      </c>
      <c r="CX189">
        <v>1714159107.5</v>
      </c>
      <c r="CY189">
        <v>0</v>
      </c>
      <c r="CZ189">
        <v>1714158924.6</v>
      </c>
      <c r="DA189" t="s">
        <v>732</v>
      </c>
      <c r="DB189">
        <v>1714158924.6</v>
      </c>
      <c r="DC189">
        <v>1714158906.6</v>
      </c>
      <c r="DD189">
        <v>7</v>
      </c>
      <c r="DE189">
        <v>1.728</v>
      </c>
      <c r="DF189">
        <v>-0.003</v>
      </c>
      <c r="DG189">
        <v>-7.118</v>
      </c>
      <c r="DH189">
        <v>-0.028</v>
      </c>
      <c r="DI189">
        <v>2000</v>
      </c>
      <c r="DJ189">
        <v>14</v>
      </c>
      <c r="DK189">
        <v>0.74</v>
      </c>
      <c r="DL189">
        <v>0.11</v>
      </c>
      <c r="DM189">
        <v>-6.40775475</v>
      </c>
      <c r="DN189">
        <v>45.62088146341465</v>
      </c>
      <c r="DO189">
        <v>4.718560798012455</v>
      </c>
      <c r="DP189">
        <v>0</v>
      </c>
      <c r="DQ189">
        <v>0.0945411675</v>
      </c>
      <c r="DR189">
        <v>0.6049926319699813</v>
      </c>
      <c r="DS189">
        <v>0.05984644922361321</v>
      </c>
      <c r="DT189">
        <v>0</v>
      </c>
      <c r="DU189">
        <v>0</v>
      </c>
      <c r="DV189">
        <v>2</v>
      </c>
      <c r="DW189" t="s">
        <v>357</v>
      </c>
      <c r="DX189">
        <v>3.22807</v>
      </c>
      <c r="DY189">
        <v>2.70429</v>
      </c>
      <c r="DZ189">
        <v>0.293807</v>
      </c>
      <c r="EA189">
        <v>0.29396</v>
      </c>
      <c r="EB189">
        <v>0.0832731</v>
      </c>
      <c r="EC189">
        <v>0.0829333</v>
      </c>
      <c r="ED189">
        <v>22966.6</v>
      </c>
      <c r="EE189">
        <v>22397.3</v>
      </c>
      <c r="EF189">
        <v>31157.1</v>
      </c>
      <c r="EG189">
        <v>30086.6</v>
      </c>
      <c r="EH189">
        <v>38256</v>
      </c>
      <c r="EI189">
        <v>36507.6</v>
      </c>
      <c r="EJ189">
        <v>43656</v>
      </c>
      <c r="EK189">
        <v>42032.4</v>
      </c>
      <c r="EL189">
        <v>2.12675</v>
      </c>
      <c r="EM189">
        <v>1.8702</v>
      </c>
      <c r="EN189">
        <v>0.03713</v>
      </c>
      <c r="EO189">
        <v>0</v>
      </c>
      <c r="EP189">
        <v>25.3295</v>
      </c>
      <c r="EQ189">
        <v>999.9</v>
      </c>
      <c r="ER189">
        <v>41.8</v>
      </c>
      <c r="ES189">
        <v>31.7</v>
      </c>
      <c r="ET189">
        <v>19.3598</v>
      </c>
      <c r="EU189">
        <v>61.8829</v>
      </c>
      <c r="EV189">
        <v>22.0473</v>
      </c>
      <c r="EW189">
        <v>1</v>
      </c>
      <c r="EX189">
        <v>0.101926</v>
      </c>
      <c r="EY189">
        <v>0.422211</v>
      </c>
      <c r="EZ189">
        <v>20.1536</v>
      </c>
      <c r="FA189">
        <v>5.22642</v>
      </c>
      <c r="FB189">
        <v>11.998</v>
      </c>
      <c r="FC189">
        <v>4.9661</v>
      </c>
      <c r="FD189">
        <v>3.297</v>
      </c>
      <c r="FE189">
        <v>9999</v>
      </c>
      <c r="FF189">
        <v>9999</v>
      </c>
      <c r="FG189">
        <v>9999</v>
      </c>
      <c r="FH189">
        <v>28.7</v>
      </c>
      <c r="FI189">
        <v>4.97152</v>
      </c>
      <c r="FJ189">
        <v>1.86813</v>
      </c>
      <c r="FK189">
        <v>1.85951</v>
      </c>
      <c r="FL189">
        <v>1.86554</v>
      </c>
      <c r="FM189">
        <v>1.86347</v>
      </c>
      <c r="FN189">
        <v>1.86481</v>
      </c>
      <c r="FO189">
        <v>1.86032</v>
      </c>
      <c r="FP189">
        <v>1.86438</v>
      </c>
      <c r="FQ189">
        <v>0</v>
      </c>
      <c r="FR189">
        <v>0</v>
      </c>
      <c r="FS189">
        <v>0</v>
      </c>
      <c r="FT189">
        <v>0</v>
      </c>
      <c r="FU189" t="s">
        <v>358</v>
      </c>
      <c r="FV189" t="s">
        <v>359</v>
      </c>
      <c r="FW189" t="s">
        <v>360</v>
      </c>
      <c r="FX189" t="s">
        <v>360</v>
      </c>
      <c r="FY189" t="s">
        <v>360</v>
      </c>
      <c r="FZ189" t="s">
        <v>360</v>
      </c>
      <c r="GA189">
        <v>0</v>
      </c>
      <c r="GB189">
        <v>100</v>
      </c>
      <c r="GC189">
        <v>100</v>
      </c>
      <c r="GD189">
        <v>-7.27</v>
      </c>
      <c r="GE189">
        <v>-0.0271</v>
      </c>
      <c r="GF189">
        <v>0.7488809363715137</v>
      </c>
      <c r="GG189">
        <v>-0.004200780211792431</v>
      </c>
      <c r="GH189">
        <v>-6.086107273994438E-07</v>
      </c>
      <c r="GI189">
        <v>3.538391214060535E-10</v>
      </c>
      <c r="GJ189">
        <v>-0.05062057039447274</v>
      </c>
      <c r="GK189">
        <v>0.006682484536868237</v>
      </c>
      <c r="GL189">
        <v>-0.0007200357986506558</v>
      </c>
      <c r="GM189">
        <v>2.515042002614049E-05</v>
      </c>
      <c r="GN189">
        <v>15</v>
      </c>
      <c r="GO189">
        <v>1944</v>
      </c>
      <c r="GP189">
        <v>3</v>
      </c>
      <c r="GQ189">
        <v>20</v>
      </c>
      <c r="GR189">
        <v>1.6</v>
      </c>
      <c r="GS189">
        <v>1.9</v>
      </c>
      <c r="GT189">
        <v>4.00513</v>
      </c>
      <c r="GU189">
        <v>2.4231</v>
      </c>
      <c r="GV189">
        <v>1.44897</v>
      </c>
      <c r="GW189">
        <v>2.29126</v>
      </c>
      <c r="GX189">
        <v>1.55151</v>
      </c>
      <c r="GY189">
        <v>2.27539</v>
      </c>
      <c r="GZ189">
        <v>37.1702</v>
      </c>
      <c r="HA189">
        <v>24.0963</v>
      </c>
      <c r="HB189">
        <v>18</v>
      </c>
      <c r="HC189">
        <v>615.9160000000001</v>
      </c>
      <c r="HD189">
        <v>450.348</v>
      </c>
      <c r="HE189">
        <v>25.002</v>
      </c>
      <c r="HF189">
        <v>28.3768</v>
      </c>
      <c r="HG189">
        <v>30.0006</v>
      </c>
      <c r="HH189">
        <v>28.3873</v>
      </c>
      <c r="HI189">
        <v>28.3519</v>
      </c>
      <c r="HJ189">
        <v>80.1765</v>
      </c>
      <c r="HK189">
        <v>29.1058</v>
      </c>
      <c r="HL189">
        <v>31.9963</v>
      </c>
      <c r="HM189">
        <v>25</v>
      </c>
      <c r="HN189">
        <v>2000</v>
      </c>
      <c r="HO189">
        <v>14.9317</v>
      </c>
      <c r="HP189">
        <v>98.8629</v>
      </c>
      <c r="HQ189">
        <v>100.417</v>
      </c>
    </row>
    <row r="190" spans="1:225">
      <c r="A190">
        <v>174</v>
      </c>
      <c r="B190">
        <v>1714159030.6</v>
      </c>
      <c r="C190">
        <v>7973.5</v>
      </c>
      <c r="D190" t="s">
        <v>735</v>
      </c>
      <c r="E190" t="s">
        <v>736</v>
      </c>
      <c r="F190">
        <v>5</v>
      </c>
      <c r="G190" t="s">
        <v>717</v>
      </c>
      <c r="H190">
        <v>1714159022.666666</v>
      </c>
      <c r="I190">
        <f>(J190)/1000</f>
        <v>0</v>
      </c>
      <c r="J190">
        <f>IF(BE190, AM190, AG190)</f>
        <v>0</v>
      </c>
      <c r="K190">
        <f>IF(BE190, AH190, AF190)</f>
        <v>0</v>
      </c>
      <c r="L190">
        <f>BG190 - IF(AT190&gt;1, K190*BA190*100.0/(AV190*BU190), 0)</f>
        <v>0</v>
      </c>
      <c r="M190">
        <f>((S190-I190/2)*L190-K190)/(S190+I190/2)</f>
        <v>0</v>
      </c>
      <c r="N190">
        <f>M190*(BN190+BO190)/1000.0</f>
        <v>0</v>
      </c>
      <c r="O190">
        <f>(BG190 - IF(AT190&gt;1, K190*BA190*100.0/(AV190*BU190), 0))*(BN190+BO190)/1000.0</f>
        <v>0</v>
      </c>
      <c r="P190">
        <f>2.0/((1/R190-1/Q190)+SIGN(R190)*SQRT((1/R190-1/Q190)*(1/R190-1/Q190) + 4*BB190/((BB190+1)*(BB190+1))*(2*1/R190*1/Q190-1/Q190*1/Q190)))</f>
        <v>0</v>
      </c>
      <c r="Q190">
        <f>IF(LEFT(BC190,1)&lt;&gt;"0",IF(LEFT(BC190,1)="1",3.0,BD190),$D$5+$E$5*(BU190*BN190/($K$5*1000))+$F$5*(BU190*BN190/($K$5*1000))*MAX(MIN(BA190,$J$5),$I$5)*MAX(MIN(BA190,$J$5),$I$5)+$G$5*MAX(MIN(BA190,$J$5),$I$5)*(BU190*BN190/($K$5*1000))+$H$5*(BU190*BN190/($K$5*1000))*(BU190*BN190/($K$5*1000)))</f>
        <v>0</v>
      </c>
      <c r="R190">
        <f>I190*(1000-(1000*0.61365*exp(17.502*V190/(240.97+V190))/(BN190+BO190)+BI190)/2)/(1000*0.61365*exp(17.502*V190/(240.97+V190))/(BN190+BO190)-BI190)</f>
        <v>0</v>
      </c>
      <c r="S190">
        <f>1/((BB190+1)/(P190/1.6)+1/(Q190/1.37)) + BB190/((BB190+1)/(P190/1.6) + BB190/(Q190/1.37))</f>
        <v>0</v>
      </c>
      <c r="T190">
        <f>(AW190*AZ190)</f>
        <v>0</v>
      </c>
      <c r="U190">
        <f>(BP190+(T190+2*0.95*5.67E-8*(((BP190+$B$7)+273)^4-(BP190+273)^4)-44100*I190)/(1.84*29.3*Q190+8*0.95*5.67E-8*(BP190+273)^3))</f>
        <v>0</v>
      </c>
      <c r="V190">
        <f>($C$7*BQ190+$D$7*BR190+$E$7*U190)</f>
        <v>0</v>
      </c>
      <c r="W190">
        <f>0.61365*exp(17.502*V190/(240.97+V190))</f>
        <v>0</v>
      </c>
      <c r="X190">
        <f>(Y190/Z190*100)</f>
        <v>0</v>
      </c>
      <c r="Y190">
        <f>BI190*(BN190+BO190)/1000</f>
        <v>0</v>
      </c>
      <c r="Z190">
        <f>0.61365*exp(17.502*BP190/(240.97+BP190))</f>
        <v>0</v>
      </c>
      <c r="AA190">
        <f>(W190-BI190*(BN190+BO190)/1000)</f>
        <v>0</v>
      </c>
      <c r="AB190">
        <f>(-I190*44100)</f>
        <v>0</v>
      </c>
      <c r="AC190">
        <f>2*29.3*Q190*0.92*(BP190-V190)</f>
        <v>0</v>
      </c>
      <c r="AD190">
        <f>2*0.95*5.67E-8*(((BP190+$B$7)+273)^4-(V190+273)^4)</f>
        <v>0</v>
      </c>
      <c r="AE190">
        <f>T190+AD190+AB190+AC190</f>
        <v>0</v>
      </c>
      <c r="AF190">
        <f>BM190*AT190*(BH190-BG190*(1000-AT190*BJ190)/(1000-AT190*BI190))/(100*BA190)</f>
        <v>0</v>
      </c>
      <c r="AG190">
        <f>1000*BM190*AT190*(BI190-BJ190)/(100*BA190*(1000-AT190*BI190))</f>
        <v>0</v>
      </c>
      <c r="AH190">
        <f>(AI190 - AJ190 - BN190*1E3/(8.314*(BP190+273.15)) * AL190/BM190 * AK190) * BM190/(100*BA190) * (1000 - BJ190)/1000</f>
        <v>0</v>
      </c>
      <c r="AI190">
        <v>2030.399396818989</v>
      </c>
      <c r="AJ190">
        <v>2029.778909090909</v>
      </c>
      <c r="AK190">
        <v>0.01004347535802013</v>
      </c>
      <c r="AL190">
        <v>67.21023791224926</v>
      </c>
      <c r="AM190">
        <f>(AO190 - AN190 + BN190*1E3/(8.314*(BP190+273.15)) * AQ190/BM190 * AP190) * BM190/(100*BA190) * 1000/(1000 - AO190)</f>
        <v>0</v>
      </c>
      <c r="AN190">
        <v>14.99972313936403</v>
      </c>
      <c r="AO190">
        <v>15.21644424242424</v>
      </c>
      <c r="AP190">
        <v>0.0001758277390633533</v>
      </c>
      <c r="AQ190">
        <v>78.53680136531747</v>
      </c>
      <c r="AR190">
        <v>0</v>
      </c>
      <c r="AS190">
        <v>0</v>
      </c>
      <c r="AT190">
        <f>IF(AR190*$H$13&gt;=AV190,1.0,(AV190/(AV190-AR190*$H$13)))</f>
        <v>0</v>
      </c>
      <c r="AU190">
        <f>(AT190-1)*100</f>
        <v>0</v>
      </c>
      <c r="AV190">
        <f>MAX(0,($B$13+$C$13*BU190)/(1+$D$13*BU190)*BN190/(BP190+273)*$E$13)</f>
        <v>0</v>
      </c>
      <c r="AW190">
        <f>$B$11*BV190+$C$11*BW190+$F$11*CH190*(1-CK190)</f>
        <v>0</v>
      </c>
      <c r="AX190">
        <f>AW190*AY190</f>
        <v>0</v>
      </c>
      <c r="AY190">
        <f>($B$11*$D$9+$C$11*$D$9+$F$11*((CU190+CM190)/MAX(CU190+CM190+CV190, 0.1)*$I$9+CV190/MAX(CU190+CM190+CV190, 0.1)*$J$9))/($B$11+$C$11+$F$11)</f>
        <v>0</v>
      </c>
      <c r="AZ190">
        <f>($B$11*$K$9+$C$11*$K$9+$F$11*((CU190+CM190)/MAX(CU190+CM190+CV190, 0.1)*$P$9+CV190/MAX(CU190+CM190+CV190, 0.1)*$Q$9))/($B$11+$C$11+$F$11)</f>
        <v>0</v>
      </c>
      <c r="BA190">
        <v>6</v>
      </c>
      <c r="BB190">
        <v>0.5</v>
      </c>
      <c r="BC190" t="s">
        <v>355</v>
      </c>
      <c r="BD190">
        <v>2</v>
      </c>
      <c r="BE190" t="b">
        <v>1</v>
      </c>
      <c r="BF190">
        <v>1714159022.666666</v>
      </c>
      <c r="BG190">
        <v>1998.418666666667</v>
      </c>
      <c r="BH190">
        <v>1999.972</v>
      </c>
      <c r="BI190">
        <v>15.20407666666667</v>
      </c>
      <c r="BJ190">
        <v>15.01050333333333</v>
      </c>
      <c r="BK190">
        <v>2005.688666666666</v>
      </c>
      <c r="BL190">
        <v>15.23109333333333</v>
      </c>
      <c r="BM190">
        <v>599.9978333333332</v>
      </c>
      <c r="BN190">
        <v>101.3633666666667</v>
      </c>
      <c r="BO190">
        <v>0.09994808666666667</v>
      </c>
      <c r="BP190">
        <v>25.87564666666667</v>
      </c>
      <c r="BQ190">
        <v>25.95178666666667</v>
      </c>
      <c r="BR190">
        <v>999.9000000000002</v>
      </c>
      <c r="BS190">
        <v>0</v>
      </c>
      <c r="BT190">
        <v>0</v>
      </c>
      <c r="BU190">
        <v>10003.419</v>
      </c>
      <c r="BV190">
        <v>0</v>
      </c>
      <c r="BW190">
        <v>1927.387</v>
      </c>
      <c r="BX190">
        <v>-1.552620866666666</v>
      </c>
      <c r="BY190">
        <v>2029.272666666667</v>
      </c>
      <c r="BZ190">
        <v>2030.45</v>
      </c>
      <c r="CA190">
        <v>0.1935771333333333</v>
      </c>
      <c r="CB190">
        <v>1999.972</v>
      </c>
      <c r="CC190">
        <v>15.01050333333333</v>
      </c>
      <c r="CD190">
        <v>1.541137</v>
      </c>
      <c r="CE190">
        <v>1.521516</v>
      </c>
      <c r="CF190">
        <v>13.38252</v>
      </c>
      <c r="CG190">
        <v>13.18610666666667</v>
      </c>
      <c r="CH190">
        <v>350.0030333333333</v>
      </c>
      <c r="CI190">
        <v>0.8999918</v>
      </c>
      <c r="CJ190">
        <v>0.10000812</v>
      </c>
      <c r="CK190">
        <v>0</v>
      </c>
      <c r="CL190">
        <v>254.4724999999999</v>
      </c>
      <c r="CM190">
        <v>5.00098</v>
      </c>
      <c r="CN190">
        <v>1450.565</v>
      </c>
      <c r="CO190">
        <v>3193.164666666667</v>
      </c>
      <c r="CP190">
        <v>34.27066666666666</v>
      </c>
      <c r="CQ190">
        <v>38.125</v>
      </c>
      <c r="CR190">
        <v>35.92873333333333</v>
      </c>
      <c r="CS190">
        <v>37.25</v>
      </c>
      <c r="CT190">
        <v>36.187</v>
      </c>
      <c r="CU190">
        <v>310.499</v>
      </c>
      <c r="CV190">
        <v>34.503</v>
      </c>
      <c r="CW190">
        <v>0</v>
      </c>
      <c r="CX190">
        <v>1714159117.7</v>
      </c>
      <c r="CY190">
        <v>0</v>
      </c>
      <c r="CZ190">
        <v>1714158924.6</v>
      </c>
      <c r="DA190" t="s">
        <v>732</v>
      </c>
      <c r="DB190">
        <v>1714158924.6</v>
      </c>
      <c r="DC190">
        <v>1714158906.6</v>
      </c>
      <c r="DD190">
        <v>7</v>
      </c>
      <c r="DE190">
        <v>1.728</v>
      </c>
      <c r="DF190">
        <v>-0.003</v>
      </c>
      <c r="DG190">
        <v>-7.118</v>
      </c>
      <c r="DH190">
        <v>-0.028</v>
      </c>
      <c r="DI190">
        <v>2000</v>
      </c>
      <c r="DJ190">
        <v>14</v>
      </c>
      <c r="DK190">
        <v>0.74</v>
      </c>
      <c r="DL190">
        <v>0.11</v>
      </c>
      <c r="DM190">
        <v>-2.0907929</v>
      </c>
      <c r="DN190">
        <v>8.89089780112571</v>
      </c>
      <c r="DO190">
        <v>0.9557944688141849</v>
      </c>
      <c r="DP190">
        <v>0</v>
      </c>
      <c r="DQ190">
        <v>0.174573075</v>
      </c>
      <c r="DR190">
        <v>0.350643028142589</v>
      </c>
      <c r="DS190">
        <v>0.03416568505780874</v>
      </c>
      <c r="DT190">
        <v>0</v>
      </c>
      <c r="DU190">
        <v>0</v>
      </c>
      <c r="DV190">
        <v>2</v>
      </c>
      <c r="DW190" t="s">
        <v>357</v>
      </c>
      <c r="DX190">
        <v>3.22803</v>
      </c>
      <c r="DY190">
        <v>2.70403</v>
      </c>
      <c r="DZ190">
        <v>0.293851</v>
      </c>
      <c r="EA190">
        <v>0.293988</v>
      </c>
      <c r="EB190">
        <v>0.0833226</v>
      </c>
      <c r="EC190">
        <v>0.08281289999999999</v>
      </c>
      <c r="ED190">
        <v>22963.9</v>
      </c>
      <c r="EE190">
        <v>22395.2</v>
      </c>
      <c r="EF190">
        <v>31155.6</v>
      </c>
      <c r="EG190">
        <v>30085.2</v>
      </c>
      <c r="EH190">
        <v>38252.4</v>
      </c>
      <c r="EI190">
        <v>36510.8</v>
      </c>
      <c r="EJ190">
        <v>43654.3</v>
      </c>
      <c r="EK190">
        <v>42030.5</v>
      </c>
      <c r="EL190">
        <v>2.12682</v>
      </c>
      <c r="EM190">
        <v>1.86987</v>
      </c>
      <c r="EN190">
        <v>0.0383481</v>
      </c>
      <c r="EO190">
        <v>0</v>
      </c>
      <c r="EP190">
        <v>25.366</v>
      </c>
      <c r="EQ190">
        <v>999.9</v>
      </c>
      <c r="ER190">
        <v>41.7</v>
      </c>
      <c r="ES190">
        <v>31.7</v>
      </c>
      <c r="ET190">
        <v>19.3139</v>
      </c>
      <c r="EU190">
        <v>61.9929</v>
      </c>
      <c r="EV190">
        <v>22.492</v>
      </c>
      <c r="EW190">
        <v>1</v>
      </c>
      <c r="EX190">
        <v>0.103023</v>
      </c>
      <c r="EY190">
        <v>0.448619</v>
      </c>
      <c r="EZ190">
        <v>20.1532</v>
      </c>
      <c r="FA190">
        <v>5.22553</v>
      </c>
      <c r="FB190">
        <v>11.998</v>
      </c>
      <c r="FC190">
        <v>4.9662</v>
      </c>
      <c r="FD190">
        <v>3.29678</v>
      </c>
      <c r="FE190">
        <v>9999</v>
      </c>
      <c r="FF190">
        <v>9999</v>
      </c>
      <c r="FG190">
        <v>9999</v>
      </c>
      <c r="FH190">
        <v>28.7</v>
      </c>
      <c r="FI190">
        <v>4.97151</v>
      </c>
      <c r="FJ190">
        <v>1.86813</v>
      </c>
      <c r="FK190">
        <v>1.85953</v>
      </c>
      <c r="FL190">
        <v>1.86554</v>
      </c>
      <c r="FM190">
        <v>1.86347</v>
      </c>
      <c r="FN190">
        <v>1.86483</v>
      </c>
      <c r="FO190">
        <v>1.86032</v>
      </c>
      <c r="FP190">
        <v>1.86441</v>
      </c>
      <c r="FQ190">
        <v>0</v>
      </c>
      <c r="FR190">
        <v>0</v>
      </c>
      <c r="FS190">
        <v>0</v>
      </c>
      <c r="FT190">
        <v>0</v>
      </c>
      <c r="FU190" t="s">
        <v>358</v>
      </c>
      <c r="FV190" t="s">
        <v>359</v>
      </c>
      <c r="FW190" t="s">
        <v>360</v>
      </c>
      <c r="FX190" t="s">
        <v>360</v>
      </c>
      <c r="FY190" t="s">
        <v>360</v>
      </c>
      <c r="FZ190" t="s">
        <v>360</v>
      </c>
      <c r="GA190">
        <v>0</v>
      </c>
      <c r="GB190">
        <v>100</v>
      </c>
      <c r="GC190">
        <v>100</v>
      </c>
      <c r="GD190">
        <v>-7.27</v>
      </c>
      <c r="GE190">
        <v>-0.027</v>
      </c>
      <c r="GF190">
        <v>0.7488809363715137</v>
      </c>
      <c r="GG190">
        <v>-0.004200780211792431</v>
      </c>
      <c r="GH190">
        <v>-6.086107273994438E-07</v>
      </c>
      <c r="GI190">
        <v>3.538391214060535E-10</v>
      </c>
      <c r="GJ190">
        <v>-0.05062057039447274</v>
      </c>
      <c r="GK190">
        <v>0.006682484536868237</v>
      </c>
      <c r="GL190">
        <v>-0.0007200357986506558</v>
      </c>
      <c r="GM190">
        <v>2.515042002614049E-05</v>
      </c>
      <c r="GN190">
        <v>15</v>
      </c>
      <c r="GO190">
        <v>1944</v>
      </c>
      <c r="GP190">
        <v>3</v>
      </c>
      <c r="GQ190">
        <v>20</v>
      </c>
      <c r="GR190">
        <v>1.8</v>
      </c>
      <c r="GS190">
        <v>2.1</v>
      </c>
      <c r="GT190">
        <v>4.00513</v>
      </c>
      <c r="GU190">
        <v>2.41699</v>
      </c>
      <c r="GV190">
        <v>1.44775</v>
      </c>
      <c r="GW190">
        <v>2.29126</v>
      </c>
      <c r="GX190">
        <v>1.55151</v>
      </c>
      <c r="GY190">
        <v>2.40479</v>
      </c>
      <c r="GZ190">
        <v>37.2181</v>
      </c>
      <c r="HA190">
        <v>24.105</v>
      </c>
      <c r="HB190">
        <v>18</v>
      </c>
      <c r="HC190">
        <v>616.125</v>
      </c>
      <c r="HD190">
        <v>450.273</v>
      </c>
      <c r="HE190">
        <v>25.0029</v>
      </c>
      <c r="HF190">
        <v>28.3923</v>
      </c>
      <c r="HG190">
        <v>30.0007</v>
      </c>
      <c r="HH190">
        <v>28.4023</v>
      </c>
      <c r="HI190">
        <v>28.368</v>
      </c>
      <c r="HJ190">
        <v>80.16500000000001</v>
      </c>
      <c r="HK190">
        <v>29.4215</v>
      </c>
      <c r="HL190">
        <v>31.9963</v>
      </c>
      <c r="HM190">
        <v>25</v>
      </c>
      <c r="HN190">
        <v>2000</v>
      </c>
      <c r="HO190">
        <v>14.9243</v>
      </c>
      <c r="HP190">
        <v>98.8586</v>
      </c>
      <c r="HQ190">
        <v>100.412</v>
      </c>
    </row>
    <row r="191" spans="1:225">
      <c r="A191">
        <v>175</v>
      </c>
      <c r="B191">
        <v>1714159040.6</v>
      </c>
      <c r="C191">
        <v>7983.5</v>
      </c>
      <c r="D191" t="s">
        <v>737</v>
      </c>
      <c r="E191" t="s">
        <v>738</v>
      </c>
      <c r="F191">
        <v>5</v>
      </c>
      <c r="G191" t="s">
        <v>717</v>
      </c>
      <c r="H191">
        <v>1714159032.666666</v>
      </c>
      <c r="I191">
        <f>(J191)/1000</f>
        <v>0</v>
      </c>
      <c r="J191">
        <f>IF(BE191, AM191, AG191)</f>
        <v>0</v>
      </c>
      <c r="K191">
        <f>IF(BE191, AH191, AF191)</f>
        <v>0</v>
      </c>
      <c r="L191">
        <f>BG191 - IF(AT191&gt;1, K191*BA191*100.0/(AV191*BU191), 0)</f>
        <v>0</v>
      </c>
      <c r="M191">
        <f>((S191-I191/2)*L191-K191)/(S191+I191/2)</f>
        <v>0</v>
      </c>
      <c r="N191">
        <f>M191*(BN191+BO191)/1000.0</f>
        <v>0</v>
      </c>
      <c r="O191">
        <f>(BG191 - IF(AT191&gt;1, K191*BA191*100.0/(AV191*BU191), 0))*(BN191+BO191)/1000.0</f>
        <v>0</v>
      </c>
      <c r="P191">
        <f>2.0/((1/R191-1/Q191)+SIGN(R191)*SQRT((1/R191-1/Q191)*(1/R191-1/Q191) + 4*BB191/((BB191+1)*(BB191+1))*(2*1/R191*1/Q191-1/Q191*1/Q191)))</f>
        <v>0</v>
      </c>
      <c r="Q191">
        <f>IF(LEFT(BC191,1)&lt;&gt;"0",IF(LEFT(BC191,1)="1",3.0,BD191),$D$5+$E$5*(BU191*BN191/($K$5*1000))+$F$5*(BU191*BN191/($K$5*1000))*MAX(MIN(BA191,$J$5),$I$5)*MAX(MIN(BA191,$J$5),$I$5)+$G$5*MAX(MIN(BA191,$J$5),$I$5)*(BU191*BN191/($K$5*1000))+$H$5*(BU191*BN191/($K$5*1000))*(BU191*BN191/($K$5*1000)))</f>
        <v>0</v>
      </c>
      <c r="R191">
        <f>I191*(1000-(1000*0.61365*exp(17.502*V191/(240.97+V191))/(BN191+BO191)+BI191)/2)/(1000*0.61365*exp(17.502*V191/(240.97+V191))/(BN191+BO191)-BI191)</f>
        <v>0</v>
      </c>
      <c r="S191">
        <f>1/((BB191+1)/(P191/1.6)+1/(Q191/1.37)) + BB191/((BB191+1)/(P191/1.6) + BB191/(Q191/1.37))</f>
        <v>0</v>
      </c>
      <c r="T191">
        <f>(AW191*AZ191)</f>
        <v>0</v>
      </c>
      <c r="U191">
        <f>(BP191+(T191+2*0.95*5.67E-8*(((BP191+$B$7)+273)^4-(BP191+273)^4)-44100*I191)/(1.84*29.3*Q191+8*0.95*5.67E-8*(BP191+273)^3))</f>
        <v>0</v>
      </c>
      <c r="V191">
        <f>($C$7*BQ191+$D$7*BR191+$E$7*U191)</f>
        <v>0</v>
      </c>
      <c r="W191">
        <f>0.61365*exp(17.502*V191/(240.97+V191))</f>
        <v>0</v>
      </c>
      <c r="X191">
        <f>(Y191/Z191*100)</f>
        <v>0</v>
      </c>
      <c r="Y191">
        <f>BI191*(BN191+BO191)/1000</f>
        <v>0</v>
      </c>
      <c r="Z191">
        <f>0.61365*exp(17.502*BP191/(240.97+BP191))</f>
        <v>0</v>
      </c>
      <c r="AA191">
        <f>(W191-BI191*(BN191+BO191)/1000)</f>
        <v>0</v>
      </c>
      <c r="AB191">
        <f>(-I191*44100)</f>
        <v>0</v>
      </c>
      <c r="AC191">
        <f>2*29.3*Q191*0.92*(BP191-V191)</f>
        <v>0</v>
      </c>
      <c r="AD191">
        <f>2*0.95*5.67E-8*(((BP191+$B$7)+273)^4-(V191+273)^4)</f>
        <v>0</v>
      </c>
      <c r="AE191">
        <f>T191+AD191+AB191+AC191</f>
        <v>0</v>
      </c>
      <c r="AF191">
        <f>BM191*AT191*(BH191-BG191*(1000-AT191*BJ191)/(1000-AT191*BI191))/(100*BA191)</f>
        <v>0</v>
      </c>
      <c r="AG191">
        <f>1000*BM191*AT191*(BI191-BJ191)/(100*BA191*(1000-AT191*BI191))</f>
        <v>0</v>
      </c>
      <c r="AH191">
        <f>(AI191 - AJ191 - BN191*1E3/(8.314*(BP191+273.15)) * AL191/BM191 * AK191) * BM191/(100*BA191) * (1000 - BJ191)/1000</f>
        <v>0</v>
      </c>
      <c r="AI191">
        <v>2030.272658310971</v>
      </c>
      <c r="AJ191">
        <v>2029.853757575758</v>
      </c>
      <c r="AK191">
        <v>0.002816151644139103</v>
      </c>
      <c r="AL191">
        <v>67.21023791224926</v>
      </c>
      <c r="AM191">
        <f>(AO191 - AN191 + BN191*1E3/(8.314*(BP191+273.15)) * AQ191/BM191 * AP191) * BM191/(100*BA191) * 1000/(1000 - AO191)</f>
        <v>0</v>
      </c>
      <c r="AN191">
        <v>14.9721650582695</v>
      </c>
      <c r="AO191">
        <v>15.21397696969698</v>
      </c>
      <c r="AP191">
        <v>-4.413238665773718E-05</v>
      </c>
      <c r="AQ191">
        <v>78.53680136531747</v>
      </c>
      <c r="AR191">
        <v>0</v>
      </c>
      <c r="AS191">
        <v>0</v>
      </c>
      <c r="AT191">
        <f>IF(AR191*$H$13&gt;=AV191,1.0,(AV191/(AV191-AR191*$H$13)))</f>
        <v>0</v>
      </c>
      <c r="AU191">
        <f>(AT191-1)*100</f>
        <v>0</v>
      </c>
      <c r="AV191">
        <f>MAX(0,($B$13+$C$13*BU191)/(1+$D$13*BU191)*BN191/(BP191+273)*$E$13)</f>
        <v>0</v>
      </c>
      <c r="AW191">
        <f>$B$11*BV191+$C$11*BW191+$F$11*CH191*(1-CK191)</f>
        <v>0</v>
      </c>
      <c r="AX191">
        <f>AW191*AY191</f>
        <v>0</v>
      </c>
      <c r="AY191">
        <f>($B$11*$D$9+$C$11*$D$9+$F$11*((CU191+CM191)/MAX(CU191+CM191+CV191, 0.1)*$I$9+CV191/MAX(CU191+CM191+CV191, 0.1)*$J$9))/($B$11+$C$11+$F$11)</f>
        <v>0</v>
      </c>
      <c r="AZ191">
        <f>($B$11*$K$9+$C$11*$K$9+$F$11*((CU191+CM191)/MAX(CU191+CM191+CV191, 0.1)*$P$9+CV191/MAX(CU191+CM191+CV191, 0.1)*$Q$9))/($B$11+$C$11+$F$11)</f>
        <v>0</v>
      </c>
      <c r="BA191">
        <v>6</v>
      </c>
      <c r="BB191">
        <v>0.5</v>
      </c>
      <c r="BC191" t="s">
        <v>355</v>
      </c>
      <c r="BD191">
        <v>2</v>
      </c>
      <c r="BE191" t="b">
        <v>1</v>
      </c>
      <c r="BF191">
        <v>1714159032.666666</v>
      </c>
      <c r="BG191">
        <v>1998.913333333333</v>
      </c>
      <c r="BH191">
        <v>2000.003666666667</v>
      </c>
      <c r="BI191">
        <v>15.21498333333333</v>
      </c>
      <c r="BJ191">
        <v>14.98444</v>
      </c>
      <c r="BK191">
        <v>2006.184666666667</v>
      </c>
      <c r="BL191">
        <v>15.24196333333333</v>
      </c>
      <c r="BM191">
        <v>599.9752000000001</v>
      </c>
      <c r="BN191">
        <v>101.3660333333333</v>
      </c>
      <c r="BO191">
        <v>0.09990282666666667</v>
      </c>
      <c r="BP191">
        <v>25.92827333333334</v>
      </c>
      <c r="BQ191">
        <v>26.00207666666666</v>
      </c>
      <c r="BR191">
        <v>999.9000000000002</v>
      </c>
      <c r="BS191">
        <v>0</v>
      </c>
      <c r="BT191">
        <v>0</v>
      </c>
      <c r="BU191">
        <v>10001.26966666667</v>
      </c>
      <c r="BV191">
        <v>0</v>
      </c>
      <c r="BW191">
        <v>1925.628666666667</v>
      </c>
      <c r="BX191">
        <v>-1.090246766666667</v>
      </c>
      <c r="BY191">
        <v>2029.796</v>
      </c>
      <c r="BZ191">
        <v>2030.429333333333</v>
      </c>
      <c r="CA191">
        <v>0.2305519</v>
      </c>
      <c r="CB191">
        <v>2000.003666666667</v>
      </c>
      <c r="CC191">
        <v>14.98444</v>
      </c>
      <c r="CD191">
        <v>1.542281333333333</v>
      </c>
      <c r="CE191">
        <v>1.518913</v>
      </c>
      <c r="CF191">
        <v>13.39391333333334</v>
      </c>
      <c r="CG191">
        <v>13.15988666666667</v>
      </c>
      <c r="CH191">
        <v>350.0189999999999</v>
      </c>
      <c r="CI191">
        <v>0.8999999999999999</v>
      </c>
      <c r="CJ191">
        <v>0.0999999</v>
      </c>
      <c r="CK191">
        <v>0</v>
      </c>
      <c r="CL191">
        <v>254.3034</v>
      </c>
      <c r="CM191">
        <v>5.00098</v>
      </c>
      <c r="CN191">
        <v>1450.478333333333</v>
      </c>
      <c r="CO191">
        <v>3193.321999999999</v>
      </c>
      <c r="CP191">
        <v>34.2624</v>
      </c>
      <c r="CQ191">
        <v>38.11659999999999</v>
      </c>
      <c r="CR191">
        <v>35.91219999999999</v>
      </c>
      <c r="CS191">
        <v>37.25619999999999</v>
      </c>
      <c r="CT191">
        <v>36.187</v>
      </c>
      <c r="CU191">
        <v>310.5163333333334</v>
      </c>
      <c r="CV191">
        <v>34.503</v>
      </c>
      <c r="CW191">
        <v>0</v>
      </c>
      <c r="CX191">
        <v>1714159127.3</v>
      </c>
      <c r="CY191">
        <v>0</v>
      </c>
      <c r="CZ191">
        <v>1714158924.6</v>
      </c>
      <c r="DA191" t="s">
        <v>732</v>
      </c>
      <c r="DB191">
        <v>1714158924.6</v>
      </c>
      <c r="DC191">
        <v>1714158906.6</v>
      </c>
      <c r="DD191">
        <v>7</v>
      </c>
      <c r="DE191">
        <v>1.728</v>
      </c>
      <c r="DF191">
        <v>-0.003</v>
      </c>
      <c r="DG191">
        <v>-7.118</v>
      </c>
      <c r="DH191">
        <v>-0.028</v>
      </c>
      <c r="DI191">
        <v>2000</v>
      </c>
      <c r="DJ191">
        <v>14</v>
      </c>
      <c r="DK191">
        <v>0.74</v>
      </c>
      <c r="DL191">
        <v>0.11</v>
      </c>
      <c r="DM191">
        <v>-1.209423575</v>
      </c>
      <c r="DN191">
        <v>2.351040799249533</v>
      </c>
      <c r="DO191">
        <v>0.2688254130173417</v>
      </c>
      <c r="DP191">
        <v>0</v>
      </c>
      <c r="DQ191">
        <v>0.223886725</v>
      </c>
      <c r="DR191">
        <v>0.1616610844277672</v>
      </c>
      <c r="DS191">
        <v>0.01607235462990333</v>
      </c>
      <c r="DT191">
        <v>0</v>
      </c>
      <c r="DU191">
        <v>0</v>
      </c>
      <c r="DV191">
        <v>2</v>
      </c>
      <c r="DW191" t="s">
        <v>357</v>
      </c>
      <c r="DX191">
        <v>3.2282</v>
      </c>
      <c r="DY191">
        <v>2.70443</v>
      </c>
      <c r="DZ191">
        <v>0.293874</v>
      </c>
      <c r="EA191">
        <v>0.293967</v>
      </c>
      <c r="EB191">
        <v>0.08331769999999999</v>
      </c>
      <c r="EC191">
        <v>0.08275009999999999</v>
      </c>
      <c r="ED191">
        <v>22962.6</v>
      </c>
      <c r="EE191">
        <v>22395</v>
      </c>
      <c r="EF191">
        <v>31154.9</v>
      </c>
      <c r="EG191">
        <v>30084.1</v>
      </c>
      <c r="EH191">
        <v>38251.4</v>
      </c>
      <c r="EI191">
        <v>36511.6</v>
      </c>
      <c r="EJ191">
        <v>43652.9</v>
      </c>
      <c r="EK191">
        <v>42028.6</v>
      </c>
      <c r="EL191">
        <v>2.12652</v>
      </c>
      <c r="EM191">
        <v>1.8697</v>
      </c>
      <c r="EN191">
        <v>0.0379272</v>
      </c>
      <c r="EO191">
        <v>0</v>
      </c>
      <c r="EP191">
        <v>25.4179</v>
      </c>
      <c r="EQ191">
        <v>999.9</v>
      </c>
      <c r="ER191">
        <v>41.7</v>
      </c>
      <c r="ES191">
        <v>31.7</v>
      </c>
      <c r="ET191">
        <v>19.3132</v>
      </c>
      <c r="EU191">
        <v>62.3429</v>
      </c>
      <c r="EV191">
        <v>22.1915</v>
      </c>
      <c r="EW191">
        <v>1</v>
      </c>
      <c r="EX191">
        <v>0.104253</v>
      </c>
      <c r="EY191">
        <v>0.48149</v>
      </c>
      <c r="EZ191">
        <v>20.1531</v>
      </c>
      <c r="FA191">
        <v>5.22523</v>
      </c>
      <c r="FB191">
        <v>11.998</v>
      </c>
      <c r="FC191">
        <v>4.96595</v>
      </c>
      <c r="FD191">
        <v>3.29673</v>
      </c>
      <c r="FE191">
        <v>9999</v>
      </c>
      <c r="FF191">
        <v>9999</v>
      </c>
      <c r="FG191">
        <v>9999</v>
      </c>
      <c r="FH191">
        <v>28.8</v>
      </c>
      <c r="FI191">
        <v>4.97152</v>
      </c>
      <c r="FJ191">
        <v>1.86813</v>
      </c>
      <c r="FK191">
        <v>1.85956</v>
      </c>
      <c r="FL191">
        <v>1.86555</v>
      </c>
      <c r="FM191">
        <v>1.86346</v>
      </c>
      <c r="FN191">
        <v>1.86483</v>
      </c>
      <c r="FO191">
        <v>1.86033</v>
      </c>
      <c r="FP191">
        <v>1.86444</v>
      </c>
      <c r="FQ191">
        <v>0</v>
      </c>
      <c r="FR191">
        <v>0</v>
      </c>
      <c r="FS191">
        <v>0</v>
      </c>
      <c r="FT191">
        <v>0</v>
      </c>
      <c r="FU191" t="s">
        <v>358</v>
      </c>
      <c r="FV191" t="s">
        <v>359</v>
      </c>
      <c r="FW191" t="s">
        <v>360</v>
      </c>
      <c r="FX191" t="s">
        <v>360</v>
      </c>
      <c r="FY191" t="s">
        <v>360</v>
      </c>
      <c r="FZ191" t="s">
        <v>360</v>
      </c>
      <c r="GA191">
        <v>0</v>
      </c>
      <c r="GB191">
        <v>100</v>
      </c>
      <c r="GC191">
        <v>100</v>
      </c>
      <c r="GD191">
        <v>-7.27</v>
      </c>
      <c r="GE191">
        <v>-0.027</v>
      </c>
      <c r="GF191">
        <v>0.7488809363715137</v>
      </c>
      <c r="GG191">
        <v>-0.004200780211792431</v>
      </c>
      <c r="GH191">
        <v>-6.086107273994438E-07</v>
      </c>
      <c r="GI191">
        <v>3.538391214060535E-10</v>
      </c>
      <c r="GJ191">
        <v>-0.05062057039447274</v>
      </c>
      <c r="GK191">
        <v>0.006682484536868237</v>
      </c>
      <c r="GL191">
        <v>-0.0007200357986506558</v>
      </c>
      <c r="GM191">
        <v>2.515042002614049E-05</v>
      </c>
      <c r="GN191">
        <v>15</v>
      </c>
      <c r="GO191">
        <v>1944</v>
      </c>
      <c r="GP191">
        <v>3</v>
      </c>
      <c r="GQ191">
        <v>20</v>
      </c>
      <c r="GR191">
        <v>1.9</v>
      </c>
      <c r="GS191">
        <v>2.2</v>
      </c>
      <c r="GT191">
        <v>4.00513</v>
      </c>
      <c r="GU191">
        <v>2.39624</v>
      </c>
      <c r="GV191">
        <v>1.44775</v>
      </c>
      <c r="GW191">
        <v>2.29126</v>
      </c>
      <c r="GX191">
        <v>1.55151</v>
      </c>
      <c r="GY191">
        <v>2.48169</v>
      </c>
      <c r="GZ191">
        <v>37.242</v>
      </c>
      <c r="HA191">
        <v>24.0963</v>
      </c>
      <c r="HB191">
        <v>18</v>
      </c>
      <c r="HC191">
        <v>616.067</v>
      </c>
      <c r="HD191">
        <v>450.289</v>
      </c>
      <c r="HE191">
        <v>25.0032</v>
      </c>
      <c r="HF191">
        <v>28.4093</v>
      </c>
      <c r="HG191">
        <v>30.0006</v>
      </c>
      <c r="HH191">
        <v>28.4178</v>
      </c>
      <c r="HI191">
        <v>28.3839</v>
      </c>
      <c r="HJ191">
        <v>80.1778</v>
      </c>
      <c r="HK191">
        <v>29.4215</v>
      </c>
      <c r="HL191">
        <v>31.9963</v>
      </c>
      <c r="HM191">
        <v>25</v>
      </c>
      <c r="HN191">
        <v>2000</v>
      </c>
      <c r="HO191">
        <v>14.9243</v>
      </c>
      <c r="HP191">
        <v>98.85590000000001</v>
      </c>
      <c r="HQ191">
        <v>100.408</v>
      </c>
    </row>
    <row r="192" spans="1:225">
      <c r="A192">
        <v>176</v>
      </c>
      <c r="B192">
        <v>1714159050.6</v>
      </c>
      <c r="C192">
        <v>7993.5</v>
      </c>
      <c r="D192" t="s">
        <v>739</v>
      </c>
      <c r="E192" t="s">
        <v>740</v>
      </c>
      <c r="F192">
        <v>5</v>
      </c>
      <c r="G192" t="s">
        <v>717</v>
      </c>
      <c r="H192">
        <v>1714159042.666666</v>
      </c>
      <c r="I192">
        <f>(J192)/1000</f>
        <v>0</v>
      </c>
      <c r="J192">
        <f>IF(BE192, AM192, AG192)</f>
        <v>0</v>
      </c>
      <c r="K192">
        <f>IF(BE192, AH192, AF192)</f>
        <v>0</v>
      </c>
      <c r="L192">
        <f>BG192 - IF(AT192&gt;1, K192*BA192*100.0/(AV192*BU192), 0)</f>
        <v>0</v>
      </c>
      <c r="M192">
        <f>((S192-I192/2)*L192-K192)/(S192+I192/2)</f>
        <v>0</v>
      </c>
      <c r="N192">
        <f>M192*(BN192+BO192)/1000.0</f>
        <v>0</v>
      </c>
      <c r="O192">
        <f>(BG192 - IF(AT192&gt;1, K192*BA192*100.0/(AV192*BU192), 0))*(BN192+BO192)/1000.0</f>
        <v>0</v>
      </c>
      <c r="P192">
        <f>2.0/((1/R192-1/Q192)+SIGN(R192)*SQRT((1/R192-1/Q192)*(1/R192-1/Q192) + 4*BB192/((BB192+1)*(BB192+1))*(2*1/R192*1/Q192-1/Q192*1/Q192)))</f>
        <v>0</v>
      </c>
      <c r="Q192">
        <f>IF(LEFT(BC192,1)&lt;&gt;"0",IF(LEFT(BC192,1)="1",3.0,BD192),$D$5+$E$5*(BU192*BN192/($K$5*1000))+$F$5*(BU192*BN192/($K$5*1000))*MAX(MIN(BA192,$J$5),$I$5)*MAX(MIN(BA192,$J$5),$I$5)+$G$5*MAX(MIN(BA192,$J$5),$I$5)*(BU192*BN192/($K$5*1000))+$H$5*(BU192*BN192/($K$5*1000))*(BU192*BN192/($K$5*1000)))</f>
        <v>0</v>
      </c>
      <c r="R192">
        <f>I192*(1000-(1000*0.61365*exp(17.502*V192/(240.97+V192))/(BN192+BO192)+BI192)/2)/(1000*0.61365*exp(17.502*V192/(240.97+V192))/(BN192+BO192)-BI192)</f>
        <v>0</v>
      </c>
      <c r="S192">
        <f>1/((BB192+1)/(P192/1.6)+1/(Q192/1.37)) + BB192/((BB192+1)/(P192/1.6) + BB192/(Q192/1.37))</f>
        <v>0</v>
      </c>
      <c r="T192">
        <f>(AW192*AZ192)</f>
        <v>0</v>
      </c>
      <c r="U192">
        <f>(BP192+(T192+2*0.95*5.67E-8*(((BP192+$B$7)+273)^4-(BP192+273)^4)-44100*I192)/(1.84*29.3*Q192+8*0.95*5.67E-8*(BP192+273)^3))</f>
        <v>0</v>
      </c>
      <c r="V192">
        <f>($C$7*BQ192+$D$7*BR192+$E$7*U192)</f>
        <v>0</v>
      </c>
      <c r="W192">
        <f>0.61365*exp(17.502*V192/(240.97+V192))</f>
        <v>0</v>
      </c>
      <c r="X192">
        <f>(Y192/Z192*100)</f>
        <v>0</v>
      </c>
      <c r="Y192">
        <f>BI192*(BN192+BO192)/1000</f>
        <v>0</v>
      </c>
      <c r="Z192">
        <f>0.61365*exp(17.502*BP192/(240.97+BP192))</f>
        <v>0</v>
      </c>
      <c r="AA192">
        <f>(W192-BI192*(BN192+BO192)/1000)</f>
        <v>0</v>
      </c>
      <c r="AB192">
        <f>(-I192*44100)</f>
        <v>0</v>
      </c>
      <c r="AC192">
        <f>2*29.3*Q192*0.92*(BP192-V192)</f>
        <v>0</v>
      </c>
      <c r="AD192">
        <f>2*0.95*5.67E-8*(((BP192+$B$7)+273)^4-(V192+273)^4)</f>
        <v>0</v>
      </c>
      <c r="AE192">
        <f>T192+AD192+AB192+AC192</f>
        <v>0</v>
      </c>
      <c r="AF192">
        <f>BM192*AT192*(BH192-BG192*(1000-AT192*BJ192)/(1000-AT192*BI192))/(100*BA192)</f>
        <v>0</v>
      </c>
      <c r="AG192">
        <f>1000*BM192*AT192*(BI192-BJ192)/(100*BA192*(1000-AT192*BI192))</f>
        <v>0</v>
      </c>
      <c r="AH192">
        <f>(AI192 - AJ192 - BN192*1E3/(8.314*(BP192+273.15)) * AL192/BM192 * AK192) * BM192/(100*BA192) * (1000 - BJ192)/1000</f>
        <v>0</v>
      </c>
      <c r="AI192">
        <v>2030.551566868921</v>
      </c>
      <c r="AJ192">
        <v>2029.836242424243</v>
      </c>
      <c r="AK192">
        <v>-0.002169062427592432</v>
      </c>
      <c r="AL192">
        <v>67.21023791224926</v>
      </c>
      <c r="AM192">
        <f>(AO192 - AN192 + BN192*1E3/(8.314*(BP192+273.15)) * AQ192/BM192 * AP192) * BM192/(100*BA192) * 1000/(1000 - AO192)</f>
        <v>0</v>
      </c>
      <c r="AN192">
        <v>14.97846353913106</v>
      </c>
      <c r="AO192">
        <v>15.21829272727273</v>
      </c>
      <c r="AP192">
        <v>1.868024327582364E-05</v>
      </c>
      <c r="AQ192">
        <v>78.53680136531747</v>
      </c>
      <c r="AR192">
        <v>0</v>
      </c>
      <c r="AS192">
        <v>0</v>
      </c>
      <c r="AT192">
        <f>IF(AR192*$H$13&gt;=AV192,1.0,(AV192/(AV192-AR192*$H$13)))</f>
        <v>0</v>
      </c>
      <c r="AU192">
        <f>(AT192-1)*100</f>
        <v>0</v>
      </c>
      <c r="AV192">
        <f>MAX(0,($B$13+$C$13*BU192)/(1+$D$13*BU192)*BN192/(BP192+273)*$E$13)</f>
        <v>0</v>
      </c>
      <c r="AW192">
        <f>$B$11*BV192+$C$11*BW192+$F$11*CH192*(1-CK192)</f>
        <v>0</v>
      </c>
      <c r="AX192">
        <f>AW192*AY192</f>
        <v>0</v>
      </c>
      <c r="AY192">
        <f>($B$11*$D$9+$C$11*$D$9+$F$11*((CU192+CM192)/MAX(CU192+CM192+CV192, 0.1)*$I$9+CV192/MAX(CU192+CM192+CV192, 0.1)*$J$9))/($B$11+$C$11+$F$11)</f>
        <v>0</v>
      </c>
      <c r="AZ192">
        <f>($B$11*$K$9+$C$11*$K$9+$F$11*((CU192+CM192)/MAX(CU192+CM192+CV192, 0.1)*$P$9+CV192/MAX(CU192+CM192+CV192, 0.1)*$Q$9))/($B$11+$C$11+$F$11)</f>
        <v>0</v>
      </c>
      <c r="BA192">
        <v>6</v>
      </c>
      <c r="BB192">
        <v>0.5</v>
      </c>
      <c r="BC192" t="s">
        <v>355</v>
      </c>
      <c r="BD192">
        <v>2</v>
      </c>
      <c r="BE192" t="b">
        <v>1</v>
      </c>
      <c r="BF192">
        <v>1714159042.666666</v>
      </c>
      <c r="BG192">
        <v>1998.961</v>
      </c>
      <c r="BH192">
        <v>1999.911666666667</v>
      </c>
      <c r="BI192">
        <v>15.21551666666667</v>
      </c>
      <c r="BJ192">
        <v>14.97711333333334</v>
      </c>
      <c r="BK192">
        <v>2006.233333333333</v>
      </c>
      <c r="BL192">
        <v>15.24249</v>
      </c>
      <c r="BM192">
        <v>600.0318</v>
      </c>
      <c r="BN192">
        <v>101.3706</v>
      </c>
      <c r="BO192">
        <v>0.09999477666666667</v>
      </c>
      <c r="BP192">
        <v>25.97743333333334</v>
      </c>
      <c r="BQ192">
        <v>26.04829666666667</v>
      </c>
      <c r="BR192">
        <v>999.9000000000002</v>
      </c>
      <c r="BS192">
        <v>0</v>
      </c>
      <c r="BT192">
        <v>0</v>
      </c>
      <c r="BU192">
        <v>9999.041333333333</v>
      </c>
      <c r="BV192">
        <v>0</v>
      </c>
      <c r="BW192">
        <v>1920.677666666666</v>
      </c>
      <c r="BX192">
        <v>-0.950476</v>
      </c>
      <c r="BY192">
        <v>2029.846</v>
      </c>
      <c r="BZ192">
        <v>2030.32</v>
      </c>
      <c r="CA192">
        <v>0.238401</v>
      </c>
      <c r="CB192">
        <v>1999.911666666667</v>
      </c>
      <c r="CC192">
        <v>14.97711333333334</v>
      </c>
      <c r="CD192">
        <v>1.542404333333333</v>
      </c>
      <c r="CE192">
        <v>1.518239</v>
      </c>
      <c r="CF192">
        <v>13.39512666666667</v>
      </c>
      <c r="CG192">
        <v>13.15308666666667</v>
      </c>
      <c r="CH192">
        <v>350.0050666666667</v>
      </c>
      <c r="CI192">
        <v>0.8999917999999999</v>
      </c>
      <c r="CJ192">
        <v>0.10000812</v>
      </c>
      <c r="CK192">
        <v>0</v>
      </c>
      <c r="CL192">
        <v>254.0914</v>
      </c>
      <c r="CM192">
        <v>5.00098</v>
      </c>
      <c r="CN192">
        <v>1436.222</v>
      </c>
      <c r="CO192">
        <v>3193.182333333333</v>
      </c>
      <c r="CP192">
        <v>34.25413333333334</v>
      </c>
      <c r="CQ192">
        <v>38.1166</v>
      </c>
      <c r="CR192">
        <v>35.88946666666666</v>
      </c>
      <c r="CS192">
        <v>37.26033333333333</v>
      </c>
      <c r="CT192">
        <v>36.187</v>
      </c>
      <c r="CU192">
        <v>310.5010000000001</v>
      </c>
      <c r="CV192">
        <v>34.504</v>
      </c>
      <c r="CW192">
        <v>0</v>
      </c>
      <c r="CX192">
        <v>1714159137.5</v>
      </c>
      <c r="CY192">
        <v>0</v>
      </c>
      <c r="CZ192">
        <v>1714158924.6</v>
      </c>
      <c r="DA192" t="s">
        <v>732</v>
      </c>
      <c r="DB192">
        <v>1714158924.6</v>
      </c>
      <c r="DC192">
        <v>1714158906.6</v>
      </c>
      <c r="DD192">
        <v>7</v>
      </c>
      <c r="DE192">
        <v>1.728</v>
      </c>
      <c r="DF192">
        <v>-0.003</v>
      </c>
      <c r="DG192">
        <v>-7.118</v>
      </c>
      <c r="DH192">
        <v>-0.028</v>
      </c>
      <c r="DI192">
        <v>2000</v>
      </c>
      <c r="DJ192">
        <v>14</v>
      </c>
      <c r="DK192">
        <v>0.74</v>
      </c>
      <c r="DL192">
        <v>0.11</v>
      </c>
      <c r="DM192">
        <v>-0.996743725</v>
      </c>
      <c r="DN192">
        <v>0.8191711632270203</v>
      </c>
      <c r="DO192">
        <v>0.1713762885934031</v>
      </c>
      <c r="DP192">
        <v>0</v>
      </c>
      <c r="DQ192">
        <v>0.23712345</v>
      </c>
      <c r="DR192">
        <v>0.01699909193245709</v>
      </c>
      <c r="DS192">
        <v>0.00458477162980884</v>
      </c>
      <c r="DT192">
        <v>1</v>
      </c>
      <c r="DU192">
        <v>1</v>
      </c>
      <c r="DV192">
        <v>2</v>
      </c>
      <c r="DW192" t="s">
        <v>368</v>
      </c>
      <c r="DX192">
        <v>3.22813</v>
      </c>
      <c r="DY192">
        <v>2.70431</v>
      </c>
      <c r="DZ192">
        <v>0.293874</v>
      </c>
      <c r="EA192">
        <v>0.293987</v>
      </c>
      <c r="EB192">
        <v>0.0833342</v>
      </c>
      <c r="EC192">
        <v>0.0827982</v>
      </c>
      <c r="ED192">
        <v>22961.4</v>
      </c>
      <c r="EE192">
        <v>22393.6</v>
      </c>
      <c r="EF192">
        <v>31153.6</v>
      </c>
      <c r="EG192">
        <v>30083.2</v>
      </c>
      <c r="EH192">
        <v>38249.1</v>
      </c>
      <c r="EI192">
        <v>36509.1</v>
      </c>
      <c r="EJ192">
        <v>43651.1</v>
      </c>
      <c r="EK192">
        <v>42027.8</v>
      </c>
      <c r="EL192">
        <v>2.12652</v>
      </c>
      <c r="EM192">
        <v>1.86943</v>
      </c>
      <c r="EN192">
        <v>0.0367686</v>
      </c>
      <c r="EO192">
        <v>0</v>
      </c>
      <c r="EP192">
        <v>25.4737</v>
      </c>
      <c r="EQ192">
        <v>999.9</v>
      </c>
      <c r="ER192">
        <v>41.6</v>
      </c>
      <c r="ES192">
        <v>31.7</v>
      </c>
      <c r="ET192">
        <v>19.2648</v>
      </c>
      <c r="EU192">
        <v>61.7629</v>
      </c>
      <c r="EV192">
        <v>21.851</v>
      </c>
      <c r="EW192">
        <v>1</v>
      </c>
      <c r="EX192">
        <v>0.105709</v>
      </c>
      <c r="EY192">
        <v>0.50598</v>
      </c>
      <c r="EZ192">
        <v>20.1532</v>
      </c>
      <c r="FA192">
        <v>5.22672</v>
      </c>
      <c r="FB192">
        <v>11.998</v>
      </c>
      <c r="FC192">
        <v>4.96605</v>
      </c>
      <c r="FD192">
        <v>3.297</v>
      </c>
      <c r="FE192">
        <v>9999</v>
      </c>
      <c r="FF192">
        <v>9999</v>
      </c>
      <c r="FG192">
        <v>9999</v>
      </c>
      <c r="FH192">
        <v>28.8</v>
      </c>
      <c r="FI192">
        <v>4.97152</v>
      </c>
      <c r="FJ192">
        <v>1.86813</v>
      </c>
      <c r="FK192">
        <v>1.85954</v>
      </c>
      <c r="FL192">
        <v>1.86554</v>
      </c>
      <c r="FM192">
        <v>1.86346</v>
      </c>
      <c r="FN192">
        <v>1.86483</v>
      </c>
      <c r="FO192">
        <v>1.86032</v>
      </c>
      <c r="FP192">
        <v>1.86443</v>
      </c>
      <c r="FQ192">
        <v>0</v>
      </c>
      <c r="FR192">
        <v>0</v>
      </c>
      <c r="FS192">
        <v>0</v>
      </c>
      <c r="FT192">
        <v>0</v>
      </c>
      <c r="FU192" t="s">
        <v>358</v>
      </c>
      <c r="FV192" t="s">
        <v>359</v>
      </c>
      <c r="FW192" t="s">
        <v>360</v>
      </c>
      <c r="FX192" t="s">
        <v>360</v>
      </c>
      <c r="FY192" t="s">
        <v>360</v>
      </c>
      <c r="FZ192" t="s">
        <v>360</v>
      </c>
      <c r="GA192">
        <v>0</v>
      </c>
      <c r="GB192">
        <v>100</v>
      </c>
      <c r="GC192">
        <v>100</v>
      </c>
      <c r="GD192">
        <v>-7.27</v>
      </c>
      <c r="GE192">
        <v>-0.027</v>
      </c>
      <c r="GF192">
        <v>0.7488809363715137</v>
      </c>
      <c r="GG192">
        <v>-0.004200780211792431</v>
      </c>
      <c r="GH192">
        <v>-6.086107273994438E-07</v>
      </c>
      <c r="GI192">
        <v>3.538391214060535E-10</v>
      </c>
      <c r="GJ192">
        <v>-0.05062057039447274</v>
      </c>
      <c r="GK192">
        <v>0.006682484536868237</v>
      </c>
      <c r="GL192">
        <v>-0.0007200357986506558</v>
      </c>
      <c r="GM192">
        <v>2.515042002614049E-05</v>
      </c>
      <c r="GN192">
        <v>15</v>
      </c>
      <c r="GO192">
        <v>1944</v>
      </c>
      <c r="GP192">
        <v>3</v>
      </c>
      <c r="GQ192">
        <v>20</v>
      </c>
      <c r="GR192">
        <v>2.1</v>
      </c>
      <c r="GS192">
        <v>2.4</v>
      </c>
      <c r="GT192">
        <v>4.00513</v>
      </c>
      <c r="GU192">
        <v>2.42554</v>
      </c>
      <c r="GV192">
        <v>1.44897</v>
      </c>
      <c r="GW192">
        <v>2.29126</v>
      </c>
      <c r="GX192">
        <v>1.55151</v>
      </c>
      <c r="GY192">
        <v>2.24976</v>
      </c>
      <c r="GZ192">
        <v>37.2899</v>
      </c>
      <c r="HA192">
        <v>24.0875</v>
      </c>
      <c r="HB192">
        <v>18</v>
      </c>
      <c r="HC192">
        <v>616.23</v>
      </c>
      <c r="HD192">
        <v>450.25</v>
      </c>
      <c r="HE192">
        <v>25.0025</v>
      </c>
      <c r="HF192">
        <v>28.4269</v>
      </c>
      <c r="HG192">
        <v>30.0007</v>
      </c>
      <c r="HH192">
        <v>28.4336</v>
      </c>
      <c r="HI192">
        <v>28.4007</v>
      </c>
      <c r="HJ192">
        <v>80.1808</v>
      </c>
      <c r="HK192">
        <v>29.4215</v>
      </c>
      <c r="HL192">
        <v>31.9963</v>
      </c>
      <c r="HM192">
        <v>25</v>
      </c>
      <c r="HN192">
        <v>2000</v>
      </c>
      <c r="HO192">
        <v>14.9243</v>
      </c>
      <c r="HP192">
        <v>98.8518</v>
      </c>
      <c r="HQ192">
        <v>100.406</v>
      </c>
    </row>
    <row r="193" spans="1:225">
      <c r="A193">
        <v>177</v>
      </c>
      <c r="B193">
        <v>1714159060.6</v>
      </c>
      <c r="C193">
        <v>8003.5</v>
      </c>
      <c r="D193" t="s">
        <v>741</v>
      </c>
      <c r="E193" t="s">
        <v>742</v>
      </c>
      <c r="F193">
        <v>5</v>
      </c>
      <c r="G193" t="s">
        <v>717</v>
      </c>
      <c r="H193">
        <v>1714159052.666666</v>
      </c>
      <c r="I193">
        <f>(J193)/1000</f>
        <v>0</v>
      </c>
      <c r="J193">
        <f>IF(BE193, AM193, AG193)</f>
        <v>0</v>
      </c>
      <c r="K193">
        <f>IF(BE193, AH193, AF193)</f>
        <v>0</v>
      </c>
      <c r="L193">
        <f>BG193 - IF(AT193&gt;1, K193*BA193*100.0/(AV193*BU193), 0)</f>
        <v>0</v>
      </c>
      <c r="M193">
        <f>((S193-I193/2)*L193-K193)/(S193+I193/2)</f>
        <v>0</v>
      </c>
      <c r="N193">
        <f>M193*(BN193+BO193)/1000.0</f>
        <v>0</v>
      </c>
      <c r="O193">
        <f>(BG193 - IF(AT193&gt;1, K193*BA193*100.0/(AV193*BU193), 0))*(BN193+BO193)/1000.0</f>
        <v>0</v>
      </c>
      <c r="P193">
        <f>2.0/((1/R193-1/Q193)+SIGN(R193)*SQRT((1/R193-1/Q193)*(1/R193-1/Q193) + 4*BB193/((BB193+1)*(BB193+1))*(2*1/R193*1/Q193-1/Q193*1/Q193)))</f>
        <v>0</v>
      </c>
      <c r="Q193">
        <f>IF(LEFT(BC193,1)&lt;&gt;"0",IF(LEFT(BC193,1)="1",3.0,BD193),$D$5+$E$5*(BU193*BN193/($K$5*1000))+$F$5*(BU193*BN193/($K$5*1000))*MAX(MIN(BA193,$J$5),$I$5)*MAX(MIN(BA193,$J$5),$I$5)+$G$5*MAX(MIN(BA193,$J$5),$I$5)*(BU193*BN193/($K$5*1000))+$H$5*(BU193*BN193/($K$5*1000))*(BU193*BN193/($K$5*1000)))</f>
        <v>0</v>
      </c>
      <c r="R193">
        <f>I193*(1000-(1000*0.61365*exp(17.502*V193/(240.97+V193))/(BN193+BO193)+BI193)/2)/(1000*0.61365*exp(17.502*V193/(240.97+V193))/(BN193+BO193)-BI193)</f>
        <v>0</v>
      </c>
      <c r="S193">
        <f>1/((BB193+1)/(P193/1.6)+1/(Q193/1.37)) + BB193/((BB193+1)/(P193/1.6) + BB193/(Q193/1.37))</f>
        <v>0</v>
      </c>
      <c r="T193">
        <f>(AW193*AZ193)</f>
        <v>0</v>
      </c>
      <c r="U193">
        <f>(BP193+(T193+2*0.95*5.67E-8*(((BP193+$B$7)+273)^4-(BP193+273)^4)-44100*I193)/(1.84*29.3*Q193+8*0.95*5.67E-8*(BP193+273)^3))</f>
        <v>0</v>
      </c>
      <c r="V193">
        <f>($C$7*BQ193+$D$7*BR193+$E$7*U193)</f>
        <v>0</v>
      </c>
      <c r="W193">
        <f>0.61365*exp(17.502*V193/(240.97+V193))</f>
        <v>0</v>
      </c>
      <c r="X193">
        <f>(Y193/Z193*100)</f>
        <v>0</v>
      </c>
      <c r="Y193">
        <f>BI193*(BN193+BO193)/1000</f>
        <v>0</v>
      </c>
      <c r="Z193">
        <f>0.61365*exp(17.502*BP193/(240.97+BP193))</f>
        <v>0</v>
      </c>
      <c r="AA193">
        <f>(W193-BI193*(BN193+BO193)/1000)</f>
        <v>0</v>
      </c>
      <c r="AB193">
        <f>(-I193*44100)</f>
        <v>0</v>
      </c>
      <c r="AC193">
        <f>2*29.3*Q193*0.92*(BP193-V193)</f>
        <v>0</v>
      </c>
      <c r="AD193">
        <f>2*0.95*5.67E-8*(((BP193+$B$7)+273)^4-(V193+273)^4)</f>
        <v>0</v>
      </c>
      <c r="AE193">
        <f>T193+AD193+AB193+AC193</f>
        <v>0</v>
      </c>
      <c r="AF193">
        <f>BM193*AT193*(BH193-BG193*(1000-AT193*BJ193)/(1000-AT193*BI193))/(100*BA193)</f>
        <v>0</v>
      </c>
      <c r="AG193">
        <f>1000*BM193*AT193*(BI193-BJ193)/(100*BA193*(1000-AT193*BI193))</f>
        <v>0</v>
      </c>
      <c r="AH193">
        <f>(AI193 - AJ193 - BN193*1E3/(8.314*(BP193+273.15)) * AL193/BM193 * AK193) * BM193/(100*BA193) * (1000 - BJ193)/1000</f>
        <v>0</v>
      </c>
      <c r="AI193">
        <v>2030.306217292001</v>
      </c>
      <c r="AJ193">
        <v>2029.959030303031</v>
      </c>
      <c r="AK193">
        <v>-0.05769128904096634</v>
      </c>
      <c r="AL193">
        <v>67.21023791224926</v>
      </c>
      <c r="AM193">
        <f>(AO193 - AN193 + BN193*1E3/(8.314*(BP193+273.15)) * AQ193/BM193 * AP193) * BM193/(100*BA193) * 1000/(1000 - AO193)</f>
        <v>0</v>
      </c>
      <c r="AN193">
        <v>14.96191691988694</v>
      </c>
      <c r="AO193">
        <v>15.21486363636364</v>
      </c>
      <c r="AP193">
        <v>-5.650115515444471E-05</v>
      </c>
      <c r="AQ193">
        <v>78.53680136531747</v>
      </c>
      <c r="AR193">
        <v>0</v>
      </c>
      <c r="AS193">
        <v>0</v>
      </c>
      <c r="AT193">
        <f>IF(AR193*$H$13&gt;=AV193,1.0,(AV193/(AV193-AR193*$H$13)))</f>
        <v>0</v>
      </c>
      <c r="AU193">
        <f>(AT193-1)*100</f>
        <v>0</v>
      </c>
      <c r="AV193">
        <f>MAX(0,($B$13+$C$13*BU193)/(1+$D$13*BU193)*BN193/(BP193+273)*$E$13)</f>
        <v>0</v>
      </c>
      <c r="AW193">
        <f>$B$11*BV193+$C$11*BW193+$F$11*CH193*(1-CK193)</f>
        <v>0</v>
      </c>
      <c r="AX193">
        <f>AW193*AY193</f>
        <v>0</v>
      </c>
      <c r="AY193">
        <f>($B$11*$D$9+$C$11*$D$9+$F$11*((CU193+CM193)/MAX(CU193+CM193+CV193, 0.1)*$I$9+CV193/MAX(CU193+CM193+CV193, 0.1)*$J$9))/($B$11+$C$11+$F$11)</f>
        <v>0</v>
      </c>
      <c r="AZ193">
        <f>($B$11*$K$9+$C$11*$K$9+$F$11*((CU193+CM193)/MAX(CU193+CM193+CV193, 0.1)*$P$9+CV193/MAX(CU193+CM193+CV193, 0.1)*$Q$9))/($B$11+$C$11+$F$11)</f>
        <v>0</v>
      </c>
      <c r="BA193">
        <v>6</v>
      </c>
      <c r="BB193">
        <v>0.5</v>
      </c>
      <c r="BC193" t="s">
        <v>355</v>
      </c>
      <c r="BD193">
        <v>2</v>
      </c>
      <c r="BE193" t="b">
        <v>1</v>
      </c>
      <c r="BF193">
        <v>1714159052.666666</v>
      </c>
      <c r="BG193">
        <v>1999.066333333333</v>
      </c>
      <c r="BH193">
        <v>2000.035666666667</v>
      </c>
      <c r="BI193">
        <v>15.21889666666667</v>
      </c>
      <c r="BJ193">
        <v>14.97547</v>
      </c>
      <c r="BK193">
        <v>2006.338</v>
      </c>
      <c r="BL193">
        <v>15.24588</v>
      </c>
      <c r="BM193">
        <v>599.9747</v>
      </c>
      <c r="BN193">
        <v>101.3683</v>
      </c>
      <c r="BO193">
        <v>0.09987671333333334</v>
      </c>
      <c r="BP193">
        <v>26.00877333333334</v>
      </c>
      <c r="BQ193">
        <v>26.08204</v>
      </c>
      <c r="BR193">
        <v>999.9000000000002</v>
      </c>
      <c r="BS193">
        <v>0</v>
      </c>
      <c r="BT193">
        <v>0</v>
      </c>
      <c r="BU193">
        <v>10000.53666666667</v>
      </c>
      <c r="BV193">
        <v>0</v>
      </c>
      <c r="BW193">
        <v>1912.410666666666</v>
      </c>
      <c r="BX193">
        <v>-0.9683308</v>
      </c>
      <c r="BY193">
        <v>2029.961333333333</v>
      </c>
      <c r="BZ193">
        <v>2030.442</v>
      </c>
      <c r="CA193">
        <v>0.2434325</v>
      </c>
      <c r="CB193">
        <v>2000.035666666667</v>
      </c>
      <c r="CC193">
        <v>14.97547</v>
      </c>
      <c r="CD193">
        <v>1.542714</v>
      </c>
      <c r="CE193">
        <v>1.518038</v>
      </c>
      <c r="CF193">
        <v>13.39820666666667</v>
      </c>
      <c r="CG193">
        <v>13.15106666666667</v>
      </c>
      <c r="CH193">
        <v>350.0156666666667</v>
      </c>
      <c r="CI193">
        <v>0.8999890666666667</v>
      </c>
      <c r="CJ193">
        <v>0.10001086</v>
      </c>
      <c r="CK193">
        <v>0</v>
      </c>
      <c r="CL193">
        <v>253.9300666666667</v>
      </c>
      <c r="CM193">
        <v>5.00098</v>
      </c>
      <c r="CN193">
        <v>1429.040333333333</v>
      </c>
      <c r="CO193">
        <v>3193.277333333334</v>
      </c>
      <c r="CP193">
        <v>34.25</v>
      </c>
      <c r="CQ193">
        <v>38.11659999999999</v>
      </c>
      <c r="CR193">
        <v>35.875</v>
      </c>
      <c r="CS193">
        <v>37.25413333333334</v>
      </c>
      <c r="CT193">
        <v>36.187</v>
      </c>
      <c r="CU193">
        <v>310.5096666666666</v>
      </c>
      <c r="CV193">
        <v>34.505</v>
      </c>
      <c r="CW193">
        <v>0</v>
      </c>
      <c r="CX193">
        <v>1714159147.7</v>
      </c>
      <c r="CY193">
        <v>0</v>
      </c>
      <c r="CZ193">
        <v>1714158924.6</v>
      </c>
      <c r="DA193" t="s">
        <v>732</v>
      </c>
      <c r="DB193">
        <v>1714158924.6</v>
      </c>
      <c r="DC193">
        <v>1714158906.6</v>
      </c>
      <c r="DD193">
        <v>7</v>
      </c>
      <c r="DE193">
        <v>1.728</v>
      </c>
      <c r="DF193">
        <v>-0.003</v>
      </c>
      <c r="DG193">
        <v>-7.118</v>
      </c>
      <c r="DH193">
        <v>-0.028</v>
      </c>
      <c r="DI193">
        <v>2000</v>
      </c>
      <c r="DJ193">
        <v>14</v>
      </c>
      <c r="DK193">
        <v>0.74</v>
      </c>
      <c r="DL193">
        <v>0.11</v>
      </c>
      <c r="DM193">
        <v>-0.9451141999999999</v>
      </c>
      <c r="DN193">
        <v>-0.286656405253281</v>
      </c>
      <c r="DO193">
        <v>0.152390962216957</v>
      </c>
      <c r="DP193">
        <v>0</v>
      </c>
      <c r="DQ193">
        <v>0.24149755</v>
      </c>
      <c r="DR193">
        <v>0.04766138836772974</v>
      </c>
      <c r="DS193">
        <v>0.007569019123869353</v>
      </c>
      <c r="DT193">
        <v>1</v>
      </c>
      <c r="DU193">
        <v>1</v>
      </c>
      <c r="DV193">
        <v>2</v>
      </c>
      <c r="DW193" t="s">
        <v>368</v>
      </c>
      <c r="DX193">
        <v>3.22783</v>
      </c>
      <c r="DY193">
        <v>2.70385</v>
      </c>
      <c r="DZ193">
        <v>0.293841</v>
      </c>
      <c r="EA193">
        <v>0.293929</v>
      </c>
      <c r="EB193">
        <v>0.0833055</v>
      </c>
      <c r="EC193">
        <v>0.0826876</v>
      </c>
      <c r="ED193">
        <v>22962</v>
      </c>
      <c r="EE193">
        <v>22394.2</v>
      </c>
      <c r="EF193">
        <v>31153</v>
      </c>
      <c r="EG193">
        <v>30081.8</v>
      </c>
      <c r="EH193">
        <v>38249.7</v>
      </c>
      <c r="EI193">
        <v>36511.8</v>
      </c>
      <c r="EJ193">
        <v>43650.4</v>
      </c>
      <c r="EK193">
        <v>42025.9</v>
      </c>
      <c r="EL193">
        <v>2.12622</v>
      </c>
      <c r="EM193">
        <v>1.86927</v>
      </c>
      <c r="EN193">
        <v>0.0357255</v>
      </c>
      <c r="EO193">
        <v>0</v>
      </c>
      <c r="EP193">
        <v>25.5159</v>
      </c>
      <c r="EQ193">
        <v>999.9</v>
      </c>
      <c r="ER193">
        <v>41.6</v>
      </c>
      <c r="ES193">
        <v>31.8</v>
      </c>
      <c r="ET193">
        <v>19.3765</v>
      </c>
      <c r="EU193">
        <v>61.3329</v>
      </c>
      <c r="EV193">
        <v>22.4519</v>
      </c>
      <c r="EW193">
        <v>1</v>
      </c>
      <c r="EX193">
        <v>0.106855</v>
      </c>
      <c r="EY193">
        <v>0.519262</v>
      </c>
      <c r="EZ193">
        <v>20.1525</v>
      </c>
      <c r="FA193">
        <v>5.22298</v>
      </c>
      <c r="FB193">
        <v>11.998</v>
      </c>
      <c r="FC193">
        <v>4.9651</v>
      </c>
      <c r="FD193">
        <v>3.29633</v>
      </c>
      <c r="FE193">
        <v>9999</v>
      </c>
      <c r="FF193">
        <v>9999</v>
      </c>
      <c r="FG193">
        <v>9999</v>
      </c>
      <c r="FH193">
        <v>28.8</v>
      </c>
      <c r="FI193">
        <v>4.9715</v>
      </c>
      <c r="FJ193">
        <v>1.86813</v>
      </c>
      <c r="FK193">
        <v>1.85956</v>
      </c>
      <c r="FL193">
        <v>1.86557</v>
      </c>
      <c r="FM193">
        <v>1.86349</v>
      </c>
      <c r="FN193">
        <v>1.86479</v>
      </c>
      <c r="FO193">
        <v>1.86035</v>
      </c>
      <c r="FP193">
        <v>1.86446</v>
      </c>
      <c r="FQ193">
        <v>0</v>
      </c>
      <c r="FR193">
        <v>0</v>
      </c>
      <c r="FS193">
        <v>0</v>
      </c>
      <c r="FT193">
        <v>0</v>
      </c>
      <c r="FU193" t="s">
        <v>358</v>
      </c>
      <c r="FV193" t="s">
        <v>359</v>
      </c>
      <c r="FW193" t="s">
        <v>360</v>
      </c>
      <c r="FX193" t="s">
        <v>360</v>
      </c>
      <c r="FY193" t="s">
        <v>360</v>
      </c>
      <c r="FZ193" t="s">
        <v>360</v>
      </c>
      <c r="GA193">
        <v>0</v>
      </c>
      <c r="GB193">
        <v>100</v>
      </c>
      <c r="GC193">
        <v>100</v>
      </c>
      <c r="GD193">
        <v>-7.27</v>
      </c>
      <c r="GE193">
        <v>-0.027</v>
      </c>
      <c r="GF193">
        <v>0.7488809363715137</v>
      </c>
      <c r="GG193">
        <v>-0.004200780211792431</v>
      </c>
      <c r="GH193">
        <v>-6.086107273994438E-07</v>
      </c>
      <c r="GI193">
        <v>3.538391214060535E-10</v>
      </c>
      <c r="GJ193">
        <v>-0.05062057039447274</v>
      </c>
      <c r="GK193">
        <v>0.006682484536868237</v>
      </c>
      <c r="GL193">
        <v>-0.0007200357986506558</v>
      </c>
      <c r="GM193">
        <v>2.515042002614049E-05</v>
      </c>
      <c r="GN193">
        <v>15</v>
      </c>
      <c r="GO193">
        <v>1944</v>
      </c>
      <c r="GP193">
        <v>3</v>
      </c>
      <c r="GQ193">
        <v>20</v>
      </c>
      <c r="GR193">
        <v>2.3</v>
      </c>
      <c r="GS193">
        <v>2.6</v>
      </c>
      <c r="GT193">
        <v>4.00513</v>
      </c>
      <c r="GU193">
        <v>2.42432</v>
      </c>
      <c r="GV193">
        <v>1.44775</v>
      </c>
      <c r="GW193">
        <v>2.29126</v>
      </c>
      <c r="GX193">
        <v>1.55151</v>
      </c>
      <c r="GY193">
        <v>2.33521</v>
      </c>
      <c r="GZ193">
        <v>37.3378</v>
      </c>
      <c r="HA193">
        <v>24.0963</v>
      </c>
      <c r="HB193">
        <v>18</v>
      </c>
      <c r="HC193">
        <v>616.1799999999999</v>
      </c>
      <c r="HD193">
        <v>450.281</v>
      </c>
      <c r="HE193">
        <v>25.0013</v>
      </c>
      <c r="HF193">
        <v>28.4445</v>
      </c>
      <c r="HG193">
        <v>30.0006</v>
      </c>
      <c r="HH193">
        <v>28.4499</v>
      </c>
      <c r="HI193">
        <v>28.4166</v>
      </c>
      <c r="HJ193">
        <v>80.1781</v>
      </c>
      <c r="HK193">
        <v>29.6934</v>
      </c>
      <c r="HL193">
        <v>31.6244</v>
      </c>
      <c r="HM193">
        <v>25</v>
      </c>
      <c r="HN193">
        <v>2000</v>
      </c>
      <c r="HO193">
        <v>15.0017</v>
      </c>
      <c r="HP193">
        <v>98.8501</v>
      </c>
      <c r="HQ193">
        <v>100.401</v>
      </c>
    </row>
    <row r="194" spans="1:225">
      <c r="A194">
        <v>178</v>
      </c>
      <c r="B194">
        <v>1714159186.1</v>
      </c>
      <c r="C194">
        <v>8129</v>
      </c>
      <c r="D194" t="s">
        <v>743</v>
      </c>
      <c r="E194" t="s">
        <v>744</v>
      </c>
      <c r="F194">
        <v>5</v>
      </c>
      <c r="G194" t="s">
        <v>377</v>
      </c>
      <c r="H194">
        <v>1714159178.349999</v>
      </c>
      <c r="I194">
        <f>(J194)/1000</f>
        <v>0</v>
      </c>
      <c r="J194">
        <f>IF(BE194, AM194, AG194)</f>
        <v>0</v>
      </c>
      <c r="K194">
        <f>IF(BE194, AH194, AF194)</f>
        <v>0</v>
      </c>
      <c r="L194">
        <f>BG194 - IF(AT194&gt;1, K194*BA194*100.0/(AV194*BU194), 0)</f>
        <v>0</v>
      </c>
      <c r="M194">
        <f>((S194-I194/2)*L194-K194)/(S194+I194/2)</f>
        <v>0</v>
      </c>
      <c r="N194">
        <f>M194*(BN194+BO194)/1000.0</f>
        <v>0</v>
      </c>
      <c r="O194">
        <f>(BG194 - IF(AT194&gt;1, K194*BA194*100.0/(AV194*BU194), 0))*(BN194+BO194)/1000.0</f>
        <v>0</v>
      </c>
      <c r="P194">
        <f>2.0/((1/R194-1/Q194)+SIGN(R194)*SQRT((1/R194-1/Q194)*(1/R194-1/Q194) + 4*BB194/((BB194+1)*(BB194+1))*(2*1/R194*1/Q194-1/Q194*1/Q194)))</f>
        <v>0</v>
      </c>
      <c r="Q194">
        <f>IF(LEFT(BC194,1)&lt;&gt;"0",IF(LEFT(BC194,1)="1",3.0,BD194),$D$5+$E$5*(BU194*BN194/($K$5*1000))+$F$5*(BU194*BN194/($K$5*1000))*MAX(MIN(BA194,$J$5),$I$5)*MAX(MIN(BA194,$J$5),$I$5)+$G$5*MAX(MIN(BA194,$J$5),$I$5)*(BU194*BN194/($K$5*1000))+$H$5*(BU194*BN194/($K$5*1000))*(BU194*BN194/($K$5*1000)))</f>
        <v>0</v>
      </c>
      <c r="R194">
        <f>I194*(1000-(1000*0.61365*exp(17.502*V194/(240.97+V194))/(BN194+BO194)+BI194)/2)/(1000*0.61365*exp(17.502*V194/(240.97+V194))/(BN194+BO194)-BI194)</f>
        <v>0</v>
      </c>
      <c r="S194">
        <f>1/((BB194+1)/(P194/1.6)+1/(Q194/1.37)) + BB194/((BB194+1)/(P194/1.6) + BB194/(Q194/1.37))</f>
        <v>0</v>
      </c>
      <c r="T194">
        <f>(AW194*AZ194)</f>
        <v>0</v>
      </c>
      <c r="U194">
        <f>(BP194+(T194+2*0.95*5.67E-8*(((BP194+$B$7)+273)^4-(BP194+273)^4)-44100*I194)/(1.84*29.3*Q194+8*0.95*5.67E-8*(BP194+273)^3))</f>
        <v>0</v>
      </c>
      <c r="V194">
        <f>($C$7*BQ194+$D$7*BR194+$E$7*U194)</f>
        <v>0</v>
      </c>
      <c r="W194">
        <f>0.61365*exp(17.502*V194/(240.97+V194))</f>
        <v>0</v>
      </c>
      <c r="X194">
        <f>(Y194/Z194*100)</f>
        <v>0</v>
      </c>
      <c r="Y194">
        <f>BI194*(BN194+BO194)/1000</f>
        <v>0</v>
      </c>
      <c r="Z194">
        <f>0.61365*exp(17.502*BP194/(240.97+BP194))</f>
        <v>0</v>
      </c>
      <c r="AA194">
        <f>(W194-BI194*(BN194+BO194)/1000)</f>
        <v>0</v>
      </c>
      <c r="AB194">
        <f>(-I194*44100)</f>
        <v>0</v>
      </c>
      <c r="AC194">
        <f>2*29.3*Q194*0.92*(BP194-V194)</f>
        <v>0</v>
      </c>
      <c r="AD194">
        <f>2*0.95*5.67E-8*(((BP194+$B$7)+273)^4-(V194+273)^4)</f>
        <v>0</v>
      </c>
      <c r="AE194">
        <f>T194+AD194+AB194+AC194</f>
        <v>0</v>
      </c>
      <c r="AF194">
        <f>BM194*AT194*(BH194-BG194*(1000-AT194*BJ194)/(1000-AT194*BI194))/(100*BA194)</f>
        <v>0</v>
      </c>
      <c r="AG194">
        <f>1000*BM194*AT194*(BI194-BJ194)/(100*BA194*(1000-AT194*BI194))</f>
        <v>0</v>
      </c>
      <c r="AH194">
        <f>(AI194 - AJ194 - BN194*1E3/(8.314*(BP194+273.15)) * AL194/BM194 * AK194) * BM194/(100*BA194) * (1000 - BJ194)/1000</f>
        <v>0</v>
      </c>
      <c r="AI194">
        <v>2031.329499126404</v>
      </c>
      <c r="AJ194">
        <v>1868.657575757576</v>
      </c>
      <c r="AK194">
        <v>33.55947644085644</v>
      </c>
      <c r="AL194">
        <v>67.21161950806193</v>
      </c>
      <c r="AM194">
        <f>(AO194 - AN194 + BN194*1E3/(8.314*(BP194+273.15)) * AQ194/BM194 * AP194) * BM194/(100*BA194) * 1000/(1000 - AO194)</f>
        <v>0</v>
      </c>
      <c r="AN194">
        <v>15.48514210396433</v>
      </c>
      <c r="AO194">
        <v>14.80824666666666</v>
      </c>
      <c r="AP194">
        <v>0.1308755447180316</v>
      </c>
      <c r="AQ194">
        <v>78.53588483086131</v>
      </c>
      <c r="AR194">
        <v>0</v>
      </c>
      <c r="AS194">
        <v>0</v>
      </c>
      <c r="AT194">
        <f>IF(AR194*$H$13&gt;=AV194,1.0,(AV194/(AV194-AR194*$H$13)))</f>
        <v>0</v>
      </c>
      <c r="AU194">
        <f>(AT194-1)*100</f>
        <v>0</v>
      </c>
      <c r="AV194">
        <f>MAX(0,($B$13+$C$13*BU194)/(1+$D$13*BU194)*BN194/(BP194+273)*$E$13)</f>
        <v>0</v>
      </c>
      <c r="AW194">
        <f>$B$11*BV194+$C$11*BW194+$F$11*CH194*(1-CK194)</f>
        <v>0</v>
      </c>
      <c r="AX194">
        <f>AW194*AY194</f>
        <v>0</v>
      </c>
      <c r="AY194">
        <f>($B$11*$D$9+$C$11*$D$9+$F$11*((CU194+CM194)/MAX(CU194+CM194+CV194, 0.1)*$I$9+CV194/MAX(CU194+CM194+CV194, 0.1)*$J$9))/($B$11+$C$11+$F$11)</f>
        <v>0</v>
      </c>
      <c r="AZ194">
        <f>($B$11*$K$9+$C$11*$K$9+$F$11*((CU194+CM194)/MAX(CU194+CM194+CV194, 0.1)*$P$9+CV194/MAX(CU194+CM194+CV194, 0.1)*$Q$9))/($B$11+$C$11+$F$11)</f>
        <v>0</v>
      </c>
      <c r="BA194">
        <v>6</v>
      </c>
      <c r="BB194">
        <v>0.5</v>
      </c>
      <c r="BC194" t="s">
        <v>355</v>
      </c>
      <c r="BD194">
        <v>2</v>
      </c>
      <c r="BE194" t="b">
        <v>1</v>
      </c>
      <c r="BF194">
        <v>1714159178.349999</v>
      </c>
      <c r="BG194">
        <v>1551.369333333333</v>
      </c>
      <c r="BH194">
        <v>2000.004</v>
      </c>
      <c r="BI194">
        <v>14.04038666666667</v>
      </c>
      <c r="BJ194">
        <v>15.48219</v>
      </c>
      <c r="BK194">
        <v>1557.242333333333</v>
      </c>
      <c r="BL194">
        <v>14.06933333333333</v>
      </c>
      <c r="BM194">
        <v>597.0371</v>
      </c>
      <c r="BN194">
        <v>101.3568333333333</v>
      </c>
      <c r="BO194">
        <v>0.1128341033333333</v>
      </c>
      <c r="BP194">
        <v>26.26075666666667</v>
      </c>
      <c r="BQ194">
        <v>26.44525666666666</v>
      </c>
      <c r="BR194">
        <v>999.9000000000002</v>
      </c>
      <c r="BS194">
        <v>0</v>
      </c>
      <c r="BT194">
        <v>0</v>
      </c>
      <c r="BU194">
        <v>10014.47266666667</v>
      </c>
      <c r="BV194">
        <v>0</v>
      </c>
      <c r="BW194">
        <v>1911.956333333333</v>
      </c>
      <c r="BX194">
        <v>-448.63611</v>
      </c>
      <c r="BY194">
        <v>1573.625333333334</v>
      </c>
      <c r="BZ194">
        <v>2031.455666666667</v>
      </c>
      <c r="CA194">
        <v>-1.441783036666667</v>
      </c>
      <c r="CB194">
        <v>2000.004</v>
      </c>
      <c r="CC194">
        <v>15.48219</v>
      </c>
      <c r="CD194">
        <v>1.423091333333333</v>
      </c>
      <c r="CE194">
        <v>1.569225333333333</v>
      </c>
      <c r="CF194">
        <v>12.15048</v>
      </c>
      <c r="CG194">
        <v>13.65987</v>
      </c>
      <c r="CH194">
        <v>349.5822333333334</v>
      </c>
      <c r="CI194">
        <v>0.8999953666666666</v>
      </c>
      <c r="CJ194">
        <v>0.1000044933333333</v>
      </c>
      <c r="CK194">
        <v>0</v>
      </c>
      <c r="CL194">
        <v>102.7313666666667</v>
      </c>
      <c r="CM194">
        <v>5.00098</v>
      </c>
      <c r="CN194">
        <v>947.7759</v>
      </c>
      <c r="CO194">
        <v>3189.273666666667</v>
      </c>
      <c r="CP194">
        <v>34.18286666666667</v>
      </c>
      <c r="CQ194">
        <v>38.00413333333334</v>
      </c>
      <c r="CR194">
        <v>35.75</v>
      </c>
      <c r="CS194">
        <v>37.2624</v>
      </c>
      <c r="CT194">
        <v>36.17460000000001</v>
      </c>
      <c r="CU194">
        <v>310.1213333333333</v>
      </c>
      <c r="CV194">
        <v>34.46033333333333</v>
      </c>
      <c r="CW194">
        <v>0</v>
      </c>
      <c r="CX194">
        <v>1714159273.1</v>
      </c>
      <c r="CY194">
        <v>0</v>
      </c>
      <c r="CZ194">
        <v>1714158924.6</v>
      </c>
      <c r="DA194" t="s">
        <v>732</v>
      </c>
      <c r="DB194">
        <v>1714158924.6</v>
      </c>
      <c r="DC194">
        <v>1714158906.6</v>
      </c>
      <c r="DD194">
        <v>7</v>
      </c>
      <c r="DE194">
        <v>1.728</v>
      </c>
      <c r="DF194">
        <v>-0.003</v>
      </c>
      <c r="DG194">
        <v>-7.118</v>
      </c>
      <c r="DH194">
        <v>-0.028</v>
      </c>
      <c r="DI194">
        <v>2000</v>
      </c>
      <c r="DJ194">
        <v>14</v>
      </c>
      <c r="DK194">
        <v>0.74</v>
      </c>
      <c r="DL194">
        <v>0.11</v>
      </c>
      <c r="DM194">
        <v>-328.2164318780488</v>
      </c>
      <c r="DN194">
        <v>-948.241360285714</v>
      </c>
      <c r="DO194">
        <v>285.6668531349414</v>
      </c>
      <c r="DP194">
        <v>0</v>
      </c>
      <c r="DQ194">
        <v>-1.052032345853658</v>
      </c>
      <c r="DR194">
        <v>-3.839635700696863</v>
      </c>
      <c r="DS194">
        <v>0.8623581564331544</v>
      </c>
      <c r="DT194">
        <v>0</v>
      </c>
      <c r="DU194">
        <v>0</v>
      </c>
      <c r="DV194">
        <v>2</v>
      </c>
      <c r="DW194" t="s">
        <v>357</v>
      </c>
      <c r="DX194">
        <v>3.22825</v>
      </c>
      <c r="DY194">
        <v>2.70437</v>
      </c>
      <c r="DZ194">
        <v>0.281349</v>
      </c>
      <c r="EA194">
        <v>0.293875</v>
      </c>
      <c r="EB194">
        <v>0.0818087</v>
      </c>
      <c r="EC194">
        <v>0.08477990000000001</v>
      </c>
      <c r="ED194">
        <v>23360.7</v>
      </c>
      <c r="EE194">
        <v>22387.2</v>
      </c>
      <c r="EF194">
        <v>31144.6</v>
      </c>
      <c r="EG194">
        <v>30072</v>
      </c>
      <c r="EH194">
        <v>38301.4</v>
      </c>
      <c r="EI194">
        <v>36416.7</v>
      </c>
      <c r="EJ194">
        <v>43638.2</v>
      </c>
      <c r="EK194">
        <v>42012.6</v>
      </c>
      <c r="EL194">
        <v>2.11322</v>
      </c>
      <c r="EM194">
        <v>1.8666</v>
      </c>
      <c r="EN194">
        <v>0.038676</v>
      </c>
      <c r="EO194">
        <v>0</v>
      </c>
      <c r="EP194">
        <v>25.9002</v>
      </c>
      <c r="EQ194">
        <v>999.9</v>
      </c>
      <c r="ER194">
        <v>41.2</v>
      </c>
      <c r="ES194">
        <v>31.9</v>
      </c>
      <c r="ET194">
        <v>19.299</v>
      </c>
      <c r="EU194">
        <v>62.0229</v>
      </c>
      <c r="EV194">
        <v>22.4399</v>
      </c>
      <c r="EW194">
        <v>1</v>
      </c>
      <c r="EX194">
        <v>0.118392</v>
      </c>
      <c r="EY194">
        <v>0.687505</v>
      </c>
      <c r="EZ194">
        <v>20.1516</v>
      </c>
      <c r="FA194">
        <v>5.22163</v>
      </c>
      <c r="FB194">
        <v>11.998</v>
      </c>
      <c r="FC194">
        <v>4.96445</v>
      </c>
      <c r="FD194">
        <v>3.29633</v>
      </c>
      <c r="FE194">
        <v>9999</v>
      </c>
      <c r="FF194">
        <v>9999</v>
      </c>
      <c r="FG194">
        <v>9999</v>
      </c>
      <c r="FH194">
        <v>28.8</v>
      </c>
      <c r="FI194">
        <v>4.97153</v>
      </c>
      <c r="FJ194">
        <v>1.86816</v>
      </c>
      <c r="FK194">
        <v>1.85959</v>
      </c>
      <c r="FL194">
        <v>1.8656</v>
      </c>
      <c r="FM194">
        <v>1.86355</v>
      </c>
      <c r="FN194">
        <v>1.86488</v>
      </c>
      <c r="FO194">
        <v>1.86035</v>
      </c>
      <c r="FP194">
        <v>1.86445</v>
      </c>
      <c r="FQ194">
        <v>0</v>
      </c>
      <c r="FR194">
        <v>0</v>
      </c>
      <c r="FS194">
        <v>0</v>
      </c>
      <c r="FT194">
        <v>0</v>
      </c>
      <c r="FU194" t="s">
        <v>358</v>
      </c>
      <c r="FV194" t="s">
        <v>359</v>
      </c>
      <c r="FW194" t="s">
        <v>360</v>
      </c>
      <c r="FX194" t="s">
        <v>360</v>
      </c>
      <c r="FY194" t="s">
        <v>360</v>
      </c>
      <c r="FZ194" t="s">
        <v>360</v>
      </c>
      <c r="GA194">
        <v>0</v>
      </c>
      <c r="GB194">
        <v>100</v>
      </c>
      <c r="GC194">
        <v>100</v>
      </c>
      <c r="GD194">
        <v>-6.89</v>
      </c>
      <c r="GE194">
        <v>-0.0277</v>
      </c>
      <c r="GF194">
        <v>0.7488809363715137</v>
      </c>
      <c r="GG194">
        <v>-0.004200780211792431</v>
      </c>
      <c r="GH194">
        <v>-6.086107273994438E-07</v>
      </c>
      <c r="GI194">
        <v>3.538391214060535E-10</v>
      </c>
      <c r="GJ194">
        <v>-0.05062057039447274</v>
      </c>
      <c r="GK194">
        <v>0.006682484536868237</v>
      </c>
      <c r="GL194">
        <v>-0.0007200357986506558</v>
      </c>
      <c r="GM194">
        <v>2.515042002614049E-05</v>
      </c>
      <c r="GN194">
        <v>15</v>
      </c>
      <c r="GO194">
        <v>1944</v>
      </c>
      <c r="GP194">
        <v>3</v>
      </c>
      <c r="GQ194">
        <v>20</v>
      </c>
      <c r="GR194">
        <v>4.4</v>
      </c>
      <c r="GS194">
        <v>4.7</v>
      </c>
      <c r="GT194">
        <v>4.00757</v>
      </c>
      <c r="GU194">
        <v>2.41333</v>
      </c>
      <c r="GV194">
        <v>1.44775</v>
      </c>
      <c r="GW194">
        <v>2.29126</v>
      </c>
      <c r="GX194">
        <v>1.55151</v>
      </c>
      <c r="GY194">
        <v>2.44019</v>
      </c>
      <c r="GZ194">
        <v>37.7711</v>
      </c>
      <c r="HA194">
        <v>24.0875</v>
      </c>
      <c r="HB194">
        <v>18</v>
      </c>
      <c r="HC194">
        <v>608.48</v>
      </c>
      <c r="HD194">
        <v>449.828</v>
      </c>
      <c r="HE194">
        <v>25.0016</v>
      </c>
      <c r="HF194">
        <v>28.622</v>
      </c>
      <c r="HG194">
        <v>30.0005</v>
      </c>
      <c r="HH194">
        <v>28.6157</v>
      </c>
      <c r="HI194">
        <v>28.5706</v>
      </c>
      <c r="HJ194">
        <v>80.21550000000001</v>
      </c>
      <c r="HK194">
        <v>26.2977</v>
      </c>
      <c r="HL194">
        <v>31.2541</v>
      </c>
      <c r="HM194">
        <v>25</v>
      </c>
      <c r="HN194">
        <v>2000</v>
      </c>
      <c r="HO194">
        <v>15.4334</v>
      </c>
      <c r="HP194">
        <v>98.8229</v>
      </c>
      <c r="HQ194">
        <v>100.369</v>
      </c>
    </row>
    <row r="195" spans="1:225">
      <c r="A195">
        <v>179</v>
      </c>
      <c r="B195">
        <v>1714159222.6</v>
      </c>
      <c r="C195">
        <v>8165.5</v>
      </c>
      <c r="D195" t="s">
        <v>745</v>
      </c>
      <c r="E195" t="s">
        <v>746</v>
      </c>
      <c r="F195">
        <v>5</v>
      </c>
      <c r="G195" t="s">
        <v>377</v>
      </c>
      <c r="H195">
        <v>1714159214.849999</v>
      </c>
      <c r="I195">
        <f>(J195)/1000</f>
        <v>0</v>
      </c>
      <c r="J195">
        <f>IF(BE195, AM195, AG195)</f>
        <v>0</v>
      </c>
      <c r="K195">
        <f>IF(BE195, AH195, AF195)</f>
        <v>0</v>
      </c>
      <c r="L195">
        <f>BG195 - IF(AT195&gt;1, K195*BA195*100.0/(AV195*BU195), 0)</f>
        <v>0</v>
      </c>
      <c r="M195">
        <f>((S195-I195/2)*L195-K195)/(S195+I195/2)</f>
        <v>0</v>
      </c>
      <c r="N195">
        <f>M195*(BN195+BO195)/1000.0</f>
        <v>0</v>
      </c>
      <c r="O195">
        <f>(BG195 - IF(AT195&gt;1, K195*BA195*100.0/(AV195*BU195), 0))*(BN195+BO195)/1000.0</f>
        <v>0</v>
      </c>
      <c r="P195">
        <f>2.0/((1/R195-1/Q195)+SIGN(R195)*SQRT((1/R195-1/Q195)*(1/R195-1/Q195) + 4*BB195/((BB195+1)*(BB195+1))*(2*1/R195*1/Q195-1/Q195*1/Q195)))</f>
        <v>0</v>
      </c>
      <c r="Q195">
        <f>IF(LEFT(BC195,1)&lt;&gt;"0",IF(LEFT(BC195,1)="1",3.0,BD195),$D$5+$E$5*(BU195*BN195/($K$5*1000))+$F$5*(BU195*BN195/($K$5*1000))*MAX(MIN(BA195,$J$5),$I$5)*MAX(MIN(BA195,$J$5),$I$5)+$G$5*MAX(MIN(BA195,$J$5),$I$5)*(BU195*BN195/($K$5*1000))+$H$5*(BU195*BN195/($K$5*1000))*(BU195*BN195/($K$5*1000)))</f>
        <v>0</v>
      </c>
      <c r="R195">
        <f>I195*(1000-(1000*0.61365*exp(17.502*V195/(240.97+V195))/(BN195+BO195)+BI195)/2)/(1000*0.61365*exp(17.502*V195/(240.97+V195))/(BN195+BO195)-BI195)</f>
        <v>0</v>
      </c>
      <c r="S195">
        <f>1/((BB195+1)/(P195/1.6)+1/(Q195/1.37)) + BB195/((BB195+1)/(P195/1.6) + BB195/(Q195/1.37))</f>
        <v>0</v>
      </c>
      <c r="T195">
        <f>(AW195*AZ195)</f>
        <v>0</v>
      </c>
      <c r="U195">
        <f>(BP195+(T195+2*0.95*5.67E-8*(((BP195+$B$7)+273)^4-(BP195+273)^4)-44100*I195)/(1.84*29.3*Q195+8*0.95*5.67E-8*(BP195+273)^3))</f>
        <v>0</v>
      </c>
      <c r="V195">
        <f>($C$7*BQ195+$D$7*BR195+$E$7*U195)</f>
        <v>0</v>
      </c>
      <c r="W195">
        <f>0.61365*exp(17.502*V195/(240.97+V195))</f>
        <v>0</v>
      </c>
      <c r="X195">
        <f>(Y195/Z195*100)</f>
        <v>0</v>
      </c>
      <c r="Y195">
        <f>BI195*(BN195+BO195)/1000</f>
        <v>0</v>
      </c>
      <c r="Z195">
        <f>0.61365*exp(17.502*BP195/(240.97+BP195))</f>
        <v>0</v>
      </c>
      <c r="AA195">
        <f>(W195-BI195*(BN195+BO195)/1000)</f>
        <v>0</v>
      </c>
      <c r="AB195">
        <f>(-I195*44100)</f>
        <v>0</v>
      </c>
      <c r="AC195">
        <f>2*29.3*Q195*0.92*(BP195-V195)</f>
        <v>0</v>
      </c>
      <c r="AD195">
        <f>2*0.95*5.67E-8*(((BP195+$B$7)+273)^4-(V195+273)^4)</f>
        <v>0</v>
      </c>
      <c r="AE195">
        <f>T195+AD195+AB195+AC195</f>
        <v>0</v>
      </c>
      <c r="AF195">
        <f>BM195*AT195*(BH195-BG195*(1000-AT195*BJ195)/(1000-AT195*BI195))/(100*BA195)</f>
        <v>0</v>
      </c>
      <c r="AG195">
        <f>1000*BM195*AT195*(BI195-BJ195)/(100*BA195*(1000-AT195*BI195))</f>
        <v>0</v>
      </c>
      <c r="AH195">
        <f>(AI195 - AJ195 - BN195*1E3/(8.314*(BP195+273.15)) * AL195/BM195 * AK195) * BM195/(100*BA195) * (1000 - BJ195)/1000</f>
        <v>0</v>
      </c>
      <c r="AI195">
        <v>2032.048770542238</v>
      </c>
      <c r="AJ195">
        <v>2031.324121212121</v>
      </c>
      <c r="AK195">
        <v>0.1059633819536184</v>
      </c>
      <c r="AL195">
        <v>67.21161950806193</v>
      </c>
      <c r="AM195">
        <f>(AO195 - AN195 + BN195*1E3/(8.314*(BP195+273.15)) * AQ195/BM195 * AP195) * BM195/(100*BA195) * 1000/(1000 - AO195)</f>
        <v>0</v>
      </c>
      <c r="AN195">
        <v>15.66977881623094</v>
      </c>
      <c r="AO195">
        <v>15.70530181818181</v>
      </c>
      <c r="AP195">
        <v>0.0001451512042903496</v>
      </c>
      <c r="AQ195">
        <v>78.53588483086131</v>
      </c>
      <c r="AR195">
        <v>0</v>
      </c>
      <c r="AS195">
        <v>0</v>
      </c>
      <c r="AT195">
        <f>IF(AR195*$H$13&gt;=AV195,1.0,(AV195/(AV195-AR195*$H$13)))</f>
        <v>0</v>
      </c>
      <c r="AU195">
        <f>(AT195-1)*100</f>
        <v>0</v>
      </c>
      <c r="AV195">
        <f>MAX(0,($B$13+$C$13*BU195)/(1+$D$13*BU195)*BN195/(BP195+273)*$E$13)</f>
        <v>0</v>
      </c>
      <c r="AW195">
        <f>$B$11*BV195+$C$11*BW195+$F$11*CH195*(1-CK195)</f>
        <v>0</v>
      </c>
      <c r="AX195">
        <f>AW195*AY195</f>
        <v>0</v>
      </c>
      <c r="AY195">
        <f>($B$11*$D$9+$C$11*$D$9+$F$11*((CU195+CM195)/MAX(CU195+CM195+CV195, 0.1)*$I$9+CV195/MAX(CU195+CM195+CV195, 0.1)*$J$9))/($B$11+$C$11+$F$11)</f>
        <v>0</v>
      </c>
      <c r="AZ195">
        <f>($B$11*$K$9+$C$11*$K$9+$F$11*((CU195+CM195)/MAX(CU195+CM195+CV195, 0.1)*$P$9+CV195/MAX(CU195+CM195+CV195, 0.1)*$Q$9))/($B$11+$C$11+$F$11)</f>
        <v>0</v>
      </c>
      <c r="BA195">
        <v>6</v>
      </c>
      <c r="BB195">
        <v>0.5</v>
      </c>
      <c r="BC195" t="s">
        <v>355</v>
      </c>
      <c r="BD195">
        <v>2</v>
      </c>
      <c r="BE195" t="b">
        <v>1</v>
      </c>
      <c r="BF195">
        <v>1714159214.849999</v>
      </c>
      <c r="BG195">
        <v>1997.992333333333</v>
      </c>
      <c r="BH195">
        <v>2000.074333333333</v>
      </c>
      <c r="BI195">
        <v>15.68762333333333</v>
      </c>
      <c r="BJ195">
        <v>15.70145333333334</v>
      </c>
      <c r="BK195">
        <v>2005.261666666667</v>
      </c>
      <c r="BL195">
        <v>15.71344</v>
      </c>
      <c r="BM195">
        <v>599.9934333333333</v>
      </c>
      <c r="BN195">
        <v>101.3700333333333</v>
      </c>
      <c r="BO195">
        <v>0.09999933</v>
      </c>
      <c r="BP195">
        <v>26.38441333333333</v>
      </c>
      <c r="BQ195">
        <v>26.57366666666667</v>
      </c>
      <c r="BR195">
        <v>999.9000000000002</v>
      </c>
      <c r="BS195">
        <v>0</v>
      </c>
      <c r="BT195">
        <v>0</v>
      </c>
      <c r="BU195">
        <v>9999.250666666665</v>
      </c>
      <c r="BV195">
        <v>0</v>
      </c>
      <c r="BW195">
        <v>1907.559666666667</v>
      </c>
      <c r="BX195">
        <v>-2.083056566666667</v>
      </c>
      <c r="BY195">
        <v>2029.836666666667</v>
      </c>
      <c r="BZ195">
        <v>2031.980333333333</v>
      </c>
      <c r="CA195">
        <v>-0.01383378446666667</v>
      </c>
      <c r="CB195">
        <v>2000.074333333333</v>
      </c>
      <c r="CC195">
        <v>15.70145333333334</v>
      </c>
      <c r="CD195">
        <v>1.590256333333333</v>
      </c>
      <c r="CE195">
        <v>1.591658333333333</v>
      </c>
      <c r="CF195">
        <v>13.86467666666667</v>
      </c>
      <c r="CG195">
        <v>13.87826333333333</v>
      </c>
      <c r="CH195">
        <v>350.0040000000001</v>
      </c>
      <c r="CI195">
        <v>0.8999932</v>
      </c>
      <c r="CJ195">
        <v>0.1000067366666667</v>
      </c>
      <c r="CK195">
        <v>0</v>
      </c>
      <c r="CL195">
        <v>102.6841</v>
      </c>
      <c r="CM195">
        <v>5.00098</v>
      </c>
      <c r="CN195">
        <v>950.4409666666668</v>
      </c>
      <c r="CO195">
        <v>3193.174333333333</v>
      </c>
      <c r="CP195">
        <v>34.12706666666666</v>
      </c>
      <c r="CQ195">
        <v>38.06199999999999</v>
      </c>
      <c r="CR195">
        <v>35.75</v>
      </c>
      <c r="CS195">
        <v>37.2686</v>
      </c>
      <c r="CT195">
        <v>36.18286666666666</v>
      </c>
      <c r="CU195">
        <v>310.5</v>
      </c>
      <c r="CV195">
        <v>34.503</v>
      </c>
      <c r="CW195">
        <v>0</v>
      </c>
      <c r="CX195">
        <v>1714159309.7</v>
      </c>
      <c r="CY195">
        <v>0</v>
      </c>
      <c r="CZ195">
        <v>1714158924.6</v>
      </c>
      <c r="DA195" t="s">
        <v>732</v>
      </c>
      <c r="DB195">
        <v>1714158924.6</v>
      </c>
      <c r="DC195">
        <v>1714158906.6</v>
      </c>
      <c r="DD195">
        <v>7</v>
      </c>
      <c r="DE195">
        <v>1.728</v>
      </c>
      <c r="DF195">
        <v>-0.003</v>
      </c>
      <c r="DG195">
        <v>-7.118</v>
      </c>
      <c r="DH195">
        <v>-0.028</v>
      </c>
      <c r="DI195">
        <v>2000</v>
      </c>
      <c r="DJ195">
        <v>14</v>
      </c>
      <c r="DK195">
        <v>0.74</v>
      </c>
      <c r="DL195">
        <v>0.11</v>
      </c>
      <c r="DM195">
        <v>-3.697231048780488</v>
      </c>
      <c r="DN195">
        <v>26.2179114773519</v>
      </c>
      <c r="DO195">
        <v>2.772387663904183</v>
      </c>
      <c r="DP195">
        <v>0</v>
      </c>
      <c r="DQ195">
        <v>-0.0478351471707317</v>
      </c>
      <c r="DR195">
        <v>0.6196237092543552</v>
      </c>
      <c r="DS195">
        <v>0.06157107202956407</v>
      </c>
      <c r="DT195">
        <v>0</v>
      </c>
      <c r="DU195">
        <v>0</v>
      </c>
      <c r="DV195">
        <v>2</v>
      </c>
      <c r="DW195" t="s">
        <v>357</v>
      </c>
      <c r="DX195">
        <v>3.22821</v>
      </c>
      <c r="DY195">
        <v>2.70418</v>
      </c>
      <c r="DZ195">
        <v>0.293777</v>
      </c>
      <c r="EA195">
        <v>0.293871</v>
      </c>
      <c r="EB195">
        <v>0.0852117</v>
      </c>
      <c r="EC195">
        <v>0.08537260000000001</v>
      </c>
      <c r="ED195">
        <v>22956.5</v>
      </c>
      <c r="EE195">
        <v>22385.5</v>
      </c>
      <c r="EF195">
        <v>31144.9</v>
      </c>
      <c r="EG195">
        <v>30069.9</v>
      </c>
      <c r="EH195">
        <v>38159</v>
      </c>
      <c r="EI195">
        <v>36390.5</v>
      </c>
      <c r="EJ195">
        <v>43638.2</v>
      </c>
      <c r="EK195">
        <v>42009.6</v>
      </c>
      <c r="EL195">
        <v>2.11672</v>
      </c>
      <c r="EM195">
        <v>1.86565</v>
      </c>
      <c r="EN195">
        <v>0.0339001</v>
      </c>
      <c r="EO195">
        <v>0</v>
      </c>
      <c r="EP195">
        <v>26.0197</v>
      </c>
      <c r="EQ195">
        <v>999.9</v>
      </c>
      <c r="ER195">
        <v>41.1</v>
      </c>
      <c r="ES195">
        <v>32</v>
      </c>
      <c r="ET195">
        <v>19.3621</v>
      </c>
      <c r="EU195">
        <v>62.0229</v>
      </c>
      <c r="EV195">
        <v>22.4359</v>
      </c>
      <c r="EW195">
        <v>1</v>
      </c>
      <c r="EX195">
        <v>0.121077</v>
      </c>
      <c r="EY195">
        <v>0.721264</v>
      </c>
      <c r="EZ195">
        <v>20.1519</v>
      </c>
      <c r="FA195">
        <v>5.22657</v>
      </c>
      <c r="FB195">
        <v>11.998</v>
      </c>
      <c r="FC195">
        <v>4.96555</v>
      </c>
      <c r="FD195">
        <v>3.297</v>
      </c>
      <c r="FE195">
        <v>9999</v>
      </c>
      <c r="FF195">
        <v>9999</v>
      </c>
      <c r="FG195">
        <v>9999</v>
      </c>
      <c r="FH195">
        <v>28.8</v>
      </c>
      <c r="FI195">
        <v>4.97152</v>
      </c>
      <c r="FJ195">
        <v>1.86818</v>
      </c>
      <c r="FK195">
        <v>1.85959</v>
      </c>
      <c r="FL195">
        <v>1.86562</v>
      </c>
      <c r="FM195">
        <v>1.86356</v>
      </c>
      <c r="FN195">
        <v>1.86492</v>
      </c>
      <c r="FO195">
        <v>1.86035</v>
      </c>
      <c r="FP195">
        <v>1.86447</v>
      </c>
      <c r="FQ195">
        <v>0</v>
      </c>
      <c r="FR195">
        <v>0</v>
      </c>
      <c r="FS195">
        <v>0</v>
      </c>
      <c r="FT195">
        <v>0</v>
      </c>
      <c r="FU195" t="s">
        <v>358</v>
      </c>
      <c r="FV195" t="s">
        <v>359</v>
      </c>
      <c r="FW195" t="s">
        <v>360</v>
      </c>
      <c r="FX195" t="s">
        <v>360</v>
      </c>
      <c r="FY195" t="s">
        <v>360</v>
      </c>
      <c r="FZ195" t="s">
        <v>360</v>
      </c>
      <c r="GA195">
        <v>0</v>
      </c>
      <c r="GB195">
        <v>100</v>
      </c>
      <c r="GC195">
        <v>100</v>
      </c>
      <c r="GD195">
        <v>-7.27</v>
      </c>
      <c r="GE195">
        <v>-0.0258</v>
      </c>
      <c r="GF195">
        <v>0.7488809363715137</v>
      </c>
      <c r="GG195">
        <v>-0.004200780211792431</v>
      </c>
      <c r="GH195">
        <v>-6.086107273994438E-07</v>
      </c>
      <c r="GI195">
        <v>3.538391214060535E-10</v>
      </c>
      <c r="GJ195">
        <v>-0.05062057039447274</v>
      </c>
      <c r="GK195">
        <v>0.006682484536868237</v>
      </c>
      <c r="GL195">
        <v>-0.0007200357986506558</v>
      </c>
      <c r="GM195">
        <v>2.515042002614049E-05</v>
      </c>
      <c r="GN195">
        <v>15</v>
      </c>
      <c r="GO195">
        <v>1944</v>
      </c>
      <c r="GP195">
        <v>3</v>
      </c>
      <c r="GQ195">
        <v>20</v>
      </c>
      <c r="GR195">
        <v>5</v>
      </c>
      <c r="GS195">
        <v>5.3</v>
      </c>
      <c r="GT195">
        <v>4.00757</v>
      </c>
      <c r="GU195">
        <v>2.41211</v>
      </c>
      <c r="GV195">
        <v>1.44775</v>
      </c>
      <c r="GW195">
        <v>2.29126</v>
      </c>
      <c r="GX195">
        <v>1.55151</v>
      </c>
      <c r="GY195">
        <v>2.43286</v>
      </c>
      <c r="GZ195">
        <v>37.8679</v>
      </c>
      <c r="HA195">
        <v>24.0787</v>
      </c>
      <c r="HB195">
        <v>18</v>
      </c>
      <c r="HC195">
        <v>611.349</v>
      </c>
      <c r="HD195">
        <v>449.526</v>
      </c>
      <c r="HE195">
        <v>24.9998</v>
      </c>
      <c r="HF195">
        <v>28.6601</v>
      </c>
      <c r="HG195">
        <v>30.0003</v>
      </c>
      <c r="HH195">
        <v>28.65</v>
      </c>
      <c r="HI195">
        <v>28.6071</v>
      </c>
      <c r="HJ195">
        <v>80.2247</v>
      </c>
      <c r="HK195">
        <v>25.5427</v>
      </c>
      <c r="HL195">
        <v>31.2541</v>
      </c>
      <c r="HM195">
        <v>25</v>
      </c>
      <c r="HN195">
        <v>2000</v>
      </c>
      <c r="HO195">
        <v>15.5213</v>
      </c>
      <c r="HP195">
        <v>98.8232</v>
      </c>
      <c r="HQ195">
        <v>100.362</v>
      </c>
    </row>
    <row r="196" spans="1:225">
      <c r="A196">
        <v>180</v>
      </c>
      <c r="B196">
        <v>1714159232.6</v>
      </c>
      <c r="C196">
        <v>8175.5</v>
      </c>
      <c r="D196" t="s">
        <v>747</v>
      </c>
      <c r="E196" t="s">
        <v>748</v>
      </c>
      <c r="F196">
        <v>5</v>
      </c>
      <c r="G196" t="s">
        <v>377</v>
      </c>
      <c r="H196">
        <v>1714159224.927586</v>
      </c>
      <c r="I196">
        <f>(J196)/1000</f>
        <v>0</v>
      </c>
      <c r="J196">
        <f>IF(BE196, AM196, AG196)</f>
        <v>0</v>
      </c>
      <c r="K196">
        <f>IF(BE196, AH196, AF196)</f>
        <v>0</v>
      </c>
      <c r="L196">
        <f>BG196 - IF(AT196&gt;1, K196*BA196*100.0/(AV196*BU196), 0)</f>
        <v>0</v>
      </c>
      <c r="M196">
        <f>((S196-I196/2)*L196-K196)/(S196+I196/2)</f>
        <v>0</v>
      </c>
      <c r="N196">
        <f>M196*(BN196+BO196)/1000.0</f>
        <v>0</v>
      </c>
      <c r="O196">
        <f>(BG196 - IF(AT196&gt;1, K196*BA196*100.0/(AV196*BU196), 0))*(BN196+BO196)/1000.0</f>
        <v>0</v>
      </c>
      <c r="P196">
        <f>2.0/((1/R196-1/Q196)+SIGN(R196)*SQRT((1/R196-1/Q196)*(1/R196-1/Q196) + 4*BB196/((BB196+1)*(BB196+1))*(2*1/R196*1/Q196-1/Q196*1/Q196)))</f>
        <v>0</v>
      </c>
      <c r="Q196">
        <f>IF(LEFT(BC196,1)&lt;&gt;"0",IF(LEFT(BC196,1)="1",3.0,BD196),$D$5+$E$5*(BU196*BN196/($K$5*1000))+$F$5*(BU196*BN196/($K$5*1000))*MAX(MIN(BA196,$J$5),$I$5)*MAX(MIN(BA196,$J$5),$I$5)+$G$5*MAX(MIN(BA196,$J$5),$I$5)*(BU196*BN196/($K$5*1000))+$H$5*(BU196*BN196/($K$5*1000))*(BU196*BN196/($K$5*1000)))</f>
        <v>0</v>
      </c>
      <c r="R196">
        <f>I196*(1000-(1000*0.61365*exp(17.502*V196/(240.97+V196))/(BN196+BO196)+BI196)/2)/(1000*0.61365*exp(17.502*V196/(240.97+V196))/(BN196+BO196)-BI196)</f>
        <v>0</v>
      </c>
      <c r="S196">
        <f>1/((BB196+1)/(P196/1.6)+1/(Q196/1.37)) + BB196/((BB196+1)/(P196/1.6) + BB196/(Q196/1.37))</f>
        <v>0</v>
      </c>
      <c r="T196">
        <f>(AW196*AZ196)</f>
        <v>0</v>
      </c>
      <c r="U196">
        <f>(BP196+(T196+2*0.95*5.67E-8*(((BP196+$B$7)+273)^4-(BP196+273)^4)-44100*I196)/(1.84*29.3*Q196+8*0.95*5.67E-8*(BP196+273)^3))</f>
        <v>0</v>
      </c>
      <c r="V196">
        <f>($C$7*BQ196+$D$7*BR196+$E$7*U196)</f>
        <v>0</v>
      </c>
      <c r="W196">
        <f>0.61365*exp(17.502*V196/(240.97+V196))</f>
        <v>0</v>
      </c>
      <c r="X196">
        <f>(Y196/Z196*100)</f>
        <v>0</v>
      </c>
      <c r="Y196">
        <f>BI196*(BN196+BO196)/1000</f>
        <v>0</v>
      </c>
      <c r="Z196">
        <f>0.61365*exp(17.502*BP196/(240.97+BP196))</f>
        <v>0</v>
      </c>
      <c r="AA196">
        <f>(W196-BI196*(BN196+BO196)/1000)</f>
        <v>0</v>
      </c>
      <c r="AB196">
        <f>(-I196*44100)</f>
        <v>0</v>
      </c>
      <c r="AC196">
        <f>2*29.3*Q196*0.92*(BP196-V196)</f>
        <v>0</v>
      </c>
      <c r="AD196">
        <f>2*0.95*5.67E-8*(((BP196+$B$7)+273)^4-(V196+273)^4)</f>
        <v>0</v>
      </c>
      <c r="AE196">
        <f>T196+AD196+AB196+AC196</f>
        <v>0</v>
      </c>
      <c r="AF196">
        <f>BM196*AT196*(BH196-BG196*(1000-AT196*BJ196)/(1000-AT196*BI196))/(100*BA196)</f>
        <v>0</v>
      </c>
      <c r="AG196">
        <f>1000*BM196*AT196*(BI196-BJ196)/(100*BA196*(1000-AT196*BI196))</f>
        <v>0</v>
      </c>
      <c r="AH196">
        <f>(AI196 - AJ196 - BN196*1E3/(8.314*(BP196+273.15)) * AL196/BM196 * AK196) * BM196/(100*BA196) * (1000 - BJ196)/1000</f>
        <v>0</v>
      </c>
      <c r="AI196">
        <v>2031.743972407072</v>
      </c>
      <c r="AJ196">
        <v>2031.362</v>
      </c>
      <c r="AK196">
        <v>-0.02788548678604412</v>
      </c>
      <c r="AL196">
        <v>67.21161950806193</v>
      </c>
      <c r="AM196">
        <f>(AO196 - AN196 + BN196*1E3/(8.314*(BP196+273.15)) * AQ196/BM196 * AP196) * BM196/(100*BA196) * 1000/(1000 - AO196)</f>
        <v>0</v>
      </c>
      <c r="AN196">
        <v>15.58706667244486</v>
      </c>
      <c r="AO196">
        <v>15.66682666666666</v>
      </c>
      <c r="AP196">
        <v>-0.0004495339805672827</v>
      </c>
      <c r="AQ196">
        <v>78.53588483086131</v>
      </c>
      <c r="AR196">
        <v>0</v>
      </c>
      <c r="AS196">
        <v>0</v>
      </c>
      <c r="AT196">
        <f>IF(AR196*$H$13&gt;=AV196,1.0,(AV196/(AV196-AR196*$H$13)))</f>
        <v>0</v>
      </c>
      <c r="AU196">
        <f>(AT196-1)*100</f>
        <v>0</v>
      </c>
      <c r="AV196">
        <f>MAX(0,($B$13+$C$13*BU196)/(1+$D$13*BU196)*BN196/(BP196+273)*$E$13)</f>
        <v>0</v>
      </c>
      <c r="AW196">
        <f>$B$11*BV196+$C$11*BW196+$F$11*CH196*(1-CK196)</f>
        <v>0</v>
      </c>
      <c r="AX196">
        <f>AW196*AY196</f>
        <v>0</v>
      </c>
      <c r="AY196">
        <f>($B$11*$D$9+$C$11*$D$9+$F$11*((CU196+CM196)/MAX(CU196+CM196+CV196, 0.1)*$I$9+CV196/MAX(CU196+CM196+CV196, 0.1)*$J$9))/($B$11+$C$11+$F$11)</f>
        <v>0</v>
      </c>
      <c r="AZ196">
        <f>($B$11*$K$9+$C$11*$K$9+$F$11*((CU196+CM196)/MAX(CU196+CM196+CV196, 0.1)*$P$9+CV196/MAX(CU196+CM196+CV196, 0.1)*$Q$9))/($B$11+$C$11+$F$11)</f>
        <v>0</v>
      </c>
      <c r="BA196">
        <v>6</v>
      </c>
      <c r="BB196">
        <v>0.5</v>
      </c>
      <c r="BC196" t="s">
        <v>355</v>
      </c>
      <c r="BD196">
        <v>2</v>
      </c>
      <c r="BE196" t="b">
        <v>1</v>
      </c>
      <c r="BF196">
        <v>1714159224.927586</v>
      </c>
      <c r="BG196">
        <v>1999.405517241379</v>
      </c>
      <c r="BH196">
        <v>2000.118620689655</v>
      </c>
      <c r="BI196">
        <v>15.69303448275862</v>
      </c>
      <c r="BJ196">
        <v>15.62746551724138</v>
      </c>
      <c r="BK196">
        <v>2006.678620689655</v>
      </c>
      <c r="BL196">
        <v>15.71883448275862</v>
      </c>
      <c r="BM196">
        <v>599.9793448275861</v>
      </c>
      <c r="BN196">
        <v>101.3594827586207</v>
      </c>
      <c r="BO196">
        <v>0.09995304137931035</v>
      </c>
      <c r="BP196">
        <v>26.3876</v>
      </c>
      <c r="BQ196">
        <v>26.57868965517242</v>
      </c>
      <c r="BR196">
        <v>999.9000000000002</v>
      </c>
      <c r="BS196">
        <v>0</v>
      </c>
      <c r="BT196">
        <v>0</v>
      </c>
      <c r="BU196">
        <v>10006.33344827586</v>
      </c>
      <c r="BV196">
        <v>0</v>
      </c>
      <c r="BW196">
        <v>1907.657586206896</v>
      </c>
      <c r="BX196">
        <v>-0.7135686206896552</v>
      </c>
      <c r="BY196">
        <v>2031.283103448276</v>
      </c>
      <c r="BZ196">
        <v>2031.872413793104</v>
      </c>
      <c r="CA196">
        <v>0.06557000103448275</v>
      </c>
      <c r="CB196">
        <v>2000.118620689655</v>
      </c>
      <c r="CC196">
        <v>15.62746551724138</v>
      </c>
      <c r="CD196">
        <v>1.590637931034483</v>
      </c>
      <c r="CE196">
        <v>1.583992068965517</v>
      </c>
      <c r="CF196">
        <v>13.86839310344828</v>
      </c>
      <c r="CG196">
        <v>13.8039</v>
      </c>
      <c r="CH196">
        <v>349.9982413793103</v>
      </c>
      <c r="CI196">
        <v>0.8999591379310344</v>
      </c>
      <c r="CJ196">
        <v>0.1000408448275862</v>
      </c>
      <c r="CK196">
        <v>0</v>
      </c>
      <c r="CL196">
        <v>102.6493448275862</v>
      </c>
      <c r="CM196">
        <v>5.00098</v>
      </c>
      <c r="CN196">
        <v>947.0766551724138</v>
      </c>
      <c r="CO196">
        <v>3193.085517241379</v>
      </c>
      <c r="CP196">
        <v>34.125</v>
      </c>
      <c r="CQ196">
        <v>38.02993103448276</v>
      </c>
      <c r="CR196">
        <v>35.75</v>
      </c>
      <c r="CS196">
        <v>37.25</v>
      </c>
      <c r="CT196">
        <v>36.17844827586207</v>
      </c>
      <c r="CU196">
        <v>310.483448275862</v>
      </c>
      <c r="CV196">
        <v>34.51586206896552</v>
      </c>
      <c r="CW196">
        <v>0</v>
      </c>
      <c r="CX196">
        <v>1714159319.3</v>
      </c>
      <c r="CY196">
        <v>0</v>
      </c>
      <c r="CZ196">
        <v>1714158924.6</v>
      </c>
      <c r="DA196" t="s">
        <v>732</v>
      </c>
      <c r="DB196">
        <v>1714158924.6</v>
      </c>
      <c r="DC196">
        <v>1714158906.6</v>
      </c>
      <c r="DD196">
        <v>7</v>
      </c>
      <c r="DE196">
        <v>1.728</v>
      </c>
      <c r="DF196">
        <v>-0.003</v>
      </c>
      <c r="DG196">
        <v>-7.118</v>
      </c>
      <c r="DH196">
        <v>-0.028</v>
      </c>
      <c r="DI196">
        <v>2000</v>
      </c>
      <c r="DJ196">
        <v>14</v>
      </c>
      <c r="DK196">
        <v>0.74</v>
      </c>
      <c r="DL196">
        <v>0.11</v>
      </c>
      <c r="DM196">
        <v>-1.07026512195122</v>
      </c>
      <c r="DN196">
        <v>5.850945303135892</v>
      </c>
      <c r="DO196">
        <v>0.6209441175519348</v>
      </c>
      <c r="DP196">
        <v>0</v>
      </c>
      <c r="DQ196">
        <v>0.03853627721951219</v>
      </c>
      <c r="DR196">
        <v>0.4471255067456445</v>
      </c>
      <c r="DS196">
        <v>0.04574537399451649</v>
      </c>
      <c r="DT196">
        <v>0</v>
      </c>
      <c r="DU196">
        <v>0</v>
      </c>
      <c r="DV196">
        <v>2</v>
      </c>
      <c r="DW196" t="s">
        <v>357</v>
      </c>
      <c r="DX196">
        <v>3.22846</v>
      </c>
      <c r="DY196">
        <v>2.70462</v>
      </c>
      <c r="DZ196">
        <v>0.293763</v>
      </c>
      <c r="EA196">
        <v>0.29382</v>
      </c>
      <c r="EB196">
        <v>0.0850516</v>
      </c>
      <c r="EC196">
        <v>0.0851102</v>
      </c>
      <c r="ED196">
        <v>22956.3</v>
      </c>
      <c r="EE196">
        <v>22386.6</v>
      </c>
      <c r="EF196">
        <v>31144.1</v>
      </c>
      <c r="EG196">
        <v>30069.2</v>
      </c>
      <c r="EH196">
        <v>38164.6</v>
      </c>
      <c r="EI196">
        <v>36400.3</v>
      </c>
      <c r="EJ196">
        <v>43636.9</v>
      </c>
      <c r="EK196">
        <v>42008.8</v>
      </c>
      <c r="EL196">
        <v>2.11698</v>
      </c>
      <c r="EM196">
        <v>1.8656</v>
      </c>
      <c r="EN196">
        <v>0.0344254</v>
      </c>
      <c r="EO196">
        <v>0</v>
      </c>
      <c r="EP196">
        <v>26.0276</v>
      </c>
      <c r="EQ196">
        <v>999.9</v>
      </c>
      <c r="ER196">
        <v>41.1</v>
      </c>
      <c r="ES196">
        <v>32</v>
      </c>
      <c r="ET196">
        <v>19.3609</v>
      </c>
      <c r="EU196">
        <v>62.2529</v>
      </c>
      <c r="EV196">
        <v>22.0913</v>
      </c>
      <c r="EW196">
        <v>1</v>
      </c>
      <c r="EX196">
        <v>0.121535</v>
      </c>
      <c r="EY196">
        <v>0.719055</v>
      </c>
      <c r="EZ196">
        <v>20.1516</v>
      </c>
      <c r="FA196">
        <v>5.22373</v>
      </c>
      <c r="FB196">
        <v>11.998</v>
      </c>
      <c r="FC196">
        <v>4.96495</v>
      </c>
      <c r="FD196">
        <v>3.29655</v>
      </c>
      <c r="FE196">
        <v>9999</v>
      </c>
      <c r="FF196">
        <v>9999</v>
      </c>
      <c r="FG196">
        <v>9999</v>
      </c>
      <c r="FH196">
        <v>28.8</v>
      </c>
      <c r="FI196">
        <v>4.97153</v>
      </c>
      <c r="FJ196">
        <v>1.86818</v>
      </c>
      <c r="FK196">
        <v>1.85959</v>
      </c>
      <c r="FL196">
        <v>1.8656</v>
      </c>
      <c r="FM196">
        <v>1.86356</v>
      </c>
      <c r="FN196">
        <v>1.86492</v>
      </c>
      <c r="FO196">
        <v>1.86035</v>
      </c>
      <c r="FP196">
        <v>1.86447</v>
      </c>
      <c r="FQ196">
        <v>0</v>
      </c>
      <c r="FR196">
        <v>0</v>
      </c>
      <c r="FS196">
        <v>0</v>
      </c>
      <c r="FT196">
        <v>0</v>
      </c>
      <c r="FU196" t="s">
        <v>358</v>
      </c>
      <c r="FV196" t="s">
        <v>359</v>
      </c>
      <c r="FW196" t="s">
        <v>360</v>
      </c>
      <c r="FX196" t="s">
        <v>360</v>
      </c>
      <c r="FY196" t="s">
        <v>360</v>
      </c>
      <c r="FZ196" t="s">
        <v>360</v>
      </c>
      <c r="GA196">
        <v>0</v>
      </c>
      <c r="GB196">
        <v>100</v>
      </c>
      <c r="GC196">
        <v>100</v>
      </c>
      <c r="GD196">
        <v>-7.27</v>
      </c>
      <c r="GE196">
        <v>-0.0259</v>
      </c>
      <c r="GF196">
        <v>0.7488809363715137</v>
      </c>
      <c r="GG196">
        <v>-0.004200780211792431</v>
      </c>
      <c r="GH196">
        <v>-6.086107273994438E-07</v>
      </c>
      <c r="GI196">
        <v>3.538391214060535E-10</v>
      </c>
      <c r="GJ196">
        <v>-0.05062057039447274</v>
      </c>
      <c r="GK196">
        <v>0.006682484536868237</v>
      </c>
      <c r="GL196">
        <v>-0.0007200357986506558</v>
      </c>
      <c r="GM196">
        <v>2.515042002614049E-05</v>
      </c>
      <c r="GN196">
        <v>15</v>
      </c>
      <c r="GO196">
        <v>1944</v>
      </c>
      <c r="GP196">
        <v>3</v>
      </c>
      <c r="GQ196">
        <v>20</v>
      </c>
      <c r="GR196">
        <v>5.1</v>
      </c>
      <c r="GS196">
        <v>5.4</v>
      </c>
      <c r="GT196">
        <v>4.00757</v>
      </c>
      <c r="GU196">
        <v>2.3999</v>
      </c>
      <c r="GV196">
        <v>1.44775</v>
      </c>
      <c r="GW196">
        <v>2.29126</v>
      </c>
      <c r="GX196">
        <v>1.55151</v>
      </c>
      <c r="GY196">
        <v>2.48047</v>
      </c>
      <c r="GZ196">
        <v>37.9164</v>
      </c>
      <c r="HA196">
        <v>24.0787</v>
      </c>
      <c r="HB196">
        <v>18</v>
      </c>
      <c r="HC196">
        <v>611.62</v>
      </c>
      <c r="HD196">
        <v>449.556</v>
      </c>
      <c r="HE196">
        <v>24.9998</v>
      </c>
      <c r="HF196">
        <v>28.6685</v>
      </c>
      <c r="HG196">
        <v>30.0003</v>
      </c>
      <c r="HH196">
        <v>28.659</v>
      </c>
      <c r="HI196">
        <v>28.615</v>
      </c>
      <c r="HJ196">
        <v>80.2325</v>
      </c>
      <c r="HK196">
        <v>25.8235</v>
      </c>
      <c r="HL196">
        <v>30.8818</v>
      </c>
      <c r="HM196">
        <v>25</v>
      </c>
      <c r="HN196">
        <v>2000</v>
      </c>
      <c r="HO196">
        <v>15.5499</v>
      </c>
      <c r="HP196">
        <v>98.8205</v>
      </c>
      <c r="HQ196">
        <v>100.36</v>
      </c>
    </row>
    <row r="197" spans="1:225">
      <c r="A197">
        <v>181</v>
      </c>
      <c r="B197">
        <v>1714159242.6</v>
      </c>
      <c r="C197">
        <v>8185.5</v>
      </c>
      <c r="D197" t="s">
        <v>749</v>
      </c>
      <c r="E197" t="s">
        <v>750</v>
      </c>
      <c r="F197">
        <v>5</v>
      </c>
      <c r="G197" t="s">
        <v>377</v>
      </c>
      <c r="H197">
        <v>1714159234.666666</v>
      </c>
      <c r="I197">
        <f>(J197)/1000</f>
        <v>0</v>
      </c>
      <c r="J197">
        <f>IF(BE197, AM197, AG197)</f>
        <v>0</v>
      </c>
      <c r="K197">
        <f>IF(BE197, AH197, AF197)</f>
        <v>0</v>
      </c>
      <c r="L197">
        <f>BG197 - IF(AT197&gt;1, K197*BA197*100.0/(AV197*BU197), 0)</f>
        <v>0</v>
      </c>
      <c r="M197">
        <f>((S197-I197/2)*L197-K197)/(S197+I197/2)</f>
        <v>0</v>
      </c>
      <c r="N197">
        <f>M197*(BN197+BO197)/1000.0</f>
        <v>0</v>
      </c>
      <c r="O197">
        <f>(BG197 - IF(AT197&gt;1, K197*BA197*100.0/(AV197*BU197), 0))*(BN197+BO197)/1000.0</f>
        <v>0</v>
      </c>
      <c r="P197">
        <f>2.0/((1/R197-1/Q197)+SIGN(R197)*SQRT((1/R197-1/Q197)*(1/R197-1/Q197) + 4*BB197/((BB197+1)*(BB197+1))*(2*1/R197*1/Q197-1/Q197*1/Q197)))</f>
        <v>0</v>
      </c>
      <c r="Q197">
        <f>IF(LEFT(BC197,1)&lt;&gt;"0",IF(LEFT(BC197,1)="1",3.0,BD197),$D$5+$E$5*(BU197*BN197/($K$5*1000))+$F$5*(BU197*BN197/($K$5*1000))*MAX(MIN(BA197,$J$5),$I$5)*MAX(MIN(BA197,$J$5),$I$5)+$G$5*MAX(MIN(BA197,$J$5),$I$5)*(BU197*BN197/($K$5*1000))+$H$5*(BU197*BN197/($K$5*1000))*(BU197*BN197/($K$5*1000)))</f>
        <v>0</v>
      </c>
      <c r="R197">
        <f>I197*(1000-(1000*0.61365*exp(17.502*V197/(240.97+V197))/(BN197+BO197)+BI197)/2)/(1000*0.61365*exp(17.502*V197/(240.97+V197))/(BN197+BO197)-BI197)</f>
        <v>0</v>
      </c>
      <c r="S197">
        <f>1/((BB197+1)/(P197/1.6)+1/(Q197/1.37)) + BB197/((BB197+1)/(P197/1.6) + BB197/(Q197/1.37))</f>
        <v>0</v>
      </c>
      <c r="T197">
        <f>(AW197*AZ197)</f>
        <v>0</v>
      </c>
      <c r="U197">
        <f>(BP197+(T197+2*0.95*5.67E-8*(((BP197+$B$7)+273)^4-(BP197+273)^4)-44100*I197)/(1.84*29.3*Q197+8*0.95*5.67E-8*(BP197+273)^3))</f>
        <v>0</v>
      </c>
      <c r="V197">
        <f>($C$7*BQ197+$D$7*BR197+$E$7*U197)</f>
        <v>0</v>
      </c>
      <c r="W197">
        <f>0.61365*exp(17.502*V197/(240.97+V197))</f>
        <v>0</v>
      </c>
      <c r="X197">
        <f>(Y197/Z197*100)</f>
        <v>0</v>
      </c>
      <c r="Y197">
        <f>BI197*(BN197+BO197)/1000</f>
        <v>0</v>
      </c>
      <c r="Z197">
        <f>0.61365*exp(17.502*BP197/(240.97+BP197))</f>
        <v>0</v>
      </c>
      <c r="AA197">
        <f>(W197-BI197*(BN197+BO197)/1000)</f>
        <v>0</v>
      </c>
      <c r="AB197">
        <f>(-I197*44100)</f>
        <v>0</v>
      </c>
      <c r="AC197">
        <f>2*29.3*Q197*0.92*(BP197-V197)</f>
        <v>0</v>
      </c>
      <c r="AD197">
        <f>2*0.95*5.67E-8*(((BP197+$B$7)+273)^4-(V197+273)^4)</f>
        <v>0</v>
      </c>
      <c r="AE197">
        <f>T197+AD197+AB197+AC197</f>
        <v>0</v>
      </c>
      <c r="AF197">
        <f>BM197*AT197*(BH197-BG197*(1000-AT197*BJ197)/(1000-AT197*BI197))/(100*BA197)</f>
        <v>0</v>
      </c>
      <c r="AG197">
        <f>1000*BM197*AT197*(BI197-BJ197)/(100*BA197*(1000-AT197*BI197))</f>
        <v>0</v>
      </c>
      <c r="AH197">
        <f>(AI197 - AJ197 - BN197*1E3/(8.314*(BP197+273.15)) * AL197/BM197 * AK197) * BM197/(100*BA197) * (1000 - BJ197)/1000</f>
        <v>0</v>
      </c>
      <c r="AI197">
        <v>2031.631375158443</v>
      </c>
      <c r="AJ197">
        <v>2031.390909090909</v>
      </c>
      <c r="AK197">
        <v>0.02319885938678258</v>
      </c>
      <c r="AL197">
        <v>67.21161950806193</v>
      </c>
      <c r="AM197">
        <f>(AO197 - AN197 + BN197*1E3/(8.314*(BP197+273.15)) * AQ197/BM197 * AP197) * BM197/(100*BA197) * 1000/(1000 - AO197)</f>
        <v>0</v>
      </c>
      <c r="AN197">
        <v>15.53549341855873</v>
      </c>
      <c r="AO197">
        <v>15.62591090909091</v>
      </c>
      <c r="AP197">
        <v>-0.0003464555461972702</v>
      </c>
      <c r="AQ197">
        <v>78.53588483086131</v>
      </c>
      <c r="AR197">
        <v>0</v>
      </c>
      <c r="AS197">
        <v>0</v>
      </c>
      <c r="AT197">
        <f>IF(AR197*$H$13&gt;=AV197,1.0,(AV197/(AV197-AR197*$H$13)))</f>
        <v>0</v>
      </c>
      <c r="AU197">
        <f>(AT197-1)*100</f>
        <v>0</v>
      </c>
      <c r="AV197">
        <f>MAX(0,($B$13+$C$13*BU197)/(1+$D$13*BU197)*BN197/(BP197+273)*$E$13)</f>
        <v>0</v>
      </c>
      <c r="AW197">
        <f>$B$11*BV197+$C$11*BW197+$F$11*CH197*(1-CK197)</f>
        <v>0</v>
      </c>
      <c r="AX197">
        <f>AW197*AY197</f>
        <v>0</v>
      </c>
      <c r="AY197">
        <f>($B$11*$D$9+$C$11*$D$9+$F$11*((CU197+CM197)/MAX(CU197+CM197+CV197, 0.1)*$I$9+CV197/MAX(CU197+CM197+CV197, 0.1)*$J$9))/($B$11+$C$11+$F$11)</f>
        <v>0</v>
      </c>
      <c r="AZ197">
        <f>($B$11*$K$9+$C$11*$K$9+$F$11*((CU197+CM197)/MAX(CU197+CM197+CV197, 0.1)*$P$9+CV197/MAX(CU197+CM197+CV197, 0.1)*$Q$9))/($B$11+$C$11+$F$11)</f>
        <v>0</v>
      </c>
      <c r="BA197">
        <v>6</v>
      </c>
      <c r="BB197">
        <v>0.5</v>
      </c>
      <c r="BC197" t="s">
        <v>355</v>
      </c>
      <c r="BD197">
        <v>2</v>
      </c>
      <c r="BE197" t="b">
        <v>1</v>
      </c>
      <c r="BF197">
        <v>1714159234.666666</v>
      </c>
      <c r="BG197">
        <v>1999.565666666667</v>
      </c>
      <c r="BH197">
        <v>2000.012666666666</v>
      </c>
      <c r="BI197">
        <v>15.65642</v>
      </c>
      <c r="BJ197">
        <v>15.56448333333333</v>
      </c>
      <c r="BK197">
        <v>2006.838333333333</v>
      </c>
      <c r="BL197">
        <v>15.68232</v>
      </c>
      <c r="BM197">
        <v>599.9924</v>
      </c>
      <c r="BN197">
        <v>101.3531666666667</v>
      </c>
      <c r="BO197">
        <v>0.09995694999999999</v>
      </c>
      <c r="BP197">
        <v>26.40709333333333</v>
      </c>
      <c r="BQ197">
        <v>26.59324333333333</v>
      </c>
      <c r="BR197">
        <v>999.9000000000002</v>
      </c>
      <c r="BS197">
        <v>0</v>
      </c>
      <c r="BT197">
        <v>0</v>
      </c>
      <c r="BU197">
        <v>10005.07833333333</v>
      </c>
      <c r="BV197">
        <v>0</v>
      </c>
      <c r="BW197">
        <v>1906.983333333334</v>
      </c>
      <c r="BX197">
        <v>-0.4468221333333334</v>
      </c>
      <c r="BY197">
        <v>2031.368333333333</v>
      </c>
      <c r="BZ197">
        <v>2031.632666666667</v>
      </c>
      <c r="CA197">
        <v>0.09193432666666666</v>
      </c>
      <c r="CB197">
        <v>2000.012666666666</v>
      </c>
      <c r="CC197">
        <v>15.56448333333333</v>
      </c>
      <c r="CD197">
        <v>1.586827666666667</v>
      </c>
      <c r="CE197">
        <v>1.577509666666667</v>
      </c>
      <c r="CF197">
        <v>13.83146666666667</v>
      </c>
      <c r="CG197">
        <v>13.74083333333334</v>
      </c>
      <c r="CH197">
        <v>350.0043333333334</v>
      </c>
      <c r="CI197">
        <v>0.8999569666666666</v>
      </c>
      <c r="CJ197">
        <v>0.10004306</v>
      </c>
      <c r="CK197">
        <v>0</v>
      </c>
      <c r="CL197">
        <v>102.5477333333333</v>
      </c>
      <c r="CM197">
        <v>5.00098</v>
      </c>
      <c r="CN197">
        <v>942.8286000000002</v>
      </c>
      <c r="CO197">
        <v>3193.14</v>
      </c>
      <c r="CP197">
        <v>34.125</v>
      </c>
      <c r="CQ197">
        <v>38</v>
      </c>
      <c r="CR197">
        <v>35.7437</v>
      </c>
      <c r="CS197">
        <v>37.25</v>
      </c>
      <c r="CT197">
        <v>36.18286666666666</v>
      </c>
      <c r="CU197">
        <v>310.4880000000001</v>
      </c>
      <c r="CV197">
        <v>34.51866666666667</v>
      </c>
      <c r="CW197">
        <v>0</v>
      </c>
      <c r="CX197">
        <v>1714159329.5</v>
      </c>
      <c r="CY197">
        <v>0</v>
      </c>
      <c r="CZ197">
        <v>1714158924.6</v>
      </c>
      <c r="DA197" t="s">
        <v>732</v>
      </c>
      <c r="DB197">
        <v>1714158924.6</v>
      </c>
      <c r="DC197">
        <v>1714158906.6</v>
      </c>
      <c r="DD197">
        <v>7</v>
      </c>
      <c r="DE197">
        <v>1.728</v>
      </c>
      <c r="DF197">
        <v>-0.003</v>
      </c>
      <c r="DG197">
        <v>-7.118</v>
      </c>
      <c r="DH197">
        <v>-0.028</v>
      </c>
      <c r="DI197">
        <v>2000</v>
      </c>
      <c r="DJ197">
        <v>14</v>
      </c>
      <c r="DK197">
        <v>0.74</v>
      </c>
      <c r="DL197">
        <v>0.11</v>
      </c>
      <c r="DM197">
        <v>-0.487033075</v>
      </c>
      <c r="DN197">
        <v>0.6607908855534737</v>
      </c>
      <c r="DO197">
        <v>0.147013410999539</v>
      </c>
      <c r="DP197">
        <v>0</v>
      </c>
      <c r="DQ197">
        <v>0.08564019</v>
      </c>
      <c r="DR197">
        <v>0.1181922101313321</v>
      </c>
      <c r="DS197">
        <v>0.01243833831514081</v>
      </c>
      <c r="DT197">
        <v>0</v>
      </c>
      <c r="DU197">
        <v>0</v>
      </c>
      <c r="DV197">
        <v>2</v>
      </c>
      <c r="DW197" t="s">
        <v>357</v>
      </c>
      <c r="DX197">
        <v>3.22834</v>
      </c>
      <c r="DY197">
        <v>2.70433</v>
      </c>
      <c r="DZ197">
        <v>0.293755</v>
      </c>
      <c r="EA197">
        <v>0.293824</v>
      </c>
      <c r="EB197">
        <v>0.0848868</v>
      </c>
      <c r="EC197">
        <v>0.084955</v>
      </c>
      <c r="ED197">
        <v>22956.4</v>
      </c>
      <c r="EE197">
        <v>22386.5</v>
      </c>
      <c r="EF197">
        <v>31143.9</v>
      </c>
      <c r="EG197">
        <v>30069.3</v>
      </c>
      <c r="EH197">
        <v>38171.2</v>
      </c>
      <c r="EI197">
        <v>36406.7</v>
      </c>
      <c r="EJ197">
        <v>43636.6</v>
      </c>
      <c r="EK197">
        <v>42009.1</v>
      </c>
      <c r="EL197">
        <v>2.1162</v>
      </c>
      <c r="EM197">
        <v>1.86532</v>
      </c>
      <c r="EN197">
        <v>0.0342019</v>
      </c>
      <c r="EO197">
        <v>0</v>
      </c>
      <c r="EP197">
        <v>26.0469</v>
      </c>
      <c r="EQ197">
        <v>999.9</v>
      </c>
      <c r="ER197">
        <v>41.1</v>
      </c>
      <c r="ES197">
        <v>32</v>
      </c>
      <c r="ET197">
        <v>19.3643</v>
      </c>
      <c r="EU197">
        <v>61.4929</v>
      </c>
      <c r="EV197">
        <v>21.7628</v>
      </c>
      <c r="EW197">
        <v>1</v>
      </c>
      <c r="EX197">
        <v>0.122266</v>
      </c>
      <c r="EY197">
        <v>0.729338</v>
      </c>
      <c r="EZ197">
        <v>20.1518</v>
      </c>
      <c r="FA197">
        <v>5.22672</v>
      </c>
      <c r="FB197">
        <v>11.998</v>
      </c>
      <c r="FC197">
        <v>4.9658</v>
      </c>
      <c r="FD197">
        <v>3.297</v>
      </c>
      <c r="FE197">
        <v>9999</v>
      </c>
      <c r="FF197">
        <v>9999</v>
      </c>
      <c r="FG197">
        <v>9999</v>
      </c>
      <c r="FH197">
        <v>28.8</v>
      </c>
      <c r="FI197">
        <v>4.97152</v>
      </c>
      <c r="FJ197">
        <v>1.86815</v>
      </c>
      <c r="FK197">
        <v>1.85959</v>
      </c>
      <c r="FL197">
        <v>1.86558</v>
      </c>
      <c r="FM197">
        <v>1.86356</v>
      </c>
      <c r="FN197">
        <v>1.86488</v>
      </c>
      <c r="FO197">
        <v>1.86035</v>
      </c>
      <c r="FP197">
        <v>1.86447</v>
      </c>
      <c r="FQ197">
        <v>0</v>
      </c>
      <c r="FR197">
        <v>0</v>
      </c>
      <c r="FS197">
        <v>0</v>
      </c>
      <c r="FT197">
        <v>0</v>
      </c>
      <c r="FU197" t="s">
        <v>358</v>
      </c>
      <c r="FV197" t="s">
        <v>359</v>
      </c>
      <c r="FW197" t="s">
        <v>360</v>
      </c>
      <c r="FX197" t="s">
        <v>360</v>
      </c>
      <c r="FY197" t="s">
        <v>360</v>
      </c>
      <c r="FZ197" t="s">
        <v>360</v>
      </c>
      <c r="GA197">
        <v>0</v>
      </c>
      <c r="GB197">
        <v>100</v>
      </c>
      <c r="GC197">
        <v>100</v>
      </c>
      <c r="GD197">
        <v>-7.27</v>
      </c>
      <c r="GE197">
        <v>-0.026</v>
      </c>
      <c r="GF197">
        <v>0.7488809363715137</v>
      </c>
      <c r="GG197">
        <v>-0.004200780211792431</v>
      </c>
      <c r="GH197">
        <v>-6.086107273994438E-07</v>
      </c>
      <c r="GI197">
        <v>3.538391214060535E-10</v>
      </c>
      <c r="GJ197">
        <v>-0.05062057039447274</v>
      </c>
      <c r="GK197">
        <v>0.006682484536868237</v>
      </c>
      <c r="GL197">
        <v>-0.0007200357986506558</v>
      </c>
      <c r="GM197">
        <v>2.515042002614049E-05</v>
      </c>
      <c r="GN197">
        <v>15</v>
      </c>
      <c r="GO197">
        <v>1944</v>
      </c>
      <c r="GP197">
        <v>3</v>
      </c>
      <c r="GQ197">
        <v>20</v>
      </c>
      <c r="GR197">
        <v>5.3</v>
      </c>
      <c r="GS197">
        <v>5.6</v>
      </c>
      <c r="GT197">
        <v>4.00757</v>
      </c>
      <c r="GU197">
        <v>2.4231</v>
      </c>
      <c r="GV197">
        <v>1.44897</v>
      </c>
      <c r="GW197">
        <v>2.29126</v>
      </c>
      <c r="GX197">
        <v>1.55151</v>
      </c>
      <c r="GY197">
        <v>2.23633</v>
      </c>
      <c r="GZ197">
        <v>37.9406</v>
      </c>
      <c r="HA197">
        <v>24.0787</v>
      </c>
      <c r="HB197">
        <v>18</v>
      </c>
      <c r="HC197">
        <v>611.143</v>
      </c>
      <c r="HD197">
        <v>449.454</v>
      </c>
      <c r="HE197">
        <v>25.0011</v>
      </c>
      <c r="HF197">
        <v>28.6772</v>
      </c>
      <c r="HG197">
        <v>30.0004</v>
      </c>
      <c r="HH197">
        <v>28.6671</v>
      </c>
      <c r="HI197">
        <v>28.6238</v>
      </c>
      <c r="HJ197">
        <v>80.22929999999999</v>
      </c>
      <c r="HK197">
        <v>25.8235</v>
      </c>
      <c r="HL197">
        <v>30.8818</v>
      </c>
      <c r="HM197">
        <v>25</v>
      </c>
      <c r="HN197">
        <v>2000</v>
      </c>
      <c r="HO197">
        <v>15.5565</v>
      </c>
      <c r="HP197">
        <v>98.8198</v>
      </c>
      <c r="HQ197">
        <v>100.361</v>
      </c>
    </row>
    <row r="198" spans="1:225">
      <c r="A198">
        <v>182</v>
      </c>
      <c r="B198">
        <v>1714159252.6</v>
      </c>
      <c r="C198">
        <v>8195.5</v>
      </c>
      <c r="D198" t="s">
        <v>751</v>
      </c>
      <c r="E198" t="s">
        <v>752</v>
      </c>
      <c r="F198">
        <v>5</v>
      </c>
      <c r="G198" t="s">
        <v>377</v>
      </c>
      <c r="H198">
        <v>1714159244.666666</v>
      </c>
      <c r="I198">
        <f>(J198)/1000</f>
        <v>0</v>
      </c>
      <c r="J198">
        <f>IF(BE198, AM198, AG198)</f>
        <v>0</v>
      </c>
      <c r="K198">
        <f>IF(BE198, AH198, AF198)</f>
        <v>0</v>
      </c>
      <c r="L198">
        <f>BG198 - IF(AT198&gt;1, K198*BA198*100.0/(AV198*BU198), 0)</f>
        <v>0</v>
      </c>
      <c r="M198">
        <f>((S198-I198/2)*L198-K198)/(S198+I198/2)</f>
        <v>0</v>
      </c>
      <c r="N198">
        <f>M198*(BN198+BO198)/1000.0</f>
        <v>0</v>
      </c>
      <c r="O198">
        <f>(BG198 - IF(AT198&gt;1, K198*BA198*100.0/(AV198*BU198), 0))*(BN198+BO198)/1000.0</f>
        <v>0</v>
      </c>
      <c r="P198">
        <f>2.0/((1/R198-1/Q198)+SIGN(R198)*SQRT((1/R198-1/Q198)*(1/R198-1/Q198) + 4*BB198/((BB198+1)*(BB198+1))*(2*1/R198*1/Q198-1/Q198*1/Q198)))</f>
        <v>0</v>
      </c>
      <c r="Q198">
        <f>IF(LEFT(BC198,1)&lt;&gt;"0",IF(LEFT(BC198,1)="1",3.0,BD198),$D$5+$E$5*(BU198*BN198/($K$5*1000))+$F$5*(BU198*BN198/($K$5*1000))*MAX(MIN(BA198,$J$5),$I$5)*MAX(MIN(BA198,$J$5),$I$5)+$G$5*MAX(MIN(BA198,$J$5),$I$5)*(BU198*BN198/($K$5*1000))+$H$5*(BU198*BN198/($K$5*1000))*(BU198*BN198/($K$5*1000)))</f>
        <v>0</v>
      </c>
      <c r="R198">
        <f>I198*(1000-(1000*0.61365*exp(17.502*V198/(240.97+V198))/(BN198+BO198)+BI198)/2)/(1000*0.61365*exp(17.502*V198/(240.97+V198))/(BN198+BO198)-BI198)</f>
        <v>0</v>
      </c>
      <c r="S198">
        <f>1/((BB198+1)/(P198/1.6)+1/(Q198/1.37)) + BB198/((BB198+1)/(P198/1.6) + BB198/(Q198/1.37))</f>
        <v>0</v>
      </c>
      <c r="T198">
        <f>(AW198*AZ198)</f>
        <v>0</v>
      </c>
      <c r="U198">
        <f>(BP198+(T198+2*0.95*5.67E-8*(((BP198+$B$7)+273)^4-(BP198+273)^4)-44100*I198)/(1.84*29.3*Q198+8*0.95*5.67E-8*(BP198+273)^3))</f>
        <v>0</v>
      </c>
      <c r="V198">
        <f>($C$7*BQ198+$D$7*BR198+$E$7*U198)</f>
        <v>0</v>
      </c>
      <c r="W198">
        <f>0.61365*exp(17.502*V198/(240.97+V198))</f>
        <v>0</v>
      </c>
      <c r="X198">
        <f>(Y198/Z198*100)</f>
        <v>0</v>
      </c>
      <c r="Y198">
        <f>BI198*(BN198+BO198)/1000</f>
        <v>0</v>
      </c>
      <c r="Z198">
        <f>0.61365*exp(17.502*BP198/(240.97+BP198))</f>
        <v>0</v>
      </c>
      <c r="AA198">
        <f>(W198-BI198*(BN198+BO198)/1000)</f>
        <v>0</v>
      </c>
      <c r="AB198">
        <f>(-I198*44100)</f>
        <v>0</v>
      </c>
      <c r="AC198">
        <f>2*29.3*Q198*0.92*(BP198-V198)</f>
        <v>0</v>
      </c>
      <c r="AD198">
        <f>2*0.95*5.67E-8*(((BP198+$B$7)+273)^4-(V198+273)^4)</f>
        <v>0</v>
      </c>
      <c r="AE198">
        <f>T198+AD198+AB198+AC198</f>
        <v>0</v>
      </c>
      <c r="AF198">
        <f>BM198*AT198*(BH198-BG198*(1000-AT198*BJ198)/(1000-AT198*BI198))/(100*BA198)</f>
        <v>0</v>
      </c>
      <c r="AG198">
        <f>1000*BM198*AT198*(BI198-BJ198)/(100*BA198*(1000-AT198*BI198))</f>
        <v>0</v>
      </c>
      <c r="AH198">
        <f>(AI198 - AJ198 - BN198*1E3/(8.314*(BP198+273.15)) * AL198/BM198 * AK198) * BM198/(100*BA198) * (1000 - BJ198)/1000</f>
        <v>0</v>
      </c>
      <c r="AI198">
        <v>2031.591928413897</v>
      </c>
      <c r="AJ198">
        <v>2031.248545454545</v>
      </c>
      <c r="AK198">
        <v>-0.006206513337968051</v>
      </c>
      <c r="AL198">
        <v>67.21161950806193</v>
      </c>
      <c r="AM198">
        <f>(AO198 - AN198 + BN198*1E3/(8.314*(BP198+273.15)) * AQ198/BM198 * AP198) * BM198/(100*BA198) * 1000/(1000 - AO198)</f>
        <v>0</v>
      </c>
      <c r="AN198">
        <v>15.53548979169033</v>
      </c>
      <c r="AO198">
        <v>15.6142</v>
      </c>
      <c r="AP198">
        <v>-1.735029512151355E-05</v>
      </c>
      <c r="AQ198">
        <v>78.53588483086131</v>
      </c>
      <c r="AR198">
        <v>0</v>
      </c>
      <c r="AS198">
        <v>0</v>
      </c>
      <c r="AT198">
        <f>IF(AR198*$H$13&gt;=AV198,1.0,(AV198/(AV198-AR198*$H$13)))</f>
        <v>0</v>
      </c>
      <c r="AU198">
        <f>(AT198-1)*100</f>
        <v>0</v>
      </c>
      <c r="AV198">
        <f>MAX(0,($B$13+$C$13*BU198)/(1+$D$13*BU198)*BN198/(BP198+273)*$E$13)</f>
        <v>0</v>
      </c>
      <c r="AW198">
        <f>$B$11*BV198+$C$11*BW198+$F$11*CH198*(1-CK198)</f>
        <v>0</v>
      </c>
      <c r="AX198">
        <f>AW198*AY198</f>
        <v>0</v>
      </c>
      <c r="AY198">
        <f>($B$11*$D$9+$C$11*$D$9+$F$11*((CU198+CM198)/MAX(CU198+CM198+CV198, 0.1)*$I$9+CV198/MAX(CU198+CM198+CV198, 0.1)*$J$9))/($B$11+$C$11+$F$11)</f>
        <v>0</v>
      </c>
      <c r="AZ198">
        <f>($B$11*$K$9+$C$11*$K$9+$F$11*((CU198+CM198)/MAX(CU198+CM198+CV198, 0.1)*$P$9+CV198/MAX(CU198+CM198+CV198, 0.1)*$Q$9))/($B$11+$C$11+$F$11)</f>
        <v>0</v>
      </c>
      <c r="BA198">
        <v>6</v>
      </c>
      <c r="BB198">
        <v>0.5</v>
      </c>
      <c r="BC198" t="s">
        <v>355</v>
      </c>
      <c r="BD198">
        <v>2</v>
      </c>
      <c r="BE198" t="b">
        <v>1</v>
      </c>
      <c r="BF198">
        <v>1714159244.666666</v>
      </c>
      <c r="BG198">
        <v>1999.566333333333</v>
      </c>
      <c r="BH198">
        <v>1999.974333333333</v>
      </c>
      <c r="BI198">
        <v>15.62362</v>
      </c>
      <c r="BJ198">
        <v>15.53592</v>
      </c>
      <c r="BK198">
        <v>2006.839</v>
      </c>
      <c r="BL198">
        <v>15.64960666666667</v>
      </c>
      <c r="BM198">
        <v>600.0173</v>
      </c>
      <c r="BN198">
        <v>101.3523666666666</v>
      </c>
      <c r="BO198">
        <v>0.1000330633333333</v>
      </c>
      <c r="BP198">
        <v>26.43569333333334</v>
      </c>
      <c r="BQ198">
        <v>26.61736</v>
      </c>
      <c r="BR198">
        <v>999.9000000000002</v>
      </c>
      <c r="BS198">
        <v>0</v>
      </c>
      <c r="BT198">
        <v>0</v>
      </c>
      <c r="BU198">
        <v>9993.101333333332</v>
      </c>
      <c r="BV198">
        <v>0</v>
      </c>
      <c r="BW198">
        <v>1905.448</v>
      </c>
      <c r="BX198">
        <v>-0.4083333333333333</v>
      </c>
      <c r="BY198">
        <v>2031.302</v>
      </c>
      <c r="BZ198">
        <v>2031.536666666667</v>
      </c>
      <c r="CA198">
        <v>0.08769810333333335</v>
      </c>
      <c r="CB198">
        <v>1999.974333333333</v>
      </c>
      <c r="CC198">
        <v>15.53592</v>
      </c>
      <c r="CD198">
        <v>1.583491</v>
      </c>
      <c r="CE198">
        <v>1.574602666666667</v>
      </c>
      <c r="CF198">
        <v>13.79907</v>
      </c>
      <c r="CG198">
        <v>13.71249</v>
      </c>
      <c r="CH198">
        <v>349.9972999999999</v>
      </c>
      <c r="CI198">
        <v>0.8999621999999999</v>
      </c>
      <c r="CJ198">
        <v>0.1000378233333334</v>
      </c>
      <c r="CK198">
        <v>0</v>
      </c>
      <c r="CL198">
        <v>102.3751</v>
      </c>
      <c r="CM198">
        <v>5.00098</v>
      </c>
      <c r="CN198">
        <v>943.6170999999998</v>
      </c>
      <c r="CO198">
        <v>3193.080666666667</v>
      </c>
      <c r="CP198">
        <v>34.125</v>
      </c>
      <c r="CQ198">
        <v>38</v>
      </c>
      <c r="CR198">
        <v>35.7395</v>
      </c>
      <c r="CS198">
        <v>37.28926666666666</v>
      </c>
      <c r="CT198">
        <v>36.17873333333333</v>
      </c>
      <c r="CU198">
        <v>310.4846666666666</v>
      </c>
      <c r="CV198">
        <v>34.51166666666666</v>
      </c>
      <c r="CW198">
        <v>0</v>
      </c>
      <c r="CX198">
        <v>1714159339.7</v>
      </c>
      <c r="CY198">
        <v>0</v>
      </c>
      <c r="CZ198">
        <v>1714158924.6</v>
      </c>
      <c r="DA198" t="s">
        <v>732</v>
      </c>
      <c r="DB198">
        <v>1714158924.6</v>
      </c>
      <c r="DC198">
        <v>1714158906.6</v>
      </c>
      <c r="DD198">
        <v>7</v>
      </c>
      <c r="DE198">
        <v>1.728</v>
      </c>
      <c r="DF198">
        <v>-0.003</v>
      </c>
      <c r="DG198">
        <v>-7.118</v>
      </c>
      <c r="DH198">
        <v>-0.028</v>
      </c>
      <c r="DI198">
        <v>2000</v>
      </c>
      <c r="DJ198">
        <v>14</v>
      </c>
      <c r="DK198">
        <v>0.74</v>
      </c>
      <c r="DL198">
        <v>0.11</v>
      </c>
      <c r="DM198">
        <v>-0.37605285</v>
      </c>
      <c r="DN198">
        <v>-0.1910106191369606</v>
      </c>
      <c r="DO198">
        <v>0.1203349111101076</v>
      </c>
      <c r="DP198">
        <v>0</v>
      </c>
      <c r="DQ198">
        <v>0.08951175</v>
      </c>
      <c r="DR198">
        <v>-0.05731019212007532</v>
      </c>
      <c r="DS198">
        <v>0.007347224012747943</v>
      </c>
      <c r="DT198">
        <v>1</v>
      </c>
      <c r="DU198">
        <v>1</v>
      </c>
      <c r="DV198">
        <v>2</v>
      </c>
      <c r="DW198" t="s">
        <v>368</v>
      </c>
      <c r="DX198">
        <v>3.22821</v>
      </c>
      <c r="DY198">
        <v>2.70427</v>
      </c>
      <c r="DZ198">
        <v>0.293752</v>
      </c>
      <c r="EA198">
        <v>0.293823</v>
      </c>
      <c r="EB198">
        <v>0.0848468</v>
      </c>
      <c r="EC198">
        <v>0.0849594</v>
      </c>
      <c r="ED198">
        <v>22955.8</v>
      </c>
      <c r="EE198">
        <v>22386</v>
      </c>
      <c r="EF198">
        <v>31143.1</v>
      </c>
      <c r="EG198">
        <v>30068.7</v>
      </c>
      <c r="EH198">
        <v>38171.7</v>
      </c>
      <c r="EI198">
        <v>36405.8</v>
      </c>
      <c r="EJ198">
        <v>43635.2</v>
      </c>
      <c r="EK198">
        <v>42008.2</v>
      </c>
      <c r="EL198">
        <v>2.11602</v>
      </c>
      <c r="EM198">
        <v>1.8651</v>
      </c>
      <c r="EN198">
        <v>0.0337958</v>
      </c>
      <c r="EO198">
        <v>0</v>
      </c>
      <c r="EP198">
        <v>26.0835</v>
      </c>
      <c r="EQ198">
        <v>999.9</v>
      </c>
      <c r="ER198">
        <v>41</v>
      </c>
      <c r="ES198">
        <v>32</v>
      </c>
      <c r="ET198">
        <v>19.3155</v>
      </c>
      <c r="EU198">
        <v>62.0829</v>
      </c>
      <c r="EV198">
        <v>22.0152</v>
      </c>
      <c r="EW198">
        <v>1</v>
      </c>
      <c r="EX198">
        <v>0.122967</v>
      </c>
      <c r="EY198">
        <v>0.754665</v>
      </c>
      <c r="EZ198">
        <v>20.1518</v>
      </c>
      <c r="FA198">
        <v>5.22642</v>
      </c>
      <c r="FB198">
        <v>11.998</v>
      </c>
      <c r="FC198">
        <v>4.96575</v>
      </c>
      <c r="FD198">
        <v>3.297</v>
      </c>
      <c r="FE198">
        <v>9999</v>
      </c>
      <c r="FF198">
        <v>9999</v>
      </c>
      <c r="FG198">
        <v>9999</v>
      </c>
      <c r="FH198">
        <v>28.8</v>
      </c>
      <c r="FI198">
        <v>4.97151</v>
      </c>
      <c r="FJ198">
        <v>1.86817</v>
      </c>
      <c r="FK198">
        <v>1.85959</v>
      </c>
      <c r="FL198">
        <v>1.86558</v>
      </c>
      <c r="FM198">
        <v>1.86356</v>
      </c>
      <c r="FN198">
        <v>1.86489</v>
      </c>
      <c r="FO198">
        <v>1.86035</v>
      </c>
      <c r="FP198">
        <v>1.86447</v>
      </c>
      <c r="FQ198">
        <v>0</v>
      </c>
      <c r="FR198">
        <v>0</v>
      </c>
      <c r="FS198">
        <v>0</v>
      </c>
      <c r="FT198">
        <v>0</v>
      </c>
      <c r="FU198" t="s">
        <v>358</v>
      </c>
      <c r="FV198" t="s">
        <v>359</v>
      </c>
      <c r="FW198" t="s">
        <v>360</v>
      </c>
      <c r="FX198" t="s">
        <v>360</v>
      </c>
      <c r="FY198" t="s">
        <v>360</v>
      </c>
      <c r="FZ198" t="s">
        <v>360</v>
      </c>
      <c r="GA198">
        <v>0</v>
      </c>
      <c r="GB198">
        <v>100</v>
      </c>
      <c r="GC198">
        <v>100</v>
      </c>
      <c r="GD198">
        <v>-7.27</v>
      </c>
      <c r="GE198">
        <v>-0.026</v>
      </c>
      <c r="GF198">
        <v>0.7488809363715137</v>
      </c>
      <c r="GG198">
        <v>-0.004200780211792431</v>
      </c>
      <c r="GH198">
        <v>-6.086107273994438E-07</v>
      </c>
      <c r="GI198">
        <v>3.538391214060535E-10</v>
      </c>
      <c r="GJ198">
        <v>-0.05062057039447274</v>
      </c>
      <c r="GK198">
        <v>0.006682484536868237</v>
      </c>
      <c r="GL198">
        <v>-0.0007200357986506558</v>
      </c>
      <c r="GM198">
        <v>2.515042002614049E-05</v>
      </c>
      <c r="GN198">
        <v>15</v>
      </c>
      <c r="GO198">
        <v>1944</v>
      </c>
      <c r="GP198">
        <v>3</v>
      </c>
      <c r="GQ198">
        <v>20</v>
      </c>
      <c r="GR198">
        <v>5.5</v>
      </c>
      <c r="GS198">
        <v>5.8</v>
      </c>
      <c r="GT198">
        <v>4.00879</v>
      </c>
      <c r="GU198">
        <v>2.42065</v>
      </c>
      <c r="GV198">
        <v>1.44897</v>
      </c>
      <c r="GW198">
        <v>2.29126</v>
      </c>
      <c r="GX198">
        <v>1.55151</v>
      </c>
      <c r="GY198">
        <v>2.32178</v>
      </c>
      <c r="GZ198">
        <v>37.9649</v>
      </c>
      <c r="HA198">
        <v>24.07</v>
      </c>
      <c r="HB198">
        <v>18</v>
      </c>
      <c r="HC198">
        <v>611.116</v>
      </c>
      <c r="HD198">
        <v>449.399</v>
      </c>
      <c r="HE198">
        <v>25.0024</v>
      </c>
      <c r="HF198">
        <v>28.6865</v>
      </c>
      <c r="HG198">
        <v>30.0005</v>
      </c>
      <c r="HH198">
        <v>28.6768</v>
      </c>
      <c r="HI198">
        <v>28.6347</v>
      </c>
      <c r="HJ198">
        <v>80.2349</v>
      </c>
      <c r="HK198">
        <v>25.8235</v>
      </c>
      <c r="HL198">
        <v>30.8818</v>
      </c>
      <c r="HM198">
        <v>25</v>
      </c>
      <c r="HN198">
        <v>2000</v>
      </c>
      <c r="HO198">
        <v>15.5675</v>
      </c>
      <c r="HP198">
        <v>98.8169</v>
      </c>
      <c r="HQ198">
        <v>100.359</v>
      </c>
    </row>
    <row r="199" spans="1:225">
      <c r="A199">
        <v>183</v>
      </c>
      <c r="B199">
        <v>1714159262.6</v>
      </c>
      <c r="C199">
        <v>8205.5</v>
      </c>
      <c r="D199" t="s">
        <v>753</v>
      </c>
      <c r="E199" t="s">
        <v>754</v>
      </c>
      <c r="F199">
        <v>5</v>
      </c>
      <c r="G199" t="s">
        <v>377</v>
      </c>
      <c r="H199">
        <v>1714159254.666666</v>
      </c>
      <c r="I199">
        <f>(J199)/1000</f>
        <v>0</v>
      </c>
      <c r="J199">
        <f>IF(BE199, AM199, AG199)</f>
        <v>0</v>
      </c>
      <c r="K199">
        <f>IF(BE199, AH199, AF199)</f>
        <v>0</v>
      </c>
      <c r="L199">
        <f>BG199 - IF(AT199&gt;1, K199*BA199*100.0/(AV199*BU199), 0)</f>
        <v>0</v>
      </c>
      <c r="M199">
        <f>((S199-I199/2)*L199-K199)/(S199+I199/2)</f>
        <v>0</v>
      </c>
      <c r="N199">
        <f>M199*(BN199+BO199)/1000.0</f>
        <v>0</v>
      </c>
      <c r="O199">
        <f>(BG199 - IF(AT199&gt;1, K199*BA199*100.0/(AV199*BU199), 0))*(BN199+BO199)/1000.0</f>
        <v>0</v>
      </c>
      <c r="P199">
        <f>2.0/((1/R199-1/Q199)+SIGN(R199)*SQRT((1/R199-1/Q199)*(1/R199-1/Q199) + 4*BB199/((BB199+1)*(BB199+1))*(2*1/R199*1/Q199-1/Q199*1/Q199)))</f>
        <v>0</v>
      </c>
      <c r="Q199">
        <f>IF(LEFT(BC199,1)&lt;&gt;"0",IF(LEFT(BC199,1)="1",3.0,BD199),$D$5+$E$5*(BU199*BN199/($K$5*1000))+$F$5*(BU199*BN199/($K$5*1000))*MAX(MIN(BA199,$J$5),$I$5)*MAX(MIN(BA199,$J$5),$I$5)+$G$5*MAX(MIN(BA199,$J$5),$I$5)*(BU199*BN199/($K$5*1000))+$H$5*(BU199*BN199/($K$5*1000))*(BU199*BN199/($K$5*1000)))</f>
        <v>0</v>
      </c>
      <c r="R199">
        <f>I199*(1000-(1000*0.61365*exp(17.502*V199/(240.97+V199))/(BN199+BO199)+BI199)/2)/(1000*0.61365*exp(17.502*V199/(240.97+V199))/(BN199+BO199)-BI199)</f>
        <v>0</v>
      </c>
      <c r="S199">
        <f>1/((BB199+1)/(P199/1.6)+1/(Q199/1.37)) + BB199/((BB199+1)/(P199/1.6) + BB199/(Q199/1.37))</f>
        <v>0</v>
      </c>
      <c r="T199">
        <f>(AW199*AZ199)</f>
        <v>0</v>
      </c>
      <c r="U199">
        <f>(BP199+(T199+2*0.95*5.67E-8*(((BP199+$B$7)+273)^4-(BP199+273)^4)-44100*I199)/(1.84*29.3*Q199+8*0.95*5.67E-8*(BP199+273)^3))</f>
        <v>0</v>
      </c>
      <c r="V199">
        <f>($C$7*BQ199+$D$7*BR199+$E$7*U199)</f>
        <v>0</v>
      </c>
      <c r="W199">
        <f>0.61365*exp(17.502*V199/(240.97+V199))</f>
        <v>0</v>
      </c>
      <c r="X199">
        <f>(Y199/Z199*100)</f>
        <v>0</v>
      </c>
      <c r="Y199">
        <f>BI199*(BN199+BO199)/1000</f>
        <v>0</v>
      </c>
      <c r="Z199">
        <f>0.61365*exp(17.502*BP199/(240.97+BP199))</f>
        <v>0</v>
      </c>
      <c r="AA199">
        <f>(W199-BI199*(BN199+BO199)/1000)</f>
        <v>0</v>
      </c>
      <c r="AB199">
        <f>(-I199*44100)</f>
        <v>0</v>
      </c>
      <c r="AC199">
        <f>2*29.3*Q199*0.92*(BP199-V199)</f>
        <v>0</v>
      </c>
      <c r="AD199">
        <f>2*0.95*5.67E-8*(((BP199+$B$7)+273)^4-(V199+273)^4)</f>
        <v>0</v>
      </c>
      <c r="AE199">
        <f>T199+AD199+AB199+AC199</f>
        <v>0</v>
      </c>
      <c r="AF199">
        <f>BM199*AT199*(BH199-BG199*(1000-AT199*BJ199)/(1000-AT199*BI199))/(100*BA199)</f>
        <v>0</v>
      </c>
      <c r="AG199">
        <f>1000*BM199*AT199*(BI199-BJ199)/(100*BA199*(1000-AT199*BI199))</f>
        <v>0</v>
      </c>
      <c r="AH199">
        <f>(AI199 - AJ199 - BN199*1E3/(8.314*(BP199+273.15)) * AL199/BM199 * AK199) * BM199/(100*BA199) * (1000 - BJ199)/1000</f>
        <v>0</v>
      </c>
      <c r="AI199">
        <v>2031.573357843526</v>
      </c>
      <c r="AJ199">
        <v>2031.232848484848</v>
      </c>
      <c r="AK199">
        <v>-0.002047486079918952</v>
      </c>
      <c r="AL199">
        <v>67.21161950806193</v>
      </c>
      <c r="AM199">
        <f>(AO199 - AN199 + BN199*1E3/(8.314*(BP199+273.15)) * AQ199/BM199 * AP199) * BM199/(100*BA199) * 1000/(1000 - AO199)</f>
        <v>0</v>
      </c>
      <c r="AN199">
        <v>15.53717922378354</v>
      </c>
      <c r="AO199">
        <v>15.61458484848485</v>
      </c>
      <c r="AP199">
        <v>1.067378497349823E-05</v>
      </c>
      <c r="AQ199">
        <v>78.53588483086131</v>
      </c>
      <c r="AR199">
        <v>0</v>
      </c>
      <c r="AS199">
        <v>0</v>
      </c>
      <c r="AT199">
        <f>IF(AR199*$H$13&gt;=AV199,1.0,(AV199/(AV199-AR199*$H$13)))</f>
        <v>0</v>
      </c>
      <c r="AU199">
        <f>(AT199-1)*100</f>
        <v>0</v>
      </c>
      <c r="AV199">
        <f>MAX(0,($B$13+$C$13*BU199)/(1+$D$13*BU199)*BN199/(BP199+273)*$E$13)</f>
        <v>0</v>
      </c>
      <c r="AW199">
        <f>$B$11*BV199+$C$11*BW199+$F$11*CH199*(1-CK199)</f>
        <v>0</v>
      </c>
      <c r="AX199">
        <f>AW199*AY199</f>
        <v>0</v>
      </c>
      <c r="AY199">
        <f>($B$11*$D$9+$C$11*$D$9+$F$11*((CU199+CM199)/MAX(CU199+CM199+CV199, 0.1)*$I$9+CV199/MAX(CU199+CM199+CV199, 0.1)*$J$9))/($B$11+$C$11+$F$11)</f>
        <v>0</v>
      </c>
      <c r="AZ199">
        <f>($B$11*$K$9+$C$11*$K$9+$F$11*((CU199+CM199)/MAX(CU199+CM199+CV199, 0.1)*$P$9+CV199/MAX(CU199+CM199+CV199, 0.1)*$Q$9))/($B$11+$C$11+$F$11)</f>
        <v>0</v>
      </c>
      <c r="BA199">
        <v>6</v>
      </c>
      <c r="BB199">
        <v>0.5</v>
      </c>
      <c r="BC199" t="s">
        <v>355</v>
      </c>
      <c r="BD199">
        <v>2</v>
      </c>
      <c r="BE199" t="b">
        <v>1</v>
      </c>
      <c r="BF199">
        <v>1714159254.666666</v>
      </c>
      <c r="BG199">
        <v>1999.560333333333</v>
      </c>
      <c r="BH199">
        <v>1999.960666666667</v>
      </c>
      <c r="BI199">
        <v>15.61433333333334</v>
      </c>
      <c r="BJ199">
        <v>15.53621666666666</v>
      </c>
      <c r="BK199">
        <v>2006.832666666666</v>
      </c>
      <c r="BL199">
        <v>15.64034333333333</v>
      </c>
      <c r="BM199">
        <v>599.9827</v>
      </c>
      <c r="BN199">
        <v>101.3545333333333</v>
      </c>
      <c r="BO199">
        <v>0.09992709666666667</v>
      </c>
      <c r="BP199">
        <v>26.46803333333333</v>
      </c>
      <c r="BQ199">
        <v>26.64229</v>
      </c>
      <c r="BR199">
        <v>999.9000000000002</v>
      </c>
      <c r="BS199">
        <v>0</v>
      </c>
      <c r="BT199">
        <v>0</v>
      </c>
      <c r="BU199">
        <v>9992.183333333332</v>
      </c>
      <c r="BV199">
        <v>0</v>
      </c>
      <c r="BW199">
        <v>1904.044</v>
      </c>
      <c r="BX199">
        <v>-0.4003702</v>
      </c>
      <c r="BY199">
        <v>2031.278</v>
      </c>
      <c r="BZ199">
        <v>2031.523</v>
      </c>
      <c r="CA199">
        <v>0.07811791</v>
      </c>
      <c r="CB199">
        <v>1999.960666666667</v>
      </c>
      <c r="CC199">
        <v>15.53621666666666</v>
      </c>
      <c r="CD199">
        <v>1.582583333333334</v>
      </c>
      <c r="CE199">
        <v>1.574665666666667</v>
      </c>
      <c r="CF199">
        <v>13.79025666666666</v>
      </c>
      <c r="CG199">
        <v>13.7131</v>
      </c>
      <c r="CH199">
        <v>350.0074666666667</v>
      </c>
      <c r="CI199">
        <v>0.8999621999999998</v>
      </c>
      <c r="CJ199">
        <v>0.1000378</v>
      </c>
      <c r="CK199">
        <v>0</v>
      </c>
      <c r="CL199">
        <v>102.3279666666667</v>
      </c>
      <c r="CM199">
        <v>5.00098</v>
      </c>
      <c r="CN199">
        <v>943.2857666666666</v>
      </c>
      <c r="CO199">
        <v>3193.174666666666</v>
      </c>
      <c r="CP199">
        <v>34.125</v>
      </c>
      <c r="CQ199">
        <v>38.00413333333334</v>
      </c>
      <c r="CR199">
        <v>35.7416</v>
      </c>
      <c r="CS199">
        <v>37.30786666666666</v>
      </c>
      <c r="CT199">
        <v>36.18286666666666</v>
      </c>
      <c r="CU199">
        <v>310.4923333333333</v>
      </c>
      <c r="CV199">
        <v>34.51266666666666</v>
      </c>
      <c r="CW199">
        <v>0</v>
      </c>
      <c r="CX199">
        <v>1714159349.3</v>
      </c>
      <c r="CY199">
        <v>0</v>
      </c>
      <c r="CZ199">
        <v>1714158924.6</v>
      </c>
      <c r="DA199" t="s">
        <v>732</v>
      </c>
      <c r="DB199">
        <v>1714158924.6</v>
      </c>
      <c r="DC199">
        <v>1714158906.6</v>
      </c>
      <c r="DD199">
        <v>7</v>
      </c>
      <c r="DE199">
        <v>1.728</v>
      </c>
      <c r="DF199">
        <v>-0.003</v>
      </c>
      <c r="DG199">
        <v>-7.118</v>
      </c>
      <c r="DH199">
        <v>-0.028</v>
      </c>
      <c r="DI199">
        <v>2000</v>
      </c>
      <c r="DJ199">
        <v>14</v>
      </c>
      <c r="DK199">
        <v>0.74</v>
      </c>
      <c r="DL199">
        <v>0.11</v>
      </c>
      <c r="DM199">
        <v>-0.383589487804878</v>
      </c>
      <c r="DN199">
        <v>-0.3355358048780495</v>
      </c>
      <c r="DO199">
        <v>0.07297669975731545</v>
      </c>
      <c r="DP199">
        <v>0</v>
      </c>
      <c r="DQ199">
        <v>0.08045323902439025</v>
      </c>
      <c r="DR199">
        <v>-0.03847773867595829</v>
      </c>
      <c r="DS199">
        <v>0.004358532425914184</v>
      </c>
      <c r="DT199">
        <v>1</v>
      </c>
      <c r="DU199">
        <v>1</v>
      </c>
      <c r="DV199">
        <v>2</v>
      </c>
      <c r="DW199" t="s">
        <v>368</v>
      </c>
      <c r="DX199">
        <v>3.22803</v>
      </c>
      <c r="DY199">
        <v>2.70417</v>
      </c>
      <c r="DZ199">
        <v>0.293743</v>
      </c>
      <c r="EA199">
        <v>0.293801</v>
      </c>
      <c r="EB199">
        <v>0.0848463</v>
      </c>
      <c r="EC199">
        <v>0.0849669</v>
      </c>
      <c r="ED199">
        <v>22955.1</v>
      </c>
      <c r="EE199">
        <v>22386.3</v>
      </c>
      <c r="EF199">
        <v>31141.8</v>
      </c>
      <c r="EG199">
        <v>30068.3</v>
      </c>
      <c r="EH199">
        <v>38170.7</v>
      </c>
      <c r="EI199">
        <v>36405</v>
      </c>
      <c r="EJ199">
        <v>43634</v>
      </c>
      <c r="EK199">
        <v>42007.6</v>
      </c>
      <c r="EL199">
        <v>2.11615</v>
      </c>
      <c r="EM199">
        <v>1.86497</v>
      </c>
      <c r="EN199">
        <v>0.032533</v>
      </c>
      <c r="EO199">
        <v>0</v>
      </c>
      <c r="EP199">
        <v>26.1298</v>
      </c>
      <c r="EQ199">
        <v>999.9</v>
      </c>
      <c r="ER199">
        <v>41</v>
      </c>
      <c r="ES199">
        <v>32</v>
      </c>
      <c r="ET199">
        <v>19.3156</v>
      </c>
      <c r="EU199">
        <v>62.5229</v>
      </c>
      <c r="EV199">
        <v>22.484</v>
      </c>
      <c r="EW199">
        <v>1</v>
      </c>
      <c r="EX199">
        <v>0.123692</v>
      </c>
      <c r="EY199">
        <v>0.774491</v>
      </c>
      <c r="EZ199">
        <v>20.1505</v>
      </c>
      <c r="FA199">
        <v>5.22014</v>
      </c>
      <c r="FB199">
        <v>11.998</v>
      </c>
      <c r="FC199">
        <v>4.96395</v>
      </c>
      <c r="FD199">
        <v>3.2958</v>
      </c>
      <c r="FE199">
        <v>9999</v>
      </c>
      <c r="FF199">
        <v>9999</v>
      </c>
      <c r="FG199">
        <v>9999</v>
      </c>
      <c r="FH199">
        <v>28.8</v>
      </c>
      <c r="FI199">
        <v>4.97151</v>
      </c>
      <c r="FJ199">
        <v>1.86817</v>
      </c>
      <c r="FK199">
        <v>1.85959</v>
      </c>
      <c r="FL199">
        <v>1.86562</v>
      </c>
      <c r="FM199">
        <v>1.86356</v>
      </c>
      <c r="FN199">
        <v>1.8649</v>
      </c>
      <c r="FO199">
        <v>1.86035</v>
      </c>
      <c r="FP199">
        <v>1.86447</v>
      </c>
      <c r="FQ199">
        <v>0</v>
      </c>
      <c r="FR199">
        <v>0</v>
      </c>
      <c r="FS199">
        <v>0</v>
      </c>
      <c r="FT199">
        <v>0</v>
      </c>
      <c r="FU199" t="s">
        <v>358</v>
      </c>
      <c r="FV199" t="s">
        <v>359</v>
      </c>
      <c r="FW199" t="s">
        <v>360</v>
      </c>
      <c r="FX199" t="s">
        <v>360</v>
      </c>
      <c r="FY199" t="s">
        <v>360</v>
      </c>
      <c r="FZ199" t="s">
        <v>360</v>
      </c>
      <c r="GA199">
        <v>0</v>
      </c>
      <c r="GB199">
        <v>100</v>
      </c>
      <c r="GC199">
        <v>100</v>
      </c>
      <c r="GD199">
        <v>-7.27</v>
      </c>
      <c r="GE199">
        <v>-0.026</v>
      </c>
      <c r="GF199">
        <v>0.7488809363715137</v>
      </c>
      <c r="GG199">
        <v>-0.004200780211792431</v>
      </c>
      <c r="GH199">
        <v>-6.086107273994438E-07</v>
      </c>
      <c r="GI199">
        <v>3.538391214060535E-10</v>
      </c>
      <c r="GJ199">
        <v>-0.05062057039447274</v>
      </c>
      <c r="GK199">
        <v>0.006682484536868237</v>
      </c>
      <c r="GL199">
        <v>-0.0007200357986506558</v>
      </c>
      <c r="GM199">
        <v>2.515042002614049E-05</v>
      </c>
      <c r="GN199">
        <v>15</v>
      </c>
      <c r="GO199">
        <v>1944</v>
      </c>
      <c r="GP199">
        <v>3</v>
      </c>
      <c r="GQ199">
        <v>20</v>
      </c>
      <c r="GR199">
        <v>5.6</v>
      </c>
      <c r="GS199">
        <v>5.9</v>
      </c>
      <c r="GT199">
        <v>4.00879</v>
      </c>
      <c r="GU199">
        <v>2.41821</v>
      </c>
      <c r="GV199">
        <v>1.44775</v>
      </c>
      <c r="GW199">
        <v>2.29126</v>
      </c>
      <c r="GX199">
        <v>1.55151</v>
      </c>
      <c r="GY199">
        <v>2.41455</v>
      </c>
      <c r="GZ199">
        <v>38.0134</v>
      </c>
      <c r="HA199">
        <v>24.0875</v>
      </c>
      <c r="HB199">
        <v>18</v>
      </c>
      <c r="HC199">
        <v>611.3049999999999</v>
      </c>
      <c r="HD199">
        <v>449.406</v>
      </c>
      <c r="HE199">
        <v>25.0019</v>
      </c>
      <c r="HF199">
        <v>28.6973</v>
      </c>
      <c r="HG199">
        <v>30.0004</v>
      </c>
      <c r="HH199">
        <v>28.6866</v>
      </c>
      <c r="HI199">
        <v>28.6456</v>
      </c>
      <c r="HJ199">
        <v>80.2402</v>
      </c>
      <c r="HK199">
        <v>25.8235</v>
      </c>
      <c r="HL199">
        <v>30.8818</v>
      </c>
      <c r="HM199">
        <v>25</v>
      </c>
      <c r="HN199">
        <v>2000</v>
      </c>
      <c r="HO199">
        <v>15.6561</v>
      </c>
      <c r="HP199">
        <v>98.81359999999999</v>
      </c>
      <c r="HQ199">
        <v>100.357</v>
      </c>
    </row>
    <row r="200" spans="1:225">
      <c r="A200">
        <v>184</v>
      </c>
      <c r="B200">
        <v>1714159272.6</v>
      </c>
      <c r="C200">
        <v>8215.5</v>
      </c>
      <c r="D200" t="s">
        <v>755</v>
      </c>
      <c r="E200" t="s">
        <v>756</v>
      </c>
      <c r="F200">
        <v>5</v>
      </c>
      <c r="G200" t="s">
        <v>377</v>
      </c>
      <c r="H200">
        <v>1714159264.666666</v>
      </c>
      <c r="I200">
        <f>(J200)/1000</f>
        <v>0</v>
      </c>
      <c r="J200">
        <f>IF(BE200, AM200, AG200)</f>
        <v>0</v>
      </c>
      <c r="K200">
        <f>IF(BE200, AH200, AF200)</f>
        <v>0</v>
      </c>
      <c r="L200">
        <f>BG200 - IF(AT200&gt;1, K200*BA200*100.0/(AV200*BU200), 0)</f>
        <v>0</v>
      </c>
      <c r="M200">
        <f>((S200-I200/2)*L200-K200)/(S200+I200/2)</f>
        <v>0</v>
      </c>
      <c r="N200">
        <f>M200*(BN200+BO200)/1000.0</f>
        <v>0</v>
      </c>
      <c r="O200">
        <f>(BG200 - IF(AT200&gt;1, K200*BA200*100.0/(AV200*BU200), 0))*(BN200+BO200)/1000.0</f>
        <v>0</v>
      </c>
      <c r="P200">
        <f>2.0/((1/R200-1/Q200)+SIGN(R200)*SQRT((1/R200-1/Q200)*(1/R200-1/Q200) + 4*BB200/((BB200+1)*(BB200+1))*(2*1/R200*1/Q200-1/Q200*1/Q200)))</f>
        <v>0</v>
      </c>
      <c r="Q200">
        <f>IF(LEFT(BC200,1)&lt;&gt;"0",IF(LEFT(BC200,1)="1",3.0,BD200),$D$5+$E$5*(BU200*BN200/($K$5*1000))+$F$5*(BU200*BN200/($K$5*1000))*MAX(MIN(BA200,$J$5),$I$5)*MAX(MIN(BA200,$J$5),$I$5)+$G$5*MAX(MIN(BA200,$J$5),$I$5)*(BU200*BN200/($K$5*1000))+$H$5*(BU200*BN200/($K$5*1000))*(BU200*BN200/($K$5*1000)))</f>
        <v>0</v>
      </c>
      <c r="R200">
        <f>I200*(1000-(1000*0.61365*exp(17.502*V200/(240.97+V200))/(BN200+BO200)+BI200)/2)/(1000*0.61365*exp(17.502*V200/(240.97+V200))/(BN200+BO200)-BI200)</f>
        <v>0</v>
      </c>
      <c r="S200">
        <f>1/((BB200+1)/(P200/1.6)+1/(Q200/1.37)) + BB200/((BB200+1)/(P200/1.6) + BB200/(Q200/1.37))</f>
        <v>0</v>
      </c>
      <c r="T200">
        <f>(AW200*AZ200)</f>
        <v>0</v>
      </c>
      <c r="U200">
        <f>(BP200+(T200+2*0.95*5.67E-8*(((BP200+$B$7)+273)^4-(BP200+273)^4)-44100*I200)/(1.84*29.3*Q200+8*0.95*5.67E-8*(BP200+273)^3))</f>
        <v>0</v>
      </c>
      <c r="V200">
        <f>($C$7*BQ200+$D$7*BR200+$E$7*U200)</f>
        <v>0</v>
      </c>
      <c r="W200">
        <f>0.61365*exp(17.502*V200/(240.97+V200))</f>
        <v>0</v>
      </c>
      <c r="X200">
        <f>(Y200/Z200*100)</f>
        <v>0</v>
      </c>
      <c r="Y200">
        <f>BI200*(BN200+BO200)/1000</f>
        <v>0</v>
      </c>
      <c r="Z200">
        <f>0.61365*exp(17.502*BP200/(240.97+BP200))</f>
        <v>0</v>
      </c>
      <c r="AA200">
        <f>(W200-BI200*(BN200+BO200)/1000)</f>
        <v>0</v>
      </c>
      <c r="AB200">
        <f>(-I200*44100)</f>
        <v>0</v>
      </c>
      <c r="AC200">
        <f>2*29.3*Q200*0.92*(BP200-V200)</f>
        <v>0</v>
      </c>
      <c r="AD200">
        <f>2*0.95*5.67E-8*(((BP200+$B$7)+273)^4-(V200+273)^4)</f>
        <v>0</v>
      </c>
      <c r="AE200">
        <f>T200+AD200+AB200+AC200</f>
        <v>0</v>
      </c>
      <c r="AF200">
        <f>BM200*AT200*(BH200-BG200*(1000-AT200*BJ200)/(1000-AT200*BI200))/(100*BA200)</f>
        <v>0</v>
      </c>
      <c r="AG200">
        <f>1000*BM200*AT200*(BI200-BJ200)/(100*BA200*(1000-AT200*BI200))</f>
        <v>0</v>
      </c>
      <c r="AH200">
        <f>(AI200 - AJ200 - BN200*1E3/(8.314*(BP200+273.15)) * AL200/BM200 * AK200) * BM200/(100*BA200) * (1000 - BJ200)/1000</f>
        <v>0</v>
      </c>
      <c r="AI200">
        <v>2031.622674791468</v>
      </c>
      <c r="AJ200">
        <v>2031.372121212121</v>
      </c>
      <c r="AK200">
        <v>-0.00311920627344397</v>
      </c>
      <c r="AL200">
        <v>67.21161950806193</v>
      </c>
      <c r="AM200">
        <f>(AO200 - AN200 + BN200*1E3/(8.314*(BP200+273.15)) * AQ200/BM200 * AP200) * BM200/(100*BA200) * 1000/(1000 - AO200)</f>
        <v>0</v>
      </c>
      <c r="AN200">
        <v>15.5882591471134</v>
      </c>
      <c r="AO200">
        <v>15.63796545454545</v>
      </c>
      <c r="AP200">
        <v>0.00016840932719518</v>
      </c>
      <c r="AQ200">
        <v>78.53588483086131</v>
      </c>
      <c r="AR200">
        <v>0</v>
      </c>
      <c r="AS200">
        <v>0</v>
      </c>
      <c r="AT200">
        <f>IF(AR200*$H$13&gt;=AV200,1.0,(AV200/(AV200-AR200*$H$13)))</f>
        <v>0</v>
      </c>
      <c r="AU200">
        <f>(AT200-1)*100</f>
        <v>0</v>
      </c>
      <c r="AV200">
        <f>MAX(0,($B$13+$C$13*BU200)/(1+$D$13*BU200)*BN200/(BP200+273)*$E$13)</f>
        <v>0</v>
      </c>
      <c r="AW200">
        <f>$B$11*BV200+$C$11*BW200+$F$11*CH200*(1-CK200)</f>
        <v>0</v>
      </c>
      <c r="AX200">
        <f>AW200*AY200</f>
        <v>0</v>
      </c>
      <c r="AY200">
        <f>($B$11*$D$9+$C$11*$D$9+$F$11*((CU200+CM200)/MAX(CU200+CM200+CV200, 0.1)*$I$9+CV200/MAX(CU200+CM200+CV200, 0.1)*$J$9))/($B$11+$C$11+$F$11)</f>
        <v>0</v>
      </c>
      <c r="AZ200">
        <f>($B$11*$K$9+$C$11*$K$9+$F$11*((CU200+CM200)/MAX(CU200+CM200+CV200, 0.1)*$P$9+CV200/MAX(CU200+CM200+CV200, 0.1)*$Q$9))/($B$11+$C$11+$F$11)</f>
        <v>0</v>
      </c>
      <c r="BA200">
        <v>6</v>
      </c>
      <c r="BB200">
        <v>0.5</v>
      </c>
      <c r="BC200" t="s">
        <v>355</v>
      </c>
      <c r="BD200">
        <v>2</v>
      </c>
      <c r="BE200" t="b">
        <v>1</v>
      </c>
      <c r="BF200">
        <v>1714159264.666666</v>
      </c>
      <c r="BG200">
        <v>1999.587666666667</v>
      </c>
      <c r="BH200">
        <v>1999.965</v>
      </c>
      <c r="BI200">
        <v>15.61877</v>
      </c>
      <c r="BJ200">
        <v>15.55633</v>
      </c>
      <c r="BK200">
        <v>2006.859</v>
      </c>
      <c r="BL200">
        <v>15.64477</v>
      </c>
      <c r="BM200">
        <v>599.9845</v>
      </c>
      <c r="BN200">
        <v>101.3538</v>
      </c>
      <c r="BO200">
        <v>0.09992567999999999</v>
      </c>
      <c r="BP200">
        <v>26.49067333333334</v>
      </c>
      <c r="BQ200">
        <v>26.66362666666666</v>
      </c>
      <c r="BR200">
        <v>999.9000000000002</v>
      </c>
      <c r="BS200">
        <v>0</v>
      </c>
      <c r="BT200">
        <v>0</v>
      </c>
      <c r="BU200">
        <v>10004.186</v>
      </c>
      <c r="BV200">
        <v>0</v>
      </c>
      <c r="BW200">
        <v>1902.616333333333</v>
      </c>
      <c r="BX200">
        <v>-0.3773070666666667</v>
      </c>
      <c r="BY200">
        <v>2031.315333333333</v>
      </c>
      <c r="BZ200">
        <v>2031.568666666667</v>
      </c>
      <c r="CA200">
        <v>0.06244475</v>
      </c>
      <c r="CB200">
        <v>1999.965</v>
      </c>
      <c r="CC200">
        <v>15.55633</v>
      </c>
      <c r="CD200">
        <v>1.583021</v>
      </c>
      <c r="CE200">
        <v>1.576693</v>
      </c>
      <c r="CF200">
        <v>13.79453333333333</v>
      </c>
      <c r="CG200">
        <v>13.73286333333333</v>
      </c>
      <c r="CH200">
        <v>350.0081333333334</v>
      </c>
      <c r="CI200">
        <v>0.8999594666666667</v>
      </c>
      <c r="CJ200">
        <v>0.1000405266666667</v>
      </c>
      <c r="CK200">
        <v>0</v>
      </c>
      <c r="CL200">
        <v>102.2852</v>
      </c>
      <c r="CM200">
        <v>5.00098</v>
      </c>
      <c r="CN200">
        <v>941.0265666666668</v>
      </c>
      <c r="CO200">
        <v>3193.178666666667</v>
      </c>
      <c r="CP200">
        <v>34.125</v>
      </c>
      <c r="CQ200">
        <v>38.00413333333334</v>
      </c>
      <c r="CR200">
        <v>35.7332</v>
      </c>
      <c r="CS200">
        <v>37.31199999999999</v>
      </c>
      <c r="CT200">
        <v>36.187</v>
      </c>
      <c r="CU200">
        <v>310.4923333333334</v>
      </c>
      <c r="CV200">
        <v>34.51333333333333</v>
      </c>
      <c r="CW200">
        <v>0</v>
      </c>
      <c r="CX200">
        <v>1714159359.5</v>
      </c>
      <c r="CY200">
        <v>0</v>
      </c>
      <c r="CZ200">
        <v>1714158924.6</v>
      </c>
      <c r="DA200" t="s">
        <v>732</v>
      </c>
      <c r="DB200">
        <v>1714158924.6</v>
      </c>
      <c r="DC200">
        <v>1714158906.6</v>
      </c>
      <c r="DD200">
        <v>7</v>
      </c>
      <c r="DE200">
        <v>1.728</v>
      </c>
      <c r="DF200">
        <v>-0.003</v>
      </c>
      <c r="DG200">
        <v>-7.118</v>
      </c>
      <c r="DH200">
        <v>-0.028</v>
      </c>
      <c r="DI200">
        <v>2000</v>
      </c>
      <c r="DJ200">
        <v>14</v>
      </c>
      <c r="DK200">
        <v>0.74</v>
      </c>
      <c r="DL200">
        <v>0.11</v>
      </c>
      <c r="DM200">
        <v>-0.3820739</v>
      </c>
      <c r="DN200">
        <v>0.1671071369606008</v>
      </c>
      <c r="DO200">
        <v>0.07605410751326978</v>
      </c>
      <c r="DP200">
        <v>0</v>
      </c>
      <c r="DQ200">
        <v>0.06840259750000001</v>
      </c>
      <c r="DR200">
        <v>-0.1219419590994374</v>
      </c>
      <c r="DS200">
        <v>0.01423587442046479</v>
      </c>
      <c r="DT200">
        <v>0</v>
      </c>
      <c r="DU200">
        <v>0</v>
      </c>
      <c r="DV200">
        <v>2</v>
      </c>
      <c r="DW200" t="s">
        <v>357</v>
      </c>
      <c r="DX200">
        <v>3.2281</v>
      </c>
      <c r="DY200">
        <v>2.70368</v>
      </c>
      <c r="DZ200">
        <v>0.293758</v>
      </c>
      <c r="EA200">
        <v>0.293816</v>
      </c>
      <c r="EB200">
        <v>0.0849486</v>
      </c>
      <c r="EC200">
        <v>0.0852431</v>
      </c>
      <c r="ED200">
        <v>22954.3</v>
      </c>
      <c r="EE200">
        <v>22385.3</v>
      </c>
      <c r="EF200">
        <v>31141.4</v>
      </c>
      <c r="EG200">
        <v>30067.8</v>
      </c>
      <c r="EH200">
        <v>38165.5</v>
      </c>
      <c r="EI200">
        <v>36393.3</v>
      </c>
      <c r="EJ200">
        <v>43633</v>
      </c>
      <c r="EK200">
        <v>42006.9</v>
      </c>
      <c r="EL200">
        <v>2.11567</v>
      </c>
      <c r="EM200">
        <v>1.86497</v>
      </c>
      <c r="EN200">
        <v>0.0313148</v>
      </c>
      <c r="EO200">
        <v>0</v>
      </c>
      <c r="EP200">
        <v>26.1709</v>
      </c>
      <c r="EQ200">
        <v>999.9</v>
      </c>
      <c r="ER200">
        <v>40.9</v>
      </c>
      <c r="ES200">
        <v>32.1</v>
      </c>
      <c r="ET200">
        <v>19.3771</v>
      </c>
      <c r="EU200">
        <v>62.4829</v>
      </c>
      <c r="EV200">
        <v>22.2676</v>
      </c>
      <c r="EW200">
        <v>1</v>
      </c>
      <c r="EX200">
        <v>0.124507</v>
      </c>
      <c r="EY200">
        <v>0.787467</v>
      </c>
      <c r="EZ200">
        <v>20.1517</v>
      </c>
      <c r="FA200">
        <v>5.22822</v>
      </c>
      <c r="FB200">
        <v>11.998</v>
      </c>
      <c r="FC200">
        <v>4.96615</v>
      </c>
      <c r="FD200">
        <v>3.297</v>
      </c>
      <c r="FE200">
        <v>9999</v>
      </c>
      <c r="FF200">
        <v>9999</v>
      </c>
      <c r="FG200">
        <v>9999</v>
      </c>
      <c r="FH200">
        <v>28.8</v>
      </c>
      <c r="FI200">
        <v>4.97152</v>
      </c>
      <c r="FJ200">
        <v>1.86816</v>
      </c>
      <c r="FK200">
        <v>1.85959</v>
      </c>
      <c r="FL200">
        <v>1.86564</v>
      </c>
      <c r="FM200">
        <v>1.86356</v>
      </c>
      <c r="FN200">
        <v>1.86492</v>
      </c>
      <c r="FO200">
        <v>1.86035</v>
      </c>
      <c r="FP200">
        <v>1.86447</v>
      </c>
      <c r="FQ200">
        <v>0</v>
      </c>
      <c r="FR200">
        <v>0</v>
      </c>
      <c r="FS200">
        <v>0</v>
      </c>
      <c r="FT200">
        <v>0</v>
      </c>
      <c r="FU200" t="s">
        <v>358</v>
      </c>
      <c r="FV200" t="s">
        <v>359</v>
      </c>
      <c r="FW200" t="s">
        <v>360</v>
      </c>
      <c r="FX200" t="s">
        <v>360</v>
      </c>
      <c r="FY200" t="s">
        <v>360</v>
      </c>
      <c r="FZ200" t="s">
        <v>360</v>
      </c>
      <c r="GA200">
        <v>0</v>
      </c>
      <c r="GB200">
        <v>100</v>
      </c>
      <c r="GC200">
        <v>100</v>
      </c>
      <c r="GD200">
        <v>-7.27</v>
      </c>
      <c r="GE200">
        <v>-0.0259</v>
      </c>
      <c r="GF200">
        <v>0.7488809363715137</v>
      </c>
      <c r="GG200">
        <v>-0.004200780211792431</v>
      </c>
      <c r="GH200">
        <v>-6.086107273994438E-07</v>
      </c>
      <c r="GI200">
        <v>3.538391214060535E-10</v>
      </c>
      <c r="GJ200">
        <v>-0.05062057039447274</v>
      </c>
      <c r="GK200">
        <v>0.006682484536868237</v>
      </c>
      <c r="GL200">
        <v>-0.0007200357986506558</v>
      </c>
      <c r="GM200">
        <v>2.515042002614049E-05</v>
      </c>
      <c r="GN200">
        <v>15</v>
      </c>
      <c r="GO200">
        <v>1944</v>
      </c>
      <c r="GP200">
        <v>3</v>
      </c>
      <c r="GQ200">
        <v>20</v>
      </c>
      <c r="GR200">
        <v>5.8</v>
      </c>
      <c r="GS200">
        <v>6.1</v>
      </c>
      <c r="GT200">
        <v>4.00879</v>
      </c>
      <c r="GU200">
        <v>2.40112</v>
      </c>
      <c r="GV200">
        <v>1.44775</v>
      </c>
      <c r="GW200">
        <v>2.29126</v>
      </c>
      <c r="GX200">
        <v>1.55151</v>
      </c>
      <c r="GY200">
        <v>2.48657</v>
      </c>
      <c r="GZ200">
        <v>38.0377</v>
      </c>
      <c r="HA200">
        <v>24.0787</v>
      </c>
      <c r="HB200">
        <v>18</v>
      </c>
      <c r="HC200">
        <v>611.067</v>
      </c>
      <c r="HD200">
        <v>449.484</v>
      </c>
      <c r="HE200">
        <v>25.0015</v>
      </c>
      <c r="HF200">
        <v>28.7083</v>
      </c>
      <c r="HG200">
        <v>30.0005</v>
      </c>
      <c r="HH200">
        <v>28.6969</v>
      </c>
      <c r="HI200">
        <v>28.6555</v>
      </c>
      <c r="HJ200">
        <v>80.24809999999999</v>
      </c>
      <c r="HK200">
        <v>25.2537</v>
      </c>
      <c r="HL200">
        <v>30.8818</v>
      </c>
      <c r="HM200">
        <v>25</v>
      </c>
      <c r="HN200">
        <v>2000</v>
      </c>
      <c r="HO200">
        <v>15.7005</v>
      </c>
      <c r="HP200">
        <v>98.81180000000001</v>
      </c>
      <c r="HQ200">
        <v>100.355</v>
      </c>
    </row>
    <row r="201" spans="1:225">
      <c r="A201">
        <v>185</v>
      </c>
      <c r="B201">
        <v>1714159391.1</v>
      </c>
      <c r="C201">
        <v>8334</v>
      </c>
      <c r="D201" t="s">
        <v>757</v>
      </c>
      <c r="E201" t="s">
        <v>758</v>
      </c>
      <c r="F201">
        <v>5</v>
      </c>
      <c r="G201" t="s">
        <v>392</v>
      </c>
      <c r="H201">
        <v>1714159383.349999</v>
      </c>
      <c r="I201">
        <f>(J201)/1000</f>
        <v>0</v>
      </c>
      <c r="J201">
        <f>IF(BE201, AM201, AG201)</f>
        <v>0</v>
      </c>
      <c r="K201">
        <f>IF(BE201, AH201, AF201)</f>
        <v>0</v>
      </c>
      <c r="L201">
        <f>BG201 - IF(AT201&gt;1, K201*BA201*100.0/(AV201*BU201), 0)</f>
        <v>0</v>
      </c>
      <c r="M201">
        <f>((S201-I201/2)*L201-K201)/(S201+I201/2)</f>
        <v>0</v>
      </c>
      <c r="N201">
        <f>M201*(BN201+BO201)/1000.0</f>
        <v>0</v>
      </c>
      <c r="O201">
        <f>(BG201 - IF(AT201&gt;1, K201*BA201*100.0/(AV201*BU201), 0))*(BN201+BO201)/1000.0</f>
        <v>0</v>
      </c>
      <c r="P201">
        <f>2.0/((1/R201-1/Q201)+SIGN(R201)*SQRT((1/R201-1/Q201)*(1/R201-1/Q201) + 4*BB201/((BB201+1)*(BB201+1))*(2*1/R201*1/Q201-1/Q201*1/Q201)))</f>
        <v>0</v>
      </c>
      <c r="Q201">
        <f>IF(LEFT(BC201,1)&lt;&gt;"0",IF(LEFT(BC201,1)="1",3.0,BD201),$D$5+$E$5*(BU201*BN201/($K$5*1000))+$F$5*(BU201*BN201/($K$5*1000))*MAX(MIN(BA201,$J$5),$I$5)*MAX(MIN(BA201,$J$5),$I$5)+$G$5*MAX(MIN(BA201,$J$5),$I$5)*(BU201*BN201/($K$5*1000))+$H$5*(BU201*BN201/($K$5*1000))*(BU201*BN201/($K$5*1000)))</f>
        <v>0</v>
      </c>
      <c r="R201">
        <f>I201*(1000-(1000*0.61365*exp(17.502*V201/(240.97+V201))/(BN201+BO201)+BI201)/2)/(1000*0.61365*exp(17.502*V201/(240.97+V201))/(BN201+BO201)-BI201)</f>
        <v>0</v>
      </c>
      <c r="S201">
        <f>1/((BB201+1)/(P201/1.6)+1/(Q201/1.37)) + BB201/((BB201+1)/(P201/1.6) + BB201/(Q201/1.37))</f>
        <v>0</v>
      </c>
      <c r="T201">
        <f>(AW201*AZ201)</f>
        <v>0</v>
      </c>
      <c r="U201">
        <f>(BP201+(T201+2*0.95*5.67E-8*(((BP201+$B$7)+273)^4-(BP201+273)^4)-44100*I201)/(1.84*29.3*Q201+8*0.95*5.67E-8*(BP201+273)^3))</f>
        <v>0</v>
      </c>
      <c r="V201">
        <f>($C$7*BQ201+$D$7*BR201+$E$7*U201)</f>
        <v>0</v>
      </c>
      <c r="W201">
        <f>0.61365*exp(17.502*V201/(240.97+V201))</f>
        <v>0</v>
      </c>
      <c r="X201">
        <f>(Y201/Z201*100)</f>
        <v>0</v>
      </c>
      <c r="Y201">
        <f>BI201*(BN201+BO201)/1000</f>
        <v>0</v>
      </c>
      <c r="Z201">
        <f>0.61365*exp(17.502*BP201/(240.97+BP201))</f>
        <v>0</v>
      </c>
      <c r="AA201">
        <f>(W201-BI201*(BN201+BO201)/1000)</f>
        <v>0</v>
      </c>
      <c r="AB201">
        <f>(-I201*44100)</f>
        <v>0</v>
      </c>
      <c r="AC201">
        <f>2*29.3*Q201*0.92*(BP201-V201)</f>
        <v>0</v>
      </c>
      <c r="AD201">
        <f>2*0.95*5.67E-8*(((BP201+$B$7)+273)^4-(V201+273)^4)</f>
        <v>0</v>
      </c>
      <c r="AE201">
        <f>T201+AD201+AB201+AC201</f>
        <v>0</v>
      </c>
      <c r="AF201">
        <f>BM201*AT201*(BH201-BG201*(1000-AT201*BJ201)/(1000-AT201*BI201))/(100*BA201)</f>
        <v>0</v>
      </c>
      <c r="AG201">
        <f>1000*BM201*AT201*(BI201-BJ201)/(100*BA201*(1000-AT201*BI201))</f>
        <v>0</v>
      </c>
      <c r="AH201">
        <f>(AI201 - AJ201 - BN201*1E3/(8.314*(BP201+273.15)) * AL201/BM201 * AK201) * BM201/(100*BA201) * (1000 - BJ201)/1000</f>
        <v>0</v>
      </c>
      <c r="AI201">
        <v>2032.089703887159</v>
      </c>
      <c r="AJ201">
        <v>2016.670242424241</v>
      </c>
      <c r="AK201">
        <v>3.115036079404746</v>
      </c>
      <c r="AL201">
        <v>67.21356426271699</v>
      </c>
      <c r="AM201">
        <f>(AO201 - AN201 + BN201*1E3/(8.314*(BP201+273.15)) * AQ201/BM201 * AP201) * BM201/(100*BA201) * 1000/(1000 - AO201)</f>
        <v>0</v>
      </c>
      <c r="AN201">
        <v>15.82341167528277</v>
      </c>
      <c r="AO201">
        <v>15.92034424242424</v>
      </c>
      <c r="AP201">
        <v>0.02537948193757512</v>
      </c>
      <c r="AQ201">
        <v>78.53451619600801</v>
      </c>
      <c r="AR201">
        <v>0</v>
      </c>
      <c r="AS201">
        <v>0</v>
      </c>
      <c r="AT201">
        <f>IF(AR201*$H$13&gt;=AV201,1.0,(AV201/(AV201-AR201*$H$13)))</f>
        <v>0</v>
      </c>
      <c r="AU201">
        <f>(AT201-1)*100</f>
        <v>0</v>
      </c>
      <c r="AV201">
        <f>MAX(0,($B$13+$C$13*BU201)/(1+$D$13*BU201)*BN201/(BP201+273)*$E$13)</f>
        <v>0</v>
      </c>
      <c r="AW201">
        <f>$B$11*BV201+$C$11*BW201+$F$11*CH201*(1-CK201)</f>
        <v>0</v>
      </c>
      <c r="AX201">
        <f>AW201*AY201</f>
        <v>0</v>
      </c>
      <c r="AY201">
        <f>($B$11*$D$9+$C$11*$D$9+$F$11*((CU201+CM201)/MAX(CU201+CM201+CV201, 0.1)*$I$9+CV201/MAX(CU201+CM201+CV201, 0.1)*$J$9))/($B$11+$C$11+$F$11)</f>
        <v>0</v>
      </c>
      <c r="AZ201">
        <f>($B$11*$K$9+$C$11*$K$9+$F$11*((CU201+CM201)/MAX(CU201+CM201+CV201, 0.1)*$P$9+CV201/MAX(CU201+CM201+CV201, 0.1)*$Q$9))/($B$11+$C$11+$F$11)</f>
        <v>0</v>
      </c>
      <c r="BA201">
        <v>6</v>
      </c>
      <c r="BB201">
        <v>0.5</v>
      </c>
      <c r="BC201" t="s">
        <v>355</v>
      </c>
      <c r="BD201">
        <v>2</v>
      </c>
      <c r="BE201" t="b">
        <v>1</v>
      </c>
      <c r="BF201">
        <v>1714159383.349999</v>
      </c>
      <c r="BG201">
        <v>1936.201333333334</v>
      </c>
      <c r="BH201">
        <v>1999.914666666667</v>
      </c>
      <c r="BI201">
        <v>15.67592333333333</v>
      </c>
      <c r="BJ201">
        <v>15.80712333333333</v>
      </c>
      <c r="BK201">
        <v>1943.314666666666</v>
      </c>
      <c r="BL201">
        <v>15.70176666666667</v>
      </c>
      <c r="BM201">
        <v>600.0269666666666</v>
      </c>
      <c r="BN201">
        <v>101.3541666666666</v>
      </c>
      <c r="BO201">
        <v>0.09998174999999999</v>
      </c>
      <c r="BP201">
        <v>26.56017666666667</v>
      </c>
      <c r="BQ201">
        <v>26.70477666666666</v>
      </c>
      <c r="BR201">
        <v>999.9000000000002</v>
      </c>
      <c r="BS201">
        <v>0</v>
      </c>
      <c r="BT201">
        <v>0</v>
      </c>
      <c r="BU201">
        <v>10003.24833333333</v>
      </c>
      <c r="BV201">
        <v>0</v>
      </c>
      <c r="BW201">
        <v>1897.903666666667</v>
      </c>
      <c r="BX201">
        <v>-63.71385333333334</v>
      </c>
      <c r="BY201">
        <v>1967.045666666667</v>
      </c>
      <c r="BZ201">
        <v>2032.036666666667</v>
      </c>
      <c r="CA201">
        <v>-0.131190979</v>
      </c>
      <c r="CB201">
        <v>1999.914666666667</v>
      </c>
      <c r="CC201">
        <v>15.80712333333333</v>
      </c>
      <c r="CD201">
        <v>1.588821</v>
      </c>
      <c r="CE201">
        <v>1.602117666666667</v>
      </c>
      <c r="CF201">
        <v>13.84980666666666</v>
      </c>
      <c r="CG201">
        <v>13.97917</v>
      </c>
      <c r="CH201">
        <v>350.031</v>
      </c>
      <c r="CI201">
        <v>0.8999830666666667</v>
      </c>
      <c r="CJ201">
        <v>0.1000169433333334</v>
      </c>
      <c r="CK201">
        <v>0</v>
      </c>
      <c r="CL201">
        <v>195.5568666666667</v>
      </c>
      <c r="CM201">
        <v>5.00098</v>
      </c>
      <c r="CN201">
        <v>1354.509333333333</v>
      </c>
      <c r="CO201">
        <v>3193.413333333333</v>
      </c>
      <c r="CP201">
        <v>34.125</v>
      </c>
      <c r="CQ201">
        <v>38.06199999999999</v>
      </c>
      <c r="CR201">
        <v>35.7332</v>
      </c>
      <c r="CS201">
        <v>37.33299999999999</v>
      </c>
      <c r="CT201">
        <v>36.19119999999999</v>
      </c>
      <c r="CU201">
        <v>310.5206666666666</v>
      </c>
      <c r="CV201">
        <v>34.508</v>
      </c>
      <c r="CW201">
        <v>0</v>
      </c>
      <c r="CX201">
        <v>1714159478.3</v>
      </c>
      <c r="CY201">
        <v>0</v>
      </c>
      <c r="CZ201">
        <v>1714158924.6</v>
      </c>
      <c r="DA201" t="s">
        <v>732</v>
      </c>
      <c r="DB201">
        <v>1714158924.6</v>
      </c>
      <c r="DC201">
        <v>1714158906.6</v>
      </c>
      <c r="DD201">
        <v>7</v>
      </c>
      <c r="DE201">
        <v>1.728</v>
      </c>
      <c r="DF201">
        <v>-0.003</v>
      </c>
      <c r="DG201">
        <v>-7.118</v>
      </c>
      <c r="DH201">
        <v>-0.028</v>
      </c>
      <c r="DI201">
        <v>2000</v>
      </c>
      <c r="DJ201">
        <v>14</v>
      </c>
      <c r="DK201">
        <v>0.74</v>
      </c>
      <c r="DL201">
        <v>0.11</v>
      </c>
      <c r="DM201">
        <v>-123.122843902439</v>
      </c>
      <c r="DN201">
        <v>1043.373671080139</v>
      </c>
      <c r="DO201">
        <v>111.9563307351447</v>
      </c>
      <c r="DP201">
        <v>0</v>
      </c>
      <c r="DQ201">
        <v>-0.336312082195122</v>
      </c>
      <c r="DR201">
        <v>3.731339150592332</v>
      </c>
      <c r="DS201">
        <v>0.3895214922764336</v>
      </c>
      <c r="DT201">
        <v>0</v>
      </c>
      <c r="DU201">
        <v>0</v>
      </c>
      <c r="DV201">
        <v>2</v>
      </c>
      <c r="DW201" t="s">
        <v>357</v>
      </c>
      <c r="DX201">
        <v>3.22836</v>
      </c>
      <c r="DY201">
        <v>2.70424</v>
      </c>
      <c r="DZ201">
        <v>0.29255</v>
      </c>
      <c r="EA201">
        <v>0.293767</v>
      </c>
      <c r="EB201">
        <v>0.0860678</v>
      </c>
      <c r="EC201">
        <v>0.08609609999999999</v>
      </c>
      <c r="ED201">
        <v>22990.2</v>
      </c>
      <c r="EE201">
        <v>22381.7</v>
      </c>
      <c r="EF201">
        <v>31138</v>
      </c>
      <c r="EG201">
        <v>30061.9</v>
      </c>
      <c r="EH201">
        <v>38114.1</v>
      </c>
      <c r="EI201">
        <v>36352.4</v>
      </c>
      <c r="EJ201">
        <v>43627.9</v>
      </c>
      <c r="EK201">
        <v>41998.9</v>
      </c>
      <c r="EL201">
        <v>2.0916</v>
      </c>
      <c r="EM201">
        <v>1.86262</v>
      </c>
      <c r="EN201">
        <v>0.0258312</v>
      </c>
      <c r="EO201">
        <v>0</v>
      </c>
      <c r="EP201">
        <v>26.287</v>
      </c>
      <c r="EQ201">
        <v>999.9</v>
      </c>
      <c r="ER201">
        <v>40.7</v>
      </c>
      <c r="ES201">
        <v>32.2</v>
      </c>
      <c r="ET201">
        <v>19.3929</v>
      </c>
      <c r="EU201">
        <v>62.1329</v>
      </c>
      <c r="EV201">
        <v>22.1234</v>
      </c>
      <c r="EW201">
        <v>1</v>
      </c>
      <c r="EX201">
        <v>0.131806</v>
      </c>
      <c r="EY201">
        <v>0.858366</v>
      </c>
      <c r="EZ201">
        <v>20.151</v>
      </c>
      <c r="FA201">
        <v>5.22598</v>
      </c>
      <c r="FB201">
        <v>11.998</v>
      </c>
      <c r="FC201">
        <v>4.96565</v>
      </c>
      <c r="FD201">
        <v>3.297</v>
      </c>
      <c r="FE201">
        <v>9999</v>
      </c>
      <c r="FF201">
        <v>9999</v>
      </c>
      <c r="FG201">
        <v>9999</v>
      </c>
      <c r="FH201">
        <v>28.8</v>
      </c>
      <c r="FI201">
        <v>4.97153</v>
      </c>
      <c r="FJ201">
        <v>1.86822</v>
      </c>
      <c r="FK201">
        <v>1.85959</v>
      </c>
      <c r="FL201">
        <v>1.86564</v>
      </c>
      <c r="FM201">
        <v>1.86355</v>
      </c>
      <c r="FN201">
        <v>1.86492</v>
      </c>
      <c r="FO201">
        <v>1.86035</v>
      </c>
      <c r="FP201">
        <v>1.86447</v>
      </c>
      <c r="FQ201">
        <v>0</v>
      </c>
      <c r="FR201">
        <v>0</v>
      </c>
      <c r="FS201">
        <v>0</v>
      </c>
      <c r="FT201">
        <v>0</v>
      </c>
      <c r="FU201" t="s">
        <v>358</v>
      </c>
      <c r="FV201" t="s">
        <v>359</v>
      </c>
      <c r="FW201" t="s">
        <v>360</v>
      </c>
      <c r="FX201" t="s">
        <v>360</v>
      </c>
      <c r="FY201" t="s">
        <v>360</v>
      </c>
      <c r="FZ201" t="s">
        <v>360</v>
      </c>
      <c r="GA201">
        <v>0</v>
      </c>
      <c r="GB201">
        <v>100</v>
      </c>
      <c r="GC201">
        <v>100</v>
      </c>
      <c r="GD201">
        <v>-7.24</v>
      </c>
      <c r="GE201">
        <v>-0.0252</v>
      </c>
      <c r="GF201">
        <v>0.7488809363715137</v>
      </c>
      <c r="GG201">
        <v>-0.004200780211792431</v>
      </c>
      <c r="GH201">
        <v>-6.086107273994438E-07</v>
      </c>
      <c r="GI201">
        <v>3.538391214060535E-10</v>
      </c>
      <c r="GJ201">
        <v>-0.05062057039447274</v>
      </c>
      <c r="GK201">
        <v>0.006682484536868237</v>
      </c>
      <c r="GL201">
        <v>-0.0007200357986506558</v>
      </c>
      <c r="GM201">
        <v>2.515042002614049E-05</v>
      </c>
      <c r="GN201">
        <v>15</v>
      </c>
      <c r="GO201">
        <v>1944</v>
      </c>
      <c r="GP201">
        <v>3</v>
      </c>
      <c r="GQ201">
        <v>20</v>
      </c>
      <c r="GR201">
        <v>7.8</v>
      </c>
      <c r="GS201">
        <v>8.1</v>
      </c>
      <c r="GT201">
        <v>4.01001</v>
      </c>
      <c r="GU201">
        <v>2.39868</v>
      </c>
      <c r="GV201">
        <v>1.44775</v>
      </c>
      <c r="GW201">
        <v>2.29126</v>
      </c>
      <c r="GX201">
        <v>1.55151</v>
      </c>
      <c r="GY201">
        <v>2.49634</v>
      </c>
      <c r="GZ201">
        <v>38.379</v>
      </c>
      <c r="HA201">
        <v>24.07</v>
      </c>
      <c r="HB201">
        <v>18</v>
      </c>
      <c r="HC201">
        <v>594.9450000000001</v>
      </c>
      <c r="HD201">
        <v>448.839</v>
      </c>
      <c r="HE201">
        <v>25.0004</v>
      </c>
      <c r="HF201">
        <v>28.8165</v>
      </c>
      <c r="HG201">
        <v>30.0004</v>
      </c>
      <c r="HH201">
        <v>28.8049</v>
      </c>
      <c r="HI201">
        <v>28.7596</v>
      </c>
      <c r="HJ201">
        <v>80.27719999999999</v>
      </c>
      <c r="HK201">
        <v>24.5539</v>
      </c>
      <c r="HL201">
        <v>30.8818</v>
      </c>
      <c r="HM201">
        <v>25</v>
      </c>
      <c r="HN201">
        <v>2000</v>
      </c>
      <c r="HO201">
        <v>15.7101</v>
      </c>
      <c r="HP201">
        <v>98.8005</v>
      </c>
      <c r="HQ201">
        <v>100.336</v>
      </c>
    </row>
    <row r="202" spans="1:225">
      <c r="A202">
        <v>186</v>
      </c>
      <c r="B202">
        <v>1714159408.1</v>
      </c>
      <c r="C202">
        <v>8351</v>
      </c>
      <c r="D202" t="s">
        <v>759</v>
      </c>
      <c r="E202" t="s">
        <v>760</v>
      </c>
      <c r="F202">
        <v>5</v>
      </c>
      <c r="G202" t="s">
        <v>392</v>
      </c>
      <c r="H202">
        <v>1714159401.85</v>
      </c>
      <c r="I202">
        <f>(J202)/1000</f>
        <v>0</v>
      </c>
      <c r="J202">
        <f>IF(BE202, AM202, AG202)</f>
        <v>0</v>
      </c>
      <c r="K202">
        <f>IF(BE202, AH202, AF202)</f>
        <v>0</v>
      </c>
      <c r="L202">
        <f>BG202 - IF(AT202&gt;1, K202*BA202*100.0/(AV202*BU202), 0)</f>
        <v>0</v>
      </c>
      <c r="M202">
        <f>((S202-I202/2)*L202-K202)/(S202+I202/2)</f>
        <v>0</v>
      </c>
      <c r="N202">
        <f>M202*(BN202+BO202)/1000.0</f>
        <v>0</v>
      </c>
      <c r="O202">
        <f>(BG202 - IF(AT202&gt;1, K202*BA202*100.0/(AV202*BU202), 0))*(BN202+BO202)/1000.0</f>
        <v>0</v>
      </c>
      <c r="P202">
        <f>2.0/((1/R202-1/Q202)+SIGN(R202)*SQRT((1/R202-1/Q202)*(1/R202-1/Q202) + 4*BB202/((BB202+1)*(BB202+1))*(2*1/R202*1/Q202-1/Q202*1/Q202)))</f>
        <v>0</v>
      </c>
      <c r="Q202">
        <f>IF(LEFT(BC202,1)&lt;&gt;"0",IF(LEFT(BC202,1)="1",3.0,BD202),$D$5+$E$5*(BU202*BN202/($K$5*1000))+$F$5*(BU202*BN202/($K$5*1000))*MAX(MIN(BA202,$J$5),$I$5)*MAX(MIN(BA202,$J$5),$I$5)+$G$5*MAX(MIN(BA202,$J$5),$I$5)*(BU202*BN202/($K$5*1000))+$H$5*(BU202*BN202/($K$5*1000))*(BU202*BN202/($K$5*1000)))</f>
        <v>0</v>
      </c>
      <c r="R202">
        <f>I202*(1000-(1000*0.61365*exp(17.502*V202/(240.97+V202))/(BN202+BO202)+BI202)/2)/(1000*0.61365*exp(17.502*V202/(240.97+V202))/(BN202+BO202)-BI202)</f>
        <v>0</v>
      </c>
      <c r="S202">
        <f>1/((BB202+1)/(P202/1.6)+1/(Q202/1.37)) + BB202/((BB202+1)/(P202/1.6) + BB202/(Q202/1.37))</f>
        <v>0</v>
      </c>
      <c r="T202">
        <f>(AW202*AZ202)</f>
        <v>0</v>
      </c>
      <c r="U202">
        <f>(BP202+(T202+2*0.95*5.67E-8*(((BP202+$B$7)+273)^4-(BP202+273)^4)-44100*I202)/(1.84*29.3*Q202+8*0.95*5.67E-8*(BP202+273)^3))</f>
        <v>0</v>
      </c>
      <c r="V202">
        <f>($C$7*BQ202+$D$7*BR202+$E$7*U202)</f>
        <v>0</v>
      </c>
      <c r="W202">
        <f>0.61365*exp(17.502*V202/(240.97+V202))</f>
        <v>0</v>
      </c>
      <c r="X202">
        <f>(Y202/Z202*100)</f>
        <v>0</v>
      </c>
      <c r="Y202">
        <f>BI202*(BN202+BO202)/1000</f>
        <v>0</v>
      </c>
      <c r="Z202">
        <f>0.61365*exp(17.502*BP202/(240.97+BP202))</f>
        <v>0</v>
      </c>
      <c r="AA202">
        <f>(W202-BI202*(BN202+BO202)/1000)</f>
        <v>0</v>
      </c>
      <c r="AB202">
        <f>(-I202*44100)</f>
        <v>0</v>
      </c>
      <c r="AC202">
        <f>2*29.3*Q202*0.92*(BP202-V202)</f>
        <v>0</v>
      </c>
      <c r="AD202">
        <f>2*0.95*5.67E-8*(((BP202+$B$7)+273)^4-(V202+273)^4)</f>
        <v>0</v>
      </c>
      <c r="AE202">
        <f>T202+AD202+AB202+AC202</f>
        <v>0</v>
      </c>
      <c r="AF202">
        <f>BM202*AT202*(BH202-BG202*(1000-AT202*BJ202)/(1000-AT202*BI202))/(100*BA202)</f>
        <v>0</v>
      </c>
      <c r="AG202">
        <f>1000*BM202*AT202*(BI202-BJ202)/(100*BA202*(1000-AT202*BI202))</f>
        <v>0</v>
      </c>
      <c r="AH202">
        <f>(AI202 - AJ202 - BN202*1E3/(8.314*(BP202+273.15)) * AL202/BM202 * AK202) * BM202/(100*BA202) * (1000 - BJ202)/1000</f>
        <v>0</v>
      </c>
      <c r="AI202">
        <v>2031.814095051934</v>
      </c>
      <c r="AJ202">
        <v>2030.589939393939</v>
      </c>
      <c r="AK202">
        <v>0.169701332505941</v>
      </c>
      <c r="AL202">
        <v>67.21356426271699</v>
      </c>
      <c r="AM202">
        <f>(AO202 - AN202 + BN202*1E3/(8.314*(BP202+273.15)) * AQ202/BM202 * AP202) * BM202/(100*BA202) * 1000/(1000 - AO202)</f>
        <v>0</v>
      </c>
      <c r="AN202">
        <v>15.64255106495464</v>
      </c>
      <c r="AO202">
        <v>15.96626</v>
      </c>
      <c r="AP202">
        <v>-0.005421702599754844</v>
      </c>
      <c r="AQ202">
        <v>78.53451619600801</v>
      </c>
      <c r="AR202">
        <v>0</v>
      </c>
      <c r="AS202">
        <v>0</v>
      </c>
      <c r="AT202">
        <f>IF(AR202*$H$13&gt;=AV202,1.0,(AV202/(AV202-AR202*$H$13)))</f>
        <v>0</v>
      </c>
      <c r="AU202">
        <f>(AT202-1)*100</f>
        <v>0</v>
      </c>
      <c r="AV202">
        <f>MAX(0,($B$13+$C$13*BU202)/(1+$D$13*BU202)*BN202/(BP202+273)*$E$13)</f>
        <v>0</v>
      </c>
      <c r="AW202">
        <f>$B$11*BV202+$C$11*BW202+$F$11*CH202*(1-CK202)</f>
        <v>0</v>
      </c>
      <c r="AX202">
        <f>AW202*AY202</f>
        <v>0</v>
      </c>
      <c r="AY202">
        <f>($B$11*$D$9+$C$11*$D$9+$F$11*((CU202+CM202)/MAX(CU202+CM202+CV202, 0.1)*$I$9+CV202/MAX(CU202+CM202+CV202, 0.1)*$J$9))/($B$11+$C$11+$F$11)</f>
        <v>0</v>
      </c>
      <c r="AZ202">
        <f>($B$11*$K$9+$C$11*$K$9+$F$11*((CU202+CM202)/MAX(CU202+CM202+CV202, 0.1)*$P$9+CV202/MAX(CU202+CM202+CV202, 0.1)*$Q$9))/($B$11+$C$11+$F$11)</f>
        <v>0</v>
      </c>
      <c r="BA202">
        <v>6</v>
      </c>
      <c r="BB202">
        <v>0.5</v>
      </c>
      <c r="BC202" t="s">
        <v>355</v>
      </c>
      <c r="BD202">
        <v>2</v>
      </c>
      <c r="BE202" t="b">
        <v>1</v>
      </c>
      <c r="BF202">
        <v>1714159401.85</v>
      </c>
      <c r="BG202">
        <v>1996.45375</v>
      </c>
      <c r="BH202">
        <v>2000.1325</v>
      </c>
      <c r="BI202">
        <v>15.99270833333333</v>
      </c>
      <c r="BJ202">
        <v>15.68922083333333</v>
      </c>
      <c r="BK202">
        <v>2003.717916666666</v>
      </c>
      <c r="BL202">
        <v>16.017675</v>
      </c>
      <c r="BM202">
        <v>599.9946249999999</v>
      </c>
      <c r="BN202">
        <v>101.354</v>
      </c>
      <c r="BO202">
        <v>0.1000314125</v>
      </c>
      <c r="BP202">
        <v>26.57859166666667</v>
      </c>
      <c r="BQ202">
        <v>26.71612916666666</v>
      </c>
      <c r="BR202">
        <v>999.9</v>
      </c>
      <c r="BS202">
        <v>0</v>
      </c>
      <c r="BT202">
        <v>0</v>
      </c>
      <c r="BU202">
        <v>9996.824166666667</v>
      </c>
      <c r="BV202">
        <v>0</v>
      </c>
      <c r="BW202">
        <v>1895.5</v>
      </c>
      <c r="BX202">
        <v>-3.679662083333334</v>
      </c>
      <c r="BY202">
        <v>2028.900416666667</v>
      </c>
      <c r="BZ202">
        <v>2032.013333333333</v>
      </c>
      <c r="CA202">
        <v>0.3034810833333333</v>
      </c>
      <c r="CB202">
        <v>2000.1325</v>
      </c>
      <c r="CC202">
        <v>15.68922083333333</v>
      </c>
      <c r="CD202">
        <v>1.620924583333333</v>
      </c>
      <c r="CE202">
        <v>1.590165833333333</v>
      </c>
      <c r="CF202">
        <v>14.15917916666667</v>
      </c>
      <c r="CG202">
        <v>13.86375</v>
      </c>
      <c r="CH202">
        <v>350.0465416666668</v>
      </c>
      <c r="CI202">
        <v>0.8999815000000001</v>
      </c>
      <c r="CJ202">
        <v>0.1000184791666667</v>
      </c>
      <c r="CK202">
        <v>0</v>
      </c>
      <c r="CL202">
        <v>194.5962916666666</v>
      </c>
      <c r="CM202">
        <v>5.00098</v>
      </c>
      <c r="CN202">
        <v>1354.306666666667</v>
      </c>
      <c r="CO202">
        <v>3193.555416666667</v>
      </c>
      <c r="CP202">
        <v>34.125</v>
      </c>
      <c r="CQ202">
        <v>38.062</v>
      </c>
      <c r="CR202">
        <v>35.72375</v>
      </c>
      <c r="CS202">
        <v>37.312</v>
      </c>
      <c r="CT202">
        <v>36.187</v>
      </c>
      <c r="CU202">
        <v>310.5345833333333</v>
      </c>
      <c r="CV202">
        <v>34.51125</v>
      </c>
      <c r="CW202">
        <v>0</v>
      </c>
      <c r="CX202">
        <v>1714159495.1</v>
      </c>
      <c r="CY202">
        <v>0</v>
      </c>
      <c r="CZ202">
        <v>1714158924.6</v>
      </c>
      <c r="DA202" t="s">
        <v>732</v>
      </c>
      <c r="DB202">
        <v>1714158924.6</v>
      </c>
      <c r="DC202">
        <v>1714158906.6</v>
      </c>
      <c r="DD202">
        <v>7</v>
      </c>
      <c r="DE202">
        <v>1.728</v>
      </c>
      <c r="DF202">
        <v>-0.003</v>
      </c>
      <c r="DG202">
        <v>-7.118</v>
      </c>
      <c r="DH202">
        <v>-0.028</v>
      </c>
      <c r="DI202">
        <v>2000</v>
      </c>
      <c r="DJ202">
        <v>14</v>
      </c>
      <c r="DK202">
        <v>0.74</v>
      </c>
      <c r="DL202">
        <v>0.11</v>
      </c>
      <c r="DM202">
        <v>-9.325453414634147</v>
      </c>
      <c r="DN202">
        <v>69.95978383275266</v>
      </c>
      <c r="DO202">
        <v>7.504486111172992</v>
      </c>
      <c r="DP202">
        <v>0</v>
      </c>
      <c r="DQ202">
        <v>0.2067832570731707</v>
      </c>
      <c r="DR202">
        <v>1.107983203484321</v>
      </c>
      <c r="DS202">
        <v>0.1111808770663686</v>
      </c>
      <c r="DT202">
        <v>0</v>
      </c>
      <c r="DU202">
        <v>0</v>
      </c>
      <c r="DV202">
        <v>2</v>
      </c>
      <c r="DW202" t="s">
        <v>357</v>
      </c>
      <c r="DX202">
        <v>3.22811</v>
      </c>
      <c r="DY202">
        <v>2.70448</v>
      </c>
      <c r="DZ202">
        <v>0.293579</v>
      </c>
      <c r="EA202">
        <v>0.293745</v>
      </c>
      <c r="EB202">
        <v>0.08619839999999999</v>
      </c>
      <c r="EC202">
        <v>0.0852469</v>
      </c>
      <c r="ED202">
        <v>22955.8</v>
      </c>
      <c r="EE202">
        <v>22381.8</v>
      </c>
      <c r="EF202">
        <v>31136.9</v>
      </c>
      <c r="EG202">
        <v>30061.3</v>
      </c>
      <c r="EH202">
        <v>38107.1</v>
      </c>
      <c r="EI202">
        <v>36385.9</v>
      </c>
      <c r="EJ202">
        <v>43626.1</v>
      </c>
      <c r="EK202">
        <v>41998.3</v>
      </c>
      <c r="EL202">
        <v>2.09298</v>
      </c>
      <c r="EM202">
        <v>1.86147</v>
      </c>
      <c r="EN202">
        <v>0.0257567</v>
      </c>
      <c r="EO202">
        <v>0</v>
      </c>
      <c r="EP202">
        <v>26.3048</v>
      </c>
      <c r="EQ202">
        <v>999.9</v>
      </c>
      <c r="ER202">
        <v>40.6</v>
      </c>
      <c r="ES202">
        <v>32.2</v>
      </c>
      <c r="ET202">
        <v>19.3454</v>
      </c>
      <c r="EU202">
        <v>61.3629</v>
      </c>
      <c r="EV202">
        <v>22.4319</v>
      </c>
      <c r="EW202">
        <v>1</v>
      </c>
      <c r="EX202">
        <v>0.132614</v>
      </c>
      <c r="EY202">
        <v>0.868442</v>
      </c>
      <c r="EZ202">
        <v>20.151</v>
      </c>
      <c r="FA202">
        <v>5.22672</v>
      </c>
      <c r="FB202">
        <v>11.998</v>
      </c>
      <c r="FC202">
        <v>4.9658</v>
      </c>
      <c r="FD202">
        <v>3.297</v>
      </c>
      <c r="FE202">
        <v>9999</v>
      </c>
      <c r="FF202">
        <v>9999</v>
      </c>
      <c r="FG202">
        <v>9999</v>
      </c>
      <c r="FH202">
        <v>28.9</v>
      </c>
      <c r="FI202">
        <v>4.97153</v>
      </c>
      <c r="FJ202">
        <v>1.86818</v>
      </c>
      <c r="FK202">
        <v>1.85959</v>
      </c>
      <c r="FL202">
        <v>1.86562</v>
      </c>
      <c r="FM202">
        <v>1.86355</v>
      </c>
      <c r="FN202">
        <v>1.8649</v>
      </c>
      <c r="FO202">
        <v>1.86035</v>
      </c>
      <c r="FP202">
        <v>1.86447</v>
      </c>
      <c r="FQ202">
        <v>0</v>
      </c>
      <c r="FR202">
        <v>0</v>
      </c>
      <c r="FS202">
        <v>0</v>
      </c>
      <c r="FT202">
        <v>0</v>
      </c>
      <c r="FU202" t="s">
        <v>358</v>
      </c>
      <c r="FV202" t="s">
        <v>359</v>
      </c>
      <c r="FW202" t="s">
        <v>360</v>
      </c>
      <c r="FX202" t="s">
        <v>360</v>
      </c>
      <c r="FY202" t="s">
        <v>360</v>
      </c>
      <c r="FZ202" t="s">
        <v>360</v>
      </c>
      <c r="GA202">
        <v>0</v>
      </c>
      <c r="GB202">
        <v>100</v>
      </c>
      <c r="GC202">
        <v>100</v>
      </c>
      <c r="GD202">
        <v>-7.27</v>
      </c>
      <c r="GE202">
        <v>-0.0251</v>
      </c>
      <c r="GF202">
        <v>0.7488809363715137</v>
      </c>
      <c r="GG202">
        <v>-0.004200780211792431</v>
      </c>
      <c r="GH202">
        <v>-6.086107273994438E-07</v>
      </c>
      <c r="GI202">
        <v>3.538391214060535E-10</v>
      </c>
      <c r="GJ202">
        <v>-0.05062057039447274</v>
      </c>
      <c r="GK202">
        <v>0.006682484536868237</v>
      </c>
      <c r="GL202">
        <v>-0.0007200357986506558</v>
      </c>
      <c r="GM202">
        <v>2.515042002614049E-05</v>
      </c>
      <c r="GN202">
        <v>15</v>
      </c>
      <c r="GO202">
        <v>1944</v>
      </c>
      <c r="GP202">
        <v>3</v>
      </c>
      <c r="GQ202">
        <v>20</v>
      </c>
      <c r="GR202">
        <v>8.1</v>
      </c>
      <c r="GS202">
        <v>8.4</v>
      </c>
      <c r="GT202">
        <v>4.01001</v>
      </c>
      <c r="GU202">
        <v>2.41821</v>
      </c>
      <c r="GV202">
        <v>1.44775</v>
      </c>
      <c r="GW202">
        <v>2.29004</v>
      </c>
      <c r="GX202">
        <v>1.55151</v>
      </c>
      <c r="GY202">
        <v>2.41821</v>
      </c>
      <c r="GZ202">
        <v>38.4279</v>
      </c>
      <c r="HA202">
        <v>24.0787</v>
      </c>
      <c r="HB202">
        <v>18</v>
      </c>
      <c r="HC202">
        <v>596.044</v>
      </c>
      <c r="HD202">
        <v>448.23</v>
      </c>
      <c r="HE202">
        <v>25.0008</v>
      </c>
      <c r="HF202">
        <v>28.8302</v>
      </c>
      <c r="HG202">
        <v>30.0002</v>
      </c>
      <c r="HH202">
        <v>28.8176</v>
      </c>
      <c r="HI202">
        <v>28.7724</v>
      </c>
      <c r="HJ202">
        <v>80.2675</v>
      </c>
      <c r="HK202">
        <v>26.3771</v>
      </c>
      <c r="HL202">
        <v>30.5096</v>
      </c>
      <c r="HM202">
        <v>25</v>
      </c>
      <c r="HN202">
        <v>2000</v>
      </c>
      <c r="HO202">
        <v>15.4718</v>
      </c>
      <c r="HP202">
        <v>98.7966</v>
      </c>
      <c r="HQ202">
        <v>100.334</v>
      </c>
    </row>
    <row r="203" spans="1:225">
      <c r="A203">
        <v>187</v>
      </c>
      <c r="B203">
        <v>1714159418.1</v>
      </c>
      <c r="C203">
        <v>8361</v>
      </c>
      <c r="D203" t="s">
        <v>761</v>
      </c>
      <c r="E203" t="s">
        <v>762</v>
      </c>
      <c r="F203">
        <v>5</v>
      </c>
      <c r="G203" t="s">
        <v>392</v>
      </c>
      <c r="H203">
        <v>1714159410.427586</v>
      </c>
      <c r="I203">
        <f>(J203)/1000</f>
        <v>0</v>
      </c>
      <c r="J203">
        <f>IF(BE203, AM203, AG203)</f>
        <v>0</v>
      </c>
      <c r="K203">
        <f>IF(BE203, AH203, AF203)</f>
        <v>0</v>
      </c>
      <c r="L203">
        <f>BG203 - IF(AT203&gt;1, K203*BA203*100.0/(AV203*BU203), 0)</f>
        <v>0</v>
      </c>
      <c r="M203">
        <f>((S203-I203/2)*L203-K203)/(S203+I203/2)</f>
        <v>0</v>
      </c>
      <c r="N203">
        <f>M203*(BN203+BO203)/1000.0</f>
        <v>0</v>
      </c>
      <c r="O203">
        <f>(BG203 - IF(AT203&gt;1, K203*BA203*100.0/(AV203*BU203), 0))*(BN203+BO203)/1000.0</f>
        <v>0</v>
      </c>
      <c r="P203">
        <f>2.0/((1/R203-1/Q203)+SIGN(R203)*SQRT((1/R203-1/Q203)*(1/R203-1/Q203) + 4*BB203/((BB203+1)*(BB203+1))*(2*1/R203*1/Q203-1/Q203*1/Q203)))</f>
        <v>0</v>
      </c>
      <c r="Q203">
        <f>IF(LEFT(BC203,1)&lt;&gt;"0",IF(LEFT(BC203,1)="1",3.0,BD203),$D$5+$E$5*(BU203*BN203/($K$5*1000))+$F$5*(BU203*BN203/($K$5*1000))*MAX(MIN(BA203,$J$5),$I$5)*MAX(MIN(BA203,$J$5),$I$5)+$G$5*MAX(MIN(BA203,$J$5),$I$5)*(BU203*BN203/($K$5*1000))+$H$5*(BU203*BN203/($K$5*1000))*(BU203*BN203/($K$5*1000)))</f>
        <v>0</v>
      </c>
      <c r="R203">
        <f>I203*(1000-(1000*0.61365*exp(17.502*V203/(240.97+V203))/(BN203+BO203)+BI203)/2)/(1000*0.61365*exp(17.502*V203/(240.97+V203))/(BN203+BO203)-BI203)</f>
        <v>0</v>
      </c>
      <c r="S203">
        <f>1/((BB203+1)/(P203/1.6)+1/(Q203/1.37)) + BB203/((BB203+1)/(P203/1.6) + BB203/(Q203/1.37))</f>
        <v>0</v>
      </c>
      <c r="T203">
        <f>(AW203*AZ203)</f>
        <v>0</v>
      </c>
      <c r="U203">
        <f>(BP203+(T203+2*0.95*5.67E-8*(((BP203+$B$7)+273)^4-(BP203+273)^4)-44100*I203)/(1.84*29.3*Q203+8*0.95*5.67E-8*(BP203+273)^3))</f>
        <v>0</v>
      </c>
      <c r="V203">
        <f>($C$7*BQ203+$D$7*BR203+$E$7*U203)</f>
        <v>0</v>
      </c>
      <c r="W203">
        <f>0.61365*exp(17.502*V203/(240.97+V203))</f>
        <v>0</v>
      </c>
      <c r="X203">
        <f>(Y203/Z203*100)</f>
        <v>0</v>
      </c>
      <c r="Y203">
        <f>BI203*(BN203+BO203)/1000</f>
        <v>0</v>
      </c>
      <c r="Z203">
        <f>0.61365*exp(17.502*BP203/(240.97+BP203))</f>
        <v>0</v>
      </c>
      <c r="AA203">
        <f>(W203-BI203*(BN203+BO203)/1000)</f>
        <v>0</v>
      </c>
      <c r="AB203">
        <f>(-I203*44100)</f>
        <v>0</v>
      </c>
      <c r="AC203">
        <f>2*29.3*Q203*0.92*(BP203-V203)</f>
        <v>0</v>
      </c>
      <c r="AD203">
        <f>2*0.95*5.67E-8*(((BP203+$B$7)+273)^4-(V203+273)^4)</f>
        <v>0</v>
      </c>
      <c r="AE203">
        <f>T203+AD203+AB203+AC203</f>
        <v>0</v>
      </c>
      <c r="AF203">
        <f>BM203*AT203*(BH203-BG203*(1000-AT203*BJ203)/(1000-AT203*BI203))/(100*BA203)</f>
        <v>0</v>
      </c>
      <c r="AG203">
        <f>1000*BM203*AT203*(BI203-BJ203)/(100*BA203*(1000-AT203*BI203))</f>
        <v>0</v>
      </c>
      <c r="AH203">
        <f>(AI203 - AJ203 - BN203*1E3/(8.314*(BP203+273.15)) * AL203/BM203 * AK203) * BM203/(100*BA203) * (1000 - BJ203)/1000</f>
        <v>0</v>
      </c>
      <c r="AI203">
        <v>2031.693421161471</v>
      </c>
      <c r="AJ203">
        <v>2031.181272727272</v>
      </c>
      <c r="AK203">
        <v>0.01599738768711931</v>
      </c>
      <c r="AL203">
        <v>67.21356426271699</v>
      </c>
      <c r="AM203">
        <f>(AO203 - AN203 + BN203*1E3/(8.314*(BP203+273.15)) * AQ203/BM203 * AP203) * BM203/(100*BA203) * 1000/(1000 - AO203)</f>
        <v>0</v>
      </c>
      <c r="AN203">
        <v>15.55035636417582</v>
      </c>
      <c r="AO203">
        <v>15.90384787878787</v>
      </c>
      <c r="AP203">
        <v>-0.005780809861937596</v>
      </c>
      <c r="AQ203">
        <v>78.53451619600801</v>
      </c>
      <c r="AR203">
        <v>0</v>
      </c>
      <c r="AS203">
        <v>0</v>
      </c>
      <c r="AT203">
        <f>IF(AR203*$H$13&gt;=AV203,1.0,(AV203/(AV203-AR203*$H$13)))</f>
        <v>0</v>
      </c>
      <c r="AU203">
        <f>(AT203-1)*100</f>
        <v>0</v>
      </c>
      <c r="AV203">
        <f>MAX(0,($B$13+$C$13*BU203)/(1+$D$13*BU203)*BN203/(BP203+273)*$E$13)</f>
        <v>0</v>
      </c>
      <c r="AW203">
        <f>$B$11*BV203+$C$11*BW203+$F$11*CH203*(1-CK203)</f>
        <v>0</v>
      </c>
      <c r="AX203">
        <f>AW203*AY203</f>
        <v>0</v>
      </c>
      <c r="AY203">
        <f>($B$11*$D$9+$C$11*$D$9+$F$11*((CU203+CM203)/MAX(CU203+CM203+CV203, 0.1)*$I$9+CV203/MAX(CU203+CM203+CV203, 0.1)*$J$9))/($B$11+$C$11+$F$11)</f>
        <v>0</v>
      </c>
      <c r="AZ203">
        <f>($B$11*$K$9+$C$11*$K$9+$F$11*((CU203+CM203)/MAX(CU203+CM203+CV203, 0.1)*$P$9+CV203/MAX(CU203+CM203+CV203, 0.1)*$Q$9))/($B$11+$C$11+$F$11)</f>
        <v>0</v>
      </c>
      <c r="BA203">
        <v>6</v>
      </c>
      <c r="BB203">
        <v>0.5</v>
      </c>
      <c r="BC203" t="s">
        <v>355</v>
      </c>
      <c r="BD203">
        <v>2</v>
      </c>
      <c r="BE203" t="b">
        <v>1</v>
      </c>
      <c r="BF203">
        <v>1714159410.427586</v>
      </c>
      <c r="BG203">
        <v>1998.36275862069</v>
      </c>
      <c r="BH203">
        <v>2000.046551724138</v>
      </c>
      <c r="BI203">
        <v>15.94736551724138</v>
      </c>
      <c r="BJ203">
        <v>15.59304827586207</v>
      </c>
      <c r="BK203">
        <v>2005.632068965517</v>
      </c>
      <c r="BL203">
        <v>15.97246206896552</v>
      </c>
      <c r="BM203">
        <v>600.0331379310345</v>
      </c>
      <c r="BN203">
        <v>101.3531034482759</v>
      </c>
      <c r="BO203">
        <v>0.1000375448275862</v>
      </c>
      <c r="BP203">
        <v>26.59497931034483</v>
      </c>
      <c r="BQ203">
        <v>26.72770689655173</v>
      </c>
      <c r="BR203">
        <v>999.9000000000002</v>
      </c>
      <c r="BS203">
        <v>0</v>
      </c>
      <c r="BT203">
        <v>0</v>
      </c>
      <c r="BU203">
        <v>10000.30206896552</v>
      </c>
      <c r="BV203">
        <v>0</v>
      </c>
      <c r="BW203">
        <v>1895.223103448276</v>
      </c>
      <c r="BX203">
        <v>-1.684495172413793</v>
      </c>
      <c r="BY203">
        <v>2030.747931034483</v>
      </c>
      <c r="BZ203">
        <v>2031.727931034482</v>
      </c>
      <c r="CA203">
        <v>0.3543263448275862</v>
      </c>
      <c r="CB203">
        <v>2000.046551724138</v>
      </c>
      <c r="CC203">
        <v>15.59304827586207</v>
      </c>
      <c r="CD203">
        <v>1.616314137931035</v>
      </c>
      <c r="CE203">
        <v>1.580401724137931</v>
      </c>
      <c r="CF203">
        <v>14.11520689655172</v>
      </c>
      <c r="CG203">
        <v>13.76898275862069</v>
      </c>
      <c r="CH203">
        <v>350.0532068965517</v>
      </c>
      <c r="CI203">
        <v>0.8999895172413793</v>
      </c>
      <c r="CJ203">
        <v>0.1000104655172414</v>
      </c>
      <c r="CK203">
        <v>0</v>
      </c>
      <c r="CL203">
        <v>194.2235172413793</v>
      </c>
      <c r="CM203">
        <v>5.00098</v>
      </c>
      <c r="CN203">
        <v>1356.903793103449</v>
      </c>
      <c r="CO203">
        <v>3193.626206896551</v>
      </c>
      <c r="CP203">
        <v>34.125</v>
      </c>
      <c r="CQ203">
        <v>38.06199999999999</v>
      </c>
      <c r="CR203">
        <v>35.74131034482759</v>
      </c>
      <c r="CS203">
        <v>37.32503448275862</v>
      </c>
      <c r="CT203">
        <v>36.187</v>
      </c>
      <c r="CU203">
        <v>310.5437931034483</v>
      </c>
      <c r="CV203">
        <v>34.51</v>
      </c>
      <c r="CW203">
        <v>0</v>
      </c>
      <c r="CX203">
        <v>1714159505.3</v>
      </c>
      <c r="CY203">
        <v>0</v>
      </c>
      <c r="CZ203">
        <v>1714158924.6</v>
      </c>
      <c r="DA203" t="s">
        <v>732</v>
      </c>
      <c r="DB203">
        <v>1714158924.6</v>
      </c>
      <c r="DC203">
        <v>1714158906.6</v>
      </c>
      <c r="DD203">
        <v>7</v>
      </c>
      <c r="DE203">
        <v>1.728</v>
      </c>
      <c r="DF203">
        <v>-0.003</v>
      </c>
      <c r="DG203">
        <v>-7.118</v>
      </c>
      <c r="DH203">
        <v>-0.028</v>
      </c>
      <c r="DI203">
        <v>2000</v>
      </c>
      <c r="DJ203">
        <v>14</v>
      </c>
      <c r="DK203">
        <v>0.74</v>
      </c>
      <c r="DL203">
        <v>0.11</v>
      </c>
      <c r="DM203">
        <v>-2.600869024390244</v>
      </c>
      <c r="DN203">
        <v>13.78756745644599</v>
      </c>
      <c r="DO203">
        <v>1.479482684523184</v>
      </c>
      <c r="DP203">
        <v>0</v>
      </c>
      <c r="DQ203">
        <v>0.3313943658536586</v>
      </c>
      <c r="DR203">
        <v>0.3518937282229971</v>
      </c>
      <c r="DS203">
        <v>0.03985857110000864</v>
      </c>
      <c r="DT203">
        <v>0</v>
      </c>
      <c r="DU203">
        <v>0</v>
      </c>
      <c r="DV203">
        <v>2</v>
      </c>
      <c r="DW203" t="s">
        <v>357</v>
      </c>
      <c r="DX203">
        <v>3.22841</v>
      </c>
      <c r="DY203">
        <v>2.70429</v>
      </c>
      <c r="DZ203">
        <v>0.293647</v>
      </c>
      <c r="EA203">
        <v>0.293768</v>
      </c>
      <c r="EB203">
        <v>0.08595469999999999</v>
      </c>
      <c r="EC203">
        <v>0.0848757</v>
      </c>
      <c r="ED203">
        <v>22954.2</v>
      </c>
      <c r="EE203">
        <v>22380.7</v>
      </c>
      <c r="EF203">
        <v>31137.7</v>
      </c>
      <c r="EG203">
        <v>30060.8</v>
      </c>
      <c r="EH203">
        <v>38118.1</v>
      </c>
      <c r="EI203">
        <v>36399.8</v>
      </c>
      <c r="EJ203">
        <v>43627</v>
      </c>
      <c r="EK203">
        <v>41997.3</v>
      </c>
      <c r="EL203">
        <v>2.09312</v>
      </c>
      <c r="EM203">
        <v>1.86115</v>
      </c>
      <c r="EN203">
        <v>0.0254437</v>
      </c>
      <c r="EO203">
        <v>0</v>
      </c>
      <c r="EP203">
        <v>26.3271</v>
      </c>
      <c r="EQ203">
        <v>999.9</v>
      </c>
      <c r="ER203">
        <v>40.6</v>
      </c>
      <c r="ES203">
        <v>32.3</v>
      </c>
      <c r="ET203">
        <v>19.4543</v>
      </c>
      <c r="EU203">
        <v>62.4629</v>
      </c>
      <c r="EV203">
        <v>21.8349</v>
      </c>
      <c r="EW203">
        <v>1</v>
      </c>
      <c r="EX203">
        <v>0.13315</v>
      </c>
      <c r="EY203">
        <v>0.877149</v>
      </c>
      <c r="EZ203">
        <v>20.1507</v>
      </c>
      <c r="FA203">
        <v>5.22642</v>
      </c>
      <c r="FB203">
        <v>11.998</v>
      </c>
      <c r="FC203">
        <v>4.9659</v>
      </c>
      <c r="FD203">
        <v>3.297</v>
      </c>
      <c r="FE203">
        <v>9999</v>
      </c>
      <c r="FF203">
        <v>9999</v>
      </c>
      <c r="FG203">
        <v>9999</v>
      </c>
      <c r="FH203">
        <v>28.9</v>
      </c>
      <c r="FI203">
        <v>4.97153</v>
      </c>
      <c r="FJ203">
        <v>1.86817</v>
      </c>
      <c r="FK203">
        <v>1.85959</v>
      </c>
      <c r="FL203">
        <v>1.86567</v>
      </c>
      <c r="FM203">
        <v>1.86355</v>
      </c>
      <c r="FN203">
        <v>1.8649</v>
      </c>
      <c r="FO203">
        <v>1.86035</v>
      </c>
      <c r="FP203">
        <v>1.86447</v>
      </c>
      <c r="FQ203">
        <v>0</v>
      </c>
      <c r="FR203">
        <v>0</v>
      </c>
      <c r="FS203">
        <v>0</v>
      </c>
      <c r="FT203">
        <v>0</v>
      </c>
      <c r="FU203" t="s">
        <v>358</v>
      </c>
      <c r="FV203" t="s">
        <v>359</v>
      </c>
      <c r="FW203" t="s">
        <v>360</v>
      </c>
      <c r="FX203" t="s">
        <v>360</v>
      </c>
      <c r="FY203" t="s">
        <v>360</v>
      </c>
      <c r="FZ203" t="s">
        <v>360</v>
      </c>
      <c r="GA203">
        <v>0</v>
      </c>
      <c r="GB203">
        <v>100</v>
      </c>
      <c r="GC203">
        <v>100</v>
      </c>
      <c r="GD203">
        <v>-7.27</v>
      </c>
      <c r="GE203">
        <v>-0.0252</v>
      </c>
      <c r="GF203">
        <v>0.7488809363715137</v>
      </c>
      <c r="GG203">
        <v>-0.004200780211792431</v>
      </c>
      <c r="GH203">
        <v>-6.086107273994438E-07</v>
      </c>
      <c r="GI203">
        <v>3.538391214060535E-10</v>
      </c>
      <c r="GJ203">
        <v>-0.05062057039447274</v>
      </c>
      <c r="GK203">
        <v>0.006682484536868237</v>
      </c>
      <c r="GL203">
        <v>-0.0007200357986506558</v>
      </c>
      <c r="GM203">
        <v>2.515042002614049E-05</v>
      </c>
      <c r="GN203">
        <v>15</v>
      </c>
      <c r="GO203">
        <v>1944</v>
      </c>
      <c r="GP203">
        <v>3</v>
      </c>
      <c r="GQ203">
        <v>20</v>
      </c>
      <c r="GR203">
        <v>8.199999999999999</v>
      </c>
      <c r="GS203">
        <v>8.5</v>
      </c>
      <c r="GT203">
        <v>4.00879</v>
      </c>
      <c r="GU203">
        <v>2.41455</v>
      </c>
      <c r="GV203">
        <v>1.44775</v>
      </c>
      <c r="GW203">
        <v>2.29004</v>
      </c>
      <c r="GX203">
        <v>1.55151</v>
      </c>
      <c r="GY203">
        <v>2.36084</v>
      </c>
      <c r="GZ203">
        <v>38.4524</v>
      </c>
      <c r="HA203">
        <v>24.0787</v>
      </c>
      <c r="HB203">
        <v>18</v>
      </c>
      <c r="HC203">
        <v>596.217</v>
      </c>
      <c r="HD203">
        <v>448.1</v>
      </c>
      <c r="HE203">
        <v>25.0009</v>
      </c>
      <c r="HF203">
        <v>28.8387</v>
      </c>
      <c r="HG203">
        <v>30.0002</v>
      </c>
      <c r="HH203">
        <v>28.8245</v>
      </c>
      <c r="HI203">
        <v>28.7816</v>
      </c>
      <c r="HJ203">
        <v>80.2654</v>
      </c>
      <c r="HK203">
        <v>26.6602</v>
      </c>
      <c r="HL203">
        <v>30.5096</v>
      </c>
      <c r="HM203">
        <v>25</v>
      </c>
      <c r="HN203">
        <v>2000</v>
      </c>
      <c r="HO203">
        <v>15.435</v>
      </c>
      <c r="HP203">
        <v>98.79900000000001</v>
      </c>
      <c r="HQ203">
        <v>100.332</v>
      </c>
    </row>
    <row r="204" spans="1:225">
      <c r="A204">
        <v>188</v>
      </c>
      <c r="B204">
        <v>1714159428.1</v>
      </c>
      <c r="C204">
        <v>8371</v>
      </c>
      <c r="D204" t="s">
        <v>763</v>
      </c>
      <c r="E204" t="s">
        <v>764</v>
      </c>
      <c r="F204">
        <v>5</v>
      </c>
      <c r="G204" t="s">
        <v>392</v>
      </c>
      <c r="H204">
        <v>1714159420.166666</v>
      </c>
      <c r="I204">
        <f>(J204)/1000</f>
        <v>0</v>
      </c>
      <c r="J204">
        <f>IF(BE204, AM204, AG204)</f>
        <v>0</v>
      </c>
      <c r="K204">
        <f>IF(BE204, AH204, AF204)</f>
        <v>0</v>
      </c>
      <c r="L204">
        <f>BG204 - IF(AT204&gt;1, K204*BA204*100.0/(AV204*BU204), 0)</f>
        <v>0</v>
      </c>
      <c r="M204">
        <f>((S204-I204/2)*L204-K204)/(S204+I204/2)</f>
        <v>0</v>
      </c>
      <c r="N204">
        <f>M204*(BN204+BO204)/1000.0</f>
        <v>0</v>
      </c>
      <c r="O204">
        <f>(BG204 - IF(AT204&gt;1, K204*BA204*100.0/(AV204*BU204), 0))*(BN204+BO204)/1000.0</f>
        <v>0</v>
      </c>
      <c r="P204">
        <f>2.0/((1/R204-1/Q204)+SIGN(R204)*SQRT((1/R204-1/Q204)*(1/R204-1/Q204) + 4*BB204/((BB204+1)*(BB204+1))*(2*1/R204*1/Q204-1/Q204*1/Q204)))</f>
        <v>0</v>
      </c>
      <c r="Q204">
        <f>IF(LEFT(BC204,1)&lt;&gt;"0",IF(LEFT(BC204,1)="1",3.0,BD204),$D$5+$E$5*(BU204*BN204/($K$5*1000))+$F$5*(BU204*BN204/($K$5*1000))*MAX(MIN(BA204,$J$5),$I$5)*MAX(MIN(BA204,$J$5),$I$5)+$G$5*MAX(MIN(BA204,$J$5),$I$5)*(BU204*BN204/($K$5*1000))+$H$5*(BU204*BN204/($K$5*1000))*(BU204*BN204/($K$5*1000)))</f>
        <v>0</v>
      </c>
      <c r="R204">
        <f>I204*(1000-(1000*0.61365*exp(17.502*V204/(240.97+V204))/(BN204+BO204)+BI204)/2)/(1000*0.61365*exp(17.502*V204/(240.97+V204))/(BN204+BO204)-BI204)</f>
        <v>0</v>
      </c>
      <c r="S204">
        <f>1/((BB204+1)/(P204/1.6)+1/(Q204/1.37)) + BB204/((BB204+1)/(P204/1.6) + BB204/(Q204/1.37))</f>
        <v>0</v>
      </c>
      <c r="T204">
        <f>(AW204*AZ204)</f>
        <v>0</v>
      </c>
      <c r="U204">
        <f>(BP204+(T204+2*0.95*5.67E-8*(((BP204+$B$7)+273)^4-(BP204+273)^4)-44100*I204)/(1.84*29.3*Q204+8*0.95*5.67E-8*(BP204+273)^3))</f>
        <v>0</v>
      </c>
      <c r="V204">
        <f>($C$7*BQ204+$D$7*BR204+$E$7*U204)</f>
        <v>0</v>
      </c>
      <c r="W204">
        <f>0.61365*exp(17.502*V204/(240.97+V204))</f>
        <v>0</v>
      </c>
      <c r="X204">
        <f>(Y204/Z204*100)</f>
        <v>0</v>
      </c>
      <c r="Y204">
        <f>BI204*(BN204+BO204)/1000</f>
        <v>0</v>
      </c>
      <c r="Z204">
        <f>0.61365*exp(17.502*BP204/(240.97+BP204))</f>
        <v>0</v>
      </c>
      <c r="AA204">
        <f>(W204-BI204*(BN204+BO204)/1000)</f>
        <v>0</v>
      </c>
      <c r="AB204">
        <f>(-I204*44100)</f>
        <v>0</v>
      </c>
      <c r="AC204">
        <f>2*29.3*Q204*0.92*(BP204-V204)</f>
        <v>0</v>
      </c>
      <c r="AD204">
        <f>2*0.95*5.67E-8*(((BP204+$B$7)+273)^4-(V204+273)^4)</f>
        <v>0</v>
      </c>
      <c r="AE204">
        <f>T204+AD204+AB204+AC204</f>
        <v>0</v>
      </c>
      <c r="AF204">
        <f>BM204*AT204*(BH204-BG204*(1000-AT204*BJ204)/(1000-AT204*BI204))/(100*BA204)</f>
        <v>0</v>
      </c>
      <c r="AG204">
        <f>1000*BM204*AT204*(BI204-BJ204)/(100*BA204*(1000-AT204*BI204))</f>
        <v>0</v>
      </c>
      <c r="AH204">
        <f>(AI204 - AJ204 - BN204*1E3/(8.314*(BP204+273.15)) * AL204/BM204 * AK204) * BM204/(100*BA204) * (1000 - BJ204)/1000</f>
        <v>0</v>
      </c>
      <c r="AI204">
        <v>2031.343945134213</v>
      </c>
      <c r="AJ204">
        <v>2031.062060606059</v>
      </c>
      <c r="AK204">
        <v>0.03314493063878195</v>
      </c>
      <c r="AL204">
        <v>67.21356426271699</v>
      </c>
      <c r="AM204">
        <f>(AO204 - AN204 + BN204*1E3/(8.314*(BP204+273.15)) * AQ204/BM204 * AP204) * BM204/(100*BA204) * 1000/(1000 - AO204)</f>
        <v>0</v>
      </c>
      <c r="AN204">
        <v>15.49025254232783</v>
      </c>
      <c r="AO204">
        <v>15.85321393939393</v>
      </c>
      <c r="AP204">
        <v>-0.00176398678834985</v>
      </c>
      <c r="AQ204">
        <v>78.53451619600801</v>
      </c>
      <c r="AR204">
        <v>0</v>
      </c>
      <c r="AS204">
        <v>0</v>
      </c>
      <c r="AT204">
        <f>IF(AR204*$H$13&gt;=AV204,1.0,(AV204/(AV204-AR204*$H$13)))</f>
        <v>0</v>
      </c>
      <c r="AU204">
        <f>(AT204-1)*100</f>
        <v>0</v>
      </c>
      <c r="AV204">
        <f>MAX(0,($B$13+$C$13*BU204)/(1+$D$13*BU204)*BN204/(BP204+273)*$E$13)</f>
        <v>0</v>
      </c>
      <c r="AW204">
        <f>$B$11*BV204+$C$11*BW204+$F$11*CH204*(1-CK204)</f>
        <v>0</v>
      </c>
      <c r="AX204">
        <f>AW204*AY204</f>
        <v>0</v>
      </c>
      <c r="AY204">
        <f>($B$11*$D$9+$C$11*$D$9+$F$11*((CU204+CM204)/MAX(CU204+CM204+CV204, 0.1)*$I$9+CV204/MAX(CU204+CM204+CV204, 0.1)*$J$9))/($B$11+$C$11+$F$11)</f>
        <v>0</v>
      </c>
      <c r="AZ204">
        <f>($B$11*$K$9+$C$11*$K$9+$F$11*((CU204+CM204)/MAX(CU204+CM204+CV204, 0.1)*$P$9+CV204/MAX(CU204+CM204+CV204, 0.1)*$Q$9))/($B$11+$C$11+$F$11)</f>
        <v>0</v>
      </c>
      <c r="BA204">
        <v>6</v>
      </c>
      <c r="BB204">
        <v>0.5</v>
      </c>
      <c r="BC204" t="s">
        <v>355</v>
      </c>
      <c r="BD204">
        <v>2</v>
      </c>
      <c r="BE204" t="b">
        <v>1</v>
      </c>
      <c r="BF204">
        <v>1714159420.166666</v>
      </c>
      <c r="BG204">
        <v>1998.810666666667</v>
      </c>
      <c r="BH204">
        <v>1999.947666666666</v>
      </c>
      <c r="BI204">
        <v>15.88981</v>
      </c>
      <c r="BJ204">
        <v>15.52030333333333</v>
      </c>
      <c r="BK204">
        <v>2006.081</v>
      </c>
      <c r="BL204">
        <v>15.91506666666666</v>
      </c>
      <c r="BM204">
        <v>599.9767666666667</v>
      </c>
      <c r="BN204">
        <v>101.362</v>
      </c>
      <c r="BO204">
        <v>0.09994793666666665</v>
      </c>
      <c r="BP204">
        <v>26.61729666666667</v>
      </c>
      <c r="BQ204">
        <v>26.74692</v>
      </c>
      <c r="BR204">
        <v>999.9000000000002</v>
      </c>
      <c r="BS204">
        <v>0</v>
      </c>
      <c r="BT204">
        <v>0</v>
      </c>
      <c r="BU204">
        <v>10003.97533333333</v>
      </c>
      <c r="BV204">
        <v>0</v>
      </c>
      <c r="BW204">
        <v>1895.102</v>
      </c>
      <c r="BX204">
        <v>-1.136072466666667</v>
      </c>
      <c r="BY204">
        <v>2031.085</v>
      </c>
      <c r="BZ204">
        <v>2031.476</v>
      </c>
      <c r="CA204">
        <v>0.3695067666666667</v>
      </c>
      <c r="CB204">
        <v>1999.947666666666</v>
      </c>
      <c r="CC204">
        <v>15.52030333333333</v>
      </c>
      <c r="CD204">
        <v>1.610621333333333</v>
      </c>
      <c r="CE204">
        <v>1.573167</v>
      </c>
      <c r="CF204">
        <v>14.06077666666667</v>
      </c>
      <c r="CG204">
        <v>13.69842666666667</v>
      </c>
      <c r="CH204">
        <v>350.0714333333333</v>
      </c>
      <c r="CI204">
        <v>0.8999836333333333</v>
      </c>
      <c r="CJ204">
        <v>0.1000163866666667</v>
      </c>
      <c r="CK204">
        <v>0</v>
      </c>
      <c r="CL204">
        <v>193.9379333333333</v>
      </c>
      <c r="CM204">
        <v>5.00098</v>
      </c>
      <c r="CN204">
        <v>1363.573</v>
      </c>
      <c r="CO204">
        <v>3193.788666666666</v>
      </c>
      <c r="CP204">
        <v>34.125</v>
      </c>
      <c r="CQ204">
        <v>38.06199999999999</v>
      </c>
      <c r="CR204">
        <v>35.7458</v>
      </c>
      <c r="CS204">
        <v>37.3603</v>
      </c>
      <c r="CT204">
        <v>36.187</v>
      </c>
      <c r="CU204">
        <v>310.558</v>
      </c>
      <c r="CV204">
        <v>34.514</v>
      </c>
      <c r="CW204">
        <v>0</v>
      </c>
      <c r="CX204">
        <v>1714159514.9</v>
      </c>
      <c r="CY204">
        <v>0</v>
      </c>
      <c r="CZ204">
        <v>1714158924.6</v>
      </c>
      <c r="DA204" t="s">
        <v>732</v>
      </c>
      <c r="DB204">
        <v>1714158924.6</v>
      </c>
      <c r="DC204">
        <v>1714158906.6</v>
      </c>
      <c r="DD204">
        <v>7</v>
      </c>
      <c r="DE204">
        <v>1.728</v>
      </c>
      <c r="DF204">
        <v>-0.003</v>
      </c>
      <c r="DG204">
        <v>-7.118</v>
      </c>
      <c r="DH204">
        <v>-0.028</v>
      </c>
      <c r="DI204">
        <v>2000</v>
      </c>
      <c r="DJ204">
        <v>14</v>
      </c>
      <c r="DK204">
        <v>0.74</v>
      </c>
      <c r="DL204">
        <v>0.11</v>
      </c>
      <c r="DM204">
        <v>-1.284933512195122</v>
      </c>
      <c r="DN204">
        <v>2.362456181184662</v>
      </c>
      <c r="DO204">
        <v>0.2800750094377699</v>
      </c>
      <c r="DP204">
        <v>0</v>
      </c>
      <c r="DQ204">
        <v>0.3653070487804878</v>
      </c>
      <c r="DR204">
        <v>0.07625945644599315</v>
      </c>
      <c r="DS204">
        <v>0.009702690474123393</v>
      </c>
      <c r="DT204">
        <v>1</v>
      </c>
      <c r="DU204">
        <v>1</v>
      </c>
      <c r="DV204">
        <v>2</v>
      </c>
      <c r="DW204" t="s">
        <v>368</v>
      </c>
      <c r="DX204">
        <v>3.22803</v>
      </c>
      <c r="DY204">
        <v>2.70427</v>
      </c>
      <c r="DZ204">
        <v>0.293632</v>
      </c>
      <c r="EA204">
        <v>0.293756</v>
      </c>
      <c r="EB204">
        <v>0.0857552</v>
      </c>
      <c r="EC204">
        <v>0.0847448</v>
      </c>
      <c r="ED204">
        <v>22954</v>
      </c>
      <c r="EE204">
        <v>22380.5</v>
      </c>
      <c r="EF204">
        <v>31136.9</v>
      </c>
      <c r="EG204">
        <v>30060.2</v>
      </c>
      <c r="EH204">
        <v>38125.6</v>
      </c>
      <c r="EI204">
        <v>36404.4</v>
      </c>
      <c r="EJ204">
        <v>43626.1</v>
      </c>
      <c r="EK204">
        <v>41996.6</v>
      </c>
      <c r="EL204">
        <v>2.09335</v>
      </c>
      <c r="EM204">
        <v>1.86103</v>
      </c>
      <c r="EN204">
        <v>0.0248626</v>
      </c>
      <c r="EO204">
        <v>0</v>
      </c>
      <c r="EP204">
        <v>26.3532</v>
      </c>
      <c r="EQ204">
        <v>999.9</v>
      </c>
      <c r="ER204">
        <v>40.6</v>
      </c>
      <c r="ES204">
        <v>32.3</v>
      </c>
      <c r="ET204">
        <v>19.4564</v>
      </c>
      <c r="EU204">
        <v>61.6729</v>
      </c>
      <c r="EV204">
        <v>22.4679</v>
      </c>
      <c r="EW204">
        <v>1</v>
      </c>
      <c r="EX204">
        <v>0.133641</v>
      </c>
      <c r="EY204">
        <v>0.887113</v>
      </c>
      <c r="EZ204">
        <v>20.15</v>
      </c>
      <c r="FA204">
        <v>5.22193</v>
      </c>
      <c r="FB204">
        <v>11.998</v>
      </c>
      <c r="FC204">
        <v>4.96445</v>
      </c>
      <c r="FD204">
        <v>3.29623</v>
      </c>
      <c r="FE204">
        <v>9999</v>
      </c>
      <c r="FF204">
        <v>9999</v>
      </c>
      <c r="FG204">
        <v>9999</v>
      </c>
      <c r="FH204">
        <v>28.9</v>
      </c>
      <c r="FI204">
        <v>4.97152</v>
      </c>
      <c r="FJ204">
        <v>1.86814</v>
      </c>
      <c r="FK204">
        <v>1.85959</v>
      </c>
      <c r="FL204">
        <v>1.86567</v>
      </c>
      <c r="FM204">
        <v>1.86355</v>
      </c>
      <c r="FN204">
        <v>1.8649</v>
      </c>
      <c r="FO204">
        <v>1.86035</v>
      </c>
      <c r="FP204">
        <v>1.86447</v>
      </c>
      <c r="FQ204">
        <v>0</v>
      </c>
      <c r="FR204">
        <v>0</v>
      </c>
      <c r="FS204">
        <v>0</v>
      </c>
      <c r="FT204">
        <v>0</v>
      </c>
      <c r="FU204" t="s">
        <v>358</v>
      </c>
      <c r="FV204" t="s">
        <v>359</v>
      </c>
      <c r="FW204" t="s">
        <v>360</v>
      </c>
      <c r="FX204" t="s">
        <v>360</v>
      </c>
      <c r="FY204" t="s">
        <v>360</v>
      </c>
      <c r="FZ204" t="s">
        <v>360</v>
      </c>
      <c r="GA204">
        <v>0</v>
      </c>
      <c r="GB204">
        <v>100</v>
      </c>
      <c r="GC204">
        <v>100</v>
      </c>
      <c r="GD204">
        <v>-7.27</v>
      </c>
      <c r="GE204">
        <v>-0.0254</v>
      </c>
      <c r="GF204">
        <v>0.7488809363715137</v>
      </c>
      <c r="GG204">
        <v>-0.004200780211792431</v>
      </c>
      <c r="GH204">
        <v>-6.086107273994438E-07</v>
      </c>
      <c r="GI204">
        <v>3.538391214060535E-10</v>
      </c>
      <c r="GJ204">
        <v>-0.05062057039447274</v>
      </c>
      <c r="GK204">
        <v>0.006682484536868237</v>
      </c>
      <c r="GL204">
        <v>-0.0007200357986506558</v>
      </c>
      <c r="GM204">
        <v>2.515042002614049E-05</v>
      </c>
      <c r="GN204">
        <v>15</v>
      </c>
      <c r="GO204">
        <v>1944</v>
      </c>
      <c r="GP204">
        <v>3</v>
      </c>
      <c r="GQ204">
        <v>20</v>
      </c>
      <c r="GR204">
        <v>8.4</v>
      </c>
      <c r="GS204">
        <v>8.699999999999999</v>
      </c>
      <c r="GT204">
        <v>4.01001</v>
      </c>
      <c r="GU204">
        <v>2.41821</v>
      </c>
      <c r="GV204">
        <v>1.44775</v>
      </c>
      <c r="GW204">
        <v>2.29004</v>
      </c>
      <c r="GX204">
        <v>1.55151</v>
      </c>
      <c r="GY204">
        <v>2.37671</v>
      </c>
      <c r="GZ204">
        <v>38.5014</v>
      </c>
      <c r="HA204">
        <v>24.07</v>
      </c>
      <c r="HB204">
        <v>18</v>
      </c>
      <c r="HC204">
        <v>596.461</v>
      </c>
      <c r="HD204">
        <v>448.084</v>
      </c>
      <c r="HE204">
        <v>25.001</v>
      </c>
      <c r="HF204">
        <v>28.8475</v>
      </c>
      <c r="HG204">
        <v>30.0004</v>
      </c>
      <c r="HH204">
        <v>28.8329</v>
      </c>
      <c r="HI204">
        <v>28.7895</v>
      </c>
      <c r="HJ204">
        <v>80.26739999999999</v>
      </c>
      <c r="HK204">
        <v>26.9306</v>
      </c>
      <c r="HL204">
        <v>30.5096</v>
      </c>
      <c r="HM204">
        <v>25</v>
      </c>
      <c r="HN204">
        <v>2000</v>
      </c>
      <c r="HO204">
        <v>15.469</v>
      </c>
      <c r="HP204">
        <v>98.7966</v>
      </c>
      <c r="HQ204">
        <v>100.331</v>
      </c>
    </row>
    <row r="205" spans="1:225">
      <c r="A205">
        <v>189</v>
      </c>
      <c r="B205">
        <v>1714159438.1</v>
      </c>
      <c r="C205">
        <v>8381</v>
      </c>
      <c r="D205" t="s">
        <v>765</v>
      </c>
      <c r="E205" t="s">
        <v>766</v>
      </c>
      <c r="F205">
        <v>5</v>
      </c>
      <c r="G205" t="s">
        <v>392</v>
      </c>
      <c r="H205">
        <v>1714159430.166666</v>
      </c>
      <c r="I205">
        <f>(J205)/1000</f>
        <v>0</v>
      </c>
      <c r="J205">
        <f>IF(BE205, AM205, AG205)</f>
        <v>0</v>
      </c>
      <c r="K205">
        <f>IF(BE205, AH205, AF205)</f>
        <v>0</v>
      </c>
      <c r="L205">
        <f>BG205 - IF(AT205&gt;1, K205*BA205*100.0/(AV205*BU205), 0)</f>
        <v>0</v>
      </c>
      <c r="M205">
        <f>((S205-I205/2)*L205-K205)/(S205+I205/2)</f>
        <v>0</v>
      </c>
      <c r="N205">
        <f>M205*(BN205+BO205)/1000.0</f>
        <v>0</v>
      </c>
      <c r="O205">
        <f>(BG205 - IF(AT205&gt;1, K205*BA205*100.0/(AV205*BU205), 0))*(BN205+BO205)/1000.0</f>
        <v>0</v>
      </c>
      <c r="P205">
        <f>2.0/((1/R205-1/Q205)+SIGN(R205)*SQRT((1/R205-1/Q205)*(1/R205-1/Q205) + 4*BB205/((BB205+1)*(BB205+1))*(2*1/R205*1/Q205-1/Q205*1/Q205)))</f>
        <v>0</v>
      </c>
      <c r="Q205">
        <f>IF(LEFT(BC205,1)&lt;&gt;"0",IF(LEFT(BC205,1)="1",3.0,BD205),$D$5+$E$5*(BU205*BN205/($K$5*1000))+$F$5*(BU205*BN205/($K$5*1000))*MAX(MIN(BA205,$J$5),$I$5)*MAX(MIN(BA205,$J$5),$I$5)+$G$5*MAX(MIN(BA205,$J$5),$I$5)*(BU205*BN205/($K$5*1000))+$H$5*(BU205*BN205/($K$5*1000))*(BU205*BN205/($K$5*1000)))</f>
        <v>0</v>
      </c>
      <c r="R205">
        <f>I205*(1000-(1000*0.61365*exp(17.502*V205/(240.97+V205))/(BN205+BO205)+BI205)/2)/(1000*0.61365*exp(17.502*V205/(240.97+V205))/(BN205+BO205)-BI205)</f>
        <v>0</v>
      </c>
      <c r="S205">
        <f>1/((BB205+1)/(P205/1.6)+1/(Q205/1.37)) + BB205/((BB205+1)/(P205/1.6) + BB205/(Q205/1.37))</f>
        <v>0</v>
      </c>
      <c r="T205">
        <f>(AW205*AZ205)</f>
        <v>0</v>
      </c>
      <c r="U205">
        <f>(BP205+(T205+2*0.95*5.67E-8*(((BP205+$B$7)+273)^4-(BP205+273)^4)-44100*I205)/(1.84*29.3*Q205+8*0.95*5.67E-8*(BP205+273)^3))</f>
        <v>0</v>
      </c>
      <c r="V205">
        <f>($C$7*BQ205+$D$7*BR205+$E$7*U205)</f>
        <v>0</v>
      </c>
      <c r="W205">
        <f>0.61365*exp(17.502*V205/(240.97+V205))</f>
        <v>0</v>
      </c>
      <c r="X205">
        <f>(Y205/Z205*100)</f>
        <v>0</v>
      </c>
      <c r="Y205">
        <f>BI205*(BN205+BO205)/1000</f>
        <v>0</v>
      </c>
      <c r="Z205">
        <f>0.61365*exp(17.502*BP205/(240.97+BP205))</f>
        <v>0</v>
      </c>
      <c r="AA205">
        <f>(W205-BI205*(BN205+BO205)/1000)</f>
        <v>0</v>
      </c>
      <c r="AB205">
        <f>(-I205*44100)</f>
        <v>0</v>
      </c>
      <c r="AC205">
        <f>2*29.3*Q205*0.92*(BP205-V205)</f>
        <v>0</v>
      </c>
      <c r="AD205">
        <f>2*0.95*5.67E-8*(((BP205+$B$7)+273)^4-(V205+273)^4)</f>
        <v>0</v>
      </c>
      <c r="AE205">
        <f>T205+AD205+AB205+AC205</f>
        <v>0</v>
      </c>
      <c r="AF205">
        <f>BM205*AT205*(BH205-BG205*(1000-AT205*BJ205)/(1000-AT205*BI205))/(100*BA205)</f>
        <v>0</v>
      </c>
      <c r="AG205">
        <f>1000*BM205*AT205*(BI205-BJ205)/(100*BA205*(1000-AT205*BI205))</f>
        <v>0</v>
      </c>
      <c r="AH205">
        <f>(AI205 - AJ205 - BN205*1E3/(8.314*(BP205+273.15)) * AL205/BM205 * AK205) * BM205/(100*BA205) * (1000 - BJ205)/1000</f>
        <v>0</v>
      </c>
      <c r="AI205">
        <v>2031.501950507391</v>
      </c>
      <c r="AJ205">
        <v>2031.194121212121</v>
      </c>
      <c r="AK205">
        <v>0.001906194426029688</v>
      </c>
      <c r="AL205">
        <v>67.21356426271699</v>
      </c>
      <c r="AM205">
        <f>(AO205 - AN205 + BN205*1E3/(8.314*(BP205+273.15)) * AQ205/BM205 * AP205) * BM205/(100*BA205) * 1000/(1000 - AO205)</f>
        <v>0</v>
      </c>
      <c r="AN205">
        <v>15.4952378922263</v>
      </c>
      <c r="AO205">
        <v>15.83838545454545</v>
      </c>
      <c r="AP205">
        <v>-0.0001053345701046106</v>
      </c>
      <c r="AQ205">
        <v>78.53451619600801</v>
      </c>
      <c r="AR205">
        <v>0</v>
      </c>
      <c r="AS205">
        <v>0</v>
      </c>
      <c r="AT205">
        <f>IF(AR205*$H$13&gt;=AV205,1.0,(AV205/(AV205-AR205*$H$13)))</f>
        <v>0</v>
      </c>
      <c r="AU205">
        <f>(AT205-1)*100</f>
        <v>0</v>
      </c>
      <c r="AV205">
        <f>MAX(0,($B$13+$C$13*BU205)/(1+$D$13*BU205)*BN205/(BP205+273)*$E$13)</f>
        <v>0</v>
      </c>
      <c r="AW205">
        <f>$B$11*BV205+$C$11*BW205+$F$11*CH205*(1-CK205)</f>
        <v>0</v>
      </c>
      <c r="AX205">
        <f>AW205*AY205</f>
        <v>0</v>
      </c>
      <c r="AY205">
        <f>($B$11*$D$9+$C$11*$D$9+$F$11*((CU205+CM205)/MAX(CU205+CM205+CV205, 0.1)*$I$9+CV205/MAX(CU205+CM205+CV205, 0.1)*$J$9))/($B$11+$C$11+$F$11)</f>
        <v>0</v>
      </c>
      <c r="AZ205">
        <f>($B$11*$K$9+$C$11*$K$9+$F$11*((CU205+CM205)/MAX(CU205+CM205+CV205, 0.1)*$P$9+CV205/MAX(CU205+CM205+CV205, 0.1)*$Q$9))/($B$11+$C$11+$F$11)</f>
        <v>0</v>
      </c>
      <c r="BA205">
        <v>6</v>
      </c>
      <c r="BB205">
        <v>0.5</v>
      </c>
      <c r="BC205" t="s">
        <v>355</v>
      </c>
      <c r="BD205">
        <v>2</v>
      </c>
      <c r="BE205" t="b">
        <v>1</v>
      </c>
      <c r="BF205">
        <v>1714159430.166666</v>
      </c>
      <c r="BG205">
        <v>1998.939666666666</v>
      </c>
      <c r="BH205">
        <v>2000.007</v>
      </c>
      <c r="BI205">
        <v>15.84944666666667</v>
      </c>
      <c r="BJ205">
        <v>15.49324</v>
      </c>
      <c r="BK205">
        <v>2006.210666666667</v>
      </c>
      <c r="BL205">
        <v>15.87481</v>
      </c>
      <c r="BM205">
        <v>600.0178</v>
      </c>
      <c r="BN205">
        <v>101.3588</v>
      </c>
      <c r="BO205">
        <v>0.1000156833333333</v>
      </c>
      <c r="BP205">
        <v>26.63352666666667</v>
      </c>
      <c r="BQ205">
        <v>26.76731666666667</v>
      </c>
      <c r="BR205">
        <v>999.9000000000002</v>
      </c>
      <c r="BS205">
        <v>0</v>
      </c>
      <c r="BT205">
        <v>0</v>
      </c>
      <c r="BU205">
        <v>10003.22833333333</v>
      </c>
      <c r="BV205">
        <v>0</v>
      </c>
      <c r="BW205">
        <v>1895.653666666667</v>
      </c>
      <c r="BX205">
        <v>-1.066910766666666</v>
      </c>
      <c r="BY205">
        <v>2031.133</v>
      </c>
      <c r="BZ205">
        <v>2031.481</v>
      </c>
      <c r="CA205">
        <v>0.3561962999999999</v>
      </c>
      <c r="CB205">
        <v>2000.007</v>
      </c>
      <c r="CC205">
        <v>15.49324</v>
      </c>
      <c r="CD205">
        <v>1.606480666666667</v>
      </c>
      <c r="CE205">
        <v>1.570378</v>
      </c>
      <c r="CF205">
        <v>14.02110333333333</v>
      </c>
      <c r="CG205">
        <v>13.67115</v>
      </c>
      <c r="CH205">
        <v>350.0604666666667</v>
      </c>
      <c r="CI205">
        <v>0.8999808666666665</v>
      </c>
      <c r="CJ205">
        <v>0.1000191466666667</v>
      </c>
      <c r="CK205">
        <v>0</v>
      </c>
      <c r="CL205">
        <v>193.5961</v>
      </c>
      <c r="CM205">
        <v>5.00098</v>
      </c>
      <c r="CN205">
        <v>1362.228</v>
      </c>
      <c r="CO205">
        <v>3193.684666666666</v>
      </c>
      <c r="CP205">
        <v>34.125</v>
      </c>
      <c r="CQ205">
        <v>38.06199999999999</v>
      </c>
      <c r="CR205">
        <v>35.74159999999999</v>
      </c>
      <c r="CS205">
        <v>37.37913333333334</v>
      </c>
      <c r="CT205">
        <v>36.19539999999999</v>
      </c>
      <c r="CU205">
        <v>310.5473333333333</v>
      </c>
      <c r="CV205">
        <v>34.514</v>
      </c>
      <c r="CW205">
        <v>0</v>
      </c>
      <c r="CX205">
        <v>1714159525.1</v>
      </c>
      <c r="CY205">
        <v>0</v>
      </c>
      <c r="CZ205">
        <v>1714158924.6</v>
      </c>
      <c r="DA205" t="s">
        <v>732</v>
      </c>
      <c r="DB205">
        <v>1714158924.6</v>
      </c>
      <c r="DC205">
        <v>1714158906.6</v>
      </c>
      <c r="DD205">
        <v>7</v>
      </c>
      <c r="DE205">
        <v>1.728</v>
      </c>
      <c r="DF205">
        <v>-0.003</v>
      </c>
      <c r="DG205">
        <v>-7.118</v>
      </c>
      <c r="DH205">
        <v>-0.028</v>
      </c>
      <c r="DI205">
        <v>2000</v>
      </c>
      <c r="DJ205">
        <v>14</v>
      </c>
      <c r="DK205">
        <v>0.74</v>
      </c>
      <c r="DL205">
        <v>0.11</v>
      </c>
      <c r="DM205">
        <v>-1.056846024390244</v>
      </c>
      <c r="DN205">
        <v>0.2408905714285716</v>
      </c>
      <c r="DO205">
        <v>0.103351220805205</v>
      </c>
      <c r="DP205">
        <v>0</v>
      </c>
      <c r="DQ205">
        <v>0.3605804390243902</v>
      </c>
      <c r="DR205">
        <v>-0.1209127944250863</v>
      </c>
      <c r="DS205">
        <v>0.01233268925047254</v>
      </c>
      <c r="DT205">
        <v>0</v>
      </c>
      <c r="DU205">
        <v>0</v>
      </c>
      <c r="DV205">
        <v>2</v>
      </c>
      <c r="DW205" t="s">
        <v>357</v>
      </c>
      <c r="DX205">
        <v>3.22837</v>
      </c>
      <c r="DY205">
        <v>2.70418</v>
      </c>
      <c r="DZ205">
        <v>0.293617</v>
      </c>
      <c r="EA205">
        <v>0.293719</v>
      </c>
      <c r="EB205">
        <v>0.0856982</v>
      </c>
      <c r="EC205">
        <v>0.0847675</v>
      </c>
      <c r="ED205">
        <v>22954.3</v>
      </c>
      <c r="EE205">
        <v>22381.3</v>
      </c>
      <c r="EF205">
        <v>31136.7</v>
      </c>
      <c r="EG205">
        <v>30059.8</v>
      </c>
      <c r="EH205">
        <v>38127.8</v>
      </c>
      <c r="EI205">
        <v>36403</v>
      </c>
      <c r="EJ205">
        <v>43625.9</v>
      </c>
      <c r="EK205">
        <v>41996</v>
      </c>
      <c r="EL205">
        <v>2.09335</v>
      </c>
      <c r="EM205">
        <v>1.86087</v>
      </c>
      <c r="EN205">
        <v>0.0238419</v>
      </c>
      <c r="EO205">
        <v>0</v>
      </c>
      <c r="EP205">
        <v>26.3772</v>
      </c>
      <c r="EQ205">
        <v>999.9</v>
      </c>
      <c r="ER205">
        <v>40.6</v>
      </c>
      <c r="ES205">
        <v>32.3</v>
      </c>
      <c r="ET205">
        <v>19.4549</v>
      </c>
      <c r="EU205">
        <v>62.2029</v>
      </c>
      <c r="EV205">
        <v>21.9511</v>
      </c>
      <c r="EW205">
        <v>1</v>
      </c>
      <c r="EX205">
        <v>0.134096</v>
      </c>
      <c r="EY205">
        <v>0.89463</v>
      </c>
      <c r="EZ205">
        <v>20.1507</v>
      </c>
      <c r="FA205">
        <v>5.22702</v>
      </c>
      <c r="FB205">
        <v>11.998</v>
      </c>
      <c r="FC205">
        <v>4.96595</v>
      </c>
      <c r="FD205">
        <v>3.297</v>
      </c>
      <c r="FE205">
        <v>9999</v>
      </c>
      <c r="FF205">
        <v>9999</v>
      </c>
      <c r="FG205">
        <v>9999</v>
      </c>
      <c r="FH205">
        <v>28.9</v>
      </c>
      <c r="FI205">
        <v>4.97153</v>
      </c>
      <c r="FJ205">
        <v>1.8682</v>
      </c>
      <c r="FK205">
        <v>1.85959</v>
      </c>
      <c r="FL205">
        <v>1.86566</v>
      </c>
      <c r="FM205">
        <v>1.86354</v>
      </c>
      <c r="FN205">
        <v>1.86493</v>
      </c>
      <c r="FO205">
        <v>1.86035</v>
      </c>
      <c r="FP205">
        <v>1.86447</v>
      </c>
      <c r="FQ205">
        <v>0</v>
      </c>
      <c r="FR205">
        <v>0</v>
      </c>
      <c r="FS205">
        <v>0</v>
      </c>
      <c r="FT205">
        <v>0</v>
      </c>
      <c r="FU205" t="s">
        <v>358</v>
      </c>
      <c r="FV205" t="s">
        <v>359</v>
      </c>
      <c r="FW205" t="s">
        <v>360</v>
      </c>
      <c r="FX205" t="s">
        <v>360</v>
      </c>
      <c r="FY205" t="s">
        <v>360</v>
      </c>
      <c r="FZ205" t="s">
        <v>360</v>
      </c>
      <c r="GA205">
        <v>0</v>
      </c>
      <c r="GB205">
        <v>100</v>
      </c>
      <c r="GC205">
        <v>100</v>
      </c>
      <c r="GD205">
        <v>-7.27</v>
      </c>
      <c r="GE205">
        <v>-0.0254</v>
      </c>
      <c r="GF205">
        <v>0.7488809363715137</v>
      </c>
      <c r="GG205">
        <v>-0.004200780211792431</v>
      </c>
      <c r="GH205">
        <v>-6.086107273994438E-07</v>
      </c>
      <c r="GI205">
        <v>3.538391214060535E-10</v>
      </c>
      <c r="GJ205">
        <v>-0.05062057039447274</v>
      </c>
      <c r="GK205">
        <v>0.006682484536868237</v>
      </c>
      <c r="GL205">
        <v>-0.0007200357986506558</v>
      </c>
      <c r="GM205">
        <v>2.515042002614049E-05</v>
      </c>
      <c r="GN205">
        <v>15</v>
      </c>
      <c r="GO205">
        <v>1944</v>
      </c>
      <c r="GP205">
        <v>3</v>
      </c>
      <c r="GQ205">
        <v>20</v>
      </c>
      <c r="GR205">
        <v>8.6</v>
      </c>
      <c r="GS205">
        <v>8.9</v>
      </c>
      <c r="GT205">
        <v>4.01001</v>
      </c>
      <c r="GU205">
        <v>2.40601</v>
      </c>
      <c r="GV205">
        <v>1.44775</v>
      </c>
      <c r="GW205">
        <v>2.29126</v>
      </c>
      <c r="GX205">
        <v>1.55151</v>
      </c>
      <c r="GY205">
        <v>2.42188</v>
      </c>
      <c r="GZ205">
        <v>38.5259</v>
      </c>
      <c r="HA205">
        <v>24.07</v>
      </c>
      <c r="HB205">
        <v>18</v>
      </c>
      <c r="HC205">
        <v>596.533</v>
      </c>
      <c r="HD205">
        <v>448.052</v>
      </c>
      <c r="HE205">
        <v>25.0007</v>
      </c>
      <c r="HF205">
        <v>28.8566</v>
      </c>
      <c r="HG205">
        <v>30.0004</v>
      </c>
      <c r="HH205">
        <v>28.8403</v>
      </c>
      <c r="HI205">
        <v>28.7974</v>
      </c>
      <c r="HJ205">
        <v>80.27070000000001</v>
      </c>
      <c r="HK205">
        <v>26.9306</v>
      </c>
      <c r="HL205">
        <v>30.5096</v>
      </c>
      <c r="HM205">
        <v>25</v>
      </c>
      <c r="HN205">
        <v>2000</v>
      </c>
      <c r="HO205">
        <v>15.4714</v>
      </c>
      <c r="HP205">
        <v>98.7962</v>
      </c>
      <c r="HQ205">
        <v>100.329</v>
      </c>
    </row>
    <row r="206" spans="1:225">
      <c r="A206">
        <v>190</v>
      </c>
      <c r="B206">
        <v>1714159448.1</v>
      </c>
      <c r="C206">
        <v>8391</v>
      </c>
      <c r="D206" t="s">
        <v>767</v>
      </c>
      <c r="E206" t="s">
        <v>768</v>
      </c>
      <c r="F206">
        <v>5</v>
      </c>
      <c r="G206" t="s">
        <v>392</v>
      </c>
      <c r="H206">
        <v>1714159440.166666</v>
      </c>
      <c r="I206">
        <f>(J206)/1000</f>
        <v>0</v>
      </c>
      <c r="J206">
        <f>IF(BE206, AM206, AG206)</f>
        <v>0</v>
      </c>
      <c r="K206">
        <f>IF(BE206, AH206, AF206)</f>
        <v>0</v>
      </c>
      <c r="L206">
        <f>BG206 - IF(AT206&gt;1, K206*BA206*100.0/(AV206*BU206), 0)</f>
        <v>0</v>
      </c>
      <c r="M206">
        <f>((S206-I206/2)*L206-K206)/(S206+I206/2)</f>
        <v>0</v>
      </c>
      <c r="N206">
        <f>M206*(BN206+BO206)/1000.0</f>
        <v>0</v>
      </c>
      <c r="O206">
        <f>(BG206 - IF(AT206&gt;1, K206*BA206*100.0/(AV206*BU206), 0))*(BN206+BO206)/1000.0</f>
        <v>0</v>
      </c>
      <c r="P206">
        <f>2.0/((1/R206-1/Q206)+SIGN(R206)*SQRT((1/R206-1/Q206)*(1/R206-1/Q206) + 4*BB206/((BB206+1)*(BB206+1))*(2*1/R206*1/Q206-1/Q206*1/Q206)))</f>
        <v>0</v>
      </c>
      <c r="Q206">
        <f>IF(LEFT(BC206,1)&lt;&gt;"0",IF(LEFT(BC206,1)="1",3.0,BD206),$D$5+$E$5*(BU206*BN206/($K$5*1000))+$F$5*(BU206*BN206/($K$5*1000))*MAX(MIN(BA206,$J$5),$I$5)*MAX(MIN(BA206,$J$5),$I$5)+$G$5*MAX(MIN(BA206,$J$5),$I$5)*(BU206*BN206/($K$5*1000))+$H$5*(BU206*BN206/($K$5*1000))*(BU206*BN206/($K$5*1000)))</f>
        <v>0</v>
      </c>
      <c r="R206">
        <f>I206*(1000-(1000*0.61365*exp(17.502*V206/(240.97+V206))/(BN206+BO206)+BI206)/2)/(1000*0.61365*exp(17.502*V206/(240.97+V206))/(BN206+BO206)-BI206)</f>
        <v>0</v>
      </c>
      <c r="S206">
        <f>1/((BB206+1)/(P206/1.6)+1/(Q206/1.37)) + BB206/((BB206+1)/(P206/1.6) + BB206/(Q206/1.37))</f>
        <v>0</v>
      </c>
      <c r="T206">
        <f>(AW206*AZ206)</f>
        <v>0</v>
      </c>
      <c r="U206">
        <f>(BP206+(T206+2*0.95*5.67E-8*(((BP206+$B$7)+273)^4-(BP206+273)^4)-44100*I206)/(1.84*29.3*Q206+8*0.95*5.67E-8*(BP206+273)^3))</f>
        <v>0</v>
      </c>
      <c r="V206">
        <f>($C$7*BQ206+$D$7*BR206+$E$7*U206)</f>
        <v>0</v>
      </c>
      <c r="W206">
        <f>0.61365*exp(17.502*V206/(240.97+V206))</f>
        <v>0</v>
      </c>
      <c r="X206">
        <f>(Y206/Z206*100)</f>
        <v>0</v>
      </c>
      <c r="Y206">
        <f>BI206*(BN206+BO206)/1000</f>
        <v>0</v>
      </c>
      <c r="Z206">
        <f>0.61365*exp(17.502*BP206/(240.97+BP206))</f>
        <v>0</v>
      </c>
      <c r="AA206">
        <f>(W206-BI206*(BN206+BO206)/1000)</f>
        <v>0</v>
      </c>
      <c r="AB206">
        <f>(-I206*44100)</f>
        <v>0</v>
      </c>
      <c r="AC206">
        <f>2*29.3*Q206*0.92*(BP206-V206)</f>
        <v>0</v>
      </c>
      <c r="AD206">
        <f>2*0.95*5.67E-8*(((BP206+$B$7)+273)^4-(V206+273)^4)</f>
        <v>0</v>
      </c>
      <c r="AE206">
        <f>T206+AD206+AB206+AC206</f>
        <v>0</v>
      </c>
      <c r="AF206">
        <f>BM206*AT206*(BH206-BG206*(1000-AT206*BJ206)/(1000-AT206*BI206))/(100*BA206)</f>
        <v>0</v>
      </c>
      <c r="AG206">
        <f>1000*BM206*AT206*(BI206-BJ206)/(100*BA206*(1000-AT206*BI206))</f>
        <v>0</v>
      </c>
      <c r="AH206">
        <f>(AI206 - AJ206 - BN206*1E3/(8.314*(BP206+273.15)) * AL206/BM206 * AK206) * BM206/(100*BA206) * (1000 - BJ206)/1000</f>
        <v>0</v>
      </c>
      <c r="AI206">
        <v>2031.593324000804</v>
      </c>
      <c r="AJ206">
        <v>2031.234848484847</v>
      </c>
      <c r="AK206">
        <v>-0.004214641557592753</v>
      </c>
      <c r="AL206">
        <v>67.21356426271699</v>
      </c>
      <c r="AM206">
        <f>(AO206 - AN206 + BN206*1E3/(8.314*(BP206+273.15)) * AQ206/BM206 * AP206) * BM206/(100*BA206) * 1000/(1000 - AO206)</f>
        <v>0</v>
      </c>
      <c r="AN206">
        <v>15.50203431236237</v>
      </c>
      <c r="AO206">
        <v>15.84345030303031</v>
      </c>
      <c r="AP206">
        <v>0.0001066187996738195</v>
      </c>
      <c r="AQ206">
        <v>78.53451619600801</v>
      </c>
      <c r="AR206">
        <v>0</v>
      </c>
      <c r="AS206">
        <v>0</v>
      </c>
      <c r="AT206">
        <f>IF(AR206*$H$13&gt;=AV206,1.0,(AV206/(AV206-AR206*$H$13)))</f>
        <v>0</v>
      </c>
      <c r="AU206">
        <f>(AT206-1)*100</f>
        <v>0</v>
      </c>
      <c r="AV206">
        <f>MAX(0,($B$13+$C$13*BU206)/(1+$D$13*BU206)*BN206/(BP206+273)*$E$13)</f>
        <v>0</v>
      </c>
      <c r="AW206">
        <f>$B$11*BV206+$C$11*BW206+$F$11*CH206*(1-CK206)</f>
        <v>0</v>
      </c>
      <c r="AX206">
        <f>AW206*AY206</f>
        <v>0</v>
      </c>
      <c r="AY206">
        <f>($B$11*$D$9+$C$11*$D$9+$F$11*((CU206+CM206)/MAX(CU206+CM206+CV206, 0.1)*$I$9+CV206/MAX(CU206+CM206+CV206, 0.1)*$J$9))/($B$11+$C$11+$F$11)</f>
        <v>0</v>
      </c>
      <c r="AZ206">
        <f>($B$11*$K$9+$C$11*$K$9+$F$11*((CU206+CM206)/MAX(CU206+CM206+CV206, 0.1)*$P$9+CV206/MAX(CU206+CM206+CV206, 0.1)*$Q$9))/($B$11+$C$11+$F$11)</f>
        <v>0</v>
      </c>
      <c r="BA206">
        <v>6</v>
      </c>
      <c r="BB206">
        <v>0.5</v>
      </c>
      <c r="BC206" t="s">
        <v>355</v>
      </c>
      <c r="BD206">
        <v>2</v>
      </c>
      <c r="BE206" t="b">
        <v>1</v>
      </c>
      <c r="BF206">
        <v>1714159440.166666</v>
      </c>
      <c r="BG206">
        <v>1999.028666666666</v>
      </c>
      <c r="BH206">
        <v>1999.983666666667</v>
      </c>
      <c r="BI206">
        <v>15.83999333333333</v>
      </c>
      <c r="BJ206">
        <v>15.49847666666667</v>
      </c>
      <c r="BK206">
        <v>2006.299333333333</v>
      </c>
      <c r="BL206">
        <v>15.86539666666666</v>
      </c>
      <c r="BM206">
        <v>599.9906666666667</v>
      </c>
      <c r="BN206">
        <v>101.3542333333333</v>
      </c>
      <c r="BO206">
        <v>0.09993175333333332</v>
      </c>
      <c r="BP206">
        <v>26.64090333333333</v>
      </c>
      <c r="BQ206">
        <v>26.77368666666667</v>
      </c>
      <c r="BR206">
        <v>999.9000000000002</v>
      </c>
      <c r="BS206">
        <v>0</v>
      </c>
      <c r="BT206">
        <v>0</v>
      </c>
      <c r="BU206">
        <v>10004.73533333334</v>
      </c>
      <c r="BV206">
        <v>0</v>
      </c>
      <c r="BW206">
        <v>1897.188666666667</v>
      </c>
      <c r="BX206">
        <v>-0.9551594333333334</v>
      </c>
      <c r="BY206">
        <v>2031.204</v>
      </c>
      <c r="BZ206">
        <v>2031.468333333333</v>
      </c>
      <c r="CA206">
        <v>0.3415059333333333</v>
      </c>
      <c r="CB206">
        <v>1999.983666666667</v>
      </c>
      <c r="CC206">
        <v>15.49847666666667</v>
      </c>
      <c r="CD206">
        <v>1.60545</v>
      </c>
      <c r="CE206">
        <v>1.570837</v>
      </c>
      <c r="CF206">
        <v>14.01120666666666</v>
      </c>
      <c r="CG206">
        <v>13.67565666666667</v>
      </c>
      <c r="CH206">
        <v>350.0382333333334</v>
      </c>
      <c r="CI206">
        <v>0.8999756666666666</v>
      </c>
      <c r="CJ206">
        <v>0.10002435</v>
      </c>
      <c r="CK206">
        <v>0</v>
      </c>
      <c r="CL206">
        <v>193.2945333333333</v>
      </c>
      <c r="CM206">
        <v>5.00098</v>
      </c>
      <c r="CN206">
        <v>1357.95</v>
      </c>
      <c r="CO206">
        <v>3193.473333333333</v>
      </c>
      <c r="CP206">
        <v>34.12913333333334</v>
      </c>
      <c r="CQ206">
        <v>38.06619999999999</v>
      </c>
      <c r="CR206">
        <v>35.7416</v>
      </c>
      <c r="CS206">
        <v>37.41426666666666</v>
      </c>
      <c r="CT206">
        <v>36.1996</v>
      </c>
      <c r="CU206">
        <v>310.526</v>
      </c>
      <c r="CV206">
        <v>34.514</v>
      </c>
      <c r="CW206">
        <v>0</v>
      </c>
      <c r="CX206">
        <v>1714159535.3</v>
      </c>
      <c r="CY206">
        <v>0</v>
      </c>
      <c r="CZ206">
        <v>1714158924.6</v>
      </c>
      <c r="DA206" t="s">
        <v>732</v>
      </c>
      <c r="DB206">
        <v>1714158924.6</v>
      </c>
      <c r="DC206">
        <v>1714158906.6</v>
      </c>
      <c r="DD206">
        <v>7</v>
      </c>
      <c r="DE206">
        <v>1.728</v>
      </c>
      <c r="DF206">
        <v>-0.003</v>
      </c>
      <c r="DG206">
        <v>-7.118</v>
      </c>
      <c r="DH206">
        <v>-0.028</v>
      </c>
      <c r="DI206">
        <v>2000</v>
      </c>
      <c r="DJ206">
        <v>14</v>
      </c>
      <c r="DK206">
        <v>0.74</v>
      </c>
      <c r="DL206">
        <v>0.11</v>
      </c>
      <c r="DM206">
        <v>-0.9954266097560976</v>
      </c>
      <c r="DN206">
        <v>0.4113428989547033</v>
      </c>
      <c r="DO206">
        <v>0.1216392893310778</v>
      </c>
      <c r="DP206">
        <v>0</v>
      </c>
      <c r="DQ206">
        <v>0.3450142195121951</v>
      </c>
      <c r="DR206">
        <v>-0.06119209756097611</v>
      </c>
      <c r="DS206">
        <v>0.006946616233689311</v>
      </c>
      <c r="DT206">
        <v>1</v>
      </c>
      <c r="DU206">
        <v>1</v>
      </c>
      <c r="DV206">
        <v>2</v>
      </c>
      <c r="DW206" t="s">
        <v>368</v>
      </c>
      <c r="DX206">
        <v>3.22803</v>
      </c>
      <c r="DY206">
        <v>2.7046</v>
      </c>
      <c r="DZ206">
        <v>0.29365</v>
      </c>
      <c r="EA206">
        <v>0.293773</v>
      </c>
      <c r="EB206">
        <v>0.08572689999999999</v>
      </c>
      <c r="EC206">
        <v>0.08480699999999999</v>
      </c>
      <c r="ED206">
        <v>22953.4</v>
      </c>
      <c r="EE206">
        <v>22379.2</v>
      </c>
      <c r="EF206">
        <v>31137</v>
      </c>
      <c r="EG206">
        <v>30059.3</v>
      </c>
      <c r="EH206">
        <v>38127</v>
      </c>
      <c r="EI206">
        <v>36400.6</v>
      </c>
      <c r="EJ206">
        <v>43626.3</v>
      </c>
      <c r="EK206">
        <v>41995</v>
      </c>
      <c r="EL206">
        <v>2.09302</v>
      </c>
      <c r="EM206">
        <v>1.86022</v>
      </c>
      <c r="EN206">
        <v>0.0234693</v>
      </c>
      <c r="EO206">
        <v>0</v>
      </c>
      <c r="EP206">
        <v>26.3995</v>
      </c>
      <c r="EQ206">
        <v>999.9</v>
      </c>
      <c r="ER206">
        <v>40.6</v>
      </c>
      <c r="ES206">
        <v>32.3</v>
      </c>
      <c r="ET206">
        <v>19.4545</v>
      </c>
      <c r="EU206">
        <v>61.4729</v>
      </c>
      <c r="EV206">
        <v>22.4239</v>
      </c>
      <c r="EW206">
        <v>1</v>
      </c>
      <c r="EX206">
        <v>0.134647</v>
      </c>
      <c r="EY206">
        <v>0.901209</v>
      </c>
      <c r="EZ206">
        <v>20.1508</v>
      </c>
      <c r="FA206">
        <v>5.22627</v>
      </c>
      <c r="FB206">
        <v>11.998</v>
      </c>
      <c r="FC206">
        <v>4.966</v>
      </c>
      <c r="FD206">
        <v>3.297</v>
      </c>
      <c r="FE206">
        <v>9999</v>
      </c>
      <c r="FF206">
        <v>9999</v>
      </c>
      <c r="FG206">
        <v>9999</v>
      </c>
      <c r="FH206">
        <v>28.9</v>
      </c>
      <c r="FI206">
        <v>4.97151</v>
      </c>
      <c r="FJ206">
        <v>1.86817</v>
      </c>
      <c r="FK206">
        <v>1.85959</v>
      </c>
      <c r="FL206">
        <v>1.86566</v>
      </c>
      <c r="FM206">
        <v>1.86354</v>
      </c>
      <c r="FN206">
        <v>1.86492</v>
      </c>
      <c r="FO206">
        <v>1.86035</v>
      </c>
      <c r="FP206">
        <v>1.86447</v>
      </c>
      <c r="FQ206">
        <v>0</v>
      </c>
      <c r="FR206">
        <v>0</v>
      </c>
      <c r="FS206">
        <v>0</v>
      </c>
      <c r="FT206">
        <v>0</v>
      </c>
      <c r="FU206" t="s">
        <v>358</v>
      </c>
      <c r="FV206" t="s">
        <v>359</v>
      </c>
      <c r="FW206" t="s">
        <v>360</v>
      </c>
      <c r="FX206" t="s">
        <v>360</v>
      </c>
      <c r="FY206" t="s">
        <v>360</v>
      </c>
      <c r="FZ206" t="s">
        <v>360</v>
      </c>
      <c r="GA206">
        <v>0</v>
      </c>
      <c r="GB206">
        <v>100</v>
      </c>
      <c r="GC206">
        <v>100</v>
      </c>
      <c r="GD206">
        <v>-7.27</v>
      </c>
      <c r="GE206">
        <v>-0.0254</v>
      </c>
      <c r="GF206">
        <v>0.7488809363715137</v>
      </c>
      <c r="GG206">
        <v>-0.004200780211792431</v>
      </c>
      <c r="GH206">
        <v>-6.086107273994438E-07</v>
      </c>
      <c r="GI206">
        <v>3.538391214060535E-10</v>
      </c>
      <c r="GJ206">
        <v>-0.05062057039447274</v>
      </c>
      <c r="GK206">
        <v>0.006682484536868237</v>
      </c>
      <c r="GL206">
        <v>-0.0007200357986506558</v>
      </c>
      <c r="GM206">
        <v>2.515042002614049E-05</v>
      </c>
      <c r="GN206">
        <v>15</v>
      </c>
      <c r="GO206">
        <v>1944</v>
      </c>
      <c r="GP206">
        <v>3</v>
      </c>
      <c r="GQ206">
        <v>20</v>
      </c>
      <c r="GR206">
        <v>8.699999999999999</v>
      </c>
      <c r="GS206">
        <v>9</v>
      </c>
      <c r="GT206">
        <v>4.01001</v>
      </c>
      <c r="GU206">
        <v>2.4231</v>
      </c>
      <c r="GV206">
        <v>1.44775</v>
      </c>
      <c r="GW206">
        <v>2.29004</v>
      </c>
      <c r="GX206">
        <v>1.55151</v>
      </c>
      <c r="GY206">
        <v>2.39868</v>
      </c>
      <c r="GZ206">
        <v>38.5504</v>
      </c>
      <c r="HA206">
        <v>24.07</v>
      </c>
      <c r="HB206">
        <v>18</v>
      </c>
      <c r="HC206">
        <v>596.388</v>
      </c>
      <c r="HD206">
        <v>447.723</v>
      </c>
      <c r="HE206">
        <v>25.0008</v>
      </c>
      <c r="HF206">
        <v>28.8647</v>
      </c>
      <c r="HG206">
        <v>30.0004</v>
      </c>
      <c r="HH206">
        <v>28.849</v>
      </c>
      <c r="HI206">
        <v>28.8066</v>
      </c>
      <c r="HJ206">
        <v>80.2658</v>
      </c>
      <c r="HK206">
        <v>26.9306</v>
      </c>
      <c r="HL206">
        <v>30.5096</v>
      </c>
      <c r="HM206">
        <v>25</v>
      </c>
      <c r="HN206">
        <v>2000</v>
      </c>
      <c r="HO206">
        <v>15.47</v>
      </c>
      <c r="HP206">
        <v>98.797</v>
      </c>
      <c r="HQ206">
        <v>100.327</v>
      </c>
    </row>
    <row r="207" spans="1:225">
      <c r="A207">
        <v>191</v>
      </c>
      <c r="B207">
        <v>1714159458.1</v>
      </c>
      <c r="C207">
        <v>8401</v>
      </c>
      <c r="D207" t="s">
        <v>769</v>
      </c>
      <c r="E207" t="s">
        <v>770</v>
      </c>
      <c r="F207">
        <v>5</v>
      </c>
      <c r="G207" t="s">
        <v>392</v>
      </c>
      <c r="H207">
        <v>1714159450.166666</v>
      </c>
      <c r="I207">
        <f>(J207)/1000</f>
        <v>0</v>
      </c>
      <c r="J207">
        <f>IF(BE207, AM207, AG207)</f>
        <v>0</v>
      </c>
      <c r="K207">
        <f>IF(BE207, AH207, AF207)</f>
        <v>0</v>
      </c>
      <c r="L207">
        <f>BG207 - IF(AT207&gt;1, K207*BA207*100.0/(AV207*BU207), 0)</f>
        <v>0</v>
      </c>
      <c r="M207">
        <f>((S207-I207/2)*L207-K207)/(S207+I207/2)</f>
        <v>0</v>
      </c>
      <c r="N207">
        <f>M207*(BN207+BO207)/1000.0</f>
        <v>0</v>
      </c>
      <c r="O207">
        <f>(BG207 - IF(AT207&gt;1, K207*BA207*100.0/(AV207*BU207), 0))*(BN207+BO207)/1000.0</f>
        <v>0</v>
      </c>
      <c r="P207">
        <f>2.0/((1/R207-1/Q207)+SIGN(R207)*SQRT((1/R207-1/Q207)*(1/R207-1/Q207) + 4*BB207/((BB207+1)*(BB207+1))*(2*1/R207*1/Q207-1/Q207*1/Q207)))</f>
        <v>0</v>
      </c>
      <c r="Q207">
        <f>IF(LEFT(BC207,1)&lt;&gt;"0",IF(LEFT(BC207,1)="1",3.0,BD207),$D$5+$E$5*(BU207*BN207/($K$5*1000))+$F$5*(BU207*BN207/($K$5*1000))*MAX(MIN(BA207,$J$5),$I$5)*MAX(MIN(BA207,$J$5),$I$5)+$G$5*MAX(MIN(BA207,$J$5),$I$5)*(BU207*BN207/($K$5*1000))+$H$5*(BU207*BN207/($K$5*1000))*(BU207*BN207/($K$5*1000)))</f>
        <v>0</v>
      </c>
      <c r="R207">
        <f>I207*(1000-(1000*0.61365*exp(17.502*V207/(240.97+V207))/(BN207+BO207)+BI207)/2)/(1000*0.61365*exp(17.502*V207/(240.97+V207))/(BN207+BO207)-BI207)</f>
        <v>0</v>
      </c>
      <c r="S207">
        <f>1/((BB207+1)/(P207/1.6)+1/(Q207/1.37)) + BB207/((BB207+1)/(P207/1.6) + BB207/(Q207/1.37))</f>
        <v>0</v>
      </c>
      <c r="T207">
        <f>(AW207*AZ207)</f>
        <v>0</v>
      </c>
      <c r="U207">
        <f>(BP207+(T207+2*0.95*5.67E-8*(((BP207+$B$7)+273)^4-(BP207+273)^4)-44100*I207)/(1.84*29.3*Q207+8*0.95*5.67E-8*(BP207+273)^3))</f>
        <v>0</v>
      </c>
      <c r="V207">
        <f>($C$7*BQ207+$D$7*BR207+$E$7*U207)</f>
        <v>0</v>
      </c>
      <c r="W207">
        <f>0.61365*exp(17.502*V207/(240.97+V207))</f>
        <v>0</v>
      </c>
      <c r="X207">
        <f>(Y207/Z207*100)</f>
        <v>0</v>
      </c>
      <c r="Y207">
        <f>BI207*(BN207+BO207)/1000</f>
        <v>0</v>
      </c>
      <c r="Z207">
        <f>0.61365*exp(17.502*BP207/(240.97+BP207))</f>
        <v>0</v>
      </c>
      <c r="AA207">
        <f>(W207-BI207*(BN207+BO207)/1000)</f>
        <v>0</v>
      </c>
      <c r="AB207">
        <f>(-I207*44100)</f>
        <v>0</v>
      </c>
      <c r="AC207">
        <f>2*29.3*Q207*0.92*(BP207-V207)</f>
        <v>0</v>
      </c>
      <c r="AD207">
        <f>2*0.95*5.67E-8*(((BP207+$B$7)+273)^4-(V207+273)^4)</f>
        <v>0</v>
      </c>
      <c r="AE207">
        <f>T207+AD207+AB207+AC207</f>
        <v>0</v>
      </c>
      <c r="AF207">
        <f>BM207*AT207*(BH207-BG207*(1000-AT207*BJ207)/(1000-AT207*BI207))/(100*BA207)</f>
        <v>0</v>
      </c>
      <c r="AG207">
        <f>1000*BM207*AT207*(BI207-BJ207)/(100*BA207*(1000-AT207*BI207))</f>
        <v>0</v>
      </c>
      <c r="AH207">
        <f>(AI207 - AJ207 - BN207*1E3/(8.314*(BP207+273.15)) * AL207/BM207 * AK207) * BM207/(100*BA207) * (1000 - BJ207)/1000</f>
        <v>0</v>
      </c>
      <c r="AI207">
        <v>2031.302071576945</v>
      </c>
      <c r="AJ207">
        <v>2031.236242424241</v>
      </c>
      <c r="AK207">
        <v>-0.05302084580000833</v>
      </c>
      <c r="AL207">
        <v>67.21356426271699</v>
      </c>
      <c r="AM207">
        <f>(AO207 - AN207 + BN207*1E3/(8.314*(BP207+273.15)) * AQ207/BM207 * AP207) * BM207/(100*BA207) * 1000/(1000 - AO207)</f>
        <v>0</v>
      </c>
      <c r="AN207">
        <v>15.50680340009074</v>
      </c>
      <c r="AO207">
        <v>15.8515406060606</v>
      </c>
      <c r="AP207">
        <v>3.923079342789971E-05</v>
      </c>
      <c r="AQ207">
        <v>78.53451619600801</v>
      </c>
      <c r="AR207">
        <v>0</v>
      </c>
      <c r="AS207">
        <v>0</v>
      </c>
      <c r="AT207">
        <f>IF(AR207*$H$13&gt;=AV207,1.0,(AV207/(AV207-AR207*$H$13)))</f>
        <v>0</v>
      </c>
      <c r="AU207">
        <f>(AT207-1)*100</f>
        <v>0</v>
      </c>
      <c r="AV207">
        <f>MAX(0,($B$13+$C$13*BU207)/(1+$D$13*BU207)*BN207/(BP207+273)*$E$13)</f>
        <v>0</v>
      </c>
      <c r="AW207">
        <f>$B$11*BV207+$C$11*BW207+$F$11*CH207*(1-CK207)</f>
        <v>0</v>
      </c>
      <c r="AX207">
        <f>AW207*AY207</f>
        <v>0</v>
      </c>
      <c r="AY207">
        <f>($B$11*$D$9+$C$11*$D$9+$F$11*((CU207+CM207)/MAX(CU207+CM207+CV207, 0.1)*$I$9+CV207/MAX(CU207+CM207+CV207, 0.1)*$J$9))/($B$11+$C$11+$F$11)</f>
        <v>0</v>
      </c>
      <c r="AZ207">
        <f>($B$11*$K$9+$C$11*$K$9+$F$11*((CU207+CM207)/MAX(CU207+CM207+CV207, 0.1)*$P$9+CV207/MAX(CU207+CM207+CV207, 0.1)*$Q$9))/($B$11+$C$11+$F$11)</f>
        <v>0</v>
      </c>
      <c r="BA207">
        <v>6</v>
      </c>
      <c r="BB207">
        <v>0.5</v>
      </c>
      <c r="BC207" t="s">
        <v>355</v>
      </c>
      <c r="BD207">
        <v>2</v>
      </c>
      <c r="BE207" t="b">
        <v>1</v>
      </c>
      <c r="BF207">
        <v>1714159450.166666</v>
      </c>
      <c r="BG207">
        <v>1999.100333333334</v>
      </c>
      <c r="BH207">
        <v>2000.016333333333</v>
      </c>
      <c r="BI207">
        <v>15.84573</v>
      </c>
      <c r="BJ207">
        <v>15.50457333333333</v>
      </c>
      <c r="BK207">
        <v>2006.372333333333</v>
      </c>
      <c r="BL207">
        <v>15.87112</v>
      </c>
      <c r="BM207">
        <v>599.9912333333334</v>
      </c>
      <c r="BN207">
        <v>101.3566666666667</v>
      </c>
      <c r="BO207">
        <v>0.09994523666666666</v>
      </c>
      <c r="BP207">
        <v>26.65205333333333</v>
      </c>
      <c r="BQ207">
        <v>26.78464666666667</v>
      </c>
      <c r="BR207">
        <v>999.9000000000002</v>
      </c>
      <c r="BS207">
        <v>0</v>
      </c>
      <c r="BT207">
        <v>0</v>
      </c>
      <c r="BU207">
        <v>10001.458</v>
      </c>
      <c r="BV207">
        <v>0</v>
      </c>
      <c r="BW207">
        <v>1899.621666666666</v>
      </c>
      <c r="BX207">
        <v>-0.9163164666666668</v>
      </c>
      <c r="BY207">
        <v>2031.288666666666</v>
      </c>
      <c r="BZ207">
        <v>2031.514333333333</v>
      </c>
      <c r="CA207">
        <v>0.3411463666666667</v>
      </c>
      <c r="CB207">
        <v>2000.016333333333</v>
      </c>
      <c r="CC207">
        <v>15.50457333333333</v>
      </c>
      <c r="CD207">
        <v>1.606069666666667</v>
      </c>
      <c r="CE207">
        <v>1.571492333333334</v>
      </c>
      <c r="CF207">
        <v>14.01715333333333</v>
      </c>
      <c r="CG207">
        <v>13.68207666666667</v>
      </c>
      <c r="CH207">
        <v>350.0242</v>
      </c>
      <c r="CI207">
        <v>0.8999833</v>
      </c>
      <c r="CJ207">
        <v>0.1000167033333334</v>
      </c>
      <c r="CK207">
        <v>0</v>
      </c>
      <c r="CL207">
        <v>193.0498666666667</v>
      </c>
      <c r="CM207">
        <v>5.00098</v>
      </c>
      <c r="CN207">
        <v>1377.018666666666</v>
      </c>
      <c r="CO207">
        <v>3193.350666666667</v>
      </c>
      <c r="CP207">
        <v>34.13326666666667</v>
      </c>
      <c r="CQ207">
        <v>38.0893</v>
      </c>
      <c r="CR207">
        <v>35.7416</v>
      </c>
      <c r="CS207">
        <v>37.43699999999999</v>
      </c>
      <c r="CT207">
        <v>36.22689999999999</v>
      </c>
      <c r="CU207">
        <v>310.515</v>
      </c>
      <c r="CV207">
        <v>34.509</v>
      </c>
      <c r="CW207">
        <v>0</v>
      </c>
      <c r="CX207">
        <v>1714159544.9</v>
      </c>
      <c r="CY207">
        <v>0</v>
      </c>
      <c r="CZ207">
        <v>1714158924.6</v>
      </c>
      <c r="DA207" t="s">
        <v>732</v>
      </c>
      <c r="DB207">
        <v>1714158924.6</v>
      </c>
      <c r="DC207">
        <v>1714158906.6</v>
      </c>
      <c r="DD207">
        <v>7</v>
      </c>
      <c r="DE207">
        <v>1.728</v>
      </c>
      <c r="DF207">
        <v>-0.003</v>
      </c>
      <c r="DG207">
        <v>-7.118</v>
      </c>
      <c r="DH207">
        <v>-0.028</v>
      </c>
      <c r="DI207">
        <v>2000</v>
      </c>
      <c r="DJ207">
        <v>14</v>
      </c>
      <c r="DK207">
        <v>0.74</v>
      </c>
      <c r="DL207">
        <v>0.11</v>
      </c>
      <c r="DM207">
        <v>-0.9182275609756099</v>
      </c>
      <c r="DN207">
        <v>0.5405321184668993</v>
      </c>
      <c r="DO207">
        <v>0.1793047004753053</v>
      </c>
      <c r="DP207">
        <v>0</v>
      </c>
      <c r="DQ207">
        <v>0.3408999024390244</v>
      </c>
      <c r="DR207">
        <v>0.006289505226479814</v>
      </c>
      <c r="DS207">
        <v>0.001602999898131212</v>
      </c>
      <c r="DT207">
        <v>1</v>
      </c>
      <c r="DU207">
        <v>1</v>
      </c>
      <c r="DV207">
        <v>2</v>
      </c>
      <c r="DW207" t="s">
        <v>368</v>
      </c>
      <c r="DX207">
        <v>3.22807</v>
      </c>
      <c r="DY207">
        <v>2.70347</v>
      </c>
      <c r="DZ207">
        <v>0.293631</v>
      </c>
      <c r="EA207">
        <v>0.293731</v>
      </c>
      <c r="EB207">
        <v>0.0857549</v>
      </c>
      <c r="EC207">
        <v>0.0848232</v>
      </c>
      <c r="ED207">
        <v>22953.6</v>
      </c>
      <c r="EE207">
        <v>22379.9</v>
      </c>
      <c r="EF207">
        <v>31136.6</v>
      </c>
      <c r="EG207">
        <v>30058.5</v>
      </c>
      <c r="EH207">
        <v>38125.3</v>
      </c>
      <c r="EI207">
        <v>36399.3</v>
      </c>
      <c r="EJ207">
        <v>43625.7</v>
      </c>
      <c r="EK207">
        <v>41994.2</v>
      </c>
      <c r="EL207">
        <v>2.0926</v>
      </c>
      <c r="EM207">
        <v>1.86047</v>
      </c>
      <c r="EN207">
        <v>0.0222176</v>
      </c>
      <c r="EO207">
        <v>0</v>
      </c>
      <c r="EP207">
        <v>26.4279</v>
      </c>
      <c r="EQ207">
        <v>999.9</v>
      </c>
      <c r="ER207">
        <v>40.5</v>
      </c>
      <c r="ES207">
        <v>32.3</v>
      </c>
      <c r="ET207">
        <v>19.4048</v>
      </c>
      <c r="EU207">
        <v>62.1229</v>
      </c>
      <c r="EV207">
        <v>21.9591</v>
      </c>
      <c r="EW207">
        <v>1</v>
      </c>
      <c r="EX207">
        <v>0.135178</v>
      </c>
      <c r="EY207">
        <v>0.906664</v>
      </c>
      <c r="EZ207">
        <v>20.1508</v>
      </c>
      <c r="FA207">
        <v>5.22613</v>
      </c>
      <c r="FB207">
        <v>11.998</v>
      </c>
      <c r="FC207">
        <v>4.9659</v>
      </c>
      <c r="FD207">
        <v>3.297</v>
      </c>
      <c r="FE207">
        <v>9999</v>
      </c>
      <c r="FF207">
        <v>9999</v>
      </c>
      <c r="FG207">
        <v>9999</v>
      </c>
      <c r="FH207">
        <v>28.9</v>
      </c>
      <c r="FI207">
        <v>4.97152</v>
      </c>
      <c r="FJ207">
        <v>1.86821</v>
      </c>
      <c r="FK207">
        <v>1.8596</v>
      </c>
      <c r="FL207">
        <v>1.86568</v>
      </c>
      <c r="FM207">
        <v>1.86356</v>
      </c>
      <c r="FN207">
        <v>1.86493</v>
      </c>
      <c r="FO207">
        <v>1.86036</v>
      </c>
      <c r="FP207">
        <v>1.86448</v>
      </c>
      <c r="FQ207">
        <v>0</v>
      </c>
      <c r="FR207">
        <v>0</v>
      </c>
      <c r="FS207">
        <v>0</v>
      </c>
      <c r="FT207">
        <v>0</v>
      </c>
      <c r="FU207" t="s">
        <v>358</v>
      </c>
      <c r="FV207" t="s">
        <v>359</v>
      </c>
      <c r="FW207" t="s">
        <v>360</v>
      </c>
      <c r="FX207" t="s">
        <v>360</v>
      </c>
      <c r="FY207" t="s">
        <v>360</v>
      </c>
      <c r="FZ207" t="s">
        <v>360</v>
      </c>
      <c r="GA207">
        <v>0</v>
      </c>
      <c r="GB207">
        <v>100</v>
      </c>
      <c r="GC207">
        <v>100</v>
      </c>
      <c r="GD207">
        <v>-7.27</v>
      </c>
      <c r="GE207">
        <v>-0.0253</v>
      </c>
      <c r="GF207">
        <v>0.7488809363715137</v>
      </c>
      <c r="GG207">
        <v>-0.004200780211792431</v>
      </c>
      <c r="GH207">
        <v>-6.086107273994438E-07</v>
      </c>
      <c r="GI207">
        <v>3.538391214060535E-10</v>
      </c>
      <c r="GJ207">
        <v>-0.05062057039447274</v>
      </c>
      <c r="GK207">
        <v>0.006682484536868237</v>
      </c>
      <c r="GL207">
        <v>-0.0007200357986506558</v>
      </c>
      <c r="GM207">
        <v>2.515042002614049E-05</v>
      </c>
      <c r="GN207">
        <v>15</v>
      </c>
      <c r="GO207">
        <v>1944</v>
      </c>
      <c r="GP207">
        <v>3</v>
      </c>
      <c r="GQ207">
        <v>20</v>
      </c>
      <c r="GR207">
        <v>8.9</v>
      </c>
      <c r="GS207">
        <v>9.199999999999999</v>
      </c>
      <c r="GT207">
        <v>4.01001</v>
      </c>
      <c r="GU207">
        <v>2.41699</v>
      </c>
      <c r="GV207">
        <v>1.44775</v>
      </c>
      <c r="GW207">
        <v>2.29004</v>
      </c>
      <c r="GX207">
        <v>1.55151</v>
      </c>
      <c r="GY207">
        <v>2.34863</v>
      </c>
      <c r="GZ207">
        <v>38.575</v>
      </c>
      <c r="HA207">
        <v>24.07</v>
      </c>
      <c r="HB207">
        <v>18</v>
      </c>
      <c r="HC207">
        <v>596.165</v>
      </c>
      <c r="HD207">
        <v>447.938</v>
      </c>
      <c r="HE207">
        <v>25.0005</v>
      </c>
      <c r="HF207">
        <v>28.8733</v>
      </c>
      <c r="HG207">
        <v>30.0003</v>
      </c>
      <c r="HH207">
        <v>28.8568</v>
      </c>
      <c r="HI207">
        <v>28.8145</v>
      </c>
      <c r="HJ207">
        <v>80.2723</v>
      </c>
      <c r="HK207">
        <v>26.9306</v>
      </c>
      <c r="HL207">
        <v>30.1372</v>
      </c>
      <c r="HM207">
        <v>25</v>
      </c>
      <c r="HN207">
        <v>2000</v>
      </c>
      <c r="HO207">
        <v>15.47</v>
      </c>
      <c r="HP207">
        <v>98.7958</v>
      </c>
      <c r="HQ207">
        <v>100.325</v>
      </c>
    </row>
    <row r="208" spans="1:225">
      <c r="A208">
        <v>192</v>
      </c>
      <c r="B208">
        <v>1714159507.6</v>
      </c>
      <c r="C208">
        <v>8450.5</v>
      </c>
      <c r="D208" t="s">
        <v>771</v>
      </c>
      <c r="E208" t="s">
        <v>772</v>
      </c>
      <c r="F208">
        <v>5</v>
      </c>
      <c r="G208" t="s">
        <v>392</v>
      </c>
      <c r="H208">
        <v>1714159499.849999</v>
      </c>
      <c r="I208">
        <f>(J208)/1000</f>
        <v>0</v>
      </c>
      <c r="J208">
        <f>IF(BE208, AM208, AG208)</f>
        <v>0</v>
      </c>
      <c r="K208">
        <f>IF(BE208, AH208, AF208)</f>
        <v>0</v>
      </c>
      <c r="L208">
        <f>BG208 - IF(AT208&gt;1, K208*BA208*100.0/(AV208*BU208), 0)</f>
        <v>0</v>
      </c>
      <c r="M208">
        <f>((S208-I208/2)*L208-K208)/(S208+I208/2)</f>
        <v>0</v>
      </c>
      <c r="N208">
        <f>M208*(BN208+BO208)/1000.0</f>
        <v>0</v>
      </c>
      <c r="O208">
        <f>(BG208 - IF(AT208&gt;1, K208*BA208*100.0/(AV208*BU208), 0))*(BN208+BO208)/1000.0</f>
        <v>0</v>
      </c>
      <c r="P208">
        <f>2.0/((1/R208-1/Q208)+SIGN(R208)*SQRT((1/R208-1/Q208)*(1/R208-1/Q208) + 4*BB208/((BB208+1)*(BB208+1))*(2*1/R208*1/Q208-1/Q208*1/Q208)))</f>
        <v>0</v>
      </c>
      <c r="Q208">
        <f>IF(LEFT(BC208,1)&lt;&gt;"0",IF(LEFT(BC208,1)="1",3.0,BD208),$D$5+$E$5*(BU208*BN208/($K$5*1000))+$F$5*(BU208*BN208/($K$5*1000))*MAX(MIN(BA208,$J$5),$I$5)*MAX(MIN(BA208,$J$5),$I$5)+$G$5*MAX(MIN(BA208,$J$5),$I$5)*(BU208*BN208/($K$5*1000))+$H$5*(BU208*BN208/($K$5*1000))*(BU208*BN208/($K$5*1000)))</f>
        <v>0</v>
      </c>
      <c r="R208">
        <f>I208*(1000-(1000*0.61365*exp(17.502*V208/(240.97+V208))/(BN208+BO208)+BI208)/2)/(1000*0.61365*exp(17.502*V208/(240.97+V208))/(BN208+BO208)-BI208)</f>
        <v>0</v>
      </c>
      <c r="S208">
        <f>1/((BB208+1)/(P208/1.6)+1/(Q208/1.37)) + BB208/((BB208+1)/(P208/1.6) + BB208/(Q208/1.37))</f>
        <v>0</v>
      </c>
      <c r="T208">
        <f>(AW208*AZ208)</f>
        <v>0</v>
      </c>
      <c r="U208">
        <f>(BP208+(T208+2*0.95*5.67E-8*(((BP208+$B$7)+273)^4-(BP208+273)^4)-44100*I208)/(1.84*29.3*Q208+8*0.95*5.67E-8*(BP208+273)^3))</f>
        <v>0</v>
      </c>
      <c r="V208">
        <f>($C$7*BQ208+$D$7*BR208+$E$7*U208)</f>
        <v>0</v>
      </c>
      <c r="W208">
        <f>0.61365*exp(17.502*V208/(240.97+V208))</f>
        <v>0</v>
      </c>
      <c r="X208">
        <f>(Y208/Z208*100)</f>
        <v>0</v>
      </c>
      <c r="Y208">
        <f>BI208*(BN208+BO208)/1000</f>
        <v>0</v>
      </c>
      <c r="Z208">
        <f>0.61365*exp(17.502*BP208/(240.97+BP208))</f>
        <v>0</v>
      </c>
      <c r="AA208">
        <f>(W208-BI208*(BN208+BO208)/1000)</f>
        <v>0</v>
      </c>
      <c r="AB208">
        <f>(-I208*44100)</f>
        <v>0</v>
      </c>
      <c r="AC208">
        <f>2*29.3*Q208*0.92*(BP208-V208)</f>
        <v>0</v>
      </c>
      <c r="AD208">
        <f>2*0.95*5.67E-8*(((BP208+$B$7)+273)^4-(V208+273)^4)</f>
        <v>0</v>
      </c>
      <c r="AE208">
        <f>T208+AD208+AB208+AC208</f>
        <v>0</v>
      </c>
      <c r="AF208">
        <f>BM208*AT208*(BH208-BG208*(1000-AT208*BJ208)/(1000-AT208*BI208))/(100*BA208)</f>
        <v>0</v>
      </c>
      <c r="AG208">
        <f>1000*BM208*AT208*(BI208-BJ208)/(100*BA208*(1000-AT208*BI208))</f>
        <v>0</v>
      </c>
      <c r="AH208">
        <f>(AI208 - AJ208 - BN208*1E3/(8.314*(BP208+273.15)) * AL208/BM208 * AK208) * BM208/(100*BA208) * (1000 - BJ208)/1000</f>
        <v>0</v>
      </c>
      <c r="AI208">
        <v>2031.307251480695</v>
      </c>
      <c r="AJ208">
        <v>2031.145212121211</v>
      </c>
      <c r="AK208">
        <v>-0.05255739182382686</v>
      </c>
      <c r="AL208">
        <v>67.21356426271699</v>
      </c>
      <c r="AM208">
        <f>(AO208 - AN208 + BN208*1E3/(8.314*(BP208+273.15)) * AQ208/BM208 * AP208) * BM208/(100*BA208) * 1000/(1000 - AO208)</f>
        <v>0</v>
      </c>
      <c r="AN208">
        <v>15.47881795336662</v>
      </c>
      <c r="AO208">
        <v>15.83027575757575</v>
      </c>
      <c r="AP208">
        <v>1.835005355088793E-06</v>
      </c>
      <c r="AQ208">
        <v>78.53451619600801</v>
      </c>
      <c r="AR208">
        <v>0</v>
      </c>
      <c r="AS208">
        <v>0</v>
      </c>
      <c r="AT208">
        <f>IF(AR208*$H$13&gt;=AV208,1.0,(AV208/(AV208-AR208*$H$13)))</f>
        <v>0</v>
      </c>
      <c r="AU208">
        <f>(AT208-1)*100</f>
        <v>0</v>
      </c>
      <c r="AV208">
        <f>MAX(0,($B$13+$C$13*BU208)/(1+$D$13*BU208)*BN208/(BP208+273)*$E$13)</f>
        <v>0</v>
      </c>
      <c r="AW208">
        <f>$B$11*BV208+$C$11*BW208+$F$11*CH208*(1-CK208)</f>
        <v>0</v>
      </c>
      <c r="AX208">
        <f>AW208*AY208</f>
        <v>0</v>
      </c>
      <c r="AY208">
        <f>($B$11*$D$9+$C$11*$D$9+$F$11*((CU208+CM208)/MAX(CU208+CM208+CV208, 0.1)*$I$9+CV208/MAX(CU208+CM208+CV208, 0.1)*$J$9))/($B$11+$C$11+$F$11)</f>
        <v>0</v>
      </c>
      <c r="AZ208">
        <f>($B$11*$K$9+$C$11*$K$9+$F$11*((CU208+CM208)/MAX(CU208+CM208+CV208, 0.1)*$P$9+CV208/MAX(CU208+CM208+CV208, 0.1)*$Q$9))/($B$11+$C$11+$F$11)</f>
        <v>0</v>
      </c>
      <c r="BA208">
        <v>6</v>
      </c>
      <c r="BB208">
        <v>0.5</v>
      </c>
      <c r="BC208" t="s">
        <v>355</v>
      </c>
      <c r="BD208">
        <v>2</v>
      </c>
      <c r="BE208" t="b">
        <v>1</v>
      </c>
      <c r="BF208">
        <v>1714159499.849999</v>
      </c>
      <c r="BG208">
        <v>1999.102333333333</v>
      </c>
      <c r="BH208">
        <v>1999.963</v>
      </c>
      <c r="BI208">
        <v>15.82984666666667</v>
      </c>
      <c r="BJ208">
        <v>15.47930333333333</v>
      </c>
      <c r="BK208">
        <v>2006.373333333333</v>
      </c>
      <c r="BL208">
        <v>15.85528</v>
      </c>
      <c r="BM208">
        <v>599.9982666666668</v>
      </c>
      <c r="BN208">
        <v>101.3499333333333</v>
      </c>
      <c r="BO208">
        <v>0.09993952999999998</v>
      </c>
      <c r="BP208">
        <v>26.61491666666667</v>
      </c>
      <c r="BQ208">
        <v>26.76243666666666</v>
      </c>
      <c r="BR208">
        <v>999.9000000000002</v>
      </c>
      <c r="BS208">
        <v>0</v>
      </c>
      <c r="BT208">
        <v>0</v>
      </c>
      <c r="BU208">
        <v>10000.45366666667</v>
      </c>
      <c r="BV208">
        <v>0</v>
      </c>
      <c r="BW208">
        <v>1898.865</v>
      </c>
      <c r="BX208">
        <v>-0.8601643333333333</v>
      </c>
      <c r="BY208">
        <v>2031.256666666667</v>
      </c>
      <c r="BZ208">
        <v>2031.407</v>
      </c>
      <c r="CA208">
        <v>0.3505378333333333</v>
      </c>
      <c r="CB208">
        <v>1999.963</v>
      </c>
      <c r="CC208">
        <v>15.47930333333333</v>
      </c>
      <c r="CD208">
        <v>1.604353</v>
      </c>
      <c r="CE208">
        <v>1.568825333333333</v>
      </c>
      <c r="CF208">
        <v>14.00067</v>
      </c>
      <c r="CG208">
        <v>13.65595</v>
      </c>
      <c r="CH208">
        <v>350.0088666666667</v>
      </c>
      <c r="CI208">
        <v>0.8999722999999999</v>
      </c>
      <c r="CJ208">
        <v>0.1000276766666667</v>
      </c>
      <c r="CK208">
        <v>0</v>
      </c>
      <c r="CL208">
        <v>192.2873333333333</v>
      </c>
      <c r="CM208">
        <v>5.00098</v>
      </c>
      <c r="CN208">
        <v>1354.211666666667</v>
      </c>
      <c r="CO208">
        <v>3193.197666666666</v>
      </c>
      <c r="CP208">
        <v>34.062</v>
      </c>
      <c r="CQ208">
        <v>38.00826666666667</v>
      </c>
      <c r="CR208">
        <v>35.687</v>
      </c>
      <c r="CS208">
        <v>37.39773333333333</v>
      </c>
      <c r="CT208">
        <v>36.17873333333333</v>
      </c>
      <c r="CU208">
        <v>310.498</v>
      </c>
      <c r="CV208">
        <v>34.508</v>
      </c>
      <c r="CW208">
        <v>0</v>
      </c>
      <c r="CX208">
        <v>1714159594.7</v>
      </c>
      <c r="CY208">
        <v>0</v>
      </c>
      <c r="CZ208">
        <v>1714158924.6</v>
      </c>
      <c r="DA208" t="s">
        <v>732</v>
      </c>
      <c r="DB208">
        <v>1714158924.6</v>
      </c>
      <c r="DC208">
        <v>1714158906.6</v>
      </c>
      <c r="DD208">
        <v>7</v>
      </c>
      <c r="DE208">
        <v>1.728</v>
      </c>
      <c r="DF208">
        <v>-0.003</v>
      </c>
      <c r="DG208">
        <v>-7.118</v>
      </c>
      <c r="DH208">
        <v>-0.028</v>
      </c>
      <c r="DI208">
        <v>2000</v>
      </c>
      <c r="DJ208">
        <v>14</v>
      </c>
      <c r="DK208">
        <v>0.74</v>
      </c>
      <c r="DL208">
        <v>0.11</v>
      </c>
      <c r="DM208">
        <v>-0.8742980750000001</v>
      </c>
      <c r="DN208">
        <v>0.2023492570356498</v>
      </c>
      <c r="DO208">
        <v>0.05818442611618143</v>
      </c>
      <c r="DP208">
        <v>0</v>
      </c>
      <c r="DQ208">
        <v>0.350268725</v>
      </c>
      <c r="DR208">
        <v>0.008357999999999113</v>
      </c>
      <c r="DS208">
        <v>0.001064362743323436</v>
      </c>
      <c r="DT208">
        <v>1</v>
      </c>
      <c r="DU208">
        <v>1</v>
      </c>
      <c r="DV208">
        <v>2</v>
      </c>
      <c r="DW208" t="s">
        <v>368</v>
      </c>
      <c r="DX208">
        <v>3.22823</v>
      </c>
      <c r="DY208">
        <v>2.70429</v>
      </c>
      <c r="DZ208">
        <v>0.293607</v>
      </c>
      <c r="EA208">
        <v>0.293707</v>
      </c>
      <c r="EB208">
        <v>0.08565979999999999</v>
      </c>
      <c r="EC208">
        <v>0.0846906</v>
      </c>
      <c r="ED208">
        <v>22952.8</v>
      </c>
      <c r="EE208">
        <v>22379.8</v>
      </c>
      <c r="EF208">
        <v>31134.6</v>
      </c>
      <c r="EG208">
        <v>30057.6</v>
      </c>
      <c r="EH208">
        <v>38126.8</v>
      </c>
      <c r="EI208">
        <v>36403.7</v>
      </c>
      <c r="EJ208">
        <v>43622.9</v>
      </c>
      <c r="EK208">
        <v>41993.2</v>
      </c>
      <c r="EL208">
        <v>2.09275</v>
      </c>
      <c r="EM208">
        <v>1.85898</v>
      </c>
      <c r="EN208">
        <v>0.0222065</v>
      </c>
      <c r="EO208">
        <v>0</v>
      </c>
      <c r="EP208">
        <v>26.3895</v>
      </c>
      <c r="EQ208">
        <v>999.9</v>
      </c>
      <c r="ER208">
        <v>40.4</v>
      </c>
      <c r="ES208">
        <v>32.4</v>
      </c>
      <c r="ET208">
        <v>19.4692</v>
      </c>
      <c r="EU208">
        <v>62.1129</v>
      </c>
      <c r="EV208">
        <v>21.863</v>
      </c>
      <c r="EW208">
        <v>1</v>
      </c>
      <c r="EX208">
        <v>0.136682</v>
      </c>
      <c r="EY208">
        <v>0.88082</v>
      </c>
      <c r="EZ208">
        <v>20.1509</v>
      </c>
      <c r="FA208">
        <v>5.22328</v>
      </c>
      <c r="FB208">
        <v>11.998</v>
      </c>
      <c r="FC208">
        <v>4.966</v>
      </c>
      <c r="FD208">
        <v>3.297</v>
      </c>
      <c r="FE208">
        <v>9999</v>
      </c>
      <c r="FF208">
        <v>9999</v>
      </c>
      <c r="FG208">
        <v>9999</v>
      </c>
      <c r="FH208">
        <v>28.9</v>
      </c>
      <c r="FI208">
        <v>4.97154</v>
      </c>
      <c r="FJ208">
        <v>1.86821</v>
      </c>
      <c r="FK208">
        <v>1.8596</v>
      </c>
      <c r="FL208">
        <v>1.86568</v>
      </c>
      <c r="FM208">
        <v>1.86356</v>
      </c>
      <c r="FN208">
        <v>1.86492</v>
      </c>
      <c r="FO208">
        <v>1.86036</v>
      </c>
      <c r="FP208">
        <v>1.86447</v>
      </c>
      <c r="FQ208">
        <v>0</v>
      </c>
      <c r="FR208">
        <v>0</v>
      </c>
      <c r="FS208">
        <v>0</v>
      </c>
      <c r="FT208">
        <v>0</v>
      </c>
      <c r="FU208" t="s">
        <v>358</v>
      </c>
      <c r="FV208" t="s">
        <v>359</v>
      </c>
      <c r="FW208" t="s">
        <v>360</v>
      </c>
      <c r="FX208" t="s">
        <v>360</v>
      </c>
      <c r="FY208" t="s">
        <v>360</v>
      </c>
      <c r="FZ208" t="s">
        <v>360</v>
      </c>
      <c r="GA208">
        <v>0</v>
      </c>
      <c r="GB208">
        <v>100</v>
      </c>
      <c r="GC208">
        <v>100</v>
      </c>
      <c r="GD208">
        <v>-7.27</v>
      </c>
      <c r="GE208">
        <v>-0.0255</v>
      </c>
      <c r="GF208">
        <v>0.7488809363715137</v>
      </c>
      <c r="GG208">
        <v>-0.004200780211792431</v>
      </c>
      <c r="GH208">
        <v>-6.086107273994438E-07</v>
      </c>
      <c r="GI208">
        <v>3.538391214060535E-10</v>
      </c>
      <c r="GJ208">
        <v>-0.05062057039447274</v>
      </c>
      <c r="GK208">
        <v>0.006682484536868237</v>
      </c>
      <c r="GL208">
        <v>-0.0007200357986506558</v>
      </c>
      <c r="GM208">
        <v>2.515042002614049E-05</v>
      </c>
      <c r="GN208">
        <v>15</v>
      </c>
      <c r="GO208">
        <v>1944</v>
      </c>
      <c r="GP208">
        <v>3</v>
      </c>
      <c r="GQ208">
        <v>20</v>
      </c>
      <c r="GR208">
        <v>9.699999999999999</v>
      </c>
      <c r="GS208">
        <v>10</v>
      </c>
      <c r="GT208">
        <v>4.01123</v>
      </c>
      <c r="GU208">
        <v>2.43042</v>
      </c>
      <c r="GV208">
        <v>1.44897</v>
      </c>
      <c r="GW208">
        <v>2.29004</v>
      </c>
      <c r="GX208">
        <v>1.55151</v>
      </c>
      <c r="GY208">
        <v>2.27295</v>
      </c>
      <c r="GZ208">
        <v>38.6979</v>
      </c>
      <c r="HA208">
        <v>24.07</v>
      </c>
      <c r="HB208">
        <v>18</v>
      </c>
      <c r="HC208">
        <v>596.528</v>
      </c>
      <c r="HD208">
        <v>447.189</v>
      </c>
      <c r="HE208">
        <v>24.9993</v>
      </c>
      <c r="HF208">
        <v>28.8973</v>
      </c>
      <c r="HG208">
        <v>30.0001</v>
      </c>
      <c r="HH208">
        <v>28.8829</v>
      </c>
      <c r="HI208">
        <v>28.837</v>
      </c>
      <c r="HJ208">
        <v>80.28319999999999</v>
      </c>
      <c r="HK208">
        <v>26.9306</v>
      </c>
      <c r="HL208">
        <v>30.1372</v>
      </c>
      <c r="HM208">
        <v>25</v>
      </c>
      <c r="HN208">
        <v>2000</v>
      </c>
      <c r="HO208">
        <v>15.5033</v>
      </c>
      <c r="HP208">
        <v>98.7895</v>
      </c>
      <c r="HQ208">
        <v>100.322</v>
      </c>
    </row>
    <row r="209" spans="1:225">
      <c r="A209">
        <v>193</v>
      </c>
      <c r="B209">
        <v>1714159631.1</v>
      </c>
      <c r="C209">
        <v>8574</v>
      </c>
      <c r="D209" t="s">
        <v>773</v>
      </c>
      <c r="E209" t="s">
        <v>774</v>
      </c>
      <c r="F209">
        <v>5</v>
      </c>
      <c r="G209" t="s">
        <v>407</v>
      </c>
      <c r="H209">
        <v>1714159623.099999</v>
      </c>
      <c r="I209">
        <f>(J209)/1000</f>
        <v>0</v>
      </c>
      <c r="J209">
        <f>IF(BE209, AM209, AG209)</f>
        <v>0</v>
      </c>
      <c r="K209">
        <f>IF(BE209, AH209, AF209)</f>
        <v>0</v>
      </c>
      <c r="L209">
        <f>BG209 - IF(AT209&gt;1, K209*BA209*100.0/(AV209*BU209), 0)</f>
        <v>0</v>
      </c>
      <c r="M209">
        <f>((S209-I209/2)*L209-K209)/(S209+I209/2)</f>
        <v>0</v>
      </c>
      <c r="N209">
        <f>M209*(BN209+BO209)/1000.0</f>
        <v>0</v>
      </c>
      <c r="O209">
        <f>(BG209 - IF(AT209&gt;1, K209*BA209*100.0/(AV209*BU209), 0))*(BN209+BO209)/1000.0</f>
        <v>0</v>
      </c>
      <c r="P209">
        <f>2.0/((1/R209-1/Q209)+SIGN(R209)*SQRT((1/R209-1/Q209)*(1/R209-1/Q209) + 4*BB209/((BB209+1)*(BB209+1))*(2*1/R209*1/Q209-1/Q209*1/Q209)))</f>
        <v>0</v>
      </c>
      <c r="Q209">
        <f>IF(LEFT(BC209,1)&lt;&gt;"0",IF(LEFT(BC209,1)="1",3.0,BD209),$D$5+$E$5*(BU209*BN209/($K$5*1000))+$F$5*(BU209*BN209/($K$5*1000))*MAX(MIN(BA209,$J$5),$I$5)*MAX(MIN(BA209,$J$5),$I$5)+$G$5*MAX(MIN(BA209,$J$5),$I$5)*(BU209*BN209/($K$5*1000))+$H$5*(BU209*BN209/($K$5*1000))*(BU209*BN209/($K$5*1000)))</f>
        <v>0</v>
      </c>
      <c r="R209">
        <f>I209*(1000-(1000*0.61365*exp(17.502*V209/(240.97+V209))/(BN209+BO209)+BI209)/2)/(1000*0.61365*exp(17.502*V209/(240.97+V209))/(BN209+BO209)-BI209)</f>
        <v>0</v>
      </c>
      <c r="S209">
        <f>1/((BB209+1)/(P209/1.6)+1/(Q209/1.37)) + BB209/((BB209+1)/(P209/1.6) + BB209/(Q209/1.37))</f>
        <v>0</v>
      </c>
      <c r="T209">
        <f>(AW209*AZ209)</f>
        <v>0</v>
      </c>
      <c r="U209">
        <f>(BP209+(T209+2*0.95*5.67E-8*(((BP209+$B$7)+273)^4-(BP209+273)^4)-44100*I209)/(1.84*29.3*Q209+8*0.95*5.67E-8*(BP209+273)^3))</f>
        <v>0</v>
      </c>
      <c r="V209">
        <f>($C$7*BQ209+$D$7*BR209+$E$7*U209)</f>
        <v>0</v>
      </c>
      <c r="W209">
        <f>0.61365*exp(17.502*V209/(240.97+V209))</f>
        <v>0</v>
      </c>
      <c r="X209">
        <f>(Y209/Z209*100)</f>
        <v>0</v>
      </c>
      <c r="Y209">
        <f>BI209*(BN209+BO209)/1000</f>
        <v>0</v>
      </c>
      <c r="Z209">
        <f>0.61365*exp(17.502*BP209/(240.97+BP209))</f>
        <v>0</v>
      </c>
      <c r="AA209">
        <f>(W209-BI209*(BN209+BO209)/1000)</f>
        <v>0</v>
      </c>
      <c r="AB209">
        <f>(-I209*44100)</f>
        <v>0</v>
      </c>
      <c r="AC209">
        <f>2*29.3*Q209*0.92*(BP209-V209)</f>
        <v>0</v>
      </c>
      <c r="AD209">
        <f>2*0.95*5.67E-8*(((BP209+$B$7)+273)^4-(V209+273)^4)</f>
        <v>0</v>
      </c>
      <c r="AE209">
        <f>T209+AD209+AB209+AC209</f>
        <v>0</v>
      </c>
      <c r="AF209">
        <f>BM209*AT209*(BH209-BG209*(1000-AT209*BJ209)/(1000-AT209*BI209))/(100*BA209)</f>
        <v>0</v>
      </c>
      <c r="AG209">
        <f>1000*BM209*AT209*(BI209-BJ209)/(100*BA209*(1000-AT209*BI209))</f>
        <v>0</v>
      </c>
      <c r="AH209">
        <f>(AI209 - AJ209 - BN209*1E3/(8.314*(BP209+273.15)) * AL209/BM209 * AK209) * BM209/(100*BA209) * (1000 - BJ209)/1000</f>
        <v>0</v>
      </c>
      <c r="AI209">
        <v>2032.070086639899</v>
      </c>
      <c r="AJ209">
        <v>2028.776545454545</v>
      </c>
      <c r="AK209">
        <v>0.5529857345507148</v>
      </c>
      <c r="AL209">
        <v>67.2172449965875</v>
      </c>
      <c r="AM209">
        <f>(AO209 - AN209 + BN209*1E3/(8.314*(BP209+273.15)) * AQ209/BM209 * AP209) * BM209/(100*BA209) * 1000/(1000 - AO209)</f>
        <v>0</v>
      </c>
      <c r="AN209">
        <v>15.70772641863682</v>
      </c>
      <c r="AO209">
        <v>16.02946484848484</v>
      </c>
      <c r="AP209">
        <v>-0.001028251503386762</v>
      </c>
      <c r="AQ209">
        <v>78.53175844780029</v>
      </c>
      <c r="AR209">
        <v>48</v>
      </c>
      <c r="AS209">
        <v>8</v>
      </c>
      <c r="AT209">
        <f>IF(AR209*$H$13&gt;=AV209,1.0,(AV209/(AV209-AR209*$H$13)))</f>
        <v>0</v>
      </c>
      <c r="AU209">
        <f>(AT209-1)*100</f>
        <v>0</v>
      </c>
      <c r="AV209">
        <f>MAX(0,($B$13+$C$13*BU209)/(1+$D$13*BU209)*BN209/(BP209+273)*$E$13)</f>
        <v>0</v>
      </c>
      <c r="AW209">
        <f>$B$11*BV209+$C$11*BW209+$F$11*CH209*(1-CK209)</f>
        <v>0</v>
      </c>
      <c r="AX209">
        <f>AW209*AY209</f>
        <v>0</v>
      </c>
      <c r="AY209">
        <f>($B$11*$D$9+$C$11*$D$9+$F$11*((CU209+CM209)/MAX(CU209+CM209+CV209, 0.1)*$I$9+CV209/MAX(CU209+CM209+CV209, 0.1)*$J$9))/($B$11+$C$11+$F$11)</f>
        <v>0</v>
      </c>
      <c r="AZ209">
        <f>($B$11*$K$9+$C$11*$K$9+$F$11*((CU209+CM209)/MAX(CU209+CM209+CV209, 0.1)*$P$9+CV209/MAX(CU209+CM209+CV209, 0.1)*$Q$9))/($B$11+$C$11+$F$11)</f>
        <v>0</v>
      </c>
      <c r="BA209">
        <v>6</v>
      </c>
      <c r="BB209">
        <v>0.5</v>
      </c>
      <c r="BC209" t="s">
        <v>355</v>
      </c>
      <c r="BD209">
        <v>2</v>
      </c>
      <c r="BE209" t="b">
        <v>1</v>
      </c>
      <c r="BF209">
        <v>1714159623.099999</v>
      </c>
      <c r="BG209">
        <v>1987.036451612903</v>
      </c>
      <c r="BH209">
        <v>2000.051935483871</v>
      </c>
      <c r="BI209">
        <v>16.00487419354839</v>
      </c>
      <c r="BJ209">
        <v>15.79157741935484</v>
      </c>
      <c r="BK209">
        <v>1994.278064516129</v>
      </c>
      <c r="BL209">
        <v>16.02978387096774</v>
      </c>
      <c r="BM209">
        <v>599.9836451612903</v>
      </c>
      <c r="BN209">
        <v>101.3487419354839</v>
      </c>
      <c r="BO209">
        <v>0.09998231612903224</v>
      </c>
      <c r="BP209">
        <v>26.58535806451613</v>
      </c>
      <c r="BQ209">
        <v>26.74847419354839</v>
      </c>
      <c r="BR209">
        <v>999.9000000000003</v>
      </c>
      <c r="BS209">
        <v>0</v>
      </c>
      <c r="BT209">
        <v>0</v>
      </c>
      <c r="BU209">
        <v>9993.507419354839</v>
      </c>
      <c r="BV209">
        <v>0</v>
      </c>
      <c r="BW209">
        <v>92.35385161290323</v>
      </c>
      <c r="BX209">
        <v>-13.01554612903226</v>
      </c>
      <c r="BY209">
        <v>2019.355806451613</v>
      </c>
      <c r="BZ209">
        <v>2032.141612903226</v>
      </c>
      <c r="CA209">
        <v>0.213290035483871</v>
      </c>
      <c r="CB209">
        <v>2000.051935483871</v>
      </c>
      <c r="CC209">
        <v>15.79157741935484</v>
      </c>
      <c r="CD209">
        <v>1.622075161290323</v>
      </c>
      <c r="CE209">
        <v>1.600457096774193</v>
      </c>
      <c r="CF209">
        <v>14.17006451612903</v>
      </c>
      <c r="CG209">
        <v>13.96310322580645</v>
      </c>
      <c r="CH209">
        <v>349.9789354838709</v>
      </c>
      <c r="CI209">
        <v>0.8999926129032256</v>
      </c>
      <c r="CJ209">
        <v>0.1000073548387097</v>
      </c>
      <c r="CK209">
        <v>0</v>
      </c>
      <c r="CL209">
        <v>143.9531290322581</v>
      </c>
      <c r="CM209">
        <v>5.00098</v>
      </c>
      <c r="CN209">
        <v>1076.217419354839</v>
      </c>
      <c r="CO209">
        <v>3192.942903225807</v>
      </c>
      <c r="CP209">
        <v>35.18532258064516</v>
      </c>
      <c r="CQ209">
        <v>41.26387096774192</v>
      </c>
      <c r="CR209">
        <v>37.28403225806451</v>
      </c>
      <c r="CS209">
        <v>40.34854838709677</v>
      </c>
      <c r="CT209">
        <v>38.01383870967741</v>
      </c>
      <c r="CU209">
        <v>310.4783870967743</v>
      </c>
      <c r="CV209">
        <v>34.50193548387097</v>
      </c>
      <c r="CW209">
        <v>0</v>
      </c>
      <c r="CX209">
        <v>1714159718.3</v>
      </c>
      <c r="CY209">
        <v>0</v>
      </c>
      <c r="CZ209">
        <v>1714158924.6</v>
      </c>
      <c r="DA209" t="s">
        <v>732</v>
      </c>
      <c r="DB209">
        <v>1714158924.6</v>
      </c>
      <c r="DC209">
        <v>1714158906.6</v>
      </c>
      <c r="DD209">
        <v>7</v>
      </c>
      <c r="DE209">
        <v>1.728</v>
      </c>
      <c r="DF209">
        <v>-0.003</v>
      </c>
      <c r="DG209">
        <v>-7.118</v>
      </c>
      <c r="DH209">
        <v>-0.028</v>
      </c>
      <c r="DI209">
        <v>2000</v>
      </c>
      <c r="DJ209">
        <v>14</v>
      </c>
      <c r="DK209">
        <v>0.74</v>
      </c>
      <c r="DL209">
        <v>0.11</v>
      </c>
      <c r="DM209">
        <v>-26.63954268292683</v>
      </c>
      <c r="DN209">
        <v>215.5550859930311</v>
      </c>
      <c r="DO209">
        <v>23.11804786849559</v>
      </c>
      <c r="DP209">
        <v>0</v>
      </c>
      <c r="DQ209">
        <v>0.1191576975609756</v>
      </c>
      <c r="DR209">
        <v>1.599215059233449</v>
      </c>
      <c r="DS209">
        <v>0.158500960634763</v>
      </c>
      <c r="DT209">
        <v>0</v>
      </c>
      <c r="DU209">
        <v>0</v>
      </c>
      <c r="DV209">
        <v>2</v>
      </c>
      <c r="DW209" t="s">
        <v>357</v>
      </c>
      <c r="DX209">
        <v>3.22805</v>
      </c>
      <c r="DY209">
        <v>2.70419</v>
      </c>
      <c r="DZ209">
        <v>0.293364</v>
      </c>
      <c r="EA209">
        <v>0.293705</v>
      </c>
      <c r="EB209">
        <v>0.08641450000000001</v>
      </c>
      <c r="EC209">
        <v>0.08536349999999999</v>
      </c>
      <c r="ED209">
        <v>22960.7</v>
      </c>
      <c r="EE209">
        <v>22379.4</v>
      </c>
      <c r="EF209">
        <v>31134.8</v>
      </c>
      <c r="EG209">
        <v>30057.1</v>
      </c>
      <c r="EH209">
        <v>38094.9</v>
      </c>
      <c r="EI209">
        <v>36376.3</v>
      </c>
      <c r="EJ209">
        <v>43622.5</v>
      </c>
      <c r="EK209">
        <v>41992.6</v>
      </c>
      <c r="EL209">
        <v>2.00055</v>
      </c>
      <c r="EM209">
        <v>1.85707</v>
      </c>
      <c r="EN209">
        <v>0.020586</v>
      </c>
      <c r="EO209">
        <v>0</v>
      </c>
      <c r="EP209">
        <v>26.4062</v>
      </c>
      <c r="EQ209">
        <v>999.9</v>
      </c>
      <c r="ER209">
        <v>40</v>
      </c>
      <c r="ES209">
        <v>32.6</v>
      </c>
      <c r="ET209">
        <v>19.4949</v>
      </c>
      <c r="EU209">
        <v>62.1329</v>
      </c>
      <c r="EV209">
        <v>22.4679</v>
      </c>
      <c r="EW209">
        <v>1</v>
      </c>
      <c r="EX209">
        <v>0.137398</v>
      </c>
      <c r="EY209">
        <v>0.9144139999999999</v>
      </c>
      <c r="EZ209">
        <v>20.1514</v>
      </c>
      <c r="FA209">
        <v>5.22328</v>
      </c>
      <c r="FB209">
        <v>11.998</v>
      </c>
      <c r="FC209">
        <v>4.9653</v>
      </c>
      <c r="FD209">
        <v>3.29633</v>
      </c>
      <c r="FE209">
        <v>9999</v>
      </c>
      <c r="FF209">
        <v>9999</v>
      </c>
      <c r="FG209">
        <v>9999</v>
      </c>
      <c r="FH209">
        <v>28.9</v>
      </c>
      <c r="FI209">
        <v>4.97153</v>
      </c>
      <c r="FJ209">
        <v>1.86823</v>
      </c>
      <c r="FK209">
        <v>1.85963</v>
      </c>
      <c r="FL209">
        <v>1.86569</v>
      </c>
      <c r="FM209">
        <v>1.86356</v>
      </c>
      <c r="FN209">
        <v>1.86493</v>
      </c>
      <c r="FO209">
        <v>1.86037</v>
      </c>
      <c r="FP209">
        <v>1.86447</v>
      </c>
      <c r="FQ209">
        <v>0</v>
      </c>
      <c r="FR209">
        <v>0</v>
      </c>
      <c r="FS209">
        <v>0</v>
      </c>
      <c r="FT209">
        <v>0</v>
      </c>
      <c r="FU209" t="s">
        <v>358</v>
      </c>
      <c r="FV209" t="s">
        <v>359</v>
      </c>
      <c r="FW209" t="s">
        <v>360</v>
      </c>
      <c r="FX209" t="s">
        <v>360</v>
      </c>
      <c r="FY209" t="s">
        <v>360</v>
      </c>
      <c r="FZ209" t="s">
        <v>360</v>
      </c>
      <c r="GA209">
        <v>0</v>
      </c>
      <c r="GB209">
        <v>100</v>
      </c>
      <c r="GC209">
        <v>100</v>
      </c>
      <c r="GD209">
        <v>-7.26</v>
      </c>
      <c r="GE209">
        <v>-0.0248</v>
      </c>
      <c r="GF209">
        <v>0.7488809363715137</v>
      </c>
      <c r="GG209">
        <v>-0.004200780211792431</v>
      </c>
      <c r="GH209">
        <v>-6.086107273994438E-07</v>
      </c>
      <c r="GI209">
        <v>3.538391214060535E-10</v>
      </c>
      <c r="GJ209">
        <v>-0.05062057039447274</v>
      </c>
      <c r="GK209">
        <v>0.006682484536868237</v>
      </c>
      <c r="GL209">
        <v>-0.0007200357986506558</v>
      </c>
      <c r="GM209">
        <v>2.515042002614049E-05</v>
      </c>
      <c r="GN209">
        <v>15</v>
      </c>
      <c r="GO209">
        <v>1944</v>
      </c>
      <c r="GP209">
        <v>3</v>
      </c>
      <c r="GQ209">
        <v>20</v>
      </c>
      <c r="GR209">
        <v>11.8</v>
      </c>
      <c r="GS209">
        <v>12.1</v>
      </c>
      <c r="GT209">
        <v>4.01245</v>
      </c>
      <c r="GU209">
        <v>2.41821</v>
      </c>
      <c r="GV209">
        <v>1.44775</v>
      </c>
      <c r="GW209">
        <v>2.29004</v>
      </c>
      <c r="GX209">
        <v>1.55151</v>
      </c>
      <c r="GY209">
        <v>2.44019</v>
      </c>
      <c r="GZ209">
        <v>38.994</v>
      </c>
      <c r="HA209">
        <v>24.07</v>
      </c>
      <c r="HB209">
        <v>18</v>
      </c>
      <c r="HC209">
        <v>534.2569999999999</v>
      </c>
      <c r="HD209">
        <v>446.331</v>
      </c>
      <c r="HE209">
        <v>24.9997</v>
      </c>
      <c r="HF209">
        <v>28.9191</v>
      </c>
      <c r="HG209">
        <v>30.0001</v>
      </c>
      <c r="HH209">
        <v>28.9206</v>
      </c>
      <c r="HI209">
        <v>28.8774</v>
      </c>
      <c r="HJ209">
        <v>80.3039</v>
      </c>
      <c r="HK209">
        <v>26.1181</v>
      </c>
      <c r="HL209">
        <v>29.7666</v>
      </c>
      <c r="HM209">
        <v>25</v>
      </c>
      <c r="HN209">
        <v>2000</v>
      </c>
      <c r="HO209">
        <v>15.4738</v>
      </c>
      <c r="HP209">
        <v>98.78919999999999</v>
      </c>
      <c r="HQ209">
        <v>100.321</v>
      </c>
    </row>
    <row r="210" spans="1:225">
      <c r="A210">
        <v>194</v>
      </c>
      <c r="B210">
        <v>1714159648.1</v>
      </c>
      <c r="C210">
        <v>8591</v>
      </c>
      <c r="D210" t="s">
        <v>775</v>
      </c>
      <c r="E210" t="s">
        <v>776</v>
      </c>
      <c r="F210">
        <v>5</v>
      </c>
      <c r="G210" t="s">
        <v>407</v>
      </c>
      <c r="H210">
        <v>1714159641.85</v>
      </c>
      <c r="I210">
        <f>(J210)/1000</f>
        <v>0</v>
      </c>
      <c r="J210">
        <f>IF(BE210, AM210, AG210)</f>
        <v>0</v>
      </c>
      <c r="K210">
        <f>IF(BE210, AH210, AF210)</f>
        <v>0</v>
      </c>
      <c r="L210">
        <f>BG210 - IF(AT210&gt;1, K210*BA210*100.0/(AV210*BU210), 0)</f>
        <v>0</v>
      </c>
      <c r="M210">
        <f>((S210-I210/2)*L210-K210)/(S210+I210/2)</f>
        <v>0</v>
      </c>
      <c r="N210">
        <f>M210*(BN210+BO210)/1000.0</f>
        <v>0</v>
      </c>
      <c r="O210">
        <f>(BG210 - IF(AT210&gt;1, K210*BA210*100.0/(AV210*BU210), 0))*(BN210+BO210)/1000.0</f>
        <v>0</v>
      </c>
      <c r="P210">
        <f>2.0/((1/R210-1/Q210)+SIGN(R210)*SQRT((1/R210-1/Q210)*(1/R210-1/Q210) + 4*BB210/((BB210+1)*(BB210+1))*(2*1/R210*1/Q210-1/Q210*1/Q210)))</f>
        <v>0</v>
      </c>
      <c r="Q210">
        <f>IF(LEFT(BC210,1)&lt;&gt;"0",IF(LEFT(BC210,1)="1",3.0,BD210),$D$5+$E$5*(BU210*BN210/($K$5*1000))+$F$5*(BU210*BN210/($K$5*1000))*MAX(MIN(BA210,$J$5),$I$5)*MAX(MIN(BA210,$J$5),$I$5)+$G$5*MAX(MIN(BA210,$J$5),$I$5)*(BU210*BN210/($K$5*1000))+$H$5*(BU210*BN210/($K$5*1000))*(BU210*BN210/($K$5*1000)))</f>
        <v>0</v>
      </c>
      <c r="R210">
        <f>I210*(1000-(1000*0.61365*exp(17.502*V210/(240.97+V210))/(BN210+BO210)+BI210)/2)/(1000*0.61365*exp(17.502*V210/(240.97+V210))/(BN210+BO210)-BI210)</f>
        <v>0</v>
      </c>
      <c r="S210">
        <f>1/((BB210+1)/(P210/1.6)+1/(Q210/1.37)) + BB210/((BB210+1)/(P210/1.6) + BB210/(Q210/1.37))</f>
        <v>0</v>
      </c>
      <c r="T210">
        <f>(AW210*AZ210)</f>
        <v>0</v>
      </c>
      <c r="U210">
        <f>(BP210+(T210+2*0.95*5.67E-8*(((BP210+$B$7)+273)^4-(BP210+273)^4)-44100*I210)/(1.84*29.3*Q210+8*0.95*5.67E-8*(BP210+273)^3))</f>
        <v>0</v>
      </c>
      <c r="V210">
        <f>($C$7*BQ210+$D$7*BR210+$E$7*U210)</f>
        <v>0</v>
      </c>
      <c r="W210">
        <f>0.61365*exp(17.502*V210/(240.97+V210))</f>
        <v>0</v>
      </c>
      <c r="X210">
        <f>(Y210/Z210*100)</f>
        <v>0</v>
      </c>
      <c r="Y210">
        <f>BI210*(BN210+BO210)/1000</f>
        <v>0</v>
      </c>
      <c r="Z210">
        <f>0.61365*exp(17.502*BP210/(240.97+BP210))</f>
        <v>0</v>
      </c>
      <c r="AA210">
        <f>(W210-BI210*(BN210+BO210)/1000)</f>
        <v>0</v>
      </c>
      <c r="AB210">
        <f>(-I210*44100)</f>
        <v>0</v>
      </c>
      <c r="AC210">
        <f>2*29.3*Q210*0.92*(BP210-V210)</f>
        <v>0</v>
      </c>
      <c r="AD210">
        <f>2*0.95*5.67E-8*(((BP210+$B$7)+273)^4-(V210+273)^4)</f>
        <v>0</v>
      </c>
      <c r="AE210">
        <f>T210+AD210+AB210+AC210</f>
        <v>0</v>
      </c>
      <c r="AF210">
        <f>BM210*AT210*(BH210-BG210*(1000-AT210*BJ210)/(1000-AT210*BI210))/(100*BA210)</f>
        <v>0</v>
      </c>
      <c r="AG210">
        <f>1000*BM210*AT210*(BI210-BJ210)/(100*BA210*(1000-AT210*BI210))</f>
        <v>0</v>
      </c>
      <c r="AH210">
        <f>(AI210 - AJ210 - BN210*1E3/(8.314*(BP210+273.15)) * AL210/BM210 * AK210) * BM210/(100*BA210) * (1000 - BJ210)/1000</f>
        <v>0</v>
      </c>
      <c r="AI210">
        <v>2031.694041829865</v>
      </c>
      <c r="AJ210">
        <v>2030.694303030302</v>
      </c>
      <c r="AK210">
        <v>0.02126529704103532</v>
      </c>
      <c r="AL210">
        <v>67.2172449965875</v>
      </c>
      <c r="AM210">
        <f>(AO210 - AN210 + BN210*1E3/(8.314*(BP210+273.15)) * AQ210/BM210 * AP210) * BM210/(100*BA210) * 1000/(1000 - AO210)</f>
        <v>0</v>
      </c>
      <c r="AN210">
        <v>15.51985055836678</v>
      </c>
      <c r="AO210">
        <v>15.88901454545454</v>
      </c>
      <c r="AP210">
        <v>-0.005339387155835367</v>
      </c>
      <c r="AQ210">
        <v>78.53175844780029</v>
      </c>
      <c r="AR210">
        <v>47</v>
      </c>
      <c r="AS210">
        <v>8</v>
      </c>
      <c r="AT210">
        <f>IF(AR210*$H$13&gt;=AV210,1.0,(AV210/(AV210-AR210*$H$13)))</f>
        <v>0</v>
      </c>
      <c r="AU210">
        <f>(AT210-1)*100</f>
        <v>0</v>
      </c>
      <c r="AV210">
        <f>MAX(0,($B$13+$C$13*BU210)/(1+$D$13*BU210)*BN210/(BP210+273)*$E$13)</f>
        <v>0</v>
      </c>
      <c r="AW210">
        <f>$B$11*BV210+$C$11*BW210+$F$11*CH210*(1-CK210)</f>
        <v>0</v>
      </c>
      <c r="AX210">
        <f>AW210*AY210</f>
        <v>0</v>
      </c>
      <c r="AY210">
        <f>($B$11*$D$9+$C$11*$D$9+$F$11*((CU210+CM210)/MAX(CU210+CM210+CV210, 0.1)*$I$9+CV210/MAX(CU210+CM210+CV210, 0.1)*$J$9))/($B$11+$C$11+$F$11)</f>
        <v>0</v>
      </c>
      <c r="AZ210">
        <f>($B$11*$K$9+$C$11*$K$9+$F$11*((CU210+CM210)/MAX(CU210+CM210+CV210, 0.1)*$P$9+CV210/MAX(CU210+CM210+CV210, 0.1)*$Q$9))/($B$11+$C$11+$F$11)</f>
        <v>0</v>
      </c>
      <c r="BA210">
        <v>6</v>
      </c>
      <c r="BB210">
        <v>0.5</v>
      </c>
      <c r="BC210" t="s">
        <v>355</v>
      </c>
      <c r="BD210">
        <v>2</v>
      </c>
      <c r="BE210" t="b">
        <v>1</v>
      </c>
      <c r="BF210">
        <v>1714159641.85</v>
      </c>
      <c r="BG210">
        <v>1998.175416666667</v>
      </c>
      <c r="BH210">
        <v>2000.023333333333</v>
      </c>
      <c r="BI210">
        <v>15.92847083333333</v>
      </c>
      <c r="BJ210">
        <v>15.537825</v>
      </c>
      <c r="BK210">
        <v>2005.444583333333</v>
      </c>
      <c r="BL210">
        <v>15.95362083333333</v>
      </c>
      <c r="BM210">
        <v>599.9940416666667</v>
      </c>
      <c r="BN210">
        <v>101.3558333333333</v>
      </c>
      <c r="BO210">
        <v>0.1000112541666667</v>
      </c>
      <c r="BP210">
        <v>26.58963333333334</v>
      </c>
      <c r="BQ210">
        <v>26.74745416666667</v>
      </c>
      <c r="BR210">
        <v>999.9</v>
      </c>
      <c r="BS210">
        <v>0</v>
      </c>
      <c r="BT210">
        <v>0</v>
      </c>
      <c r="BU210">
        <v>10000.85875</v>
      </c>
      <c r="BV210">
        <v>0</v>
      </c>
      <c r="BW210">
        <v>93.05875416666667</v>
      </c>
      <c r="BX210">
        <v>-1.847015416666667</v>
      </c>
      <c r="BY210">
        <v>2030.51875</v>
      </c>
      <c r="BZ210">
        <v>2031.588333333333</v>
      </c>
      <c r="CA210">
        <v>0.390641625</v>
      </c>
      <c r="CB210">
        <v>2000.023333333333</v>
      </c>
      <c r="CC210">
        <v>15.537825</v>
      </c>
      <c r="CD210">
        <v>1.614444166666667</v>
      </c>
      <c r="CE210">
        <v>1.574849166666667</v>
      </c>
      <c r="CF210">
        <v>14.0973375</v>
      </c>
      <c r="CG210">
        <v>13.714875</v>
      </c>
      <c r="CH210">
        <v>350.0400416666666</v>
      </c>
      <c r="CI210">
        <v>0.9000109166666667</v>
      </c>
      <c r="CJ210">
        <v>0.0999889375</v>
      </c>
      <c r="CK210">
        <v>0</v>
      </c>
      <c r="CL210">
        <v>142.8478333333333</v>
      </c>
      <c r="CM210">
        <v>5.00098</v>
      </c>
      <c r="CN210">
        <v>1070.868333333333</v>
      </c>
      <c r="CO210">
        <v>3193.525416666667</v>
      </c>
      <c r="CP210">
        <v>35.39041666666666</v>
      </c>
      <c r="CQ210">
        <v>41.66125</v>
      </c>
      <c r="CR210">
        <v>37.52575</v>
      </c>
      <c r="CS210">
        <v>40.76016666666666</v>
      </c>
      <c r="CT210">
        <v>38.23933333333333</v>
      </c>
      <c r="CU210">
        <v>310.5391666666666</v>
      </c>
      <c r="CV210">
        <v>34.50375</v>
      </c>
      <c r="CW210">
        <v>0</v>
      </c>
      <c r="CX210">
        <v>1714159735.1</v>
      </c>
      <c r="CY210">
        <v>0</v>
      </c>
      <c r="CZ210">
        <v>1714158924.6</v>
      </c>
      <c r="DA210" t="s">
        <v>732</v>
      </c>
      <c r="DB210">
        <v>1714158924.6</v>
      </c>
      <c r="DC210">
        <v>1714158906.6</v>
      </c>
      <c r="DD210">
        <v>7</v>
      </c>
      <c r="DE210">
        <v>1.728</v>
      </c>
      <c r="DF210">
        <v>-0.003</v>
      </c>
      <c r="DG210">
        <v>-7.118</v>
      </c>
      <c r="DH210">
        <v>-0.028</v>
      </c>
      <c r="DI210">
        <v>2000</v>
      </c>
      <c r="DJ210">
        <v>14</v>
      </c>
      <c r="DK210">
        <v>0.74</v>
      </c>
      <c r="DL210">
        <v>0.11</v>
      </c>
      <c r="DM210">
        <v>-2.622067804878049</v>
      </c>
      <c r="DN210">
        <v>10.24035700348432</v>
      </c>
      <c r="DO210">
        <v>1.129613750694721</v>
      </c>
      <c r="DP210">
        <v>0</v>
      </c>
      <c r="DQ210">
        <v>0.381940243902439</v>
      </c>
      <c r="DR210">
        <v>0.09803974912892016</v>
      </c>
      <c r="DS210">
        <v>0.01877859082972595</v>
      </c>
      <c r="DT210">
        <v>1</v>
      </c>
      <c r="DU210">
        <v>1</v>
      </c>
      <c r="DV210">
        <v>2</v>
      </c>
      <c r="DW210" t="s">
        <v>368</v>
      </c>
      <c r="DX210">
        <v>3.22796</v>
      </c>
      <c r="DY210">
        <v>2.70411</v>
      </c>
      <c r="DZ210">
        <v>0.293549</v>
      </c>
      <c r="EA210">
        <v>0.293713</v>
      </c>
      <c r="EB210">
        <v>0.0858738</v>
      </c>
      <c r="EC210">
        <v>0.08479250000000001</v>
      </c>
      <c r="ED210">
        <v>22954.5</v>
      </c>
      <c r="EE210">
        <v>22378.7</v>
      </c>
      <c r="EF210">
        <v>31134.7</v>
      </c>
      <c r="EG210">
        <v>30056.6</v>
      </c>
      <c r="EH210">
        <v>38117.4</v>
      </c>
      <c r="EI210">
        <v>36398.9</v>
      </c>
      <c r="EJ210">
        <v>43622.4</v>
      </c>
      <c r="EK210">
        <v>41992.4</v>
      </c>
      <c r="EL210">
        <v>2.00185</v>
      </c>
      <c r="EM210">
        <v>1.8564</v>
      </c>
      <c r="EN210">
        <v>0.0215322</v>
      </c>
      <c r="EO210">
        <v>0</v>
      </c>
      <c r="EP210">
        <v>26.3939</v>
      </c>
      <c r="EQ210">
        <v>999.9</v>
      </c>
      <c r="ER210">
        <v>39.9</v>
      </c>
      <c r="ES210">
        <v>32.6</v>
      </c>
      <c r="ET210">
        <v>19.4471</v>
      </c>
      <c r="EU210">
        <v>62.0229</v>
      </c>
      <c r="EV210">
        <v>22.2676</v>
      </c>
      <c r="EW210">
        <v>1</v>
      </c>
      <c r="EX210">
        <v>0.137962</v>
      </c>
      <c r="EY210">
        <v>0.90232</v>
      </c>
      <c r="EZ210">
        <v>20.152</v>
      </c>
      <c r="FA210">
        <v>5.22627</v>
      </c>
      <c r="FB210">
        <v>11.998</v>
      </c>
      <c r="FC210">
        <v>4.96605</v>
      </c>
      <c r="FD210">
        <v>3.297</v>
      </c>
      <c r="FE210">
        <v>9999</v>
      </c>
      <c r="FF210">
        <v>9999</v>
      </c>
      <c r="FG210">
        <v>9999</v>
      </c>
      <c r="FH210">
        <v>28.9</v>
      </c>
      <c r="FI210">
        <v>4.97153</v>
      </c>
      <c r="FJ210">
        <v>1.86819</v>
      </c>
      <c r="FK210">
        <v>1.85961</v>
      </c>
      <c r="FL210">
        <v>1.86569</v>
      </c>
      <c r="FM210">
        <v>1.86356</v>
      </c>
      <c r="FN210">
        <v>1.86492</v>
      </c>
      <c r="FO210">
        <v>1.86036</v>
      </c>
      <c r="FP210">
        <v>1.86447</v>
      </c>
      <c r="FQ210">
        <v>0</v>
      </c>
      <c r="FR210">
        <v>0</v>
      </c>
      <c r="FS210">
        <v>0</v>
      </c>
      <c r="FT210">
        <v>0</v>
      </c>
      <c r="FU210" t="s">
        <v>358</v>
      </c>
      <c r="FV210" t="s">
        <v>359</v>
      </c>
      <c r="FW210" t="s">
        <v>360</v>
      </c>
      <c r="FX210" t="s">
        <v>360</v>
      </c>
      <c r="FY210" t="s">
        <v>360</v>
      </c>
      <c r="FZ210" t="s">
        <v>360</v>
      </c>
      <c r="GA210">
        <v>0</v>
      </c>
      <c r="GB210">
        <v>100</v>
      </c>
      <c r="GC210">
        <v>100</v>
      </c>
      <c r="GD210">
        <v>-7.27</v>
      </c>
      <c r="GE210">
        <v>-0.0252</v>
      </c>
      <c r="GF210">
        <v>0.7488809363715137</v>
      </c>
      <c r="GG210">
        <v>-0.004200780211792431</v>
      </c>
      <c r="GH210">
        <v>-6.086107273994438E-07</v>
      </c>
      <c r="GI210">
        <v>3.538391214060535E-10</v>
      </c>
      <c r="GJ210">
        <v>-0.05062057039447274</v>
      </c>
      <c r="GK210">
        <v>0.006682484536868237</v>
      </c>
      <c r="GL210">
        <v>-0.0007200357986506558</v>
      </c>
      <c r="GM210">
        <v>2.515042002614049E-05</v>
      </c>
      <c r="GN210">
        <v>15</v>
      </c>
      <c r="GO210">
        <v>1944</v>
      </c>
      <c r="GP210">
        <v>3</v>
      </c>
      <c r="GQ210">
        <v>20</v>
      </c>
      <c r="GR210">
        <v>12.1</v>
      </c>
      <c r="GS210">
        <v>12.4</v>
      </c>
      <c r="GT210">
        <v>4.01245</v>
      </c>
      <c r="GU210">
        <v>2.4292</v>
      </c>
      <c r="GV210">
        <v>1.44775</v>
      </c>
      <c r="GW210">
        <v>2.29004</v>
      </c>
      <c r="GX210">
        <v>1.55151</v>
      </c>
      <c r="GY210">
        <v>2.33521</v>
      </c>
      <c r="GZ210">
        <v>39.0436</v>
      </c>
      <c r="HA210">
        <v>24.07</v>
      </c>
      <c r="HB210">
        <v>18</v>
      </c>
      <c r="HC210">
        <v>535.146</v>
      </c>
      <c r="HD210">
        <v>445.978</v>
      </c>
      <c r="HE210">
        <v>24.9992</v>
      </c>
      <c r="HF210">
        <v>28.924</v>
      </c>
      <c r="HG210">
        <v>30.0002</v>
      </c>
      <c r="HH210">
        <v>28.9257</v>
      </c>
      <c r="HI210">
        <v>28.8853</v>
      </c>
      <c r="HJ210">
        <v>80.3035</v>
      </c>
      <c r="HK210">
        <v>26.9706</v>
      </c>
      <c r="HL210">
        <v>29.7666</v>
      </c>
      <c r="HM210">
        <v>25</v>
      </c>
      <c r="HN210">
        <v>2000</v>
      </c>
      <c r="HO210">
        <v>15.4296</v>
      </c>
      <c r="HP210">
        <v>98.78879999999999</v>
      </c>
      <c r="HQ210">
        <v>100.32</v>
      </c>
    </row>
    <row r="211" spans="1:225">
      <c r="A211">
        <v>195</v>
      </c>
      <c r="B211">
        <v>1714159658.1</v>
      </c>
      <c r="C211">
        <v>8601</v>
      </c>
      <c r="D211" t="s">
        <v>777</v>
      </c>
      <c r="E211" t="s">
        <v>778</v>
      </c>
      <c r="F211">
        <v>5</v>
      </c>
      <c r="G211" t="s">
        <v>407</v>
      </c>
      <c r="H211">
        <v>1714159650.427586</v>
      </c>
      <c r="I211">
        <f>(J211)/1000</f>
        <v>0</v>
      </c>
      <c r="J211">
        <f>IF(BE211, AM211, AG211)</f>
        <v>0</v>
      </c>
      <c r="K211">
        <f>IF(BE211, AH211, AF211)</f>
        <v>0</v>
      </c>
      <c r="L211">
        <f>BG211 - IF(AT211&gt;1, K211*BA211*100.0/(AV211*BU211), 0)</f>
        <v>0</v>
      </c>
      <c r="M211">
        <f>((S211-I211/2)*L211-K211)/(S211+I211/2)</f>
        <v>0</v>
      </c>
      <c r="N211">
        <f>M211*(BN211+BO211)/1000.0</f>
        <v>0</v>
      </c>
      <c r="O211">
        <f>(BG211 - IF(AT211&gt;1, K211*BA211*100.0/(AV211*BU211), 0))*(BN211+BO211)/1000.0</f>
        <v>0</v>
      </c>
      <c r="P211">
        <f>2.0/((1/R211-1/Q211)+SIGN(R211)*SQRT((1/R211-1/Q211)*(1/R211-1/Q211) + 4*BB211/((BB211+1)*(BB211+1))*(2*1/R211*1/Q211-1/Q211*1/Q211)))</f>
        <v>0</v>
      </c>
      <c r="Q211">
        <f>IF(LEFT(BC211,1)&lt;&gt;"0",IF(LEFT(BC211,1)="1",3.0,BD211),$D$5+$E$5*(BU211*BN211/($K$5*1000))+$F$5*(BU211*BN211/($K$5*1000))*MAX(MIN(BA211,$J$5),$I$5)*MAX(MIN(BA211,$J$5),$I$5)+$G$5*MAX(MIN(BA211,$J$5),$I$5)*(BU211*BN211/($K$5*1000))+$H$5*(BU211*BN211/($K$5*1000))*(BU211*BN211/($K$5*1000)))</f>
        <v>0</v>
      </c>
      <c r="R211">
        <f>I211*(1000-(1000*0.61365*exp(17.502*V211/(240.97+V211))/(BN211+BO211)+BI211)/2)/(1000*0.61365*exp(17.502*V211/(240.97+V211))/(BN211+BO211)-BI211)</f>
        <v>0</v>
      </c>
      <c r="S211">
        <f>1/((BB211+1)/(P211/1.6)+1/(Q211/1.37)) + BB211/((BB211+1)/(P211/1.6) + BB211/(Q211/1.37))</f>
        <v>0</v>
      </c>
      <c r="T211">
        <f>(AW211*AZ211)</f>
        <v>0</v>
      </c>
      <c r="U211">
        <f>(BP211+(T211+2*0.95*5.67E-8*(((BP211+$B$7)+273)^4-(BP211+273)^4)-44100*I211)/(1.84*29.3*Q211+8*0.95*5.67E-8*(BP211+273)^3))</f>
        <v>0</v>
      </c>
      <c r="V211">
        <f>($C$7*BQ211+$D$7*BR211+$E$7*U211)</f>
        <v>0</v>
      </c>
      <c r="W211">
        <f>0.61365*exp(17.502*V211/(240.97+V211))</f>
        <v>0</v>
      </c>
      <c r="X211">
        <f>(Y211/Z211*100)</f>
        <v>0</v>
      </c>
      <c r="Y211">
        <f>BI211*(BN211+BO211)/1000</f>
        <v>0</v>
      </c>
      <c r="Z211">
        <f>0.61365*exp(17.502*BP211/(240.97+BP211))</f>
        <v>0</v>
      </c>
      <c r="AA211">
        <f>(W211-BI211*(BN211+BO211)/1000)</f>
        <v>0</v>
      </c>
      <c r="AB211">
        <f>(-I211*44100)</f>
        <v>0</v>
      </c>
      <c r="AC211">
        <f>2*29.3*Q211*0.92*(BP211-V211)</f>
        <v>0</v>
      </c>
      <c r="AD211">
        <f>2*0.95*5.67E-8*(((BP211+$B$7)+273)^4-(V211+273)^4)</f>
        <v>0</v>
      </c>
      <c r="AE211">
        <f>T211+AD211+AB211+AC211</f>
        <v>0</v>
      </c>
      <c r="AF211">
        <f>BM211*AT211*(BH211-BG211*(1000-AT211*BJ211)/(1000-AT211*BI211))/(100*BA211)</f>
        <v>0</v>
      </c>
      <c r="AG211">
        <f>1000*BM211*AT211*(BI211-BJ211)/(100*BA211*(1000-AT211*BI211))</f>
        <v>0</v>
      </c>
      <c r="AH211">
        <f>(AI211 - AJ211 - BN211*1E3/(8.314*(BP211+273.15)) * AL211/BM211 * AK211) * BM211/(100*BA211) * (1000 - BJ211)/1000</f>
        <v>0</v>
      </c>
      <c r="AI211">
        <v>2031.545037438962</v>
      </c>
      <c r="AJ211">
        <v>2030.746848484849</v>
      </c>
      <c r="AK211">
        <v>-0.0002477647246471014</v>
      </c>
      <c r="AL211">
        <v>67.2172449965875</v>
      </c>
      <c r="AM211">
        <f>(AO211 - AN211 + BN211*1E3/(8.314*(BP211+273.15)) * AQ211/BM211 * AP211) * BM211/(100*BA211) * 1000/(1000 - AO211)</f>
        <v>0</v>
      </c>
      <c r="AN211">
        <v>15.49590930940513</v>
      </c>
      <c r="AO211">
        <v>15.85295818181819</v>
      </c>
      <c r="AP211">
        <v>-0.0006477957186099535</v>
      </c>
      <c r="AQ211">
        <v>78.53175844780029</v>
      </c>
      <c r="AR211">
        <v>47</v>
      </c>
      <c r="AS211">
        <v>8</v>
      </c>
      <c r="AT211">
        <f>IF(AR211*$H$13&gt;=AV211,1.0,(AV211/(AV211-AR211*$H$13)))</f>
        <v>0</v>
      </c>
      <c r="AU211">
        <f>(AT211-1)*100</f>
        <v>0</v>
      </c>
      <c r="AV211">
        <f>MAX(0,($B$13+$C$13*BU211)/(1+$D$13*BU211)*BN211/(BP211+273)*$E$13)</f>
        <v>0</v>
      </c>
      <c r="AW211">
        <f>$B$11*BV211+$C$11*BW211+$F$11*CH211*(1-CK211)</f>
        <v>0</v>
      </c>
      <c r="AX211">
        <f>AW211*AY211</f>
        <v>0</v>
      </c>
      <c r="AY211">
        <f>($B$11*$D$9+$C$11*$D$9+$F$11*((CU211+CM211)/MAX(CU211+CM211+CV211, 0.1)*$I$9+CV211/MAX(CU211+CM211+CV211, 0.1)*$J$9))/($B$11+$C$11+$F$11)</f>
        <v>0</v>
      </c>
      <c r="AZ211">
        <f>($B$11*$K$9+$C$11*$K$9+$F$11*((CU211+CM211)/MAX(CU211+CM211+CV211, 0.1)*$P$9+CV211/MAX(CU211+CM211+CV211, 0.1)*$Q$9))/($B$11+$C$11+$F$11)</f>
        <v>0</v>
      </c>
      <c r="BA211">
        <v>6</v>
      </c>
      <c r="BB211">
        <v>0.5</v>
      </c>
      <c r="BC211" t="s">
        <v>355</v>
      </c>
      <c r="BD211">
        <v>2</v>
      </c>
      <c r="BE211" t="b">
        <v>1</v>
      </c>
      <c r="BF211">
        <v>1714159650.427586</v>
      </c>
      <c r="BG211">
        <v>1998.487931034482</v>
      </c>
      <c r="BH211">
        <v>2000.013448275862</v>
      </c>
      <c r="BI211">
        <v>15.87791034482759</v>
      </c>
      <c r="BJ211">
        <v>15.50403793103448</v>
      </c>
      <c r="BK211">
        <v>2005.757931034483</v>
      </c>
      <c r="BL211">
        <v>15.90321724137931</v>
      </c>
      <c r="BM211">
        <v>599.9750344827587</v>
      </c>
      <c r="BN211">
        <v>101.3536551724138</v>
      </c>
      <c r="BO211">
        <v>0.09996440689655171</v>
      </c>
      <c r="BP211">
        <v>26.59181724137931</v>
      </c>
      <c r="BQ211">
        <v>26.74444482758621</v>
      </c>
      <c r="BR211">
        <v>999.9000000000002</v>
      </c>
      <c r="BS211">
        <v>0</v>
      </c>
      <c r="BT211">
        <v>0</v>
      </c>
      <c r="BU211">
        <v>9996.588620689656</v>
      </c>
      <c r="BV211">
        <v>0</v>
      </c>
      <c r="BW211">
        <v>91.84680689655171</v>
      </c>
      <c r="BX211">
        <v>-1.52641275862069</v>
      </c>
      <c r="BY211">
        <v>2030.732068965517</v>
      </c>
      <c r="BZ211">
        <v>2031.509655172414</v>
      </c>
      <c r="CA211">
        <v>0.3738780344827586</v>
      </c>
      <c r="CB211">
        <v>2000.013448275862</v>
      </c>
      <c r="CC211">
        <v>15.50403793103448</v>
      </c>
      <c r="CD211">
        <v>1.609285172413794</v>
      </c>
      <c r="CE211">
        <v>1.571390689655173</v>
      </c>
      <c r="CF211">
        <v>14.04798620689655</v>
      </c>
      <c r="CG211">
        <v>13.6810724137931</v>
      </c>
      <c r="CH211">
        <v>349.9873793103447</v>
      </c>
      <c r="CI211">
        <v>0.9000096206896551</v>
      </c>
      <c r="CJ211">
        <v>0.09999024137931037</v>
      </c>
      <c r="CK211">
        <v>0</v>
      </c>
      <c r="CL211">
        <v>142.5449310344828</v>
      </c>
      <c r="CM211">
        <v>5.00098</v>
      </c>
      <c r="CN211">
        <v>1073.968965517241</v>
      </c>
      <c r="CO211">
        <v>3193.039310344828</v>
      </c>
      <c r="CP211">
        <v>35.48893103448275</v>
      </c>
      <c r="CQ211">
        <v>41.83813793103447</v>
      </c>
      <c r="CR211">
        <v>37.64196551724138</v>
      </c>
      <c r="CS211">
        <v>40.96306896551724</v>
      </c>
      <c r="CT211">
        <v>38.34248275862068</v>
      </c>
      <c r="CU211">
        <v>310.4913793103448</v>
      </c>
      <c r="CV211">
        <v>34.49551724137932</v>
      </c>
      <c r="CW211">
        <v>0</v>
      </c>
      <c r="CX211">
        <v>1714159745.3</v>
      </c>
      <c r="CY211">
        <v>0</v>
      </c>
      <c r="CZ211">
        <v>1714158924.6</v>
      </c>
      <c r="DA211" t="s">
        <v>732</v>
      </c>
      <c r="DB211">
        <v>1714158924.6</v>
      </c>
      <c r="DC211">
        <v>1714158906.6</v>
      </c>
      <c r="DD211">
        <v>7</v>
      </c>
      <c r="DE211">
        <v>1.728</v>
      </c>
      <c r="DF211">
        <v>-0.003</v>
      </c>
      <c r="DG211">
        <v>-7.118</v>
      </c>
      <c r="DH211">
        <v>-0.028</v>
      </c>
      <c r="DI211">
        <v>2000</v>
      </c>
      <c r="DJ211">
        <v>14</v>
      </c>
      <c r="DK211">
        <v>0.74</v>
      </c>
      <c r="DL211">
        <v>0.11</v>
      </c>
      <c r="DM211">
        <v>-1.617803170731707</v>
      </c>
      <c r="DN211">
        <v>1.610313867595814</v>
      </c>
      <c r="DO211">
        <v>0.2187801895927489</v>
      </c>
      <c r="DP211">
        <v>0</v>
      </c>
      <c r="DQ211">
        <v>0.380204512195122</v>
      </c>
      <c r="DR211">
        <v>-0.1086506759581881</v>
      </c>
      <c r="DS211">
        <v>0.01260148908375118</v>
      </c>
      <c r="DT211">
        <v>0</v>
      </c>
      <c r="DU211">
        <v>0</v>
      </c>
      <c r="DV211">
        <v>2</v>
      </c>
      <c r="DW211" t="s">
        <v>357</v>
      </c>
      <c r="DX211">
        <v>3.22812</v>
      </c>
      <c r="DY211">
        <v>2.70414</v>
      </c>
      <c r="DZ211">
        <v>0.293519</v>
      </c>
      <c r="EA211">
        <v>0.293676</v>
      </c>
      <c r="EB211">
        <v>0.0857222</v>
      </c>
      <c r="EC211">
        <v>0.0845704</v>
      </c>
      <c r="ED211">
        <v>22956</v>
      </c>
      <c r="EE211">
        <v>22379.9</v>
      </c>
      <c r="EF211">
        <v>31135.4</v>
      </c>
      <c r="EG211">
        <v>30056.7</v>
      </c>
      <c r="EH211">
        <v>38124.8</v>
      </c>
      <c r="EI211">
        <v>36407.8</v>
      </c>
      <c r="EJ211">
        <v>43623.6</v>
      </c>
      <c r="EK211">
        <v>41992.4</v>
      </c>
      <c r="EL211">
        <v>2.00227</v>
      </c>
      <c r="EM211">
        <v>1.85607</v>
      </c>
      <c r="EN211">
        <v>0.0216439</v>
      </c>
      <c r="EO211">
        <v>0</v>
      </c>
      <c r="EP211">
        <v>26.3883</v>
      </c>
      <c r="EQ211">
        <v>999.9</v>
      </c>
      <c r="ER211">
        <v>39.9</v>
      </c>
      <c r="ES211">
        <v>32.6</v>
      </c>
      <c r="ET211">
        <v>19.4468</v>
      </c>
      <c r="EU211">
        <v>61.2929</v>
      </c>
      <c r="EV211">
        <v>22.3678</v>
      </c>
      <c r="EW211">
        <v>1</v>
      </c>
      <c r="EX211">
        <v>0.138018</v>
      </c>
      <c r="EY211">
        <v>0.8998390000000001</v>
      </c>
      <c r="EZ211">
        <v>20.1519</v>
      </c>
      <c r="FA211">
        <v>5.22702</v>
      </c>
      <c r="FB211">
        <v>11.998</v>
      </c>
      <c r="FC211">
        <v>4.96645</v>
      </c>
      <c r="FD211">
        <v>3.297</v>
      </c>
      <c r="FE211">
        <v>9999</v>
      </c>
      <c r="FF211">
        <v>9999</v>
      </c>
      <c r="FG211">
        <v>9999</v>
      </c>
      <c r="FH211">
        <v>28.9</v>
      </c>
      <c r="FI211">
        <v>4.97153</v>
      </c>
      <c r="FJ211">
        <v>1.86823</v>
      </c>
      <c r="FK211">
        <v>1.85963</v>
      </c>
      <c r="FL211">
        <v>1.86569</v>
      </c>
      <c r="FM211">
        <v>1.86356</v>
      </c>
      <c r="FN211">
        <v>1.86492</v>
      </c>
      <c r="FO211">
        <v>1.86036</v>
      </c>
      <c r="FP211">
        <v>1.86447</v>
      </c>
      <c r="FQ211">
        <v>0</v>
      </c>
      <c r="FR211">
        <v>0</v>
      </c>
      <c r="FS211">
        <v>0</v>
      </c>
      <c r="FT211">
        <v>0</v>
      </c>
      <c r="FU211" t="s">
        <v>358</v>
      </c>
      <c r="FV211" t="s">
        <v>359</v>
      </c>
      <c r="FW211" t="s">
        <v>360</v>
      </c>
      <c r="FX211" t="s">
        <v>360</v>
      </c>
      <c r="FY211" t="s">
        <v>360</v>
      </c>
      <c r="FZ211" t="s">
        <v>360</v>
      </c>
      <c r="GA211">
        <v>0</v>
      </c>
      <c r="GB211">
        <v>100</v>
      </c>
      <c r="GC211">
        <v>100</v>
      </c>
      <c r="GD211">
        <v>-7.27</v>
      </c>
      <c r="GE211">
        <v>-0.0254</v>
      </c>
      <c r="GF211">
        <v>0.7488809363715137</v>
      </c>
      <c r="GG211">
        <v>-0.004200780211792431</v>
      </c>
      <c r="GH211">
        <v>-6.086107273994438E-07</v>
      </c>
      <c r="GI211">
        <v>3.538391214060535E-10</v>
      </c>
      <c r="GJ211">
        <v>-0.05062057039447274</v>
      </c>
      <c r="GK211">
        <v>0.006682484536868237</v>
      </c>
      <c r="GL211">
        <v>-0.0007200357986506558</v>
      </c>
      <c r="GM211">
        <v>2.515042002614049E-05</v>
      </c>
      <c r="GN211">
        <v>15</v>
      </c>
      <c r="GO211">
        <v>1944</v>
      </c>
      <c r="GP211">
        <v>3</v>
      </c>
      <c r="GQ211">
        <v>20</v>
      </c>
      <c r="GR211">
        <v>12.2</v>
      </c>
      <c r="GS211">
        <v>12.5</v>
      </c>
      <c r="GT211">
        <v>4.01123</v>
      </c>
      <c r="GU211">
        <v>2.40967</v>
      </c>
      <c r="GV211">
        <v>1.44775</v>
      </c>
      <c r="GW211">
        <v>2.29004</v>
      </c>
      <c r="GX211">
        <v>1.55151</v>
      </c>
      <c r="GY211">
        <v>2.46948</v>
      </c>
      <c r="GZ211">
        <v>39.0683</v>
      </c>
      <c r="HA211">
        <v>24.07</v>
      </c>
      <c r="HB211">
        <v>18</v>
      </c>
      <c r="HC211">
        <v>535.465</v>
      </c>
      <c r="HD211">
        <v>445.82</v>
      </c>
      <c r="HE211">
        <v>24.9996</v>
      </c>
      <c r="HF211">
        <v>28.927</v>
      </c>
      <c r="HG211">
        <v>30.0002</v>
      </c>
      <c r="HH211">
        <v>28.9304</v>
      </c>
      <c r="HI211">
        <v>28.8908</v>
      </c>
      <c r="HJ211">
        <v>80.301</v>
      </c>
      <c r="HK211">
        <v>27.2488</v>
      </c>
      <c r="HL211">
        <v>29.3965</v>
      </c>
      <c r="HM211">
        <v>25</v>
      </c>
      <c r="HN211">
        <v>2000</v>
      </c>
      <c r="HO211">
        <v>15.4335</v>
      </c>
      <c r="HP211">
        <v>98.79130000000001</v>
      </c>
      <c r="HQ211">
        <v>100.32</v>
      </c>
    </row>
    <row r="212" spans="1:225">
      <c r="A212">
        <v>196</v>
      </c>
      <c r="B212">
        <v>1714159668.1</v>
      </c>
      <c r="C212">
        <v>8611</v>
      </c>
      <c r="D212" t="s">
        <v>779</v>
      </c>
      <c r="E212" t="s">
        <v>780</v>
      </c>
      <c r="F212">
        <v>5</v>
      </c>
      <c r="G212" t="s">
        <v>407</v>
      </c>
      <c r="H212">
        <v>1714159660.166666</v>
      </c>
      <c r="I212">
        <f>(J212)/1000</f>
        <v>0</v>
      </c>
      <c r="J212">
        <f>IF(BE212, AM212, AG212)</f>
        <v>0</v>
      </c>
      <c r="K212">
        <f>IF(BE212, AH212, AF212)</f>
        <v>0</v>
      </c>
      <c r="L212">
        <f>BG212 - IF(AT212&gt;1, K212*BA212*100.0/(AV212*BU212), 0)</f>
        <v>0</v>
      </c>
      <c r="M212">
        <f>((S212-I212/2)*L212-K212)/(S212+I212/2)</f>
        <v>0</v>
      </c>
      <c r="N212">
        <f>M212*(BN212+BO212)/1000.0</f>
        <v>0</v>
      </c>
      <c r="O212">
        <f>(BG212 - IF(AT212&gt;1, K212*BA212*100.0/(AV212*BU212), 0))*(BN212+BO212)/1000.0</f>
        <v>0</v>
      </c>
      <c r="P212">
        <f>2.0/((1/R212-1/Q212)+SIGN(R212)*SQRT((1/R212-1/Q212)*(1/R212-1/Q212) + 4*BB212/((BB212+1)*(BB212+1))*(2*1/R212*1/Q212-1/Q212*1/Q212)))</f>
        <v>0</v>
      </c>
      <c r="Q212">
        <f>IF(LEFT(BC212,1)&lt;&gt;"0",IF(LEFT(BC212,1)="1",3.0,BD212),$D$5+$E$5*(BU212*BN212/($K$5*1000))+$F$5*(BU212*BN212/($K$5*1000))*MAX(MIN(BA212,$J$5),$I$5)*MAX(MIN(BA212,$J$5),$I$5)+$G$5*MAX(MIN(BA212,$J$5),$I$5)*(BU212*BN212/($K$5*1000))+$H$5*(BU212*BN212/($K$5*1000))*(BU212*BN212/($K$5*1000)))</f>
        <v>0</v>
      </c>
      <c r="R212">
        <f>I212*(1000-(1000*0.61365*exp(17.502*V212/(240.97+V212))/(BN212+BO212)+BI212)/2)/(1000*0.61365*exp(17.502*V212/(240.97+V212))/(BN212+BO212)-BI212)</f>
        <v>0</v>
      </c>
      <c r="S212">
        <f>1/((BB212+1)/(P212/1.6)+1/(Q212/1.37)) + BB212/((BB212+1)/(P212/1.6) + BB212/(Q212/1.37))</f>
        <v>0</v>
      </c>
      <c r="T212">
        <f>(AW212*AZ212)</f>
        <v>0</v>
      </c>
      <c r="U212">
        <f>(BP212+(T212+2*0.95*5.67E-8*(((BP212+$B$7)+273)^4-(BP212+273)^4)-44100*I212)/(1.84*29.3*Q212+8*0.95*5.67E-8*(BP212+273)^3))</f>
        <v>0</v>
      </c>
      <c r="V212">
        <f>($C$7*BQ212+$D$7*BR212+$E$7*U212)</f>
        <v>0</v>
      </c>
      <c r="W212">
        <f>0.61365*exp(17.502*V212/(240.97+V212))</f>
        <v>0</v>
      </c>
      <c r="X212">
        <f>(Y212/Z212*100)</f>
        <v>0</v>
      </c>
      <c r="Y212">
        <f>BI212*(BN212+BO212)/1000</f>
        <v>0</v>
      </c>
      <c r="Z212">
        <f>0.61365*exp(17.502*BP212/(240.97+BP212))</f>
        <v>0</v>
      </c>
      <c r="AA212">
        <f>(W212-BI212*(BN212+BO212)/1000)</f>
        <v>0</v>
      </c>
      <c r="AB212">
        <f>(-I212*44100)</f>
        <v>0</v>
      </c>
      <c r="AC212">
        <f>2*29.3*Q212*0.92*(BP212-V212)</f>
        <v>0</v>
      </c>
      <c r="AD212">
        <f>2*0.95*5.67E-8*(((BP212+$B$7)+273)^4-(V212+273)^4)</f>
        <v>0</v>
      </c>
      <c r="AE212">
        <f>T212+AD212+AB212+AC212</f>
        <v>0</v>
      </c>
      <c r="AF212">
        <f>BM212*AT212*(BH212-BG212*(1000-AT212*BJ212)/(1000-AT212*BI212))/(100*BA212)</f>
        <v>0</v>
      </c>
      <c r="AG212">
        <f>1000*BM212*AT212*(BI212-BJ212)/(100*BA212*(1000-AT212*BI212))</f>
        <v>0</v>
      </c>
      <c r="AH212">
        <f>(AI212 - AJ212 - BN212*1E3/(8.314*(BP212+273.15)) * AL212/BM212 * AK212) * BM212/(100*BA212) * (1000 - BJ212)/1000</f>
        <v>0</v>
      </c>
      <c r="AI212">
        <v>2031.256697458899</v>
      </c>
      <c r="AJ212">
        <v>2030.686484848485</v>
      </c>
      <c r="AK212">
        <v>-0.001455201498522107</v>
      </c>
      <c r="AL212">
        <v>67.2172449965875</v>
      </c>
      <c r="AM212">
        <f>(AO212 - AN212 + BN212*1E3/(8.314*(BP212+273.15)) * AQ212/BM212 * AP212) * BM212/(100*BA212) * 1000/(1000 - AO212)</f>
        <v>0</v>
      </c>
      <c r="AN212">
        <v>15.39743256587295</v>
      </c>
      <c r="AO212">
        <v>15.78354969696969</v>
      </c>
      <c r="AP212">
        <v>-0.005944015160172136</v>
      </c>
      <c r="AQ212">
        <v>78.53175844780029</v>
      </c>
      <c r="AR212">
        <v>46</v>
      </c>
      <c r="AS212">
        <v>8</v>
      </c>
      <c r="AT212">
        <f>IF(AR212*$H$13&gt;=AV212,1.0,(AV212/(AV212-AR212*$H$13)))</f>
        <v>0</v>
      </c>
      <c r="AU212">
        <f>(AT212-1)*100</f>
        <v>0</v>
      </c>
      <c r="AV212">
        <f>MAX(0,($B$13+$C$13*BU212)/(1+$D$13*BU212)*BN212/(BP212+273)*$E$13)</f>
        <v>0</v>
      </c>
      <c r="AW212">
        <f>$B$11*BV212+$C$11*BW212+$F$11*CH212*(1-CK212)</f>
        <v>0</v>
      </c>
      <c r="AX212">
        <f>AW212*AY212</f>
        <v>0</v>
      </c>
      <c r="AY212">
        <f>($B$11*$D$9+$C$11*$D$9+$F$11*((CU212+CM212)/MAX(CU212+CM212+CV212, 0.1)*$I$9+CV212/MAX(CU212+CM212+CV212, 0.1)*$J$9))/($B$11+$C$11+$F$11)</f>
        <v>0</v>
      </c>
      <c r="AZ212">
        <f>($B$11*$K$9+$C$11*$K$9+$F$11*((CU212+CM212)/MAX(CU212+CM212+CV212, 0.1)*$P$9+CV212/MAX(CU212+CM212+CV212, 0.1)*$Q$9))/($B$11+$C$11+$F$11)</f>
        <v>0</v>
      </c>
      <c r="BA212">
        <v>6</v>
      </c>
      <c r="BB212">
        <v>0.5</v>
      </c>
      <c r="BC212" t="s">
        <v>355</v>
      </c>
      <c r="BD212">
        <v>2</v>
      </c>
      <c r="BE212" t="b">
        <v>1</v>
      </c>
      <c r="BF212">
        <v>1714159660.166666</v>
      </c>
      <c r="BG212">
        <v>1998.627666666667</v>
      </c>
      <c r="BH212">
        <v>1999.995</v>
      </c>
      <c r="BI212">
        <v>15.82919666666667</v>
      </c>
      <c r="BJ212">
        <v>15.43731</v>
      </c>
      <c r="BK212">
        <v>2005.898</v>
      </c>
      <c r="BL212">
        <v>15.85464666666667</v>
      </c>
      <c r="BM212">
        <v>600.0054333333333</v>
      </c>
      <c r="BN212">
        <v>101.3447</v>
      </c>
      <c r="BO212">
        <v>0.1000521033333334</v>
      </c>
      <c r="BP212">
        <v>26.59086333333334</v>
      </c>
      <c r="BQ212">
        <v>26.74492333333334</v>
      </c>
      <c r="BR212">
        <v>999.9000000000002</v>
      </c>
      <c r="BS212">
        <v>0</v>
      </c>
      <c r="BT212">
        <v>0</v>
      </c>
      <c r="BU212">
        <v>9994.766333333331</v>
      </c>
      <c r="BV212">
        <v>0</v>
      </c>
      <c r="BW212">
        <v>92.38824</v>
      </c>
      <c r="BX212">
        <v>-1.36846</v>
      </c>
      <c r="BY212">
        <v>2030.772666666667</v>
      </c>
      <c r="BZ212">
        <v>2031.354333333333</v>
      </c>
      <c r="CA212">
        <v>0.3918952666666666</v>
      </c>
      <c r="CB212">
        <v>1999.995</v>
      </c>
      <c r="CC212">
        <v>15.43731</v>
      </c>
      <c r="CD212">
        <v>1.604206333333333</v>
      </c>
      <c r="CE212">
        <v>1.564489</v>
      </c>
      <c r="CF212">
        <v>13.99924</v>
      </c>
      <c r="CG212">
        <v>13.61337666666666</v>
      </c>
      <c r="CH212">
        <v>349.9674333333333</v>
      </c>
      <c r="CI212">
        <v>0.8999985999999999</v>
      </c>
      <c r="CJ212">
        <v>0.1000013333333334</v>
      </c>
      <c r="CK212">
        <v>0</v>
      </c>
      <c r="CL212">
        <v>142.1188666666667</v>
      </c>
      <c r="CM212">
        <v>5.00098</v>
      </c>
      <c r="CN212">
        <v>1073.076333333333</v>
      </c>
      <c r="CO212">
        <v>3192.843333333334</v>
      </c>
      <c r="CP212">
        <v>35.5852</v>
      </c>
      <c r="CQ212">
        <v>41.91643333333332</v>
      </c>
      <c r="CR212">
        <v>37.74356666666667</v>
      </c>
      <c r="CS212">
        <v>41.05803333333332</v>
      </c>
      <c r="CT212">
        <v>38.40179999999999</v>
      </c>
      <c r="CU212">
        <v>310.4680000000001</v>
      </c>
      <c r="CV212">
        <v>34.49566666666667</v>
      </c>
      <c r="CW212">
        <v>0</v>
      </c>
      <c r="CX212">
        <v>1714159754.9</v>
      </c>
      <c r="CY212">
        <v>0</v>
      </c>
      <c r="CZ212">
        <v>1714158924.6</v>
      </c>
      <c r="DA212" t="s">
        <v>732</v>
      </c>
      <c r="DB212">
        <v>1714158924.6</v>
      </c>
      <c r="DC212">
        <v>1714158906.6</v>
      </c>
      <c r="DD212">
        <v>7</v>
      </c>
      <c r="DE212">
        <v>1.728</v>
      </c>
      <c r="DF212">
        <v>-0.003</v>
      </c>
      <c r="DG212">
        <v>-7.118</v>
      </c>
      <c r="DH212">
        <v>-0.028</v>
      </c>
      <c r="DI212">
        <v>2000</v>
      </c>
      <c r="DJ212">
        <v>14</v>
      </c>
      <c r="DK212">
        <v>0.74</v>
      </c>
      <c r="DL212">
        <v>0.11</v>
      </c>
      <c r="DM212">
        <v>-1.39373243902439</v>
      </c>
      <c r="DN212">
        <v>0.609233519163762</v>
      </c>
      <c r="DO212">
        <v>0.1396187983146669</v>
      </c>
      <c r="DP212">
        <v>0</v>
      </c>
      <c r="DQ212">
        <v>0.3877568780487805</v>
      </c>
      <c r="DR212">
        <v>0.1259046689895465</v>
      </c>
      <c r="DS212">
        <v>0.01974873835327471</v>
      </c>
      <c r="DT212">
        <v>0</v>
      </c>
      <c r="DU212">
        <v>0</v>
      </c>
      <c r="DV212">
        <v>2</v>
      </c>
      <c r="DW212" t="s">
        <v>357</v>
      </c>
      <c r="DX212">
        <v>3.22824</v>
      </c>
      <c r="DY212">
        <v>2.70441</v>
      </c>
      <c r="DZ212">
        <v>0.2935</v>
      </c>
      <c r="EA212">
        <v>0.293631</v>
      </c>
      <c r="EB212">
        <v>0.08544649999999999</v>
      </c>
      <c r="EC212">
        <v>0.0843445</v>
      </c>
      <c r="ED212">
        <v>22956.2</v>
      </c>
      <c r="EE212">
        <v>22381.3</v>
      </c>
      <c r="EF212">
        <v>31134.9</v>
      </c>
      <c r="EG212">
        <v>30056.6</v>
      </c>
      <c r="EH212">
        <v>38135.9</v>
      </c>
      <c r="EI212">
        <v>36416.7</v>
      </c>
      <c r="EJ212">
        <v>43623.1</v>
      </c>
      <c r="EK212">
        <v>41992.3</v>
      </c>
      <c r="EL212">
        <v>2.00287</v>
      </c>
      <c r="EM212">
        <v>1.85583</v>
      </c>
      <c r="EN212">
        <v>0.0232458</v>
      </c>
      <c r="EO212">
        <v>0</v>
      </c>
      <c r="EP212">
        <v>26.3705</v>
      </c>
      <c r="EQ212">
        <v>999.9</v>
      </c>
      <c r="ER212">
        <v>39.8</v>
      </c>
      <c r="ES212">
        <v>32.6</v>
      </c>
      <c r="ET212">
        <v>19.4012</v>
      </c>
      <c r="EU212">
        <v>61.7629</v>
      </c>
      <c r="EV212">
        <v>21.8349</v>
      </c>
      <c r="EW212">
        <v>1</v>
      </c>
      <c r="EX212">
        <v>0.138201</v>
      </c>
      <c r="EY212">
        <v>0.89814</v>
      </c>
      <c r="EZ212">
        <v>20.1497</v>
      </c>
      <c r="FA212">
        <v>5.22598</v>
      </c>
      <c r="FB212">
        <v>11.998</v>
      </c>
      <c r="FC212">
        <v>4.9663</v>
      </c>
      <c r="FD212">
        <v>3.297</v>
      </c>
      <c r="FE212">
        <v>9999</v>
      </c>
      <c r="FF212">
        <v>9999</v>
      </c>
      <c r="FG212">
        <v>9999</v>
      </c>
      <c r="FH212">
        <v>28.9</v>
      </c>
      <c r="FI212">
        <v>4.97152</v>
      </c>
      <c r="FJ212">
        <v>1.86822</v>
      </c>
      <c r="FK212">
        <v>1.85963</v>
      </c>
      <c r="FL212">
        <v>1.86569</v>
      </c>
      <c r="FM212">
        <v>1.86356</v>
      </c>
      <c r="FN212">
        <v>1.86493</v>
      </c>
      <c r="FO212">
        <v>1.86039</v>
      </c>
      <c r="FP212">
        <v>1.86447</v>
      </c>
      <c r="FQ212">
        <v>0</v>
      </c>
      <c r="FR212">
        <v>0</v>
      </c>
      <c r="FS212">
        <v>0</v>
      </c>
      <c r="FT212">
        <v>0</v>
      </c>
      <c r="FU212" t="s">
        <v>358</v>
      </c>
      <c r="FV212" t="s">
        <v>359</v>
      </c>
      <c r="FW212" t="s">
        <v>360</v>
      </c>
      <c r="FX212" t="s">
        <v>360</v>
      </c>
      <c r="FY212" t="s">
        <v>360</v>
      </c>
      <c r="FZ212" t="s">
        <v>360</v>
      </c>
      <c r="GA212">
        <v>0</v>
      </c>
      <c r="GB212">
        <v>100</v>
      </c>
      <c r="GC212">
        <v>100</v>
      </c>
      <c r="GD212">
        <v>-7.27</v>
      </c>
      <c r="GE212">
        <v>-0.0255</v>
      </c>
      <c r="GF212">
        <v>0.7488809363715137</v>
      </c>
      <c r="GG212">
        <v>-0.004200780211792431</v>
      </c>
      <c r="GH212">
        <v>-6.086107273994438E-07</v>
      </c>
      <c r="GI212">
        <v>3.538391214060535E-10</v>
      </c>
      <c r="GJ212">
        <v>-0.05062057039447274</v>
      </c>
      <c r="GK212">
        <v>0.006682484536868237</v>
      </c>
      <c r="GL212">
        <v>-0.0007200357986506558</v>
      </c>
      <c r="GM212">
        <v>2.515042002614049E-05</v>
      </c>
      <c r="GN212">
        <v>15</v>
      </c>
      <c r="GO212">
        <v>1944</v>
      </c>
      <c r="GP212">
        <v>3</v>
      </c>
      <c r="GQ212">
        <v>20</v>
      </c>
      <c r="GR212">
        <v>12.4</v>
      </c>
      <c r="GS212">
        <v>12.7</v>
      </c>
      <c r="GT212">
        <v>4.01123</v>
      </c>
      <c r="GU212">
        <v>2.41577</v>
      </c>
      <c r="GV212">
        <v>1.44775</v>
      </c>
      <c r="GW212">
        <v>2.29004</v>
      </c>
      <c r="GX212">
        <v>1.55151</v>
      </c>
      <c r="GY212">
        <v>2.34131</v>
      </c>
      <c r="GZ212">
        <v>39.0931</v>
      </c>
      <c r="HA212">
        <v>24.0612</v>
      </c>
      <c r="HB212">
        <v>18</v>
      </c>
      <c r="HC212">
        <v>535.888</v>
      </c>
      <c r="HD212">
        <v>445.699</v>
      </c>
      <c r="HE212">
        <v>24.9997</v>
      </c>
      <c r="HF212">
        <v>28.9296</v>
      </c>
      <c r="HG212">
        <v>30.0002</v>
      </c>
      <c r="HH212">
        <v>28.9343</v>
      </c>
      <c r="HI212">
        <v>28.8951</v>
      </c>
      <c r="HJ212">
        <v>80.3069</v>
      </c>
      <c r="HK212">
        <v>27.2488</v>
      </c>
      <c r="HL212">
        <v>29.3965</v>
      </c>
      <c r="HM212">
        <v>25</v>
      </c>
      <c r="HN212">
        <v>2000</v>
      </c>
      <c r="HO212">
        <v>15.4405</v>
      </c>
      <c r="HP212">
        <v>98.79000000000001</v>
      </c>
      <c r="HQ212">
        <v>100.32</v>
      </c>
    </row>
    <row r="213" spans="1:225">
      <c r="A213">
        <v>197</v>
      </c>
      <c r="B213">
        <v>1714159678.1</v>
      </c>
      <c r="C213">
        <v>8621</v>
      </c>
      <c r="D213" t="s">
        <v>781</v>
      </c>
      <c r="E213" t="s">
        <v>782</v>
      </c>
      <c r="F213">
        <v>5</v>
      </c>
      <c r="G213" t="s">
        <v>407</v>
      </c>
      <c r="H213">
        <v>1714159670.166666</v>
      </c>
      <c r="I213">
        <f>(J213)/1000</f>
        <v>0</v>
      </c>
      <c r="J213">
        <f>IF(BE213, AM213, AG213)</f>
        <v>0</v>
      </c>
      <c r="K213">
        <f>IF(BE213, AH213, AF213)</f>
        <v>0</v>
      </c>
      <c r="L213">
        <f>BG213 - IF(AT213&gt;1, K213*BA213*100.0/(AV213*BU213), 0)</f>
        <v>0</v>
      </c>
      <c r="M213">
        <f>((S213-I213/2)*L213-K213)/(S213+I213/2)</f>
        <v>0</v>
      </c>
      <c r="N213">
        <f>M213*(BN213+BO213)/1000.0</f>
        <v>0</v>
      </c>
      <c r="O213">
        <f>(BG213 - IF(AT213&gt;1, K213*BA213*100.0/(AV213*BU213), 0))*(BN213+BO213)/1000.0</f>
        <v>0</v>
      </c>
      <c r="P213">
        <f>2.0/((1/R213-1/Q213)+SIGN(R213)*SQRT((1/R213-1/Q213)*(1/R213-1/Q213) + 4*BB213/((BB213+1)*(BB213+1))*(2*1/R213*1/Q213-1/Q213*1/Q213)))</f>
        <v>0</v>
      </c>
      <c r="Q213">
        <f>IF(LEFT(BC213,1)&lt;&gt;"0",IF(LEFT(BC213,1)="1",3.0,BD213),$D$5+$E$5*(BU213*BN213/($K$5*1000))+$F$5*(BU213*BN213/($K$5*1000))*MAX(MIN(BA213,$J$5),$I$5)*MAX(MIN(BA213,$J$5),$I$5)+$G$5*MAX(MIN(BA213,$J$5),$I$5)*(BU213*BN213/($K$5*1000))+$H$5*(BU213*BN213/($K$5*1000))*(BU213*BN213/($K$5*1000)))</f>
        <v>0</v>
      </c>
      <c r="R213">
        <f>I213*(1000-(1000*0.61365*exp(17.502*V213/(240.97+V213))/(BN213+BO213)+BI213)/2)/(1000*0.61365*exp(17.502*V213/(240.97+V213))/(BN213+BO213)-BI213)</f>
        <v>0</v>
      </c>
      <c r="S213">
        <f>1/((BB213+1)/(P213/1.6)+1/(Q213/1.37)) + BB213/((BB213+1)/(P213/1.6) + BB213/(Q213/1.37))</f>
        <v>0</v>
      </c>
      <c r="T213">
        <f>(AW213*AZ213)</f>
        <v>0</v>
      </c>
      <c r="U213">
        <f>(BP213+(T213+2*0.95*5.67E-8*(((BP213+$B$7)+273)^4-(BP213+273)^4)-44100*I213)/(1.84*29.3*Q213+8*0.95*5.67E-8*(BP213+273)^3))</f>
        <v>0</v>
      </c>
      <c r="V213">
        <f>($C$7*BQ213+$D$7*BR213+$E$7*U213)</f>
        <v>0</v>
      </c>
      <c r="W213">
        <f>0.61365*exp(17.502*V213/(240.97+V213))</f>
        <v>0</v>
      </c>
      <c r="X213">
        <f>(Y213/Z213*100)</f>
        <v>0</v>
      </c>
      <c r="Y213">
        <f>BI213*(BN213+BO213)/1000</f>
        <v>0</v>
      </c>
      <c r="Z213">
        <f>0.61365*exp(17.502*BP213/(240.97+BP213))</f>
        <v>0</v>
      </c>
      <c r="AA213">
        <f>(W213-BI213*(BN213+BO213)/1000)</f>
        <v>0</v>
      </c>
      <c r="AB213">
        <f>(-I213*44100)</f>
        <v>0</v>
      </c>
      <c r="AC213">
        <f>2*29.3*Q213*0.92*(BP213-V213)</f>
        <v>0</v>
      </c>
      <c r="AD213">
        <f>2*0.95*5.67E-8*(((BP213+$B$7)+273)^4-(V213+273)^4)</f>
        <v>0</v>
      </c>
      <c r="AE213">
        <f>T213+AD213+AB213+AC213</f>
        <v>0</v>
      </c>
      <c r="AF213">
        <f>BM213*AT213*(BH213-BG213*(1000-AT213*BJ213)/(1000-AT213*BI213))/(100*BA213)</f>
        <v>0</v>
      </c>
      <c r="AG213">
        <f>1000*BM213*AT213*(BI213-BJ213)/(100*BA213*(1000-AT213*BI213))</f>
        <v>0</v>
      </c>
      <c r="AH213">
        <f>(AI213 - AJ213 - BN213*1E3/(8.314*(BP213+273.15)) * AL213/BM213 * AK213) * BM213/(100*BA213) * (1000 - BJ213)/1000</f>
        <v>0</v>
      </c>
      <c r="AI213">
        <v>2031.312101750344</v>
      </c>
      <c r="AJ213">
        <v>2030.544606060605</v>
      </c>
      <c r="AK213">
        <v>-0.001291310918022402</v>
      </c>
      <c r="AL213">
        <v>67.2172449965875</v>
      </c>
      <c r="AM213">
        <f>(AO213 - AN213 + BN213*1E3/(8.314*(BP213+273.15)) * AQ213/BM213 * AP213) * BM213/(100*BA213) * 1000/(1000 - AO213)</f>
        <v>0</v>
      </c>
      <c r="AN213">
        <v>15.39922981292078</v>
      </c>
      <c r="AO213">
        <v>15.76349818181818</v>
      </c>
      <c r="AP213">
        <v>-0.0001805402746427126</v>
      </c>
      <c r="AQ213">
        <v>78.53175844780029</v>
      </c>
      <c r="AR213">
        <v>46</v>
      </c>
      <c r="AS213">
        <v>8</v>
      </c>
      <c r="AT213">
        <f>IF(AR213*$H$13&gt;=AV213,1.0,(AV213/(AV213-AR213*$H$13)))</f>
        <v>0</v>
      </c>
      <c r="AU213">
        <f>(AT213-1)*100</f>
        <v>0</v>
      </c>
      <c r="AV213">
        <f>MAX(0,($B$13+$C$13*BU213)/(1+$D$13*BU213)*BN213/(BP213+273)*$E$13)</f>
        <v>0</v>
      </c>
      <c r="AW213">
        <f>$B$11*BV213+$C$11*BW213+$F$11*CH213*(1-CK213)</f>
        <v>0</v>
      </c>
      <c r="AX213">
        <f>AW213*AY213</f>
        <v>0</v>
      </c>
      <c r="AY213">
        <f>($B$11*$D$9+$C$11*$D$9+$F$11*((CU213+CM213)/MAX(CU213+CM213+CV213, 0.1)*$I$9+CV213/MAX(CU213+CM213+CV213, 0.1)*$J$9))/($B$11+$C$11+$F$11)</f>
        <v>0</v>
      </c>
      <c r="AZ213">
        <f>($B$11*$K$9+$C$11*$K$9+$F$11*((CU213+CM213)/MAX(CU213+CM213+CV213, 0.1)*$P$9+CV213/MAX(CU213+CM213+CV213, 0.1)*$Q$9))/($B$11+$C$11+$F$11)</f>
        <v>0</v>
      </c>
      <c r="BA213">
        <v>6</v>
      </c>
      <c r="BB213">
        <v>0.5</v>
      </c>
      <c r="BC213" t="s">
        <v>355</v>
      </c>
      <c r="BD213">
        <v>2</v>
      </c>
      <c r="BE213" t="b">
        <v>1</v>
      </c>
      <c r="BF213">
        <v>1714159670.166666</v>
      </c>
      <c r="BG213">
        <v>1998.594</v>
      </c>
      <c r="BH213">
        <v>1999.988</v>
      </c>
      <c r="BI213">
        <v>15.77911666666667</v>
      </c>
      <c r="BJ213">
        <v>15.39841333333333</v>
      </c>
      <c r="BK213">
        <v>2005.864333333333</v>
      </c>
      <c r="BL213">
        <v>15.8047</v>
      </c>
      <c r="BM213">
        <v>600.0027666666667</v>
      </c>
      <c r="BN213">
        <v>101.3444666666666</v>
      </c>
      <c r="BO213">
        <v>0.1000002566666667</v>
      </c>
      <c r="BP213">
        <v>26.5999</v>
      </c>
      <c r="BQ213">
        <v>26.75496</v>
      </c>
      <c r="BR213">
        <v>999.9000000000002</v>
      </c>
      <c r="BS213">
        <v>0</v>
      </c>
      <c r="BT213">
        <v>0</v>
      </c>
      <c r="BU213">
        <v>10001.809</v>
      </c>
      <c r="BV213">
        <v>0</v>
      </c>
      <c r="BW213">
        <v>93.33816333333333</v>
      </c>
      <c r="BX213">
        <v>-1.393904</v>
      </c>
      <c r="BY213">
        <v>2030.635</v>
      </c>
      <c r="BZ213">
        <v>2031.266666666667</v>
      </c>
      <c r="CA213">
        <v>0.3807052</v>
      </c>
      <c r="CB213">
        <v>1999.988</v>
      </c>
      <c r="CC213">
        <v>15.39841333333333</v>
      </c>
      <c r="CD213">
        <v>1.599124333333333</v>
      </c>
      <c r="CE213">
        <v>1.560541666666666</v>
      </c>
      <c r="CF213">
        <v>13.95036</v>
      </c>
      <c r="CG213">
        <v>13.57460333333333</v>
      </c>
      <c r="CH213">
        <v>350.0050666666667</v>
      </c>
      <c r="CI213">
        <v>0.8999900666666665</v>
      </c>
      <c r="CJ213">
        <v>0.1000099166666667</v>
      </c>
      <c r="CK213">
        <v>0</v>
      </c>
      <c r="CL213">
        <v>141.6909</v>
      </c>
      <c r="CM213">
        <v>5.00098</v>
      </c>
      <c r="CN213">
        <v>1071.807333333333</v>
      </c>
      <c r="CO213">
        <v>3193.182666666666</v>
      </c>
      <c r="CP213">
        <v>35.625</v>
      </c>
      <c r="CQ213">
        <v>41.59556666666665</v>
      </c>
      <c r="CR213">
        <v>37.72473333333333</v>
      </c>
      <c r="CS213">
        <v>40.80806666666665</v>
      </c>
      <c r="CT213">
        <v>38.25396666666667</v>
      </c>
      <c r="CU213">
        <v>310.4993333333334</v>
      </c>
      <c r="CV213">
        <v>34.50433333333333</v>
      </c>
      <c r="CW213">
        <v>0</v>
      </c>
      <c r="CX213">
        <v>1714159765.1</v>
      </c>
      <c r="CY213">
        <v>0</v>
      </c>
      <c r="CZ213">
        <v>1714158924.6</v>
      </c>
      <c r="DA213" t="s">
        <v>732</v>
      </c>
      <c r="DB213">
        <v>1714158924.6</v>
      </c>
      <c r="DC213">
        <v>1714158906.6</v>
      </c>
      <c r="DD213">
        <v>7</v>
      </c>
      <c r="DE213">
        <v>1.728</v>
      </c>
      <c r="DF213">
        <v>-0.003</v>
      </c>
      <c r="DG213">
        <v>-7.118</v>
      </c>
      <c r="DH213">
        <v>-0.028</v>
      </c>
      <c r="DI213">
        <v>2000</v>
      </c>
      <c r="DJ213">
        <v>14</v>
      </c>
      <c r="DK213">
        <v>0.74</v>
      </c>
      <c r="DL213">
        <v>0.11</v>
      </c>
      <c r="DM213">
        <v>-1.3861165</v>
      </c>
      <c r="DN213">
        <v>-0.3895328330206366</v>
      </c>
      <c r="DO213">
        <v>0.1088297639791156</v>
      </c>
      <c r="DP213">
        <v>0</v>
      </c>
      <c r="DQ213">
        <v>0.38889125</v>
      </c>
      <c r="DR213">
        <v>-0.1804228367729849</v>
      </c>
      <c r="DS213">
        <v>0.01903520222081972</v>
      </c>
      <c r="DT213">
        <v>0</v>
      </c>
      <c r="DU213">
        <v>0</v>
      </c>
      <c r="DV213">
        <v>2</v>
      </c>
      <c r="DW213" t="s">
        <v>357</v>
      </c>
      <c r="DX213">
        <v>3.22807</v>
      </c>
      <c r="DY213">
        <v>2.70459</v>
      </c>
      <c r="DZ213">
        <v>0.293522</v>
      </c>
      <c r="EA213">
        <v>0.293661</v>
      </c>
      <c r="EB213">
        <v>0.08537939999999999</v>
      </c>
      <c r="EC213">
        <v>0.0843571</v>
      </c>
      <c r="ED213">
        <v>22954.8</v>
      </c>
      <c r="EE213">
        <v>22380.2</v>
      </c>
      <c r="EF213">
        <v>31133.9</v>
      </c>
      <c r="EG213">
        <v>30056.5</v>
      </c>
      <c r="EH213">
        <v>38137.4</v>
      </c>
      <c r="EI213">
        <v>36415.9</v>
      </c>
      <c r="EJ213">
        <v>43621.6</v>
      </c>
      <c r="EK213">
        <v>41991.9</v>
      </c>
      <c r="EL213">
        <v>2.0035</v>
      </c>
      <c r="EM213">
        <v>1.8557</v>
      </c>
      <c r="EN213">
        <v>0.0247508</v>
      </c>
      <c r="EO213">
        <v>0</v>
      </c>
      <c r="EP213">
        <v>26.3627</v>
      </c>
      <c r="EQ213">
        <v>999.9</v>
      </c>
      <c r="ER213">
        <v>39.8</v>
      </c>
      <c r="ES213">
        <v>32.6</v>
      </c>
      <c r="ET213">
        <v>19.397</v>
      </c>
      <c r="EU213">
        <v>61.5729</v>
      </c>
      <c r="EV213">
        <v>22.1314</v>
      </c>
      <c r="EW213">
        <v>1</v>
      </c>
      <c r="EX213">
        <v>0.138432</v>
      </c>
      <c r="EY213">
        <v>0.903107</v>
      </c>
      <c r="EZ213">
        <v>20.1498</v>
      </c>
      <c r="FA213">
        <v>5.22448</v>
      </c>
      <c r="FB213">
        <v>11.998</v>
      </c>
      <c r="FC213">
        <v>4.96625</v>
      </c>
      <c r="FD213">
        <v>3.297</v>
      </c>
      <c r="FE213">
        <v>9999</v>
      </c>
      <c r="FF213">
        <v>9999</v>
      </c>
      <c r="FG213">
        <v>9999</v>
      </c>
      <c r="FH213">
        <v>28.9</v>
      </c>
      <c r="FI213">
        <v>4.97153</v>
      </c>
      <c r="FJ213">
        <v>1.86823</v>
      </c>
      <c r="FK213">
        <v>1.85963</v>
      </c>
      <c r="FL213">
        <v>1.86568</v>
      </c>
      <c r="FM213">
        <v>1.86356</v>
      </c>
      <c r="FN213">
        <v>1.86491</v>
      </c>
      <c r="FO213">
        <v>1.86036</v>
      </c>
      <c r="FP213">
        <v>1.86447</v>
      </c>
      <c r="FQ213">
        <v>0</v>
      </c>
      <c r="FR213">
        <v>0</v>
      </c>
      <c r="FS213">
        <v>0</v>
      </c>
      <c r="FT213">
        <v>0</v>
      </c>
      <c r="FU213" t="s">
        <v>358</v>
      </c>
      <c r="FV213" t="s">
        <v>359</v>
      </c>
      <c r="FW213" t="s">
        <v>360</v>
      </c>
      <c r="FX213" t="s">
        <v>360</v>
      </c>
      <c r="FY213" t="s">
        <v>360</v>
      </c>
      <c r="FZ213" t="s">
        <v>360</v>
      </c>
      <c r="GA213">
        <v>0</v>
      </c>
      <c r="GB213">
        <v>100</v>
      </c>
      <c r="GC213">
        <v>100</v>
      </c>
      <c r="GD213">
        <v>-7.27</v>
      </c>
      <c r="GE213">
        <v>-0.0256</v>
      </c>
      <c r="GF213">
        <v>0.7488809363715137</v>
      </c>
      <c r="GG213">
        <v>-0.004200780211792431</v>
      </c>
      <c r="GH213">
        <v>-6.086107273994438E-07</v>
      </c>
      <c r="GI213">
        <v>3.538391214060535E-10</v>
      </c>
      <c r="GJ213">
        <v>-0.05062057039447274</v>
      </c>
      <c r="GK213">
        <v>0.006682484536868237</v>
      </c>
      <c r="GL213">
        <v>-0.0007200357986506558</v>
      </c>
      <c r="GM213">
        <v>2.515042002614049E-05</v>
      </c>
      <c r="GN213">
        <v>15</v>
      </c>
      <c r="GO213">
        <v>1944</v>
      </c>
      <c r="GP213">
        <v>3</v>
      </c>
      <c r="GQ213">
        <v>20</v>
      </c>
      <c r="GR213">
        <v>12.6</v>
      </c>
      <c r="GS213">
        <v>12.9</v>
      </c>
      <c r="GT213">
        <v>4.01245</v>
      </c>
      <c r="GU213">
        <v>2.4353</v>
      </c>
      <c r="GV213">
        <v>1.44897</v>
      </c>
      <c r="GW213">
        <v>2.29126</v>
      </c>
      <c r="GX213">
        <v>1.55151</v>
      </c>
      <c r="GY213">
        <v>2.32666</v>
      </c>
      <c r="GZ213">
        <v>39.118</v>
      </c>
      <c r="HA213">
        <v>24.07</v>
      </c>
      <c r="HB213">
        <v>18</v>
      </c>
      <c r="HC213">
        <v>536.3390000000001</v>
      </c>
      <c r="HD213">
        <v>445.675</v>
      </c>
      <c r="HE213">
        <v>25.0006</v>
      </c>
      <c r="HF213">
        <v>28.9344</v>
      </c>
      <c r="HG213">
        <v>30.0002</v>
      </c>
      <c r="HH213">
        <v>28.9392</v>
      </c>
      <c r="HI213">
        <v>28.9019</v>
      </c>
      <c r="HJ213">
        <v>80.30549999999999</v>
      </c>
      <c r="HK213">
        <v>27.2488</v>
      </c>
      <c r="HL213">
        <v>29.3965</v>
      </c>
      <c r="HM213">
        <v>25</v>
      </c>
      <c r="HN213">
        <v>2000</v>
      </c>
      <c r="HO213">
        <v>15.4571</v>
      </c>
      <c r="HP213">
        <v>98.7868</v>
      </c>
      <c r="HQ213">
        <v>100.319</v>
      </c>
    </row>
    <row r="214" spans="1:225">
      <c r="A214">
        <v>198</v>
      </c>
      <c r="B214">
        <v>1714159688.1</v>
      </c>
      <c r="C214">
        <v>8631</v>
      </c>
      <c r="D214" t="s">
        <v>783</v>
      </c>
      <c r="E214" t="s">
        <v>784</v>
      </c>
      <c r="F214">
        <v>5</v>
      </c>
      <c r="G214" t="s">
        <v>407</v>
      </c>
      <c r="H214">
        <v>1714159680.166666</v>
      </c>
      <c r="I214">
        <f>(J214)/1000</f>
        <v>0</v>
      </c>
      <c r="J214">
        <f>IF(BE214, AM214, AG214)</f>
        <v>0</v>
      </c>
      <c r="K214">
        <f>IF(BE214, AH214, AF214)</f>
        <v>0</v>
      </c>
      <c r="L214">
        <f>BG214 - IF(AT214&gt;1, K214*BA214*100.0/(AV214*BU214), 0)</f>
        <v>0</v>
      </c>
      <c r="M214">
        <f>((S214-I214/2)*L214-K214)/(S214+I214/2)</f>
        <v>0</v>
      </c>
      <c r="N214">
        <f>M214*(BN214+BO214)/1000.0</f>
        <v>0</v>
      </c>
      <c r="O214">
        <f>(BG214 - IF(AT214&gt;1, K214*BA214*100.0/(AV214*BU214), 0))*(BN214+BO214)/1000.0</f>
        <v>0</v>
      </c>
      <c r="P214">
        <f>2.0/((1/R214-1/Q214)+SIGN(R214)*SQRT((1/R214-1/Q214)*(1/R214-1/Q214) + 4*BB214/((BB214+1)*(BB214+1))*(2*1/R214*1/Q214-1/Q214*1/Q214)))</f>
        <v>0</v>
      </c>
      <c r="Q214">
        <f>IF(LEFT(BC214,1)&lt;&gt;"0",IF(LEFT(BC214,1)="1",3.0,BD214),$D$5+$E$5*(BU214*BN214/($K$5*1000))+$F$5*(BU214*BN214/($K$5*1000))*MAX(MIN(BA214,$J$5),$I$5)*MAX(MIN(BA214,$J$5),$I$5)+$G$5*MAX(MIN(BA214,$J$5),$I$5)*(BU214*BN214/($K$5*1000))+$H$5*(BU214*BN214/($K$5*1000))*(BU214*BN214/($K$5*1000)))</f>
        <v>0</v>
      </c>
      <c r="R214">
        <f>I214*(1000-(1000*0.61365*exp(17.502*V214/(240.97+V214))/(BN214+BO214)+BI214)/2)/(1000*0.61365*exp(17.502*V214/(240.97+V214))/(BN214+BO214)-BI214)</f>
        <v>0</v>
      </c>
      <c r="S214">
        <f>1/((BB214+1)/(P214/1.6)+1/(Q214/1.37)) + BB214/((BB214+1)/(P214/1.6) + BB214/(Q214/1.37))</f>
        <v>0</v>
      </c>
      <c r="T214">
        <f>(AW214*AZ214)</f>
        <v>0</v>
      </c>
      <c r="U214">
        <f>(BP214+(T214+2*0.95*5.67E-8*(((BP214+$B$7)+273)^4-(BP214+273)^4)-44100*I214)/(1.84*29.3*Q214+8*0.95*5.67E-8*(BP214+273)^3))</f>
        <v>0</v>
      </c>
      <c r="V214">
        <f>($C$7*BQ214+$D$7*BR214+$E$7*U214)</f>
        <v>0</v>
      </c>
      <c r="W214">
        <f>0.61365*exp(17.502*V214/(240.97+V214))</f>
        <v>0</v>
      </c>
      <c r="X214">
        <f>(Y214/Z214*100)</f>
        <v>0</v>
      </c>
      <c r="Y214">
        <f>BI214*(BN214+BO214)/1000</f>
        <v>0</v>
      </c>
      <c r="Z214">
        <f>0.61365*exp(17.502*BP214/(240.97+BP214))</f>
        <v>0</v>
      </c>
      <c r="AA214">
        <f>(W214-BI214*(BN214+BO214)/1000)</f>
        <v>0</v>
      </c>
      <c r="AB214">
        <f>(-I214*44100)</f>
        <v>0</v>
      </c>
      <c r="AC214">
        <f>2*29.3*Q214*0.92*(BP214-V214)</f>
        <v>0</v>
      </c>
      <c r="AD214">
        <f>2*0.95*5.67E-8*(((BP214+$B$7)+273)^4-(V214+273)^4)</f>
        <v>0</v>
      </c>
      <c r="AE214">
        <f>T214+AD214+AB214+AC214</f>
        <v>0</v>
      </c>
      <c r="AF214">
        <f>BM214*AT214*(BH214-BG214*(1000-AT214*BJ214)/(1000-AT214*BI214))/(100*BA214)</f>
        <v>0</v>
      </c>
      <c r="AG214">
        <f>1000*BM214*AT214*(BI214-BJ214)/(100*BA214*(1000-AT214*BI214))</f>
        <v>0</v>
      </c>
      <c r="AH214">
        <f>(AI214 - AJ214 - BN214*1E3/(8.314*(BP214+273.15)) * AL214/BM214 * AK214) * BM214/(100*BA214) * (1000 - BJ214)/1000</f>
        <v>0</v>
      </c>
      <c r="AI214">
        <v>2031.306665985702</v>
      </c>
      <c r="AJ214">
        <v>2030.530606060605</v>
      </c>
      <c r="AK214">
        <v>-0.002692765814632629</v>
      </c>
      <c r="AL214">
        <v>67.2172449965875</v>
      </c>
      <c r="AM214">
        <f>(AO214 - AN214 + BN214*1E3/(8.314*(BP214+273.15)) * AQ214/BM214 * AP214) * BM214/(100*BA214) * 1000/(1000 - AO214)</f>
        <v>0</v>
      </c>
      <c r="AN214">
        <v>15.40200126114428</v>
      </c>
      <c r="AO214">
        <v>15.76132060606061</v>
      </c>
      <c r="AP214">
        <v>-9.36847161619123E-06</v>
      </c>
      <c r="AQ214">
        <v>78.53175844780029</v>
      </c>
      <c r="AR214">
        <v>46</v>
      </c>
      <c r="AS214">
        <v>8</v>
      </c>
      <c r="AT214">
        <f>IF(AR214*$H$13&gt;=AV214,1.0,(AV214/(AV214-AR214*$H$13)))</f>
        <v>0</v>
      </c>
      <c r="AU214">
        <f>(AT214-1)*100</f>
        <v>0</v>
      </c>
      <c r="AV214">
        <f>MAX(0,($B$13+$C$13*BU214)/(1+$D$13*BU214)*BN214/(BP214+273)*$E$13)</f>
        <v>0</v>
      </c>
      <c r="AW214">
        <f>$B$11*BV214+$C$11*BW214+$F$11*CH214*(1-CK214)</f>
        <v>0</v>
      </c>
      <c r="AX214">
        <f>AW214*AY214</f>
        <v>0</v>
      </c>
      <c r="AY214">
        <f>($B$11*$D$9+$C$11*$D$9+$F$11*((CU214+CM214)/MAX(CU214+CM214+CV214, 0.1)*$I$9+CV214/MAX(CU214+CM214+CV214, 0.1)*$J$9))/($B$11+$C$11+$F$11)</f>
        <v>0</v>
      </c>
      <c r="AZ214">
        <f>($B$11*$K$9+$C$11*$K$9+$F$11*((CU214+CM214)/MAX(CU214+CM214+CV214, 0.1)*$P$9+CV214/MAX(CU214+CM214+CV214, 0.1)*$Q$9))/($B$11+$C$11+$F$11)</f>
        <v>0</v>
      </c>
      <c r="BA214">
        <v>6</v>
      </c>
      <c r="BB214">
        <v>0.5</v>
      </c>
      <c r="BC214" t="s">
        <v>355</v>
      </c>
      <c r="BD214">
        <v>2</v>
      </c>
      <c r="BE214" t="b">
        <v>1</v>
      </c>
      <c r="BF214">
        <v>1714159680.166666</v>
      </c>
      <c r="BG214">
        <v>1998.552666666667</v>
      </c>
      <c r="BH214">
        <v>1999.991333333333</v>
      </c>
      <c r="BI214">
        <v>15.76287</v>
      </c>
      <c r="BJ214">
        <v>15.40022666666666</v>
      </c>
      <c r="BK214">
        <v>2005.822666666666</v>
      </c>
      <c r="BL214">
        <v>15.78849333333333</v>
      </c>
      <c r="BM214">
        <v>599.9952333333333</v>
      </c>
      <c r="BN214">
        <v>101.3486333333333</v>
      </c>
      <c r="BO214">
        <v>0.09997787666666666</v>
      </c>
      <c r="BP214">
        <v>26.61669666666666</v>
      </c>
      <c r="BQ214">
        <v>26.76840666666667</v>
      </c>
      <c r="BR214">
        <v>999.9000000000002</v>
      </c>
      <c r="BS214">
        <v>0</v>
      </c>
      <c r="BT214">
        <v>0</v>
      </c>
      <c r="BU214">
        <v>10001.318</v>
      </c>
      <c r="BV214">
        <v>0</v>
      </c>
      <c r="BW214">
        <v>92.7611</v>
      </c>
      <c r="BX214">
        <v>-1.439160333333334</v>
      </c>
      <c r="BY214">
        <v>2030.559666666667</v>
      </c>
      <c r="BZ214">
        <v>2031.274333333334</v>
      </c>
      <c r="CA214">
        <v>0.3626278666666666</v>
      </c>
      <c r="CB214">
        <v>1999.991333333333</v>
      </c>
      <c r="CC214">
        <v>15.40022666666666</v>
      </c>
      <c r="CD214">
        <v>1.597543333333333</v>
      </c>
      <c r="CE214">
        <v>1.560792</v>
      </c>
      <c r="CF214">
        <v>13.93513666666667</v>
      </c>
      <c r="CG214">
        <v>13.57705666666667</v>
      </c>
      <c r="CH214">
        <v>350.014</v>
      </c>
      <c r="CI214">
        <v>0.8999997666666668</v>
      </c>
      <c r="CJ214">
        <v>0.1000002033333333</v>
      </c>
      <c r="CK214">
        <v>0</v>
      </c>
      <c r="CL214">
        <v>141.3672666666667</v>
      </c>
      <c r="CM214">
        <v>5.00098</v>
      </c>
      <c r="CN214">
        <v>1071.641</v>
      </c>
      <c r="CO214">
        <v>3193.273999999999</v>
      </c>
      <c r="CP214">
        <v>35.625</v>
      </c>
      <c r="CQ214">
        <v>41.21639999999999</v>
      </c>
      <c r="CR214">
        <v>37.64139999999999</v>
      </c>
      <c r="CS214">
        <v>40.49346666666666</v>
      </c>
      <c r="CT214">
        <v>38.04976666666666</v>
      </c>
      <c r="CU214">
        <v>310.5113333333333</v>
      </c>
      <c r="CV214">
        <v>34.502</v>
      </c>
      <c r="CW214">
        <v>0</v>
      </c>
      <c r="CX214">
        <v>1714159775.3</v>
      </c>
      <c r="CY214">
        <v>0</v>
      </c>
      <c r="CZ214">
        <v>1714158924.6</v>
      </c>
      <c r="DA214" t="s">
        <v>732</v>
      </c>
      <c r="DB214">
        <v>1714158924.6</v>
      </c>
      <c r="DC214">
        <v>1714158906.6</v>
      </c>
      <c r="DD214">
        <v>7</v>
      </c>
      <c r="DE214">
        <v>1.728</v>
      </c>
      <c r="DF214">
        <v>-0.003</v>
      </c>
      <c r="DG214">
        <v>-7.118</v>
      </c>
      <c r="DH214">
        <v>-0.028</v>
      </c>
      <c r="DI214">
        <v>2000</v>
      </c>
      <c r="DJ214">
        <v>14</v>
      </c>
      <c r="DK214">
        <v>0.74</v>
      </c>
      <c r="DL214">
        <v>0.11</v>
      </c>
      <c r="DM214">
        <v>-1.419346829268293</v>
      </c>
      <c r="DN214">
        <v>-0.2070146341463417</v>
      </c>
      <c r="DO214">
        <v>0.06711648732192607</v>
      </c>
      <c r="DP214">
        <v>0</v>
      </c>
      <c r="DQ214">
        <v>0.3679475853658537</v>
      </c>
      <c r="DR214">
        <v>-0.08166257142857043</v>
      </c>
      <c r="DS214">
        <v>0.008719155480405954</v>
      </c>
      <c r="DT214">
        <v>1</v>
      </c>
      <c r="DU214">
        <v>1</v>
      </c>
      <c r="DV214">
        <v>2</v>
      </c>
      <c r="DW214" t="s">
        <v>368</v>
      </c>
      <c r="DX214">
        <v>3.22809</v>
      </c>
      <c r="DY214">
        <v>2.70436</v>
      </c>
      <c r="DZ214">
        <v>0.293501</v>
      </c>
      <c r="EA214">
        <v>0.293644</v>
      </c>
      <c r="EB214">
        <v>0.0853667</v>
      </c>
      <c r="EC214">
        <v>0.0843646</v>
      </c>
      <c r="ED214">
        <v>22955.6</v>
      </c>
      <c r="EE214">
        <v>22380.7</v>
      </c>
      <c r="EF214">
        <v>31134.1</v>
      </c>
      <c r="EG214">
        <v>30056.6</v>
      </c>
      <c r="EH214">
        <v>38138.1</v>
      </c>
      <c r="EI214">
        <v>36415.6</v>
      </c>
      <c r="EJ214">
        <v>43621.8</v>
      </c>
      <c r="EK214">
        <v>41991.9</v>
      </c>
      <c r="EL214">
        <v>2.00357</v>
      </c>
      <c r="EM214">
        <v>1.85555</v>
      </c>
      <c r="EN214">
        <v>0.0243708</v>
      </c>
      <c r="EO214">
        <v>0</v>
      </c>
      <c r="EP214">
        <v>26.3722</v>
      </c>
      <c r="EQ214">
        <v>999.9</v>
      </c>
      <c r="ER214">
        <v>39.8</v>
      </c>
      <c r="ES214">
        <v>32.6</v>
      </c>
      <c r="ET214">
        <v>19.3979</v>
      </c>
      <c r="EU214">
        <v>61.8929</v>
      </c>
      <c r="EV214">
        <v>22.4359</v>
      </c>
      <c r="EW214">
        <v>1</v>
      </c>
      <c r="EX214">
        <v>0.138875</v>
      </c>
      <c r="EY214">
        <v>0.910545</v>
      </c>
      <c r="EZ214">
        <v>20.1497</v>
      </c>
      <c r="FA214">
        <v>5.22328</v>
      </c>
      <c r="FB214">
        <v>11.998</v>
      </c>
      <c r="FC214">
        <v>4.966</v>
      </c>
      <c r="FD214">
        <v>3.297</v>
      </c>
      <c r="FE214">
        <v>9999</v>
      </c>
      <c r="FF214">
        <v>9999</v>
      </c>
      <c r="FG214">
        <v>9999</v>
      </c>
      <c r="FH214">
        <v>28.9</v>
      </c>
      <c r="FI214">
        <v>4.97151</v>
      </c>
      <c r="FJ214">
        <v>1.86825</v>
      </c>
      <c r="FK214">
        <v>1.85964</v>
      </c>
      <c r="FL214">
        <v>1.86569</v>
      </c>
      <c r="FM214">
        <v>1.86356</v>
      </c>
      <c r="FN214">
        <v>1.86492</v>
      </c>
      <c r="FO214">
        <v>1.86036</v>
      </c>
      <c r="FP214">
        <v>1.86447</v>
      </c>
      <c r="FQ214">
        <v>0</v>
      </c>
      <c r="FR214">
        <v>0</v>
      </c>
      <c r="FS214">
        <v>0</v>
      </c>
      <c r="FT214">
        <v>0</v>
      </c>
      <c r="FU214" t="s">
        <v>358</v>
      </c>
      <c r="FV214" t="s">
        <v>359</v>
      </c>
      <c r="FW214" t="s">
        <v>360</v>
      </c>
      <c r="FX214" t="s">
        <v>360</v>
      </c>
      <c r="FY214" t="s">
        <v>360</v>
      </c>
      <c r="FZ214" t="s">
        <v>360</v>
      </c>
      <c r="GA214">
        <v>0</v>
      </c>
      <c r="GB214">
        <v>100</v>
      </c>
      <c r="GC214">
        <v>100</v>
      </c>
      <c r="GD214">
        <v>-7.27</v>
      </c>
      <c r="GE214">
        <v>-0.0256</v>
      </c>
      <c r="GF214">
        <v>0.7488809363715137</v>
      </c>
      <c r="GG214">
        <v>-0.004200780211792431</v>
      </c>
      <c r="GH214">
        <v>-6.086107273994438E-07</v>
      </c>
      <c r="GI214">
        <v>3.538391214060535E-10</v>
      </c>
      <c r="GJ214">
        <v>-0.05062057039447274</v>
      </c>
      <c r="GK214">
        <v>0.006682484536868237</v>
      </c>
      <c r="GL214">
        <v>-0.0007200357986506558</v>
      </c>
      <c r="GM214">
        <v>2.515042002614049E-05</v>
      </c>
      <c r="GN214">
        <v>15</v>
      </c>
      <c r="GO214">
        <v>1944</v>
      </c>
      <c r="GP214">
        <v>3</v>
      </c>
      <c r="GQ214">
        <v>20</v>
      </c>
      <c r="GR214">
        <v>12.7</v>
      </c>
      <c r="GS214">
        <v>13</v>
      </c>
      <c r="GT214">
        <v>4.01245</v>
      </c>
      <c r="GU214">
        <v>2.41089</v>
      </c>
      <c r="GV214">
        <v>1.44775</v>
      </c>
      <c r="GW214">
        <v>2.29126</v>
      </c>
      <c r="GX214">
        <v>1.55151</v>
      </c>
      <c r="GY214">
        <v>2.4585</v>
      </c>
      <c r="GZ214">
        <v>39.1428</v>
      </c>
      <c r="HA214">
        <v>24.07</v>
      </c>
      <c r="HB214">
        <v>18</v>
      </c>
      <c r="HC214">
        <v>536.441</v>
      </c>
      <c r="HD214">
        <v>445.634</v>
      </c>
      <c r="HE214">
        <v>25.0007</v>
      </c>
      <c r="HF214">
        <v>28.9389</v>
      </c>
      <c r="HG214">
        <v>30.0003</v>
      </c>
      <c r="HH214">
        <v>28.9452</v>
      </c>
      <c r="HI214">
        <v>28.9086</v>
      </c>
      <c r="HJ214">
        <v>80.30889999999999</v>
      </c>
      <c r="HK214">
        <v>27.2488</v>
      </c>
      <c r="HL214">
        <v>29.3965</v>
      </c>
      <c r="HM214">
        <v>25</v>
      </c>
      <c r="HN214">
        <v>2000</v>
      </c>
      <c r="HO214">
        <v>15.4675</v>
      </c>
      <c r="HP214">
        <v>98.7873</v>
      </c>
      <c r="HQ214">
        <v>100.319</v>
      </c>
    </row>
    <row r="215" spans="1:225">
      <c r="A215">
        <v>199</v>
      </c>
      <c r="B215">
        <v>1714159698.1</v>
      </c>
      <c r="C215">
        <v>8641</v>
      </c>
      <c r="D215" t="s">
        <v>785</v>
      </c>
      <c r="E215" t="s">
        <v>786</v>
      </c>
      <c r="F215">
        <v>5</v>
      </c>
      <c r="G215" t="s">
        <v>407</v>
      </c>
      <c r="H215">
        <v>1714159690.166666</v>
      </c>
      <c r="I215">
        <f>(J215)/1000</f>
        <v>0</v>
      </c>
      <c r="J215">
        <f>IF(BE215, AM215, AG215)</f>
        <v>0</v>
      </c>
      <c r="K215">
        <f>IF(BE215, AH215, AF215)</f>
        <v>0</v>
      </c>
      <c r="L215">
        <f>BG215 - IF(AT215&gt;1, K215*BA215*100.0/(AV215*BU215), 0)</f>
        <v>0</v>
      </c>
      <c r="M215">
        <f>((S215-I215/2)*L215-K215)/(S215+I215/2)</f>
        <v>0</v>
      </c>
      <c r="N215">
        <f>M215*(BN215+BO215)/1000.0</f>
        <v>0</v>
      </c>
      <c r="O215">
        <f>(BG215 - IF(AT215&gt;1, K215*BA215*100.0/(AV215*BU215), 0))*(BN215+BO215)/1000.0</f>
        <v>0</v>
      </c>
      <c r="P215">
        <f>2.0/((1/R215-1/Q215)+SIGN(R215)*SQRT((1/R215-1/Q215)*(1/R215-1/Q215) + 4*BB215/((BB215+1)*(BB215+1))*(2*1/R215*1/Q215-1/Q215*1/Q215)))</f>
        <v>0</v>
      </c>
      <c r="Q215">
        <f>IF(LEFT(BC215,1)&lt;&gt;"0",IF(LEFT(BC215,1)="1",3.0,BD215),$D$5+$E$5*(BU215*BN215/($K$5*1000))+$F$5*(BU215*BN215/($K$5*1000))*MAX(MIN(BA215,$J$5),$I$5)*MAX(MIN(BA215,$J$5),$I$5)+$G$5*MAX(MIN(BA215,$J$5),$I$5)*(BU215*BN215/($K$5*1000))+$H$5*(BU215*BN215/($K$5*1000))*(BU215*BN215/($K$5*1000)))</f>
        <v>0</v>
      </c>
      <c r="R215">
        <f>I215*(1000-(1000*0.61365*exp(17.502*V215/(240.97+V215))/(BN215+BO215)+BI215)/2)/(1000*0.61365*exp(17.502*V215/(240.97+V215))/(BN215+BO215)-BI215)</f>
        <v>0</v>
      </c>
      <c r="S215">
        <f>1/((BB215+1)/(P215/1.6)+1/(Q215/1.37)) + BB215/((BB215+1)/(P215/1.6) + BB215/(Q215/1.37))</f>
        <v>0</v>
      </c>
      <c r="T215">
        <f>(AW215*AZ215)</f>
        <v>0</v>
      </c>
      <c r="U215">
        <f>(BP215+(T215+2*0.95*5.67E-8*(((BP215+$B$7)+273)^4-(BP215+273)^4)-44100*I215)/(1.84*29.3*Q215+8*0.95*5.67E-8*(BP215+273)^3))</f>
        <v>0</v>
      </c>
      <c r="V215">
        <f>($C$7*BQ215+$D$7*BR215+$E$7*U215)</f>
        <v>0</v>
      </c>
      <c r="W215">
        <f>0.61365*exp(17.502*V215/(240.97+V215))</f>
        <v>0</v>
      </c>
      <c r="X215">
        <f>(Y215/Z215*100)</f>
        <v>0</v>
      </c>
      <c r="Y215">
        <f>BI215*(BN215+BO215)/1000</f>
        <v>0</v>
      </c>
      <c r="Z215">
        <f>0.61365*exp(17.502*BP215/(240.97+BP215))</f>
        <v>0</v>
      </c>
      <c r="AA215">
        <f>(W215-BI215*(BN215+BO215)/1000)</f>
        <v>0</v>
      </c>
      <c r="AB215">
        <f>(-I215*44100)</f>
        <v>0</v>
      </c>
      <c r="AC215">
        <f>2*29.3*Q215*0.92*(BP215-V215)</f>
        <v>0</v>
      </c>
      <c r="AD215">
        <f>2*0.95*5.67E-8*(((BP215+$B$7)+273)^4-(V215+273)^4)</f>
        <v>0</v>
      </c>
      <c r="AE215">
        <f>T215+AD215+AB215+AC215</f>
        <v>0</v>
      </c>
      <c r="AF215">
        <f>BM215*AT215*(BH215-BG215*(1000-AT215*BJ215)/(1000-AT215*BI215))/(100*BA215)</f>
        <v>0</v>
      </c>
      <c r="AG215">
        <f>1000*BM215*AT215*(BI215-BJ215)/(100*BA215*(1000-AT215*BI215))</f>
        <v>0</v>
      </c>
      <c r="AH215">
        <f>(AI215 - AJ215 - BN215*1E3/(8.314*(BP215+273.15)) * AL215/BM215 * AK215) * BM215/(100*BA215) * (1000 - BJ215)/1000</f>
        <v>0</v>
      </c>
      <c r="AI215">
        <v>2031.561274806368</v>
      </c>
      <c r="AJ215">
        <v>2030.649757575757</v>
      </c>
      <c r="AK215">
        <v>0.07641794736199133</v>
      </c>
      <c r="AL215">
        <v>67.2172449965875</v>
      </c>
      <c r="AM215">
        <f>(AO215 - AN215 + BN215*1E3/(8.314*(BP215+273.15)) * AQ215/BM215 * AP215) * BM215/(100*BA215) * 1000/(1000 - AO215)</f>
        <v>0</v>
      </c>
      <c r="AN215">
        <v>15.40763787341526</v>
      </c>
      <c r="AO215">
        <v>15.76127393939393</v>
      </c>
      <c r="AP215">
        <v>2.435454691750553E-05</v>
      </c>
      <c r="AQ215">
        <v>78.53175844780029</v>
      </c>
      <c r="AR215">
        <v>46</v>
      </c>
      <c r="AS215">
        <v>8</v>
      </c>
      <c r="AT215">
        <f>IF(AR215*$H$13&gt;=AV215,1.0,(AV215/(AV215-AR215*$H$13)))</f>
        <v>0</v>
      </c>
      <c r="AU215">
        <f>(AT215-1)*100</f>
        <v>0</v>
      </c>
      <c r="AV215">
        <f>MAX(0,($B$13+$C$13*BU215)/(1+$D$13*BU215)*BN215/(BP215+273)*$E$13)</f>
        <v>0</v>
      </c>
      <c r="AW215">
        <f>$B$11*BV215+$C$11*BW215+$F$11*CH215*(1-CK215)</f>
        <v>0</v>
      </c>
      <c r="AX215">
        <f>AW215*AY215</f>
        <v>0</v>
      </c>
      <c r="AY215">
        <f>($B$11*$D$9+$C$11*$D$9+$F$11*((CU215+CM215)/MAX(CU215+CM215+CV215, 0.1)*$I$9+CV215/MAX(CU215+CM215+CV215, 0.1)*$J$9))/($B$11+$C$11+$F$11)</f>
        <v>0</v>
      </c>
      <c r="AZ215">
        <f>($B$11*$K$9+$C$11*$K$9+$F$11*((CU215+CM215)/MAX(CU215+CM215+CV215, 0.1)*$P$9+CV215/MAX(CU215+CM215+CV215, 0.1)*$Q$9))/($B$11+$C$11+$F$11)</f>
        <v>0</v>
      </c>
      <c r="BA215">
        <v>6</v>
      </c>
      <c r="BB215">
        <v>0.5</v>
      </c>
      <c r="BC215" t="s">
        <v>355</v>
      </c>
      <c r="BD215">
        <v>2</v>
      </c>
      <c r="BE215" t="b">
        <v>1</v>
      </c>
      <c r="BF215">
        <v>1714159690.166666</v>
      </c>
      <c r="BG215">
        <v>1998.517333333333</v>
      </c>
      <c r="BH215">
        <v>1999.991</v>
      </c>
      <c r="BI215">
        <v>15.76066333333333</v>
      </c>
      <c r="BJ215">
        <v>15.40484333333333</v>
      </c>
      <c r="BK215">
        <v>2005.787333333333</v>
      </c>
      <c r="BL215">
        <v>15.78628</v>
      </c>
      <c r="BM215">
        <v>599.9854</v>
      </c>
      <c r="BN215">
        <v>101.3461666666666</v>
      </c>
      <c r="BO215">
        <v>0.09996230000000002</v>
      </c>
      <c r="BP215">
        <v>26.62935666666667</v>
      </c>
      <c r="BQ215">
        <v>26.77734666666667</v>
      </c>
      <c r="BR215">
        <v>999.9000000000002</v>
      </c>
      <c r="BS215">
        <v>0</v>
      </c>
      <c r="BT215">
        <v>0</v>
      </c>
      <c r="BU215">
        <v>9997.788999999999</v>
      </c>
      <c r="BV215">
        <v>0</v>
      </c>
      <c r="BW215">
        <v>92.38377666666666</v>
      </c>
      <c r="BX215">
        <v>-1.474466666666667</v>
      </c>
      <c r="BY215">
        <v>2030.519333333333</v>
      </c>
      <c r="BZ215">
        <v>2031.283666666667</v>
      </c>
      <c r="CA215">
        <v>0.3558063</v>
      </c>
      <c r="CB215">
        <v>1999.991</v>
      </c>
      <c r="CC215">
        <v>15.40484333333333</v>
      </c>
      <c r="CD215">
        <v>1.597281666666667</v>
      </c>
      <c r="CE215">
        <v>1.561222</v>
      </c>
      <c r="CF215">
        <v>13.93260333333333</v>
      </c>
      <c r="CG215">
        <v>13.58129666666667</v>
      </c>
      <c r="CH215">
        <v>350.0192</v>
      </c>
      <c r="CI215">
        <v>0.8999928333333334</v>
      </c>
      <c r="CJ215">
        <v>0.1000071266666667</v>
      </c>
      <c r="CK215">
        <v>0</v>
      </c>
      <c r="CL215">
        <v>141.1264333333333</v>
      </c>
      <c r="CM215">
        <v>5.00098</v>
      </c>
      <c r="CN215">
        <v>1068.348666666667</v>
      </c>
      <c r="CO215">
        <v>3193.315</v>
      </c>
      <c r="CP215">
        <v>35.625</v>
      </c>
      <c r="CQ215">
        <v>40.91643333333333</v>
      </c>
      <c r="CR215">
        <v>37.5519</v>
      </c>
      <c r="CS215">
        <v>40.22683333333332</v>
      </c>
      <c r="CT215">
        <v>37.90189999999999</v>
      </c>
      <c r="CU215">
        <v>310.514</v>
      </c>
      <c r="CV215">
        <v>34.50566666666667</v>
      </c>
      <c r="CW215">
        <v>0</v>
      </c>
      <c r="CX215">
        <v>1714159784.9</v>
      </c>
      <c r="CY215">
        <v>0</v>
      </c>
      <c r="CZ215">
        <v>1714158924.6</v>
      </c>
      <c r="DA215" t="s">
        <v>732</v>
      </c>
      <c r="DB215">
        <v>1714158924.6</v>
      </c>
      <c r="DC215">
        <v>1714158906.6</v>
      </c>
      <c r="DD215">
        <v>7</v>
      </c>
      <c r="DE215">
        <v>1.728</v>
      </c>
      <c r="DF215">
        <v>-0.003</v>
      </c>
      <c r="DG215">
        <v>-7.118</v>
      </c>
      <c r="DH215">
        <v>-0.028</v>
      </c>
      <c r="DI215">
        <v>2000</v>
      </c>
      <c r="DJ215">
        <v>14</v>
      </c>
      <c r="DK215">
        <v>0.74</v>
      </c>
      <c r="DL215">
        <v>0.11</v>
      </c>
      <c r="DM215">
        <v>-1.44765925</v>
      </c>
      <c r="DN215">
        <v>-0.7973640900562833</v>
      </c>
      <c r="DO215">
        <v>0.1681877481623959</v>
      </c>
      <c r="DP215">
        <v>0</v>
      </c>
      <c r="DQ215">
        <v>0.3576791</v>
      </c>
      <c r="DR215">
        <v>-0.04049182739212021</v>
      </c>
      <c r="DS215">
        <v>0.003957315111284416</v>
      </c>
      <c r="DT215">
        <v>1</v>
      </c>
      <c r="DU215">
        <v>1</v>
      </c>
      <c r="DV215">
        <v>2</v>
      </c>
      <c r="DW215" t="s">
        <v>368</v>
      </c>
      <c r="DX215">
        <v>3.22826</v>
      </c>
      <c r="DY215">
        <v>2.70427</v>
      </c>
      <c r="DZ215">
        <v>0.293507</v>
      </c>
      <c r="EA215">
        <v>0.293645</v>
      </c>
      <c r="EB215">
        <v>0.085367</v>
      </c>
      <c r="EC215">
        <v>0.0843941</v>
      </c>
      <c r="ED215">
        <v>22954.8</v>
      </c>
      <c r="EE215">
        <v>22379.9</v>
      </c>
      <c r="EF215">
        <v>31133.4</v>
      </c>
      <c r="EG215">
        <v>30055.6</v>
      </c>
      <c r="EH215">
        <v>38137</v>
      </c>
      <c r="EI215">
        <v>36413.5</v>
      </c>
      <c r="EJ215">
        <v>43620.6</v>
      </c>
      <c r="EK215">
        <v>41990.8</v>
      </c>
      <c r="EL215">
        <v>2.00398</v>
      </c>
      <c r="EM215">
        <v>1.85557</v>
      </c>
      <c r="EN215">
        <v>0.0254512</v>
      </c>
      <c r="EO215">
        <v>0</v>
      </c>
      <c r="EP215">
        <v>26.3788</v>
      </c>
      <c r="EQ215">
        <v>999.9</v>
      </c>
      <c r="ER215">
        <v>39.7</v>
      </c>
      <c r="ES215">
        <v>32.6</v>
      </c>
      <c r="ET215">
        <v>19.3494</v>
      </c>
      <c r="EU215">
        <v>61.9429</v>
      </c>
      <c r="EV215">
        <v>21.9792</v>
      </c>
      <c r="EW215">
        <v>1</v>
      </c>
      <c r="EX215">
        <v>0.139207</v>
      </c>
      <c r="EY215">
        <v>0.91095</v>
      </c>
      <c r="EZ215">
        <v>20.1493</v>
      </c>
      <c r="FA215">
        <v>5.21894</v>
      </c>
      <c r="FB215">
        <v>11.998</v>
      </c>
      <c r="FC215">
        <v>4.96485</v>
      </c>
      <c r="FD215">
        <v>3.29625</v>
      </c>
      <c r="FE215">
        <v>9999</v>
      </c>
      <c r="FF215">
        <v>9999</v>
      </c>
      <c r="FG215">
        <v>9999</v>
      </c>
      <c r="FH215">
        <v>28.9</v>
      </c>
      <c r="FI215">
        <v>4.97151</v>
      </c>
      <c r="FJ215">
        <v>1.86824</v>
      </c>
      <c r="FK215">
        <v>1.85964</v>
      </c>
      <c r="FL215">
        <v>1.86569</v>
      </c>
      <c r="FM215">
        <v>1.86355</v>
      </c>
      <c r="FN215">
        <v>1.86492</v>
      </c>
      <c r="FO215">
        <v>1.86038</v>
      </c>
      <c r="FP215">
        <v>1.86447</v>
      </c>
      <c r="FQ215">
        <v>0</v>
      </c>
      <c r="FR215">
        <v>0</v>
      </c>
      <c r="FS215">
        <v>0</v>
      </c>
      <c r="FT215">
        <v>0</v>
      </c>
      <c r="FU215" t="s">
        <v>358</v>
      </c>
      <c r="FV215" t="s">
        <v>359</v>
      </c>
      <c r="FW215" t="s">
        <v>360</v>
      </c>
      <c r="FX215" t="s">
        <v>360</v>
      </c>
      <c r="FY215" t="s">
        <v>360</v>
      </c>
      <c r="FZ215" t="s">
        <v>360</v>
      </c>
      <c r="GA215">
        <v>0</v>
      </c>
      <c r="GB215">
        <v>100</v>
      </c>
      <c r="GC215">
        <v>100</v>
      </c>
      <c r="GD215">
        <v>-7.27</v>
      </c>
      <c r="GE215">
        <v>-0.0256</v>
      </c>
      <c r="GF215">
        <v>0.7488809363715137</v>
      </c>
      <c r="GG215">
        <v>-0.004200780211792431</v>
      </c>
      <c r="GH215">
        <v>-6.086107273994438E-07</v>
      </c>
      <c r="GI215">
        <v>3.538391214060535E-10</v>
      </c>
      <c r="GJ215">
        <v>-0.05062057039447274</v>
      </c>
      <c r="GK215">
        <v>0.006682484536868237</v>
      </c>
      <c r="GL215">
        <v>-0.0007200357986506558</v>
      </c>
      <c r="GM215">
        <v>2.515042002614049E-05</v>
      </c>
      <c r="GN215">
        <v>15</v>
      </c>
      <c r="GO215">
        <v>1944</v>
      </c>
      <c r="GP215">
        <v>3</v>
      </c>
      <c r="GQ215">
        <v>20</v>
      </c>
      <c r="GR215">
        <v>12.9</v>
      </c>
      <c r="GS215">
        <v>13.2</v>
      </c>
      <c r="GT215">
        <v>4.01123</v>
      </c>
      <c r="GU215">
        <v>2.40845</v>
      </c>
      <c r="GV215">
        <v>1.44775</v>
      </c>
      <c r="GW215">
        <v>2.29004</v>
      </c>
      <c r="GX215">
        <v>1.55151</v>
      </c>
      <c r="GY215">
        <v>2.43164</v>
      </c>
      <c r="GZ215">
        <v>39.1676</v>
      </c>
      <c r="HA215">
        <v>24.0612</v>
      </c>
      <c r="HB215">
        <v>18</v>
      </c>
      <c r="HC215">
        <v>536.752</v>
      </c>
      <c r="HD215">
        <v>445.701</v>
      </c>
      <c r="HE215">
        <v>25</v>
      </c>
      <c r="HF215">
        <v>28.9438</v>
      </c>
      <c r="HG215">
        <v>30.0001</v>
      </c>
      <c r="HH215">
        <v>28.9509</v>
      </c>
      <c r="HI215">
        <v>28.9153</v>
      </c>
      <c r="HJ215">
        <v>80.30759999999999</v>
      </c>
      <c r="HK215">
        <v>26.827</v>
      </c>
      <c r="HL215">
        <v>29.3965</v>
      </c>
      <c r="HM215">
        <v>25</v>
      </c>
      <c r="HN215">
        <v>2000</v>
      </c>
      <c r="HO215">
        <v>15.5455</v>
      </c>
      <c r="HP215">
        <v>98.7847</v>
      </c>
      <c r="HQ215">
        <v>100.316</v>
      </c>
    </row>
    <row r="216" spans="1:225">
      <c r="A216">
        <v>200</v>
      </c>
      <c r="B216">
        <v>1714159843.6</v>
      </c>
      <c r="C216">
        <v>8786.5</v>
      </c>
      <c r="D216" t="s">
        <v>787</v>
      </c>
      <c r="E216" t="s">
        <v>788</v>
      </c>
      <c r="F216">
        <v>5</v>
      </c>
      <c r="G216" t="s">
        <v>424</v>
      </c>
      <c r="H216">
        <v>1714159835.849999</v>
      </c>
      <c r="I216">
        <f>(J216)/1000</f>
        <v>0</v>
      </c>
      <c r="J216">
        <f>IF(BE216, AM216, AG216)</f>
        <v>0</v>
      </c>
      <c r="K216">
        <f>IF(BE216, AH216, AF216)</f>
        <v>0</v>
      </c>
      <c r="L216">
        <f>BG216 - IF(AT216&gt;1, K216*BA216*100.0/(AV216*BU216), 0)</f>
        <v>0</v>
      </c>
      <c r="M216">
        <f>((S216-I216/2)*L216-K216)/(S216+I216/2)</f>
        <v>0</v>
      </c>
      <c r="N216">
        <f>M216*(BN216+BO216)/1000.0</f>
        <v>0</v>
      </c>
      <c r="O216">
        <f>(BG216 - IF(AT216&gt;1, K216*BA216*100.0/(AV216*BU216), 0))*(BN216+BO216)/1000.0</f>
        <v>0</v>
      </c>
      <c r="P216">
        <f>2.0/((1/R216-1/Q216)+SIGN(R216)*SQRT((1/R216-1/Q216)*(1/R216-1/Q216) + 4*BB216/((BB216+1)*(BB216+1))*(2*1/R216*1/Q216-1/Q216*1/Q216)))</f>
        <v>0</v>
      </c>
      <c r="Q216">
        <f>IF(LEFT(BC216,1)&lt;&gt;"0",IF(LEFT(BC216,1)="1",3.0,BD216),$D$5+$E$5*(BU216*BN216/($K$5*1000))+$F$5*(BU216*BN216/($K$5*1000))*MAX(MIN(BA216,$J$5),$I$5)*MAX(MIN(BA216,$J$5),$I$5)+$G$5*MAX(MIN(BA216,$J$5),$I$5)*(BU216*BN216/($K$5*1000))+$H$5*(BU216*BN216/($K$5*1000))*(BU216*BN216/($K$5*1000)))</f>
        <v>0</v>
      </c>
      <c r="R216">
        <f>I216*(1000-(1000*0.61365*exp(17.502*V216/(240.97+V216))/(BN216+BO216)+BI216)/2)/(1000*0.61365*exp(17.502*V216/(240.97+V216))/(BN216+BO216)-BI216)</f>
        <v>0</v>
      </c>
      <c r="S216">
        <f>1/((BB216+1)/(P216/1.6)+1/(Q216/1.37)) + BB216/((BB216+1)/(P216/1.6) + BB216/(Q216/1.37))</f>
        <v>0</v>
      </c>
      <c r="T216">
        <f>(AW216*AZ216)</f>
        <v>0</v>
      </c>
      <c r="U216">
        <f>(BP216+(T216+2*0.95*5.67E-8*(((BP216+$B$7)+273)^4-(BP216+273)^4)-44100*I216)/(1.84*29.3*Q216+8*0.95*5.67E-8*(BP216+273)^3))</f>
        <v>0</v>
      </c>
      <c r="V216">
        <f>($C$7*BQ216+$D$7*BR216+$E$7*U216)</f>
        <v>0</v>
      </c>
      <c r="W216">
        <f>0.61365*exp(17.502*V216/(240.97+V216))</f>
        <v>0</v>
      </c>
      <c r="X216">
        <f>(Y216/Z216*100)</f>
        <v>0</v>
      </c>
      <c r="Y216">
        <f>BI216*(BN216+BO216)/1000</f>
        <v>0</v>
      </c>
      <c r="Z216">
        <f>0.61365*exp(17.502*BP216/(240.97+BP216))</f>
        <v>0</v>
      </c>
      <c r="AA216">
        <f>(W216-BI216*(BN216+BO216)/1000)</f>
        <v>0</v>
      </c>
      <c r="AB216">
        <f>(-I216*44100)</f>
        <v>0</v>
      </c>
      <c r="AC216">
        <f>2*29.3*Q216*0.92*(BP216-V216)</f>
        <v>0</v>
      </c>
      <c r="AD216">
        <f>2*0.95*5.67E-8*(((BP216+$B$7)+273)^4-(V216+273)^4)</f>
        <v>0</v>
      </c>
      <c r="AE216">
        <f>T216+AD216+AB216+AC216</f>
        <v>0</v>
      </c>
      <c r="AF216">
        <f>BM216*AT216*(BH216-BG216*(1000-AT216*BJ216)/(1000-AT216*BI216))/(100*BA216)</f>
        <v>0</v>
      </c>
      <c r="AG216">
        <f>1000*BM216*AT216*(BI216-BJ216)/(100*BA216*(1000-AT216*BI216))</f>
        <v>0</v>
      </c>
      <c r="AH216">
        <f>(AI216 - AJ216 - BN216*1E3/(8.314*(BP216+273.15)) * AL216/BM216 * AK216) * BM216/(100*BA216) * (1000 - BJ216)/1000</f>
        <v>0</v>
      </c>
      <c r="AI216">
        <v>2032.728433542131</v>
      </c>
      <c r="AJ216">
        <v>2030.01896969697</v>
      </c>
      <c r="AK216">
        <v>0.2965941127639509</v>
      </c>
      <c r="AL216">
        <v>67.21523063190971</v>
      </c>
      <c r="AM216">
        <f>(AO216 - AN216 + BN216*1E3/(8.314*(BP216+273.15)) * AQ216/BM216 * AP216) * BM216/(100*BA216) * 1000/(1000 - AO216)</f>
        <v>0</v>
      </c>
      <c r="AN216">
        <v>16.13974720771407</v>
      </c>
      <c r="AO216">
        <v>16.19402909090908</v>
      </c>
      <c r="AP216">
        <v>0.007139646119748081</v>
      </c>
      <c r="AQ216">
        <v>78.53320924957561</v>
      </c>
      <c r="AR216">
        <v>0</v>
      </c>
      <c r="AS216">
        <v>0</v>
      </c>
      <c r="AT216">
        <f>IF(AR216*$H$13&gt;=AV216,1.0,(AV216/(AV216-AR216*$H$13)))</f>
        <v>0</v>
      </c>
      <c r="AU216">
        <f>(AT216-1)*100</f>
        <v>0</v>
      </c>
      <c r="AV216">
        <f>MAX(0,($B$13+$C$13*BU216)/(1+$D$13*BU216)*BN216/(BP216+273)*$E$13)</f>
        <v>0</v>
      </c>
      <c r="AW216">
        <f>$B$11*BV216+$C$11*BW216+$F$11*CH216*(1-CK216)</f>
        <v>0</v>
      </c>
      <c r="AX216">
        <f>AW216*AY216</f>
        <v>0</v>
      </c>
      <c r="AY216">
        <f>($B$11*$D$9+$C$11*$D$9+$F$11*((CU216+CM216)/MAX(CU216+CM216+CV216, 0.1)*$I$9+CV216/MAX(CU216+CM216+CV216, 0.1)*$J$9))/($B$11+$C$11+$F$11)</f>
        <v>0</v>
      </c>
      <c r="AZ216">
        <f>($B$11*$K$9+$C$11*$K$9+$F$11*((CU216+CM216)/MAX(CU216+CM216+CV216, 0.1)*$P$9+CV216/MAX(CU216+CM216+CV216, 0.1)*$Q$9))/($B$11+$C$11+$F$11)</f>
        <v>0</v>
      </c>
      <c r="BA216">
        <v>6</v>
      </c>
      <c r="BB216">
        <v>0.5</v>
      </c>
      <c r="BC216" t="s">
        <v>355</v>
      </c>
      <c r="BD216">
        <v>2</v>
      </c>
      <c r="BE216" t="b">
        <v>1</v>
      </c>
      <c r="BF216">
        <v>1714159835.849999</v>
      </c>
      <c r="BG216">
        <v>1992.790666666667</v>
      </c>
      <c r="BH216">
        <v>1999.940666666666</v>
      </c>
      <c r="BI216">
        <v>16.13018666666667</v>
      </c>
      <c r="BJ216">
        <v>16.13531333333333</v>
      </c>
      <c r="BK216">
        <v>2000.045333333334</v>
      </c>
      <c r="BL216">
        <v>16.15473333333333</v>
      </c>
      <c r="BM216">
        <v>600.0208666666665</v>
      </c>
      <c r="BN216">
        <v>101.3457333333333</v>
      </c>
      <c r="BO216">
        <v>0.1000282033333333</v>
      </c>
      <c r="BP216">
        <v>26.87541666666667</v>
      </c>
      <c r="BQ216">
        <v>26.9228</v>
      </c>
      <c r="BR216">
        <v>999.9000000000002</v>
      </c>
      <c r="BS216">
        <v>0</v>
      </c>
      <c r="BT216">
        <v>0</v>
      </c>
      <c r="BU216">
        <v>9998.812999999998</v>
      </c>
      <c r="BV216">
        <v>0</v>
      </c>
      <c r="BW216">
        <v>1819.938333333334</v>
      </c>
      <c r="BX216">
        <v>-7.150765000000001</v>
      </c>
      <c r="BY216">
        <v>2025.461666666667</v>
      </c>
      <c r="BZ216">
        <v>2032.739333333333</v>
      </c>
      <c r="CA216">
        <v>-0.005127965666666667</v>
      </c>
      <c r="CB216">
        <v>1999.940666666666</v>
      </c>
      <c r="CC216">
        <v>16.13531333333333</v>
      </c>
      <c r="CD216">
        <v>1.634726333333333</v>
      </c>
      <c r="CE216">
        <v>1.635246</v>
      </c>
      <c r="CF216">
        <v>14.29004</v>
      </c>
      <c r="CG216">
        <v>14.29500333333333</v>
      </c>
      <c r="CH216">
        <v>349.9883999999999</v>
      </c>
      <c r="CI216">
        <v>0.8999862666666666</v>
      </c>
      <c r="CJ216">
        <v>0.10001356</v>
      </c>
      <c r="CK216">
        <v>0</v>
      </c>
      <c r="CL216">
        <v>215.1870666666667</v>
      </c>
      <c r="CM216">
        <v>5.00098</v>
      </c>
      <c r="CN216">
        <v>1340.752</v>
      </c>
      <c r="CO216">
        <v>3193.02</v>
      </c>
      <c r="CP216">
        <v>35.43493333333333</v>
      </c>
      <c r="CQ216">
        <v>39.31409999999998</v>
      </c>
      <c r="CR216">
        <v>37.06199999999999</v>
      </c>
      <c r="CS216">
        <v>38.56199999999999</v>
      </c>
      <c r="CT216">
        <v>37.333</v>
      </c>
      <c r="CU216">
        <v>310.4833333333334</v>
      </c>
      <c r="CV216">
        <v>34.503</v>
      </c>
      <c r="CW216">
        <v>0</v>
      </c>
      <c r="CX216">
        <v>1714159930.7</v>
      </c>
      <c r="CY216">
        <v>0</v>
      </c>
      <c r="CZ216">
        <v>1714158924.6</v>
      </c>
      <c r="DA216" t="s">
        <v>732</v>
      </c>
      <c r="DB216">
        <v>1714158924.6</v>
      </c>
      <c r="DC216">
        <v>1714158906.6</v>
      </c>
      <c r="DD216">
        <v>7</v>
      </c>
      <c r="DE216">
        <v>1.728</v>
      </c>
      <c r="DF216">
        <v>-0.003</v>
      </c>
      <c r="DG216">
        <v>-7.118</v>
      </c>
      <c r="DH216">
        <v>-0.028</v>
      </c>
      <c r="DI216">
        <v>2000</v>
      </c>
      <c r="DJ216">
        <v>14</v>
      </c>
      <c r="DK216">
        <v>0.74</v>
      </c>
      <c r="DL216">
        <v>0.11</v>
      </c>
      <c r="DM216">
        <v>-13.75398775</v>
      </c>
      <c r="DN216">
        <v>105.1840190994372</v>
      </c>
      <c r="DO216">
        <v>10.97822272174109</v>
      </c>
      <c r="DP216">
        <v>0</v>
      </c>
      <c r="DQ216">
        <v>-0.05906868175</v>
      </c>
      <c r="DR216">
        <v>0.8843165305440902</v>
      </c>
      <c r="DS216">
        <v>0.087820258567007</v>
      </c>
      <c r="DT216">
        <v>0</v>
      </c>
      <c r="DU216">
        <v>0</v>
      </c>
      <c r="DV216">
        <v>2</v>
      </c>
      <c r="DW216" t="s">
        <v>357</v>
      </c>
      <c r="DX216">
        <v>3.22825</v>
      </c>
      <c r="DY216">
        <v>2.70416</v>
      </c>
      <c r="DZ216">
        <v>0.293316</v>
      </c>
      <c r="EA216">
        <v>0.293562</v>
      </c>
      <c r="EB216">
        <v>0.08704149999999999</v>
      </c>
      <c r="EC216">
        <v>0.08727119999999999</v>
      </c>
      <c r="ED216">
        <v>22950.3</v>
      </c>
      <c r="EE216">
        <v>22369</v>
      </c>
      <c r="EF216">
        <v>31120.7</v>
      </c>
      <c r="EG216">
        <v>30039.5</v>
      </c>
      <c r="EH216">
        <v>38050.5</v>
      </c>
      <c r="EI216">
        <v>36279.8</v>
      </c>
      <c r="EJ216">
        <v>43601.8</v>
      </c>
      <c r="EK216">
        <v>41969</v>
      </c>
      <c r="EL216">
        <v>2.08383</v>
      </c>
      <c r="EM216">
        <v>1.85152</v>
      </c>
      <c r="EN216">
        <v>0.0120252</v>
      </c>
      <c r="EO216">
        <v>0</v>
      </c>
      <c r="EP216">
        <v>26.7576</v>
      </c>
      <c r="EQ216">
        <v>999.9</v>
      </c>
      <c r="ER216">
        <v>39.3</v>
      </c>
      <c r="ES216">
        <v>32.9</v>
      </c>
      <c r="ET216">
        <v>19.4808</v>
      </c>
      <c r="EU216">
        <v>61.7229</v>
      </c>
      <c r="EV216">
        <v>22.3077</v>
      </c>
      <c r="EW216">
        <v>1</v>
      </c>
      <c r="EX216">
        <v>0.157348</v>
      </c>
      <c r="EY216">
        <v>1.08886</v>
      </c>
      <c r="EZ216">
        <v>20.1487</v>
      </c>
      <c r="FA216">
        <v>5.22493</v>
      </c>
      <c r="FB216">
        <v>11.998</v>
      </c>
      <c r="FC216">
        <v>4.96595</v>
      </c>
      <c r="FD216">
        <v>3.297</v>
      </c>
      <c r="FE216">
        <v>9999</v>
      </c>
      <c r="FF216">
        <v>9999</v>
      </c>
      <c r="FG216">
        <v>9999</v>
      </c>
      <c r="FH216">
        <v>29</v>
      </c>
      <c r="FI216">
        <v>4.97152</v>
      </c>
      <c r="FJ216">
        <v>1.86818</v>
      </c>
      <c r="FK216">
        <v>1.85963</v>
      </c>
      <c r="FL216">
        <v>1.86569</v>
      </c>
      <c r="FM216">
        <v>1.86356</v>
      </c>
      <c r="FN216">
        <v>1.86491</v>
      </c>
      <c r="FO216">
        <v>1.86037</v>
      </c>
      <c r="FP216">
        <v>1.86447</v>
      </c>
      <c r="FQ216">
        <v>0</v>
      </c>
      <c r="FR216">
        <v>0</v>
      </c>
      <c r="FS216">
        <v>0</v>
      </c>
      <c r="FT216">
        <v>0</v>
      </c>
      <c r="FU216" t="s">
        <v>358</v>
      </c>
      <c r="FV216" t="s">
        <v>359</v>
      </c>
      <c r="FW216" t="s">
        <v>360</v>
      </c>
      <c r="FX216" t="s">
        <v>360</v>
      </c>
      <c r="FY216" t="s">
        <v>360</v>
      </c>
      <c r="FZ216" t="s">
        <v>360</v>
      </c>
      <c r="GA216">
        <v>0</v>
      </c>
      <c r="GB216">
        <v>100</v>
      </c>
      <c r="GC216">
        <v>100</v>
      </c>
      <c r="GD216">
        <v>-7.27</v>
      </c>
      <c r="GE216">
        <v>-0.0244</v>
      </c>
      <c r="GF216">
        <v>0.7488809363715137</v>
      </c>
      <c r="GG216">
        <v>-0.004200780211792431</v>
      </c>
      <c r="GH216">
        <v>-6.086107273994438E-07</v>
      </c>
      <c r="GI216">
        <v>3.538391214060535E-10</v>
      </c>
      <c r="GJ216">
        <v>-0.05062057039447274</v>
      </c>
      <c r="GK216">
        <v>0.006682484536868237</v>
      </c>
      <c r="GL216">
        <v>-0.0007200357986506558</v>
      </c>
      <c r="GM216">
        <v>2.515042002614049E-05</v>
      </c>
      <c r="GN216">
        <v>15</v>
      </c>
      <c r="GO216">
        <v>1944</v>
      </c>
      <c r="GP216">
        <v>3</v>
      </c>
      <c r="GQ216">
        <v>20</v>
      </c>
      <c r="GR216">
        <v>15.3</v>
      </c>
      <c r="GS216">
        <v>15.6</v>
      </c>
      <c r="GT216">
        <v>4.01611</v>
      </c>
      <c r="GU216">
        <v>2.42798</v>
      </c>
      <c r="GV216">
        <v>1.44775</v>
      </c>
      <c r="GW216">
        <v>2.29004</v>
      </c>
      <c r="GX216">
        <v>1.55151</v>
      </c>
      <c r="GY216">
        <v>2.38281</v>
      </c>
      <c r="GZ216">
        <v>39.5917</v>
      </c>
      <c r="HA216">
        <v>24.0612</v>
      </c>
      <c r="HB216">
        <v>18</v>
      </c>
      <c r="HC216">
        <v>592.761</v>
      </c>
      <c r="HD216">
        <v>444.728</v>
      </c>
      <c r="HE216">
        <v>25.0039</v>
      </c>
      <c r="HF216">
        <v>29.1422</v>
      </c>
      <c r="HG216">
        <v>30.0011</v>
      </c>
      <c r="HH216">
        <v>29.1434</v>
      </c>
      <c r="HI216">
        <v>29.1143</v>
      </c>
      <c r="HJ216">
        <v>80.3813</v>
      </c>
      <c r="HK216">
        <v>22.5596</v>
      </c>
      <c r="HL216">
        <v>29.0248</v>
      </c>
      <c r="HM216">
        <v>25</v>
      </c>
      <c r="HN216">
        <v>2000</v>
      </c>
      <c r="HO216">
        <v>16.0264</v>
      </c>
      <c r="HP216">
        <v>98.7432</v>
      </c>
      <c r="HQ216">
        <v>100.263</v>
      </c>
    </row>
    <row r="217" spans="1:225">
      <c r="A217">
        <v>201</v>
      </c>
      <c r="B217">
        <v>1714159862.1</v>
      </c>
      <c r="C217">
        <v>8805</v>
      </c>
      <c r="D217" t="s">
        <v>789</v>
      </c>
      <c r="E217" t="s">
        <v>790</v>
      </c>
      <c r="F217">
        <v>5</v>
      </c>
      <c r="G217" t="s">
        <v>424</v>
      </c>
      <c r="H217">
        <v>1714159855.1</v>
      </c>
      <c r="I217">
        <f>(J217)/1000</f>
        <v>0</v>
      </c>
      <c r="J217">
        <f>IF(BE217, AM217, AG217)</f>
        <v>0</v>
      </c>
      <c r="K217">
        <f>IF(BE217, AH217, AF217)</f>
        <v>0</v>
      </c>
      <c r="L217">
        <f>BG217 - IF(AT217&gt;1, K217*BA217*100.0/(AV217*BU217), 0)</f>
        <v>0</v>
      </c>
      <c r="M217">
        <f>((S217-I217/2)*L217-K217)/(S217+I217/2)</f>
        <v>0</v>
      </c>
      <c r="N217">
        <f>M217*(BN217+BO217)/1000.0</f>
        <v>0</v>
      </c>
      <c r="O217">
        <f>(BG217 - IF(AT217&gt;1, K217*BA217*100.0/(AV217*BU217), 0))*(BN217+BO217)/1000.0</f>
        <v>0</v>
      </c>
      <c r="P217">
        <f>2.0/((1/R217-1/Q217)+SIGN(R217)*SQRT((1/R217-1/Q217)*(1/R217-1/Q217) + 4*BB217/((BB217+1)*(BB217+1))*(2*1/R217*1/Q217-1/Q217*1/Q217)))</f>
        <v>0</v>
      </c>
      <c r="Q217">
        <f>IF(LEFT(BC217,1)&lt;&gt;"0",IF(LEFT(BC217,1)="1",3.0,BD217),$D$5+$E$5*(BU217*BN217/($K$5*1000))+$F$5*(BU217*BN217/($K$5*1000))*MAX(MIN(BA217,$J$5),$I$5)*MAX(MIN(BA217,$J$5),$I$5)+$G$5*MAX(MIN(BA217,$J$5),$I$5)*(BU217*BN217/($K$5*1000))+$H$5*(BU217*BN217/($K$5*1000))*(BU217*BN217/($K$5*1000)))</f>
        <v>0</v>
      </c>
      <c r="R217">
        <f>I217*(1000-(1000*0.61365*exp(17.502*V217/(240.97+V217))/(BN217+BO217)+BI217)/2)/(1000*0.61365*exp(17.502*V217/(240.97+V217))/(BN217+BO217)-BI217)</f>
        <v>0</v>
      </c>
      <c r="S217">
        <f>1/((BB217+1)/(P217/1.6)+1/(Q217/1.37)) + BB217/((BB217+1)/(P217/1.6) + BB217/(Q217/1.37))</f>
        <v>0</v>
      </c>
      <c r="T217">
        <f>(AW217*AZ217)</f>
        <v>0</v>
      </c>
      <c r="U217">
        <f>(BP217+(T217+2*0.95*5.67E-8*(((BP217+$B$7)+273)^4-(BP217+273)^4)-44100*I217)/(1.84*29.3*Q217+8*0.95*5.67E-8*(BP217+273)^3))</f>
        <v>0</v>
      </c>
      <c r="V217">
        <f>($C$7*BQ217+$D$7*BR217+$E$7*U217)</f>
        <v>0</v>
      </c>
      <c r="W217">
        <f>0.61365*exp(17.502*V217/(240.97+V217))</f>
        <v>0</v>
      </c>
      <c r="X217">
        <f>(Y217/Z217*100)</f>
        <v>0</v>
      </c>
      <c r="Y217">
        <f>BI217*(BN217+BO217)/1000</f>
        <v>0</v>
      </c>
      <c r="Z217">
        <f>0.61365*exp(17.502*BP217/(240.97+BP217))</f>
        <v>0</v>
      </c>
      <c r="AA217">
        <f>(W217-BI217*(BN217+BO217)/1000)</f>
        <v>0</v>
      </c>
      <c r="AB217">
        <f>(-I217*44100)</f>
        <v>0</v>
      </c>
      <c r="AC217">
        <f>2*29.3*Q217*0.92*(BP217-V217)</f>
        <v>0</v>
      </c>
      <c r="AD217">
        <f>2*0.95*5.67E-8*(((BP217+$B$7)+273)^4-(V217+273)^4)</f>
        <v>0</v>
      </c>
      <c r="AE217">
        <f>T217+AD217+AB217+AC217</f>
        <v>0</v>
      </c>
      <c r="AF217">
        <f>BM217*AT217*(BH217-BG217*(1000-AT217*BJ217)/(1000-AT217*BI217))/(100*BA217)</f>
        <v>0</v>
      </c>
      <c r="AG217">
        <f>1000*BM217*AT217*(BI217-BJ217)/(100*BA217*(1000-AT217*BI217))</f>
        <v>0</v>
      </c>
      <c r="AH217">
        <f>(AI217 - AJ217 - BN217*1E3/(8.314*(BP217+273.15)) * AL217/BM217 * AK217) * BM217/(100*BA217) * (1000 - BJ217)/1000</f>
        <v>0</v>
      </c>
      <c r="AI217">
        <v>2032.588014006406</v>
      </c>
      <c r="AJ217">
        <v>2031.528666666666</v>
      </c>
      <c r="AK217">
        <v>0.004871032996349879</v>
      </c>
      <c r="AL217">
        <v>67.21523063190971</v>
      </c>
      <c r="AM217">
        <f>(AO217 - AN217 + BN217*1E3/(8.314*(BP217+273.15)) * AQ217/BM217 * AP217) * BM217/(100*BA217) * 1000/(1000 - AO217)</f>
        <v>0</v>
      </c>
      <c r="AN217">
        <v>16.08479659053879</v>
      </c>
      <c r="AO217">
        <v>16.21136181818182</v>
      </c>
      <c r="AP217">
        <v>-0.0001903678539378191</v>
      </c>
      <c r="AQ217">
        <v>78.53320924957561</v>
      </c>
      <c r="AR217">
        <v>0</v>
      </c>
      <c r="AS217">
        <v>0</v>
      </c>
      <c r="AT217">
        <f>IF(AR217*$H$13&gt;=AV217,1.0,(AV217/(AV217-AR217*$H$13)))</f>
        <v>0</v>
      </c>
      <c r="AU217">
        <f>(AT217-1)*100</f>
        <v>0</v>
      </c>
      <c r="AV217">
        <f>MAX(0,($B$13+$C$13*BU217)/(1+$D$13*BU217)*BN217/(BP217+273)*$E$13)</f>
        <v>0</v>
      </c>
      <c r="AW217">
        <f>$B$11*BV217+$C$11*BW217+$F$11*CH217*(1-CK217)</f>
        <v>0</v>
      </c>
      <c r="AX217">
        <f>AW217*AY217</f>
        <v>0</v>
      </c>
      <c r="AY217">
        <f>($B$11*$D$9+$C$11*$D$9+$F$11*((CU217+CM217)/MAX(CU217+CM217+CV217, 0.1)*$I$9+CV217/MAX(CU217+CM217+CV217, 0.1)*$J$9))/($B$11+$C$11+$F$11)</f>
        <v>0</v>
      </c>
      <c r="AZ217">
        <f>($B$11*$K$9+$C$11*$K$9+$F$11*((CU217+CM217)/MAX(CU217+CM217+CV217, 0.1)*$P$9+CV217/MAX(CU217+CM217+CV217, 0.1)*$Q$9))/($B$11+$C$11+$F$11)</f>
        <v>0</v>
      </c>
      <c r="BA217">
        <v>6</v>
      </c>
      <c r="BB217">
        <v>0.5</v>
      </c>
      <c r="BC217" t="s">
        <v>355</v>
      </c>
      <c r="BD217">
        <v>2</v>
      </c>
      <c r="BE217" t="b">
        <v>1</v>
      </c>
      <c r="BF217">
        <v>1714159855.1</v>
      </c>
      <c r="BG217">
        <v>1998.41074074074</v>
      </c>
      <c r="BH217">
        <v>2000.015185185185</v>
      </c>
      <c r="BI217">
        <v>16.22003703703703</v>
      </c>
      <c r="BJ217">
        <v>16.0960962962963</v>
      </c>
      <c r="BK217">
        <v>2005.681111111111</v>
      </c>
      <c r="BL217">
        <v>16.24431111111111</v>
      </c>
      <c r="BM217">
        <v>599.9911851851853</v>
      </c>
      <c r="BN217">
        <v>101.3501111111111</v>
      </c>
      <c r="BO217">
        <v>0.09990791481481481</v>
      </c>
      <c r="BP217">
        <v>26.94116296296297</v>
      </c>
      <c r="BQ217">
        <v>26.98320370370371</v>
      </c>
      <c r="BR217">
        <v>999.9000000000001</v>
      </c>
      <c r="BS217">
        <v>0</v>
      </c>
      <c r="BT217">
        <v>0</v>
      </c>
      <c r="BU217">
        <v>10003.79777777778</v>
      </c>
      <c r="BV217">
        <v>0</v>
      </c>
      <c r="BW217">
        <v>1806.627777777778</v>
      </c>
      <c r="BX217">
        <v>-1.602073333333333</v>
      </c>
      <c r="BY217">
        <v>2031.360740740741</v>
      </c>
      <c r="BZ217">
        <v>2032.732222222222</v>
      </c>
      <c r="CA217">
        <v>0.1239430111111111</v>
      </c>
      <c r="CB217">
        <v>2000.015185185185</v>
      </c>
      <c r="CC217">
        <v>16.0960962962963</v>
      </c>
      <c r="CD217">
        <v>1.643901111111111</v>
      </c>
      <c r="CE217">
        <v>1.63134037037037</v>
      </c>
      <c r="CF217">
        <v>14.37658888888889</v>
      </c>
      <c r="CG217">
        <v>14.25804814814815</v>
      </c>
      <c r="CH217">
        <v>350.0213703703703</v>
      </c>
      <c r="CI217">
        <v>0.8999799629629629</v>
      </c>
      <c r="CJ217">
        <v>0.1000198444444444</v>
      </c>
      <c r="CK217">
        <v>0</v>
      </c>
      <c r="CL217">
        <v>215.1181111111111</v>
      </c>
      <c r="CM217">
        <v>5.00098</v>
      </c>
      <c r="CN217">
        <v>1340.10962962963</v>
      </c>
      <c r="CO217">
        <v>3193.321111111111</v>
      </c>
      <c r="CP217">
        <v>35.451</v>
      </c>
      <c r="CQ217">
        <v>39.312</v>
      </c>
      <c r="CR217">
        <v>37.062</v>
      </c>
      <c r="CS217">
        <v>38.562</v>
      </c>
      <c r="CT217">
        <v>37.37266666666667</v>
      </c>
      <c r="CU217">
        <v>310.51</v>
      </c>
      <c r="CV217">
        <v>34.51111111111111</v>
      </c>
      <c r="CW217">
        <v>0</v>
      </c>
      <c r="CX217">
        <v>1714159949.3</v>
      </c>
      <c r="CY217">
        <v>0</v>
      </c>
      <c r="CZ217">
        <v>1714158924.6</v>
      </c>
      <c r="DA217" t="s">
        <v>732</v>
      </c>
      <c r="DB217">
        <v>1714158924.6</v>
      </c>
      <c r="DC217">
        <v>1714158906.6</v>
      </c>
      <c r="DD217">
        <v>7</v>
      </c>
      <c r="DE217">
        <v>1.728</v>
      </c>
      <c r="DF217">
        <v>-0.003</v>
      </c>
      <c r="DG217">
        <v>-7.118</v>
      </c>
      <c r="DH217">
        <v>-0.028</v>
      </c>
      <c r="DI217">
        <v>2000</v>
      </c>
      <c r="DJ217">
        <v>14</v>
      </c>
      <c r="DK217">
        <v>0.74</v>
      </c>
      <c r="DL217">
        <v>0.11</v>
      </c>
      <c r="DM217">
        <v>-2.029535365853659</v>
      </c>
      <c r="DN217">
        <v>5.51102195121951</v>
      </c>
      <c r="DO217">
        <v>0.5864384877650709</v>
      </c>
      <c r="DP217">
        <v>0</v>
      </c>
      <c r="DQ217">
        <v>0.09746490731707318</v>
      </c>
      <c r="DR217">
        <v>0.3378492794425086</v>
      </c>
      <c r="DS217">
        <v>0.03564034544467547</v>
      </c>
      <c r="DT217">
        <v>0</v>
      </c>
      <c r="DU217">
        <v>0</v>
      </c>
      <c r="DV217">
        <v>2</v>
      </c>
      <c r="DW217" t="s">
        <v>357</v>
      </c>
      <c r="DX217">
        <v>3.22818</v>
      </c>
      <c r="DY217">
        <v>2.70455</v>
      </c>
      <c r="DZ217">
        <v>0.293408</v>
      </c>
      <c r="EA217">
        <v>0.293547</v>
      </c>
      <c r="EB217">
        <v>0.0870894</v>
      </c>
      <c r="EC217">
        <v>0.0870007</v>
      </c>
      <c r="ED217">
        <v>22944.1</v>
      </c>
      <c r="EE217">
        <v>22366.6</v>
      </c>
      <c r="EF217">
        <v>31116.9</v>
      </c>
      <c r="EG217">
        <v>30036.1</v>
      </c>
      <c r="EH217">
        <v>38043.9</v>
      </c>
      <c r="EI217">
        <v>36286.8</v>
      </c>
      <c r="EJ217">
        <v>43596.5</v>
      </c>
      <c r="EK217">
        <v>41964.5</v>
      </c>
      <c r="EL217">
        <v>2.08378</v>
      </c>
      <c r="EM217">
        <v>1.8507</v>
      </c>
      <c r="EN217">
        <v>0.00751391</v>
      </c>
      <c r="EO217">
        <v>0</v>
      </c>
      <c r="EP217">
        <v>26.8768</v>
      </c>
      <c r="EQ217">
        <v>999.9</v>
      </c>
      <c r="ER217">
        <v>39.3</v>
      </c>
      <c r="ES217">
        <v>32.9</v>
      </c>
      <c r="ET217">
        <v>19.4818</v>
      </c>
      <c r="EU217">
        <v>61.6529</v>
      </c>
      <c r="EV217">
        <v>22.1795</v>
      </c>
      <c r="EW217">
        <v>1</v>
      </c>
      <c r="EX217">
        <v>0.162226</v>
      </c>
      <c r="EY217">
        <v>1.15744</v>
      </c>
      <c r="EZ217">
        <v>20.1481</v>
      </c>
      <c r="FA217">
        <v>5.22523</v>
      </c>
      <c r="FB217">
        <v>11.998</v>
      </c>
      <c r="FC217">
        <v>4.9658</v>
      </c>
      <c r="FD217">
        <v>3.297</v>
      </c>
      <c r="FE217">
        <v>9999</v>
      </c>
      <c r="FF217">
        <v>9999</v>
      </c>
      <c r="FG217">
        <v>9999</v>
      </c>
      <c r="FH217">
        <v>29</v>
      </c>
      <c r="FI217">
        <v>4.97151</v>
      </c>
      <c r="FJ217">
        <v>1.86822</v>
      </c>
      <c r="FK217">
        <v>1.85968</v>
      </c>
      <c r="FL217">
        <v>1.86569</v>
      </c>
      <c r="FM217">
        <v>1.86356</v>
      </c>
      <c r="FN217">
        <v>1.86492</v>
      </c>
      <c r="FO217">
        <v>1.86037</v>
      </c>
      <c r="FP217">
        <v>1.86447</v>
      </c>
      <c r="FQ217">
        <v>0</v>
      </c>
      <c r="FR217">
        <v>0</v>
      </c>
      <c r="FS217">
        <v>0</v>
      </c>
      <c r="FT217">
        <v>0</v>
      </c>
      <c r="FU217" t="s">
        <v>358</v>
      </c>
      <c r="FV217" t="s">
        <v>359</v>
      </c>
      <c r="FW217" t="s">
        <v>360</v>
      </c>
      <c r="FX217" t="s">
        <v>360</v>
      </c>
      <c r="FY217" t="s">
        <v>360</v>
      </c>
      <c r="FZ217" t="s">
        <v>360</v>
      </c>
      <c r="GA217">
        <v>0</v>
      </c>
      <c r="GB217">
        <v>100</v>
      </c>
      <c r="GC217">
        <v>100</v>
      </c>
      <c r="GD217">
        <v>-7.27</v>
      </c>
      <c r="GE217">
        <v>-0.0243</v>
      </c>
      <c r="GF217">
        <v>0.7488809363715137</v>
      </c>
      <c r="GG217">
        <v>-0.004200780211792431</v>
      </c>
      <c r="GH217">
        <v>-6.086107273994438E-07</v>
      </c>
      <c r="GI217">
        <v>3.538391214060535E-10</v>
      </c>
      <c r="GJ217">
        <v>-0.05062057039447274</v>
      </c>
      <c r="GK217">
        <v>0.006682484536868237</v>
      </c>
      <c r="GL217">
        <v>-0.0007200357986506558</v>
      </c>
      <c r="GM217">
        <v>2.515042002614049E-05</v>
      </c>
      <c r="GN217">
        <v>15</v>
      </c>
      <c r="GO217">
        <v>1944</v>
      </c>
      <c r="GP217">
        <v>3</v>
      </c>
      <c r="GQ217">
        <v>20</v>
      </c>
      <c r="GR217">
        <v>15.6</v>
      </c>
      <c r="GS217">
        <v>15.9</v>
      </c>
      <c r="GT217">
        <v>4.01611</v>
      </c>
      <c r="GU217">
        <v>2.42676</v>
      </c>
      <c r="GV217">
        <v>1.44775</v>
      </c>
      <c r="GW217">
        <v>2.29004</v>
      </c>
      <c r="GX217">
        <v>1.55151</v>
      </c>
      <c r="GY217">
        <v>2.35474</v>
      </c>
      <c r="GZ217">
        <v>39.6669</v>
      </c>
      <c r="HA217">
        <v>24.0612</v>
      </c>
      <c r="HB217">
        <v>18</v>
      </c>
      <c r="HC217">
        <v>593.125</v>
      </c>
      <c r="HD217">
        <v>444.536</v>
      </c>
      <c r="HE217">
        <v>25.0034</v>
      </c>
      <c r="HF217">
        <v>29.1902</v>
      </c>
      <c r="HG217">
        <v>30.0013</v>
      </c>
      <c r="HH217">
        <v>29.1844</v>
      </c>
      <c r="HI217">
        <v>29.1558</v>
      </c>
      <c r="HJ217">
        <v>80.37260000000001</v>
      </c>
      <c r="HK217">
        <v>23.4795</v>
      </c>
      <c r="HL217">
        <v>29.0248</v>
      </c>
      <c r="HM217">
        <v>25</v>
      </c>
      <c r="HN217">
        <v>2000</v>
      </c>
      <c r="HO217">
        <v>15.9966</v>
      </c>
      <c r="HP217">
        <v>98.7312</v>
      </c>
      <c r="HQ217">
        <v>100.252</v>
      </c>
    </row>
    <row r="218" spans="1:225">
      <c r="A218">
        <v>202</v>
      </c>
      <c r="B218">
        <v>1714159872.1</v>
      </c>
      <c r="C218">
        <v>8815</v>
      </c>
      <c r="D218" t="s">
        <v>791</v>
      </c>
      <c r="E218" t="s">
        <v>792</v>
      </c>
      <c r="F218">
        <v>5</v>
      </c>
      <c r="G218" t="s">
        <v>424</v>
      </c>
      <c r="H218">
        <v>1714159864.166666</v>
      </c>
      <c r="I218">
        <f>(J218)/1000</f>
        <v>0</v>
      </c>
      <c r="J218">
        <f>IF(BE218, AM218, AG218)</f>
        <v>0</v>
      </c>
      <c r="K218">
        <f>IF(BE218, AH218, AF218)</f>
        <v>0</v>
      </c>
      <c r="L218">
        <f>BG218 - IF(AT218&gt;1, K218*BA218*100.0/(AV218*BU218), 0)</f>
        <v>0</v>
      </c>
      <c r="M218">
        <f>((S218-I218/2)*L218-K218)/(S218+I218/2)</f>
        <v>0</v>
      </c>
      <c r="N218">
        <f>M218*(BN218+BO218)/1000.0</f>
        <v>0</v>
      </c>
      <c r="O218">
        <f>(BG218 - IF(AT218&gt;1, K218*BA218*100.0/(AV218*BU218), 0))*(BN218+BO218)/1000.0</f>
        <v>0</v>
      </c>
      <c r="P218">
        <f>2.0/((1/R218-1/Q218)+SIGN(R218)*SQRT((1/R218-1/Q218)*(1/R218-1/Q218) + 4*BB218/((BB218+1)*(BB218+1))*(2*1/R218*1/Q218-1/Q218*1/Q218)))</f>
        <v>0</v>
      </c>
      <c r="Q218">
        <f>IF(LEFT(BC218,1)&lt;&gt;"0",IF(LEFT(BC218,1)="1",3.0,BD218),$D$5+$E$5*(BU218*BN218/($K$5*1000))+$F$5*(BU218*BN218/($K$5*1000))*MAX(MIN(BA218,$J$5),$I$5)*MAX(MIN(BA218,$J$5),$I$5)+$G$5*MAX(MIN(BA218,$J$5),$I$5)*(BU218*BN218/($K$5*1000))+$H$5*(BU218*BN218/($K$5*1000))*(BU218*BN218/($K$5*1000)))</f>
        <v>0</v>
      </c>
      <c r="R218">
        <f>I218*(1000-(1000*0.61365*exp(17.502*V218/(240.97+V218))/(BN218+BO218)+BI218)/2)/(1000*0.61365*exp(17.502*V218/(240.97+V218))/(BN218+BO218)-BI218)</f>
        <v>0</v>
      </c>
      <c r="S218">
        <f>1/((BB218+1)/(P218/1.6)+1/(Q218/1.37)) + BB218/((BB218+1)/(P218/1.6) + BB218/(Q218/1.37))</f>
        <v>0</v>
      </c>
      <c r="T218">
        <f>(AW218*AZ218)</f>
        <v>0</v>
      </c>
      <c r="U218">
        <f>(BP218+(T218+2*0.95*5.67E-8*(((BP218+$B$7)+273)^4-(BP218+273)^4)-44100*I218)/(1.84*29.3*Q218+8*0.95*5.67E-8*(BP218+273)^3))</f>
        <v>0</v>
      </c>
      <c r="V218">
        <f>($C$7*BQ218+$D$7*BR218+$E$7*U218)</f>
        <v>0</v>
      </c>
      <c r="W218">
        <f>0.61365*exp(17.502*V218/(240.97+V218))</f>
        <v>0</v>
      </c>
      <c r="X218">
        <f>(Y218/Z218*100)</f>
        <v>0</v>
      </c>
      <c r="Y218">
        <f>BI218*(BN218+BO218)/1000</f>
        <v>0</v>
      </c>
      <c r="Z218">
        <f>0.61365*exp(17.502*BP218/(240.97+BP218))</f>
        <v>0</v>
      </c>
      <c r="AA218">
        <f>(W218-BI218*(BN218+BO218)/1000)</f>
        <v>0</v>
      </c>
      <c r="AB218">
        <f>(-I218*44100)</f>
        <v>0</v>
      </c>
      <c r="AC218">
        <f>2*29.3*Q218*0.92*(BP218-V218)</f>
        <v>0</v>
      </c>
      <c r="AD218">
        <f>2*0.95*5.67E-8*(((BP218+$B$7)+273)^4-(V218+273)^4)</f>
        <v>0</v>
      </c>
      <c r="AE218">
        <f>T218+AD218+AB218+AC218</f>
        <v>0</v>
      </c>
      <c r="AF218">
        <f>BM218*AT218*(BH218-BG218*(1000-AT218*BJ218)/(1000-AT218*BI218))/(100*BA218)</f>
        <v>0</v>
      </c>
      <c r="AG218">
        <f>1000*BM218*AT218*(BI218-BJ218)/(100*BA218*(1000-AT218*BI218))</f>
        <v>0</v>
      </c>
      <c r="AH218">
        <f>(AI218 - AJ218 - BN218*1E3/(8.314*(BP218+273.15)) * AL218/BM218 * AK218) * BM218/(100*BA218) * (1000 - BJ218)/1000</f>
        <v>0</v>
      </c>
      <c r="AI218">
        <v>2032.556052978631</v>
      </c>
      <c r="AJ218">
        <v>2031.401333333333</v>
      </c>
      <c r="AK218">
        <v>-0.02618206464705675</v>
      </c>
      <c r="AL218">
        <v>67.21523063190971</v>
      </c>
      <c r="AM218">
        <f>(AO218 - AN218 + BN218*1E3/(8.314*(BP218+273.15)) * AQ218/BM218 * AP218) * BM218/(100*BA218) * 1000/(1000 - AO218)</f>
        <v>0</v>
      </c>
      <c r="AN218">
        <v>16.07072196135476</v>
      </c>
      <c r="AO218">
        <v>16.2008212121212</v>
      </c>
      <c r="AP218">
        <v>-6.783344154698319E-05</v>
      </c>
      <c r="AQ218">
        <v>78.53320924957561</v>
      </c>
      <c r="AR218">
        <v>0</v>
      </c>
      <c r="AS218">
        <v>0</v>
      </c>
      <c r="AT218">
        <f>IF(AR218*$H$13&gt;=AV218,1.0,(AV218/(AV218-AR218*$H$13)))</f>
        <v>0</v>
      </c>
      <c r="AU218">
        <f>(AT218-1)*100</f>
        <v>0</v>
      </c>
      <c r="AV218">
        <f>MAX(0,($B$13+$C$13*BU218)/(1+$D$13*BU218)*BN218/(BP218+273)*$E$13)</f>
        <v>0</v>
      </c>
      <c r="AW218">
        <f>$B$11*BV218+$C$11*BW218+$F$11*CH218*(1-CK218)</f>
        <v>0</v>
      </c>
      <c r="AX218">
        <f>AW218*AY218</f>
        <v>0</v>
      </c>
      <c r="AY218">
        <f>($B$11*$D$9+$C$11*$D$9+$F$11*((CU218+CM218)/MAX(CU218+CM218+CV218, 0.1)*$I$9+CV218/MAX(CU218+CM218+CV218, 0.1)*$J$9))/($B$11+$C$11+$F$11)</f>
        <v>0</v>
      </c>
      <c r="AZ218">
        <f>($B$11*$K$9+$C$11*$K$9+$F$11*((CU218+CM218)/MAX(CU218+CM218+CV218, 0.1)*$P$9+CV218/MAX(CU218+CM218+CV218, 0.1)*$Q$9))/($B$11+$C$11+$F$11)</f>
        <v>0</v>
      </c>
      <c r="BA218">
        <v>6</v>
      </c>
      <c r="BB218">
        <v>0.5</v>
      </c>
      <c r="BC218" t="s">
        <v>355</v>
      </c>
      <c r="BD218">
        <v>2</v>
      </c>
      <c r="BE218" t="b">
        <v>1</v>
      </c>
      <c r="BF218">
        <v>1714159864.166666</v>
      </c>
      <c r="BG218">
        <v>1998.552333333333</v>
      </c>
      <c r="BH218">
        <v>1999.972</v>
      </c>
      <c r="BI218">
        <v>16.20776333333333</v>
      </c>
      <c r="BJ218">
        <v>16.07391666666667</v>
      </c>
      <c r="BK218">
        <v>2005.823</v>
      </c>
      <c r="BL218">
        <v>16.23206666666667</v>
      </c>
      <c r="BM218">
        <v>600.0101333333333</v>
      </c>
      <c r="BN218">
        <v>101.3502333333333</v>
      </c>
      <c r="BO218">
        <v>0.1000438233333333</v>
      </c>
      <c r="BP218">
        <v>26.96609666666666</v>
      </c>
      <c r="BQ218">
        <v>27.00995666666666</v>
      </c>
      <c r="BR218">
        <v>999.9000000000002</v>
      </c>
      <c r="BS218">
        <v>0</v>
      </c>
      <c r="BT218">
        <v>0</v>
      </c>
      <c r="BU218">
        <v>10002.35566666667</v>
      </c>
      <c r="BV218">
        <v>0</v>
      </c>
      <c r="BW218">
        <v>1797.139333333333</v>
      </c>
      <c r="BX218">
        <v>-1.418299333333333</v>
      </c>
      <c r="BY218">
        <v>2031.478333333334</v>
      </c>
      <c r="BZ218">
        <v>2032.643666666666</v>
      </c>
      <c r="CA218">
        <v>0.1338319666666667</v>
      </c>
      <c r="CB218">
        <v>1999.972</v>
      </c>
      <c r="CC218">
        <v>16.07391666666667</v>
      </c>
      <c r="CD218">
        <v>1.642659</v>
      </c>
      <c r="CE218">
        <v>1.629095333333333</v>
      </c>
      <c r="CF218">
        <v>14.36490333333333</v>
      </c>
      <c r="CG218">
        <v>14.23679666666666</v>
      </c>
      <c r="CH218">
        <v>350.0342666666667</v>
      </c>
      <c r="CI218">
        <v>0.8999773666666666</v>
      </c>
      <c r="CJ218">
        <v>0.1000224333333333</v>
      </c>
      <c r="CK218">
        <v>0</v>
      </c>
      <c r="CL218">
        <v>215.0976</v>
      </c>
      <c r="CM218">
        <v>5.00098</v>
      </c>
      <c r="CN218">
        <v>1341.557666666667</v>
      </c>
      <c r="CO218">
        <v>3193.437</v>
      </c>
      <c r="CP218">
        <v>35.4853</v>
      </c>
      <c r="CQ218">
        <v>39.31199999999999</v>
      </c>
      <c r="CR218">
        <v>37.06199999999999</v>
      </c>
      <c r="CS218">
        <v>38.56619999999999</v>
      </c>
      <c r="CT218">
        <v>37.375</v>
      </c>
      <c r="CU218">
        <v>310.5213333333334</v>
      </c>
      <c r="CV218">
        <v>34.51300000000001</v>
      </c>
      <c r="CW218">
        <v>0</v>
      </c>
      <c r="CX218">
        <v>1714159958.9</v>
      </c>
      <c r="CY218">
        <v>0</v>
      </c>
      <c r="CZ218">
        <v>1714158924.6</v>
      </c>
      <c r="DA218" t="s">
        <v>732</v>
      </c>
      <c r="DB218">
        <v>1714158924.6</v>
      </c>
      <c r="DC218">
        <v>1714158906.6</v>
      </c>
      <c r="DD218">
        <v>7</v>
      </c>
      <c r="DE218">
        <v>1.728</v>
      </c>
      <c r="DF218">
        <v>-0.003</v>
      </c>
      <c r="DG218">
        <v>-7.118</v>
      </c>
      <c r="DH218">
        <v>-0.028</v>
      </c>
      <c r="DI218">
        <v>2000</v>
      </c>
      <c r="DJ218">
        <v>14</v>
      </c>
      <c r="DK218">
        <v>0.74</v>
      </c>
      <c r="DL218">
        <v>0.11</v>
      </c>
      <c r="DM218">
        <v>-1.44142487804878</v>
      </c>
      <c r="DN218">
        <v>0.5785760278745634</v>
      </c>
      <c r="DO218">
        <v>0.134839993363805</v>
      </c>
      <c r="DP218">
        <v>0</v>
      </c>
      <c r="DQ218">
        <v>0.1338084878048781</v>
      </c>
      <c r="DR218">
        <v>0.008089212543554073</v>
      </c>
      <c r="DS218">
        <v>0.004543576382918224</v>
      </c>
      <c r="DT218">
        <v>1</v>
      </c>
      <c r="DU218">
        <v>1</v>
      </c>
      <c r="DV218">
        <v>2</v>
      </c>
      <c r="DW218" t="s">
        <v>368</v>
      </c>
      <c r="DX218">
        <v>3.22826</v>
      </c>
      <c r="DY218">
        <v>2.70437</v>
      </c>
      <c r="DZ218">
        <v>0.293392</v>
      </c>
      <c r="EA218">
        <v>0.293556</v>
      </c>
      <c r="EB218">
        <v>0.087044</v>
      </c>
      <c r="EC218">
        <v>0.0869259</v>
      </c>
      <c r="ED218">
        <v>22942.7</v>
      </c>
      <c r="EE218">
        <v>22364.4</v>
      </c>
      <c r="EF218">
        <v>31114.6</v>
      </c>
      <c r="EG218">
        <v>30033.8</v>
      </c>
      <c r="EH218">
        <v>38042.6</v>
      </c>
      <c r="EI218">
        <v>36286.9</v>
      </c>
      <c r="EJ218">
        <v>43592.9</v>
      </c>
      <c r="EK218">
        <v>41961.1</v>
      </c>
      <c r="EL218">
        <v>2.08393</v>
      </c>
      <c r="EM218">
        <v>1.8497</v>
      </c>
      <c r="EN218">
        <v>0.00545382</v>
      </c>
      <c r="EO218">
        <v>0</v>
      </c>
      <c r="EP218">
        <v>26.9441</v>
      </c>
      <c r="EQ218">
        <v>999.9</v>
      </c>
      <c r="ER218">
        <v>39.3</v>
      </c>
      <c r="ES218">
        <v>33</v>
      </c>
      <c r="ET218">
        <v>19.5895</v>
      </c>
      <c r="EU218">
        <v>61.8529</v>
      </c>
      <c r="EV218">
        <v>22.3277</v>
      </c>
      <c r="EW218">
        <v>1</v>
      </c>
      <c r="EX218">
        <v>0.164947</v>
      </c>
      <c r="EY218">
        <v>1.17464</v>
      </c>
      <c r="EZ218">
        <v>20.1482</v>
      </c>
      <c r="FA218">
        <v>5.22403</v>
      </c>
      <c r="FB218">
        <v>11.998</v>
      </c>
      <c r="FC218">
        <v>4.9659</v>
      </c>
      <c r="FD218">
        <v>3.297</v>
      </c>
      <c r="FE218">
        <v>9999</v>
      </c>
      <c r="FF218">
        <v>9999</v>
      </c>
      <c r="FG218">
        <v>9999</v>
      </c>
      <c r="FH218">
        <v>29</v>
      </c>
      <c r="FI218">
        <v>4.97153</v>
      </c>
      <c r="FJ218">
        <v>1.86825</v>
      </c>
      <c r="FK218">
        <v>1.85972</v>
      </c>
      <c r="FL218">
        <v>1.86569</v>
      </c>
      <c r="FM218">
        <v>1.86356</v>
      </c>
      <c r="FN218">
        <v>1.86492</v>
      </c>
      <c r="FO218">
        <v>1.86038</v>
      </c>
      <c r="FP218">
        <v>1.86448</v>
      </c>
      <c r="FQ218">
        <v>0</v>
      </c>
      <c r="FR218">
        <v>0</v>
      </c>
      <c r="FS218">
        <v>0</v>
      </c>
      <c r="FT218">
        <v>0</v>
      </c>
      <c r="FU218" t="s">
        <v>358</v>
      </c>
      <c r="FV218" t="s">
        <v>359</v>
      </c>
      <c r="FW218" t="s">
        <v>360</v>
      </c>
      <c r="FX218" t="s">
        <v>360</v>
      </c>
      <c r="FY218" t="s">
        <v>360</v>
      </c>
      <c r="FZ218" t="s">
        <v>360</v>
      </c>
      <c r="GA218">
        <v>0</v>
      </c>
      <c r="GB218">
        <v>100</v>
      </c>
      <c r="GC218">
        <v>100</v>
      </c>
      <c r="GD218">
        <v>-7.27</v>
      </c>
      <c r="GE218">
        <v>-0.0244</v>
      </c>
      <c r="GF218">
        <v>0.7488809363715137</v>
      </c>
      <c r="GG218">
        <v>-0.004200780211792431</v>
      </c>
      <c r="GH218">
        <v>-6.086107273994438E-07</v>
      </c>
      <c r="GI218">
        <v>3.538391214060535E-10</v>
      </c>
      <c r="GJ218">
        <v>-0.05062057039447274</v>
      </c>
      <c r="GK218">
        <v>0.006682484536868237</v>
      </c>
      <c r="GL218">
        <v>-0.0007200357986506558</v>
      </c>
      <c r="GM218">
        <v>2.515042002614049E-05</v>
      </c>
      <c r="GN218">
        <v>15</v>
      </c>
      <c r="GO218">
        <v>1944</v>
      </c>
      <c r="GP218">
        <v>3</v>
      </c>
      <c r="GQ218">
        <v>20</v>
      </c>
      <c r="GR218">
        <v>15.8</v>
      </c>
      <c r="GS218">
        <v>16.1</v>
      </c>
      <c r="GT218">
        <v>4.01611</v>
      </c>
      <c r="GU218">
        <v>2.41455</v>
      </c>
      <c r="GV218">
        <v>1.44775</v>
      </c>
      <c r="GW218">
        <v>2.29004</v>
      </c>
      <c r="GX218">
        <v>1.55151</v>
      </c>
      <c r="GY218">
        <v>2.44019</v>
      </c>
      <c r="GZ218">
        <v>39.692</v>
      </c>
      <c r="HA218">
        <v>24.0612</v>
      </c>
      <c r="HB218">
        <v>18</v>
      </c>
      <c r="HC218">
        <v>593.449</v>
      </c>
      <c r="HD218">
        <v>444.102</v>
      </c>
      <c r="HE218">
        <v>25.0018</v>
      </c>
      <c r="HF218">
        <v>29.2196</v>
      </c>
      <c r="HG218">
        <v>30.0014</v>
      </c>
      <c r="HH218">
        <v>29.2068</v>
      </c>
      <c r="HI218">
        <v>29.1793</v>
      </c>
      <c r="HJ218">
        <v>80.3771</v>
      </c>
      <c r="HK218">
        <v>23.7541</v>
      </c>
      <c r="HL218">
        <v>29.0248</v>
      </c>
      <c r="HM218">
        <v>25</v>
      </c>
      <c r="HN218">
        <v>2000</v>
      </c>
      <c r="HO218">
        <v>15.9847</v>
      </c>
      <c r="HP218">
        <v>98.7234</v>
      </c>
      <c r="HQ218">
        <v>100.244</v>
      </c>
    </row>
    <row r="219" spans="1:225">
      <c r="A219">
        <v>203</v>
      </c>
      <c r="B219">
        <v>1714159882.1</v>
      </c>
      <c r="C219">
        <v>8825</v>
      </c>
      <c r="D219" t="s">
        <v>793</v>
      </c>
      <c r="E219" t="s">
        <v>794</v>
      </c>
      <c r="F219">
        <v>5</v>
      </c>
      <c r="G219" t="s">
        <v>424</v>
      </c>
      <c r="H219">
        <v>1714159874.166666</v>
      </c>
      <c r="I219">
        <f>(J219)/1000</f>
        <v>0</v>
      </c>
      <c r="J219">
        <f>IF(BE219, AM219, AG219)</f>
        <v>0</v>
      </c>
      <c r="K219">
        <f>IF(BE219, AH219, AF219)</f>
        <v>0</v>
      </c>
      <c r="L219">
        <f>BG219 - IF(AT219&gt;1, K219*BA219*100.0/(AV219*BU219), 0)</f>
        <v>0</v>
      </c>
      <c r="M219">
        <f>((S219-I219/2)*L219-K219)/(S219+I219/2)</f>
        <v>0</v>
      </c>
      <c r="N219">
        <f>M219*(BN219+BO219)/1000.0</f>
        <v>0</v>
      </c>
      <c r="O219">
        <f>(BG219 - IF(AT219&gt;1, K219*BA219*100.0/(AV219*BU219), 0))*(BN219+BO219)/1000.0</f>
        <v>0</v>
      </c>
      <c r="P219">
        <f>2.0/((1/R219-1/Q219)+SIGN(R219)*SQRT((1/R219-1/Q219)*(1/R219-1/Q219) + 4*BB219/((BB219+1)*(BB219+1))*(2*1/R219*1/Q219-1/Q219*1/Q219)))</f>
        <v>0</v>
      </c>
      <c r="Q219">
        <f>IF(LEFT(BC219,1)&lt;&gt;"0",IF(LEFT(BC219,1)="1",3.0,BD219),$D$5+$E$5*(BU219*BN219/($K$5*1000))+$F$5*(BU219*BN219/($K$5*1000))*MAX(MIN(BA219,$J$5),$I$5)*MAX(MIN(BA219,$J$5),$I$5)+$G$5*MAX(MIN(BA219,$J$5),$I$5)*(BU219*BN219/($K$5*1000))+$H$5*(BU219*BN219/($K$5*1000))*(BU219*BN219/($K$5*1000)))</f>
        <v>0</v>
      </c>
      <c r="R219">
        <f>I219*(1000-(1000*0.61365*exp(17.502*V219/(240.97+V219))/(BN219+BO219)+BI219)/2)/(1000*0.61365*exp(17.502*V219/(240.97+V219))/(BN219+BO219)-BI219)</f>
        <v>0</v>
      </c>
      <c r="S219">
        <f>1/((BB219+1)/(P219/1.6)+1/(Q219/1.37)) + BB219/((BB219+1)/(P219/1.6) + BB219/(Q219/1.37))</f>
        <v>0</v>
      </c>
      <c r="T219">
        <f>(AW219*AZ219)</f>
        <v>0</v>
      </c>
      <c r="U219">
        <f>(BP219+(T219+2*0.95*5.67E-8*(((BP219+$B$7)+273)^4-(BP219+273)^4)-44100*I219)/(1.84*29.3*Q219+8*0.95*5.67E-8*(BP219+273)^3))</f>
        <v>0</v>
      </c>
      <c r="V219">
        <f>($C$7*BQ219+$D$7*BR219+$E$7*U219)</f>
        <v>0</v>
      </c>
      <c r="W219">
        <f>0.61365*exp(17.502*V219/(240.97+V219))</f>
        <v>0</v>
      </c>
      <c r="X219">
        <f>(Y219/Z219*100)</f>
        <v>0</v>
      </c>
      <c r="Y219">
        <f>BI219*(BN219+BO219)/1000</f>
        <v>0</v>
      </c>
      <c r="Z219">
        <f>0.61365*exp(17.502*BP219/(240.97+BP219))</f>
        <v>0</v>
      </c>
      <c r="AA219">
        <f>(W219-BI219*(BN219+BO219)/1000)</f>
        <v>0</v>
      </c>
      <c r="AB219">
        <f>(-I219*44100)</f>
        <v>0</v>
      </c>
      <c r="AC219">
        <f>2*29.3*Q219*0.92*(BP219-V219)</f>
        <v>0</v>
      </c>
      <c r="AD219">
        <f>2*0.95*5.67E-8*(((BP219+$B$7)+273)^4-(V219+273)^4)</f>
        <v>0</v>
      </c>
      <c r="AE219">
        <f>T219+AD219+AB219+AC219</f>
        <v>0</v>
      </c>
      <c r="AF219">
        <f>BM219*AT219*(BH219-BG219*(1000-AT219*BJ219)/(1000-AT219*BI219))/(100*BA219)</f>
        <v>0</v>
      </c>
      <c r="AG219">
        <f>1000*BM219*AT219*(BI219-BJ219)/(100*BA219*(1000-AT219*BI219))</f>
        <v>0</v>
      </c>
      <c r="AH219">
        <f>(AI219 - AJ219 - BN219*1E3/(8.314*(BP219+273.15)) * AL219/BM219 * AK219) * BM219/(100*BA219) * (1000 - BJ219)/1000</f>
        <v>0</v>
      </c>
      <c r="AI219">
        <v>2032.296987224964</v>
      </c>
      <c r="AJ219">
        <v>2031.362242424243</v>
      </c>
      <c r="AK219">
        <v>-0.02299135463733809</v>
      </c>
      <c r="AL219">
        <v>67.21523063190971</v>
      </c>
      <c r="AM219">
        <f>(AO219 - AN219 + BN219*1E3/(8.314*(BP219+273.15)) * AQ219/BM219 * AP219) * BM219/(100*BA219) * 1000/(1000 - AO219)</f>
        <v>0</v>
      </c>
      <c r="AN219">
        <v>16.01969479626616</v>
      </c>
      <c r="AO219">
        <v>16.16846242424242</v>
      </c>
      <c r="AP219">
        <v>-0.0002018126924570728</v>
      </c>
      <c r="AQ219">
        <v>78.53320924957561</v>
      </c>
      <c r="AR219">
        <v>0</v>
      </c>
      <c r="AS219">
        <v>0</v>
      </c>
      <c r="AT219">
        <f>IF(AR219*$H$13&gt;=AV219,1.0,(AV219/(AV219-AR219*$H$13)))</f>
        <v>0</v>
      </c>
      <c r="AU219">
        <f>(AT219-1)*100</f>
        <v>0</v>
      </c>
      <c r="AV219">
        <f>MAX(0,($B$13+$C$13*BU219)/(1+$D$13*BU219)*BN219/(BP219+273)*$E$13)</f>
        <v>0</v>
      </c>
      <c r="AW219">
        <f>$B$11*BV219+$C$11*BW219+$F$11*CH219*(1-CK219)</f>
        <v>0</v>
      </c>
      <c r="AX219">
        <f>AW219*AY219</f>
        <v>0</v>
      </c>
      <c r="AY219">
        <f>($B$11*$D$9+$C$11*$D$9+$F$11*((CU219+CM219)/MAX(CU219+CM219+CV219, 0.1)*$I$9+CV219/MAX(CU219+CM219+CV219, 0.1)*$J$9))/($B$11+$C$11+$F$11)</f>
        <v>0</v>
      </c>
      <c r="AZ219">
        <f>($B$11*$K$9+$C$11*$K$9+$F$11*((CU219+CM219)/MAX(CU219+CM219+CV219, 0.1)*$P$9+CV219/MAX(CU219+CM219+CV219, 0.1)*$Q$9))/($B$11+$C$11+$F$11)</f>
        <v>0</v>
      </c>
      <c r="BA219">
        <v>6</v>
      </c>
      <c r="BB219">
        <v>0.5</v>
      </c>
      <c r="BC219" t="s">
        <v>355</v>
      </c>
      <c r="BD219">
        <v>2</v>
      </c>
      <c r="BE219" t="b">
        <v>1</v>
      </c>
      <c r="BF219">
        <v>1714159874.166666</v>
      </c>
      <c r="BG219">
        <v>1998.572333333334</v>
      </c>
      <c r="BH219">
        <v>1999.934666666667</v>
      </c>
      <c r="BI219">
        <v>16.19049666666667</v>
      </c>
      <c r="BJ219">
        <v>16.04135666666667</v>
      </c>
      <c r="BK219">
        <v>2005.842666666666</v>
      </c>
      <c r="BL219">
        <v>16.21485</v>
      </c>
      <c r="BM219">
        <v>599.9892666666667</v>
      </c>
      <c r="BN219">
        <v>101.3517333333333</v>
      </c>
      <c r="BO219">
        <v>0.09996012</v>
      </c>
      <c r="BP219">
        <v>26.98401666666667</v>
      </c>
      <c r="BQ219">
        <v>27.03146666666667</v>
      </c>
      <c r="BR219">
        <v>999.9000000000002</v>
      </c>
      <c r="BS219">
        <v>0</v>
      </c>
      <c r="BT219">
        <v>0</v>
      </c>
      <c r="BU219">
        <v>9995.957333333332</v>
      </c>
      <c r="BV219">
        <v>0</v>
      </c>
      <c r="BW219">
        <v>1779.849666666667</v>
      </c>
      <c r="BX219">
        <v>-1.360656666666667</v>
      </c>
      <c r="BY219">
        <v>2031.463</v>
      </c>
      <c r="BZ219">
        <v>2032.538666666667</v>
      </c>
      <c r="CA219">
        <v>0.1491370333333333</v>
      </c>
      <c r="CB219">
        <v>1999.934666666667</v>
      </c>
      <c r="CC219">
        <v>16.04135666666667</v>
      </c>
      <c r="CD219">
        <v>1.640933</v>
      </c>
      <c r="CE219">
        <v>1.625817666666666</v>
      </c>
      <c r="CF219">
        <v>14.34866</v>
      </c>
      <c r="CG219">
        <v>14.20569333333333</v>
      </c>
      <c r="CH219">
        <v>350.0109</v>
      </c>
      <c r="CI219">
        <v>0.8999821000000003</v>
      </c>
      <c r="CJ219">
        <v>0.1000177</v>
      </c>
      <c r="CK219">
        <v>0</v>
      </c>
      <c r="CL219">
        <v>215.1388333333334</v>
      </c>
      <c r="CM219">
        <v>5.00098</v>
      </c>
      <c r="CN219">
        <v>1345.196333333333</v>
      </c>
      <c r="CO219">
        <v>3193.226000000001</v>
      </c>
      <c r="CP219">
        <v>35.4958</v>
      </c>
      <c r="CQ219">
        <v>39.32039999999999</v>
      </c>
      <c r="CR219">
        <v>37.06199999999999</v>
      </c>
      <c r="CS219">
        <v>38.56619999999999</v>
      </c>
      <c r="CT219">
        <v>37.375</v>
      </c>
      <c r="CU219">
        <v>310.502</v>
      </c>
      <c r="CV219">
        <v>34.507</v>
      </c>
      <c r="CW219">
        <v>0</v>
      </c>
      <c r="CX219">
        <v>1714159969.1</v>
      </c>
      <c r="CY219">
        <v>0</v>
      </c>
      <c r="CZ219">
        <v>1714158924.6</v>
      </c>
      <c r="DA219" t="s">
        <v>732</v>
      </c>
      <c r="DB219">
        <v>1714158924.6</v>
      </c>
      <c r="DC219">
        <v>1714158906.6</v>
      </c>
      <c r="DD219">
        <v>7</v>
      </c>
      <c r="DE219">
        <v>1.728</v>
      </c>
      <c r="DF219">
        <v>-0.003</v>
      </c>
      <c r="DG219">
        <v>-7.118</v>
      </c>
      <c r="DH219">
        <v>-0.028</v>
      </c>
      <c r="DI219">
        <v>2000</v>
      </c>
      <c r="DJ219">
        <v>14</v>
      </c>
      <c r="DK219">
        <v>0.74</v>
      </c>
      <c r="DL219">
        <v>0.11</v>
      </c>
      <c r="DM219">
        <v>-1.36885512195122</v>
      </c>
      <c r="DN219">
        <v>0.3802852264808357</v>
      </c>
      <c r="DO219">
        <v>0.1128942616684659</v>
      </c>
      <c r="DP219">
        <v>0</v>
      </c>
      <c r="DQ219">
        <v>0.1463540731707317</v>
      </c>
      <c r="DR219">
        <v>0.08680785365853665</v>
      </c>
      <c r="DS219">
        <v>0.01270329935516129</v>
      </c>
      <c r="DT219">
        <v>1</v>
      </c>
      <c r="DU219">
        <v>1</v>
      </c>
      <c r="DV219">
        <v>2</v>
      </c>
      <c r="DW219" t="s">
        <v>368</v>
      </c>
      <c r="DX219">
        <v>3.22823</v>
      </c>
      <c r="DY219">
        <v>2.70438</v>
      </c>
      <c r="DZ219">
        <v>0.293388</v>
      </c>
      <c r="EA219">
        <v>0.293534</v>
      </c>
      <c r="EB219">
        <v>0.08691260000000001</v>
      </c>
      <c r="EC219">
        <v>0.08677849999999999</v>
      </c>
      <c r="ED219">
        <v>22941.3</v>
      </c>
      <c r="EE219">
        <v>22362.7</v>
      </c>
      <c r="EF219">
        <v>31112.8</v>
      </c>
      <c r="EG219">
        <v>30030.8</v>
      </c>
      <c r="EH219">
        <v>38045.6</v>
      </c>
      <c r="EI219">
        <v>36289.3</v>
      </c>
      <c r="EJ219">
        <v>43590.1</v>
      </c>
      <c r="EK219">
        <v>41957.1</v>
      </c>
      <c r="EL219">
        <v>2.08305</v>
      </c>
      <c r="EM219">
        <v>1.84988</v>
      </c>
      <c r="EN219">
        <v>0.00293553</v>
      </c>
      <c r="EO219">
        <v>0</v>
      </c>
      <c r="EP219">
        <v>26.9974</v>
      </c>
      <c r="EQ219">
        <v>999.9</v>
      </c>
      <c r="ER219">
        <v>39.3</v>
      </c>
      <c r="ES219">
        <v>33</v>
      </c>
      <c r="ET219">
        <v>19.5896</v>
      </c>
      <c r="EU219">
        <v>61.1829</v>
      </c>
      <c r="EV219">
        <v>22.0994</v>
      </c>
      <c r="EW219">
        <v>1</v>
      </c>
      <c r="EX219">
        <v>0.167701</v>
      </c>
      <c r="EY219">
        <v>1.18247</v>
      </c>
      <c r="EZ219">
        <v>20.1471</v>
      </c>
      <c r="FA219">
        <v>5.22148</v>
      </c>
      <c r="FB219">
        <v>11.998</v>
      </c>
      <c r="FC219">
        <v>4.96465</v>
      </c>
      <c r="FD219">
        <v>3.29633</v>
      </c>
      <c r="FE219">
        <v>9999</v>
      </c>
      <c r="FF219">
        <v>9999</v>
      </c>
      <c r="FG219">
        <v>9999</v>
      </c>
      <c r="FH219">
        <v>29</v>
      </c>
      <c r="FI219">
        <v>4.97153</v>
      </c>
      <c r="FJ219">
        <v>1.86825</v>
      </c>
      <c r="FK219">
        <v>1.85971</v>
      </c>
      <c r="FL219">
        <v>1.86569</v>
      </c>
      <c r="FM219">
        <v>1.86356</v>
      </c>
      <c r="FN219">
        <v>1.86493</v>
      </c>
      <c r="FO219">
        <v>1.86041</v>
      </c>
      <c r="FP219">
        <v>1.86447</v>
      </c>
      <c r="FQ219">
        <v>0</v>
      </c>
      <c r="FR219">
        <v>0</v>
      </c>
      <c r="FS219">
        <v>0</v>
      </c>
      <c r="FT219">
        <v>0</v>
      </c>
      <c r="FU219" t="s">
        <v>358</v>
      </c>
      <c r="FV219" t="s">
        <v>359</v>
      </c>
      <c r="FW219" t="s">
        <v>360</v>
      </c>
      <c r="FX219" t="s">
        <v>360</v>
      </c>
      <c r="FY219" t="s">
        <v>360</v>
      </c>
      <c r="FZ219" t="s">
        <v>360</v>
      </c>
      <c r="GA219">
        <v>0</v>
      </c>
      <c r="GB219">
        <v>100</v>
      </c>
      <c r="GC219">
        <v>100</v>
      </c>
      <c r="GD219">
        <v>-7.27</v>
      </c>
      <c r="GE219">
        <v>-0.0245</v>
      </c>
      <c r="GF219">
        <v>0.7488809363715137</v>
      </c>
      <c r="GG219">
        <v>-0.004200780211792431</v>
      </c>
      <c r="GH219">
        <v>-6.086107273994438E-07</v>
      </c>
      <c r="GI219">
        <v>3.538391214060535E-10</v>
      </c>
      <c r="GJ219">
        <v>-0.05062057039447274</v>
      </c>
      <c r="GK219">
        <v>0.006682484536868237</v>
      </c>
      <c r="GL219">
        <v>-0.0007200357986506558</v>
      </c>
      <c r="GM219">
        <v>2.515042002614049E-05</v>
      </c>
      <c r="GN219">
        <v>15</v>
      </c>
      <c r="GO219">
        <v>1944</v>
      </c>
      <c r="GP219">
        <v>3</v>
      </c>
      <c r="GQ219">
        <v>20</v>
      </c>
      <c r="GR219">
        <v>16</v>
      </c>
      <c r="GS219">
        <v>16.3</v>
      </c>
      <c r="GT219">
        <v>4.01611</v>
      </c>
      <c r="GU219">
        <v>2.40479</v>
      </c>
      <c r="GV219">
        <v>1.44775</v>
      </c>
      <c r="GW219">
        <v>2.29004</v>
      </c>
      <c r="GX219">
        <v>1.55151</v>
      </c>
      <c r="GY219">
        <v>2.47559</v>
      </c>
      <c r="GZ219">
        <v>39.7422</v>
      </c>
      <c r="HA219">
        <v>24.0612</v>
      </c>
      <c r="HB219">
        <v>18</v>
      </c>
      <c r="HC219">
        <v>593.073</v>
      </c>
      <c r="HD219">
        <v>444.372</v>
      </c>
      <c r="HE219">
        <v>25.0007</v>
      </c>
      <c r="HF219">
        <v>29.2478</v>
      </c>
      <c r="HG219">
        <v>30.0014</v>
      </c>
      <c r="HH219">
        <v>29.2317</v>
      </c>
      <c r="HI219">
        <v>29.201</v>
      </c>
      <c r="HJ219">
        <v>80.3857</v>
      </c>
      <c r="HK219">
        <v>23.7541</v>
      </c>
      <c r="HL219">
        <v>29.0248</v>
      </c>
      <c r="HM219">
        <v>25</v>
      </c>
      <c r="HN219">
        <v>2000</v>
      </c>
      <c r="HO219">
        <v>15.9981</v>
      </c>
      <c r="HP219">
        <v>98.71720000000001</v>
      </c>
      <c r="HQ219">
        <v>100.235</v>
      </c>
    </row>
    <row r="220" spans="1:225">
      <c r="A220">
        <v>204</v>
      </c>
      <c r="B220">
        <v>1714159892.1</v>
      </c>
      <c r="C220">
        <v>8835</v>
      </c>
      <c r="D220" t="s">
        <v>795</v>
      </c>
      <c r="E220" t="s">
        <v>796</v>
      </c>
      <c r="F220">
        <v>5</v>
      </c>
      <c r="G220" t="s">
        <v>424</v>
      </c>
      <c r="H220">
        <v>1714159884.166666</v>
      </c>
      <c r="I220">
        <f>(J220)/1000</f>
        <v>0</v>
      </c>
      <c r="J220">
        <f>IF(BE220, AM220, AG220)</f>
        <v>0</v>
      </c>
      <c r="K220">
        <f>IF(BE220, AH220, AF220)</f>
        <v>0</v>
      </c>
      <c r="L220">
        <f>BG220 - IF(AT220&gt;1, K220*BA220*100.0/(AV220*BU220), 0)</f>
        <v>0</v>
      </c>
      <c r="M220">
        <f>((S220-I220/2)*L220-K220)/(S220+I220/2)</f>
        <v>0</v>
      </c>
      <c r="N220">
        <f>M220*(BN220+BO220)/1000.0</f>
        <v>0</v>
      </c>
      <c r="O220">
        <f>(BG220 - IF(AT220&gt;1, K220*BA220*100.0/(AV220*BU220), 0))*(BN220+BO220)/1000.0</f>
        <v>0</v>
      </c>
      <c r="P220">
        <f>2.0/((1/R220-1/Q220)+SIGN(R220)*SQRT((1/R220-1/Q220)*(1/R220-1/Q220) + 4*BB220/((BB220+1)*(BB220+1))*(2*1/R220*1/Q220-1/Q220*1/Q220)))</f>
        <v>0</v>
      </c>
      <c r="Q220">
        <f>IF(LEFT(BC220,1)&lt;&gt;"0",IF(LEFT(BC220,1)="1",3.0,BD220),$D$5+$E$5*(BU220*BN220/($K$5*1000))+$F$5*(BU220*BN220/($K$5*1000))*MAX(MIN(BA220,$J$5),$I$5)*MAX(MIN(BA220,$J$5),$I$5)+$G$5*MAX(MIN(BA220,$J$5),$I$5)*(BU220*BN220/($K$5*1000))+$H$5*(BU220*BN220/($K$5*1000))*(BU220*BN220/($K$5*1000)))</f>
        <v>0</v>
      </c>
      <c r="R220">
        <f>I220*(1000-(1000*0.61365*exp(17.502*V220/(240.97+V220))/(BN220+BO220)+BI220)/2)/(1000*0.61365*exp(17.502*V220/(240.97+V220))/(BN220+BO220)-BI220)</f>
        <v>0</v>
      </c>
      <c r="S220">
        <f>1/((BB220+1)/(P220/1.6)+1/(Q220/1.37)) + BB220/((BB220+1)/(P220/1.6) + BB220/(Q220/1.37))</f>
        <v>0</v>
      </c>
      <c r="T220">
        <f>(AW220*AZ220)</f>
        <v>0</v>
      </c>
      <c r="U220">
        <f>(BP220+(T220+2*0.95*5.67E-8*(((BP220+$B$7)+273)^4-(BP220+273)^4)-44100*I220)/(1.84*29.3*Q220+8*0.95*5.67E-8*(BP220+273)^3))</f>
        <v>0</v>
      </c>
      <c r="V220">
        <f>($C$7*BQ220+$D$7*BR220+$E$7*U220)</f>
        <v>0</v>
      </c>
      <c r="W220">
        <f>0.61365*exp(17.502*V220/(240.97+V220))</f>
        <v>0</v>
      </c>
      <c r="X220">
        <f>(Y220/Z220*100)</f>
        <v>0</v>
      </c>
      <c r="Y220">
        <f>BI220*(BN220+BO220)/1000</f>
        <v>0</v>
      </c>
      <c r="Z220">
        <f>0.61365*exp(17.502*BP220/(240.97+BP220))</f>
        <v>0</v>
      </c>
      <c r="AA220">
        <f>(W220-BI220*(BN220+BO220)/1000)</f>
        <v>0</v>
      </c>
      <c r="AB220">
        <f>(-I220*44100)</f>
        <v>0</v>
      </c>
      <c r="AC220">
        <f>2*29.3*Q220*0.92*(BP220-V220)</f>
        <v>0</v>
      </c>
      <c r="AD220">
        <f>2*0.95*5.67E-8*(((BP220+$B$7)+273)^4-(V220+273)^4)</f>
        <v>0</v>
      </c>
      <c r="AE220">
        <f>T220+AD220+AB220+AC220</f>
        <v>0</v>
      </c>
      <c r="AF220">
        <f>BM220*AT220*(BH220-BG220*(1000-AT220*BJ220)/(1000-AT220*BI220))/(100*BA220)</f>
        <v>0</v>
      </c>
      <c r="AG220">
        <f>1000*BM220*AT220*(BI220-BJ220)/(100*BA220*(1000-AT220*BI220))</f>
        <v>0</v>
      </c>
      <c r="AH220">
        <f>(AI220 - AJ220 - BN220*1E3/(8.314*(BP220+273.15)) * AL220/BM220 * AK220) * BM220/(100*BA220) * (1000 - BJ220)/1000</f>
        <v>0</v>
      </c>
      <c r="AI220">
        <v>2032.426236624339</v>
      </c>
      <c r="AJ220">
        <v>2031.468545454545</v>
      </c>
      <c r="AK220">
        <v>-0.001102592050533473</v>
      </c>
      <c r="AL220">
        <v>67.21523063190971</v>
      </c>
      <c r="AM220">
        <f>(AO220 - AN220 + BN220*1E3/(8.314*(BP220+273.15)) * AQ220/BM220 * AP220) * BM220/(100*BA220) * 1000/(1000 - AO220)</f>
        <v>0</v>
      </c>
      <c r="AN220">
        <v>16.02958326824576</v>
      </c>
      <c r="AO220">
        <v>16.16495515151514</v>
      </c>
      <c r="AP220">
        <v>8.445871325689478E-06</v>
      </c>
      <c r="AQ220">
        <v>78.53320924957561</v>
      </c>
      <c r="AR220">
        <v>0</v>
      </c>
      <c r="AS220">
        <v>0</v>
      </c>
      <c r="AT220">
        <f>IF(AR220*$H$13&gt;=AV220,1.0,(AV220/(AV220-AR220*$H$13)))</f>
        <v>0</v>
      </c>
      <c r="AU220">
        <f>(AT220-1)*100</f>
        <v>0</v>
      </c>
      <c r="AV220">
        <f>MAX(0,($B$13+$C$13*BU220)/(1+$D$13*BU220)*BN220/(BP220+273)*$E$13)</f>
        <v>0</v>
      </c>
      <c r="AW220">
        <f>$B$11*BV220+$C$11*BW220+$F$11*CH220*(1-CK220)</f>
        <v>0</v>
      </c>
      <c r="AX220">
        <f>AW220*AY220</f>
        <v>0</v>
      </c>
      <c r="AY220">
        <f>($B$11*$D$9+$C$11*$D$9+$F$11*((CU220+CM220)/MAX(CU220+CM220+CV220, 0.1)*$I$9+CV220/MAX(CU220+CM220+CV220, 0.1)*$J$9))/($B$11+$C$11+$F$11)</f>
        <v>0</v>
      </c>
      <c r="AZ220">
        <f>($B$11*$K$9+$C$11*$K$9+$F$11*((CU220+CM220)/MAX(CU220+CM220+CV220, 0.1)*$P$9+CV220/MAX(CU220+CM220+CV220, 0.1)*$Q$9))/($B$11+$C$11+$F$11)</f>
        <v>0</v>
      </c>
      <c r="BA220">
        <v>6</v>
      </c>
      <c r="BB220">
        <v>0.5</v>
      </c>
      <c r="BC220" t="s">
        <v>355</v>
      </c>
      <c r="BD220">
        <v>2</v>
      </c>
      <c r="BE220" t="b">
        <v>1</v>
      </c>
      <c r="BF220">
        <v>1714159884.166666</v>
      </c>
      <c r="BG220">
        <v>1998.603</v>
      </c>
      <c r="BH220">
        <v>1999.951</v>
      </c>
      <c r="BI220">
        <v>16.16857666666667</v>
      </c>
      <c r="BJ220">
        <v>16.02495333333333</v>
      </c>
      <c r="BK220">
        <v>2005.873333333333</v>
      </c>
      <c r="BL220">
        <v>16.19299666666667</v>
      </c>
      <c r="BM220">
        <v>600.0002333333333</v>
      </c>
      <c r="BN220">
        <v>101.3536333333333</v>
      </c>
      <c r="BO220">
        <v>0.09992361333333334</v>
      </c>
      <c r="BP220">
        <v>26.98898333333333</v>
      </c>
      <c r="BQ220">
        <v>27.04064</v>
      </c>
      <c r="BR220">
        <v>999.9000000000002</v>
      </c>
      <c r="BS220">
        <v>0</v>
      </c>
      <c r="BT220">
        <v>0</v>
      </c>
      <c r="BU220">
        <v>9999.706999999999</v>
      </c>
      <c r="BV220">
        <v>0</v>
      </c>
      <c r="BW220">
        <v>1759.399</v>
      </c>
      <c r="BX220">
        <v>-1.346955666666667</v>
      </c>
      <c r="BY220">
        <v>2031.448666666667</v>
      </c>
      <c r="BZ220">
        <v>2032.521666666667</v>
      </c>
      <c r="CA220">
        <v>0.1436239</v>
      </c>
      <c r="CB220">
        <v>1999.951</v>
      </c>
      <c r="CC220">
        <v>16.02495333333333</v>
      </c>
      <c r="CD220">
        <v>1.638742333333333</v>
      </c>
      <c r="CE220">
        <v>1.624186666666667</v>
      </c>
      <c r="CF220">
        <v>14.32801666666667</v>
      </c>
      <c r="CG220">
        <v>14.19020666666667</v>
      </c>
      <c r="CH220">
        <v>350.0002333333333</v>
      </c>
      <c r="CI220">
        <v>0.8999914333333335</v>
      </c>
      <c r="CJ220">
        <v>0.10000838</v>
      </c>
      <c r="CK220">
        <v>0</v>
      </c>
      <c r="CL220">
        <v>215.1348666666667</v>
      </c>
      <c r="CM220">
        <v>5.00098</v>
      </c>
      <c r="CN220">
        <v>1342.435666666667</v>
      </c>
      <c r="CO220">
        <v>3193.14</v>
      </c>
      <c r="CP220">
        <v>35.45799999999999</v>
      </c>
      <c r="CQ220">
        <v>39.32039999999999</v>
      </c>
      <c r="CR220">
        <v>37.06199999999999</v>
      </c>
      <c r="CS220">
        <v>38.56199999999999</v>
      </c>
      <c r="CT220">
        <v>37.375</v>
      </c>
      <c r="CU220">
        <v>310.4953333333333</v>
      </c>
      <c r="CV220">
        <v>34.50033333333333</v>
      </c>
      <c r="CW220">
        <v>0</v>
      </c>
      <c r="CX220">
        <v>1714159979.3</v>
      </c>
      <c r="CY220">
        <v>0</v>
      </c>
      <c r="CZ220">
        <v>1714158924.6</v>
      </c>
      <c r="DA220" t="s">
        <v>732</v>
      </c>
      <c r="DB220">
        <v>1714158924.6</v>
      </c>
      <c r="DC220">
        <v>1714158906.6</v>
      </c>
      <c r="DD220">
        <v>7</v>
      </c>
      <c r="DE220">
        <v>1.728</v>
      </c>
      <c r="DF220">
        <v>-0.003</v>
      </c>
      <c r="DG220">
        <v>-7.118</v>
      </c>
      <c r="DH220">
        <v>-0.028</v>
      </c>
      <c r="DI220">
        <v>2000</v>
      </c>
      <c r="DJ220">
        <v>14</v>
      </c>
      <c r="DK220">
        <v>0.74</v>
      </c>
      <c r="DL220">
        <v>0.11</v>
      </c>
      <c r="DM220">
        <v>-1.382954634146341</v>
      </c>
      <c r="DN220">
        <v>0.3106442508710814</v>
      </c>
      <c r="DO220">
        <v>0.1396813799958644</v>
      </c>
      <c r="DP220">
        <v>0</v>
      </c>
      <c r="DQ220">
        <v>0.1470398048780488</v>
      </c>
      <c r="DR220">
        <v>-0.09513240418118502</v>
      </c>
      <c r="DS220">
        <v>0.01214057968684606</v>
      </c>
      <c r="DT220">
        <v>1</v>
      </c>
      <c r="DU220">
        <v>1</v>
      </c>
      <c r="DV220">
        <v>2</v>
      </c>
      <c r="DW220" t="s">
        <v>368</v>
      </c>
      <c r="DX220">
        <v>3.22839</v>
      </c>
      <c r="DY220">
        <v>2.70433</v>
      </c>
      <c r="DZ220">
        <v>0.293384</v>
      </c>
      <c r="EA220">
        <v>0.293525</v>
      </c>
      <c r="EB220">
        <v>0.0869008</v>
      </c>
      <c r="EC220">
        <v>0.0868155</v>
      </c>
      <c r="ED220">
        <v>22940.6</v>
      </c>
      <c r="EE220">
        <v>22361.3</v>
      </c>
      <c r="EF220">
        <v>31111.9</v>
      </c>
      <c r="EG220">
        <v>30028.9</v>
      </c>
      <c r="EH220">
        <v>38045.1</v>
      </c>
      <c r="EI220">
        <v>36285.7</v>
      </c>
      <c r="EJ220">
        <v>43589</v>
      </c>
      <c r="EK220">
        <v>41954.6</v>
      </c>
      <c r="EL220">
        <v>2.0832</v>
      </c>
      <c r="EM220">
        <v>1.84895</v>
      </c>
      <c r="EN220">
        <v>0.000540167</v>
      </c>
      <c r="EO220">
        <v>0</v>
      </c>
      <c r="EP220">
        <v>27.0331</v>
      </c>
      <c r="EQ220">
        <v>999.9</v>
      </c>
      <c r="ER220">
        <v>39.2</v>
      </c>
      <c r="ES220">
        <v>33</v>
      </c>
      <c r="ET220">
        <v>19.5398</v>
      </c>
      <c r="EU220">
        <v>61.6529</v>
      </c>
      <c r="EV220">
        <v>21.8349</v>
      </c>
      <c r="EW220">
        <v>1</v>
      </c>
      <c r="EX220">
        <v>0.17018</v>
      </c>
      <c r="EY220">
        <v>1.18115</v>
      </c>
      <c r="EZ220">
        <v>20.1478</v>
      </c>
      <c r="FA220">
        <v>5.22478</v>
      </c>
      <c r="FB220">
        <v>11.998</v>
      </c>
      <c r="FC220">
        <v>4.9659</v>
      </c>
      <c r="FD220">
        <v>3.297</v>
      </c>
      <c r="FE220">
        <v>9999</v>
      </c>
      <c r="FF220">
        <v>9999</v>
      </c>
      <c r="FG220">
        <v>9999</v>
      </c>
      <c r="FH220">
        <v>29</v>
      </c>
      <c r="FI220">
        <v>4.97151</v>
      </c>
      <c r="FJ220">
        <v>1.86824</v>
      </c>
      <c r="FK220">
        <v>1.8597</v>
      </c>
      <c r="FL220">
        <v>1.86569</v>
      </c>
      <c r="FM220">
        <v>1.86356</v>
      </c>
      <c r="FN220">
        <v>1.86492</v>
      </c>
      <c r="FO220">
        <v>1.8604</v>
      </c>
      <c r="FP220">
        <v>1.86447</v>
      </c>
      <c r="FQ220">
        <v>0</v>
      </c>
      <c r="FR220">
        <v>0</v>
      </c>
      <c r="FS220">
        <v>0</v>
      </c>
      <c r="FT220">
        <v>0</v>
      </c>
      <c r="FU220" t="s">
        <v>358</v>
      </c>
      <c r="FV220" t="s">
        <v>359</v>
      </c>
      <c r="FW220" t="s">
        <v>360</v>
      </c>
      <c r="FX220" t="s">
        <v>360</v>
      </c>
      <c r="FY220" t="s">
        <v>360</v>
      </c>
      <c r="FZ220" t="s">
        <v>360</v>
      </c>
      <c r="GA220">
        <v>0</v>
      </c>
      <c r="GB220">
        <v>100</v>
      </c>
      <c r="GC220">
        <v>100</v>
      </c>
      <c r="GD220">
        <v>-7.27</v>
      </c>
      <c r="GE220">
        <v>-0.0245</v>
      </c>
      <c r="GF220">
        <v>0.7488809363715137</v>
      </c>
      <c r="GG220">
        <v>-0.004200780211792431</v>
      </c>
      <c r="GH220">
        <v>-6.086107273994438E-07</v>
      </c>
      <c r="GI220">
        <v>3.538391214060535E-10</v>
      </c>
      <c r="GJ220">
        <v>-0.05062057039447274</v>
      </c>
      <c r="GK220">
        <v>0.006682484536868237</v>
      </c>
      <c r="GL220">
        <v>-0.0007200357986506558</v>
      </c>
      <c r="GM220">
        <v>2.515042002614049E-05</v>
      </c>
      <c r="GN220">
        <v>15</v>
      </c>
      <c r="GO220">
        <v>1944</v>
      </c>
      <c r="GP220">
        <v>3</v>
      </c>
      <c r="GQ220">
        <v>20</v>
      </c>
      <c r="GR220">
        <v>16.1</v>
      </c>
      <c r="GS220">
        <v>16.4</v>
      </c>
      <c r="GT220">
        <v>4.01489</v>
      </c>
      <c r="GU220">
        <v>2.40479</v>
      </c>
      <c r="GV220">
        <v>1.44775</v>
      </c>
      <c r="GW220">
        <v>2.29004</v>
      </c>
      <c r="GX220">
        <v>1.55151</v>
      </c>
      <c r="GY220">
        <v>2.4585</v>
      </c>
      <c r="GZ220">
        <v>39.7673</v>
      </c>
      <c r="HA220">
        <v>24.0612</v>
      </c>
      <c r="HB220">
        <v>18</v>
      </c>
      <c r="HC220">
        <v>593.397</v>
      </c>
      <c r="HD220">
        <v>443.964</v>
      </c>
      <c r="HE220">
        <v>25.0001</v>
      </c>
      <c r="HF220">
        <v>29.2755</v>
      </c>
      <c r="HG220">
        <v>30.0013</v>
      </c>
      <c r="HH220">
        <v>29.2542</v>
      </c>
      <c r="HI220">
        <v>29.222</v>
      </c>
      <c r="HJ220">
        <v>80.38079999999999</v>
      </c>
      <c r="HK220">
        <v>23.7541</v>
      </c>
      <c r="HL220">
        <v>29.0248</v>
      </c>
      <c r="HM220">
        <v>25</v>
      </c>
      <c r="HN220">
        <v>2000</v>
      </c>
      <c r="HO220">
        <v>15.9981</v>
      </c>
      <c r="HP220">
        <v>98.7146</v>
      </c>
      <c r="HQ220">
        <v>100.229</v>
      </c>
    </row>
    <row r="221" spans="1:225">
      <c r="A221">
        <v>205</v>
      </c>
      <c r="B221">
        <v>1714159902.1</v>
      </c>
      <c r="C221">
        <v>8845</v>
      </c>
      <c r="D221" t="s">
        <v>797</v>
      </c>
      <c r="E221" t="s">
        <v>798</v>
      </c>
      <c r="F221">
        <v>5</v>
      </c>
      <c r="G221" t="s">
        <v>424</v>
      </c>
      <c r="H221">
        <v>1714159894.166666</v>
      </c>
      <c r="I221">
        <f>(J221)/1000</f>
        <v>0</v>
      </c>
      <c r="J221">
        <f>IF(BE221, AM221, AG221)</f>
        <v>0</v>
      </c>
      <c r="K221">
        <f>IF(BE221, AH221, AF221)</f>
        <v>0</v>
      </c>
      <c r="L221">
        <f>BG221 - IF(AT221&gt;1, K221*BA221*100.0/(AV221*BU221), 0)</f>
        <v>0</v>
      </c>
      <c r="M221">
        <f>((S221-I221/2)*L221-K221)/(S221+I221/2)</f>
        <v>0</v>
      </c>
      <c r="N221">
        <f>M221*(BN221+BO221)/1000.0</f>
        <v>0</v>
      </c>
      <c r="O221">
        <f>(BG221 - IF(AT221&gt;1, K221*BA221*100.0/(AV221*BU221), 0))*(BN221+BO221)/1000.0</f>
        <v>0</v>
      </c>
      <c r="P221">
        <f>2.0/((1/R221-1/Q221)+SIGN(R221)*SQRT((1/R221-1/Q221)*(1/R221-1/Q221) + 4*BB221/((BB221+1)*(BB221+1))*(2*1/R221*1/Q221-1/Q221*1/Q221)))</f>
        <v>0</v>
      </c>
      <c r="Q221">
        <f>IF(LEFT(BC221,1)&lt;&gt;"0",IF(LEFT(BC221,1)="1",3.0,BD221),$D$5+$E$5*(BU221*BN221/($K$5*1000))+$F$5*(BU221*BN221/($K$5*1000))*MAX(MIN(BA221,$J$5),$I$5)*MAX(MIN(BA221,$J$5),$I$5)+$G$5*MAX(MIN(BA221,$J$5),$I$5)*(BU221*BN221/($K$5*1000))+$H$5*(BU221*BN221/($K$5*1000))*(BU221*BN221/($K$5*1000)))</f>
        <v>0</v>
      </c>
      <c r="R221">
        <f>I221*(1000-(1000*0.61365*exp(17.502*V221/(240.97+V221))/(BN221+BO221)+BI221)/2)/(1000*0.61365*exp(17.502*V221/(240.97+V221))/(BN221+BO221)-BI221)</f>
        <v>0</v>
      </c>
      <c r="S221">
        <f>1/((BB221+1)/(P221/1.6)+1/(Q221/1.37)) + BB221/((BB221+1)/(P221/1.6) + BB221/(Q221/1.37))</f>
        <v>0</v>
      </c>
      <c r="T221">
        <f>(AW221*AZ221)</f>
        <v>0</v>
      </c>
      <c r="U221">
        <f>(BP221+(T221+2*0.95*5.67E-8*(((BP221+$B$7)+273)^4-(BP221+273)^4)-44100*I221)/(1.84*29.3*Q221+8*0.95*5.67E-8*(BP221+273)^3))</f>
        <v>0</v>
      </c>
      <c r="V221">
        <f>($C$7*BQ221+$D$7*BR221+$E$7*U221)</f>
        <v>0</v>
      </c>
      <c r="W221">
        <f>0.61365*exp(17.502*V221/(240.97+V221))</f>
        <v>0</v>
      </c>
      <c r="X221">
        <f>(Y221/Z221*100)</f>
        <v>0</v>
      </c>
      <c r="Y221">
        <f>BI221*(BN221+BO221)/1000</f>
        <v>0</v>
      </c>
      <c r="Z221">
        <f>0.61365*exp(17.502*BP221/(240.97+BP221))</f>
        <v>0</v>
      </c>
      <c r="AA221">
        <f>(W221-BI221*(BN221+BO221)/1000)</f>
        <v>0</v>
      </c>
      <c r="AB221">
        <f>(-I221*44100)</f>
        <v>0</v>
      </c>
      <c r="AC221">
        <f>2*29.3*Q221*0.92*(BP221-V221)</f>
        <v>0</v>
      </c>
      <c r="AD221">
        <f>2*0.95*5.67E-8*(((BP221+$B$7)+273)^4-(V221+273)^4)</f>
        <v>0</v>
      </c>
      <c r="AE221">
        <f>T221+AD221+AB221+AC221</f>
        <v>0</v>
      </c>
      <c r="AF221">
        <f>BM221*AT221*(BH221-BG221*(1000-AT221*BJ221)/(1000-AT221*BI221))/(100*BA221)</f>
        <v>0</v>
      </c>
      <c r="AG221">
        <f>1000*BM221*AT221*(BI221-BJ221)/(100*BA221*(1000-AT221*BI221))</f>
        <v>0</v>
      </c>
      <c r="AH221">
        <f>(AI221 - AJ221 - BN221*1E3/(8.314*(BP221+273.15)) * AL221/BM221 * AK221) * BM221/(100*BA221) * (1000 - BJ221)/1000</f>
        <v>0</v>
      </c>
      <c r="AI221">
        <v>2032.753378542322</v>
      </c>
      <c r="AJ221">
        <v>2031.581575757574</v>
      </c>
      <c r="AK221">
        <v>0.02945041505922297</v>
      </c>
      <c r="AL221">
        <v>67.21523063190971</v>
      </c>
      <c r="AM221">
        <f>(AO221 - AN221 + BN221*1E3/(8.314*(BP221+273.15)) * AQ221/BM221 * AP221) * BM221/(100*BA221) * 1000/(1000 - AO221)</f>
        <v>0</v>
      </c>
      <c r="AN221">
        <v>16.04198875212835</v>
      </c>
      <c r="AO221">
        <v>16.17440484848484</v>
      </c>
      <c r="AP221">
        <v>4.937107969673042E-05</v>
      </c>
      <c r="AQ221">
        <v>78.53320924957561</v>
      </c>
      <c r="AR221">
        <v>0</v>
      </c>
      <c r="AS221">
        <v>0</v>
      </c>
      <c r="AT221">
        <f>IF(AR221*$H$13&gt;=AV221,1.0,(AV221/(AV221-AR221*$H$13)))</f>
        <v>0</v>
      </c>
      <c r="AU221">
        <f>(AT221-1)*100</f>
        <v>0</v>
      </c>
      <c r="AV221">
        <f>MAX(0,($B$13+$C$13*BU221)/(1+$D$13*BU221)*BN221/(BP221+273)*$E$13)</f>
        <v>0</v>
      </c>
      <c r="AW221">
        <f>$B$11*BV221+$C$11*BW221+$F$11*CH221*(1-CK221)</f>
        <v>0</v>
      </c>
      <c r="AX221">
        <f>AW221*AY221</f>
        <v>0</v>
      </c>
      <c r="AY221">
        <f>($B$11*$D$9+$C$11*$D$9+$F$11*((CU221+CM221)/MAX(CU221+CM221+CV221, 0.1)*$I$9+CV221/MAX(CU221+CM221+CV221, 0.1)*$J$9))/($B$11+$C$11+$F$11)</f>
        <v>0</v>
      </c>
      <c r="AZ221">
        <f>($B$11*$K$9+$C$11*$K$9+$F$11*((CU221+CM221)/MAX(CU221+CM221+CV221, 0.1)*$P$9+CV221/MAX(CU221+CM221+CV221, 0.1)*$Q$9))/($B$11+$C$11+$F$11)</f>
        <v>0</v>
      </c>
      <c r="BA221">
        <v>6</v>
      </c>
      <c r="BB221">
        <v>0.5</v>
      </c>
      <c r="BC221" t="s">
        <v>355</v>
      </c>
      <c r="BD221">
        <v>2</v>
      </c>
      <c r="BE221" t="b">
        <v>1</v>
      </c>
      <c r="BF221">
        <v>1714159894.166666</v>
      </c>
      <c r="BG221">
        <v>1998.66</v>
      </c>
      <c r="BH221">
        <v>1999.981333333333</v>
      </c>
      <c r="BI221">
        <v>16.16751333333333</v>
      </c>
      <c r="BJ221">
        <v>16.03577</v>
      </c>
      <c r="BK221">
        <v>2005.930666666667</v>
      </c>
      <c r="BL221">
        <v>16.19194333333333</v>
      </c>
      <c r="BM221">
        <v>600.0063666666667</v>
      </c>
      <c r="BN221">
        <v>101.3524666666667</v>
      </c>
      <c r="BO221">
        <v>0.09998145999999999</v>
      </c>
      <c r="BP221">
        <v>26.99447666666666</v>
      </c>
      <c r="BQ221">
        <v>27.04414333333333</v>
      </c>
      <c r="BR221">
        <v>999.9000000000002</v>
      </c>
      <c r="BS221">
        <v>0</v>
      </c>
      <c r="BT221">
        <v>0</v>
      </c>
      <c r="BU221">
        <v>9995.416999999999</v>
      </c>
      <c r="BV221">
        <v>0</v>
      </c>
      <c r="BW221">
        <v>1730.686333333334</v>
      </c>
      <c r="BX221">
        <v>-1.321334</v>
      </c>
      <c r="BY221">
        <v>2031.503666666667</v>
      </c>
      <c r="BZ221">
        <v>2032.575</v>
      </c>
      <c r="CA221">
        <v>0.1317418333333334</v>
      </c>
      <c r="CB221">
        <v>1999.981333333333</v>
      </c>
      <c r="CC221">
        <v>16.03577</v>
      </c>
      <c r="CD221">
        <v>1.638618</v>
      </c>
      <c r="CE221">
        <v>1.625265</v>
      </c>
      <c r="CF221">
        <v>14.32684333333333</v>
      </c>
      <c r="CG221">
        <v>14.20045666666667</v>
      </c>
      <c r="CH221">
        <v>350.0065000000001</v>
      </c>
      <c r="CI221">
        <v>0.8999790333333333</v>
      </c>
      <c r="CJ221">
        <v>0.1000207933333333</v>
      </c>
      <c r="CK221">
        <v>0</v>
      </c>
      <c r="CL221">
        <v>215.1898</v>
      </c>
      <c r="CM221">
        <v>5.00098</v>
      </c>
      <c r="CN221">
        <v>1339.771</v>
      </c>
      <c r="CO221">
        <v>3193.182666666667</v>
      </c>
      <c r="CP221">
        <v>35.437</v>
      </c>
      <c r="CQ221">
        <v>39.3372</v>
      </c>
      <c r="CR221">
        <v>37.06199999999999</v>
      </c>
      <c r="CS221">
        <v>38.56199999999999</v>
      </c>
      <c r="CT221">
        <v>37.375</v>
      </c>
      <c r="CU221">
        <v>310.4976666666668</v>
      </c>
      <c r="CV221">
        <v>34.506</v>
      </c>
      <c r="CW221">
        <v>0</v>
      </c>
      <c r="CX221">
        <v>1714159988.9</v>
      </c>
      <c r="CY221">
        <v>0</v>
      </c>
      <c r="CZ221">
        <v>1714158924.6</v>
      </c>
      <c r="DA221" t="s">
        <v>732</v>
      </c>
      <c r="DB221">
        <v>1714158924.6</v>
      </c>
      <c r="DC221">
        <v>1714158906.6</v>
      </c>
      <c r="DD221">
        <v>7</v>
      </c>
      <c r="DE221">
        <v>1.728</v>
      </c>
      <c r="DF221">
        <v>-0.003</v>
      </c>
      <c r="DG221">
        <v>-7.118</v>
      </c>
      <c r="DH221">
        <v>-0.028</v>
      </c>
      <c r="DI221">
        <v>2000</v>
      </c>
      <c r="DJ221">
        <v>14</v>
      </c>
      <c r="DK221">
        <v>0.74</v>
      </c>
      <c r="DL221">
        <v>0.11</v>
      </c>
      <c r="DM221">
        <v>-1.33424</v>
      </c>
      <c r="DN221">
        <v>0.5386227177700297</v>
      </c>
      <c r="DO221">
        <v>0.1528102607013343</v>
      </c>
      <c r="DP221">
        <v>0</v>
      </c>
      <c r="DQ221">
        <v>0.1350371463414634</v>
      </c>
      <c r="DR221">
        <v>-0.05085219512195121</v>
      </c>
      <c r="DS221">
        <v>0.005546095979401232</v>
      </c>
      <c r="DT221">
        <v>1</v>
      </c>
      <c r="DU221">
        <v>1</v>
      </c>
      <c r="DV221">
        <v>2</v>
      </c>
      <c r="DW221" t="s">
        <v>368</v>
      </c>
      <c r="DX221">
        <v>3.22828</v>
      </c>
      <c r="DY221">
        <v>2.70444</v>
      </c>
      <c r="DZ221">
        <v>0.293376</v>
      </c>
      <c r="EA221">
        <v>0.293531</v>
      </c>
      <c r="EB221">
        <v>0.0869296</v>
      </c>
      <c r="EC221">
        <v>0.0868594</v>
      </c>
      <c r="ED221">
        <v>22939.3</v>
      </c>
      <c r="EE221">
        <v>22359.5</v>
      </c>
      <c r="EF221">
        <v>31110.1</v>
      </c>
      <c r="EG221">
        <v>30027</v>
      </c>
      <c r="EH221">
        <v>38041.5</v>
      </c>
      <c r="EI221">
        <v>36281.6</v>
      </c>
      <c r="EJ221">
        <v>43586.2</v>
      </c>
      <c r="EK221">
        <v>41951.9</v>
      </c>
      <c r="EL221">
        <v>2.08283</v>
      </c>
      <c r="EM221">
        <v>1.84868</v>
      </c>
      <c r="EN221">
        <v>-0.000551343</v>
      </c>
      <c r="EO221">
        <v>0</v>
      </c>
      <c r="EP221">
        <v>27.0562</v>
      </c>
      <c r="EQ221">
        <v>999.9</v>
      </c>
      <c r="ER221">
        <v>39.2</v>
      </c>
      <c r="ES221">
        <v>33</v>
      </c>
      <c r="ET221">
        <v>19.5395</v>
      </c>
      <c r="EU221">
        <v>61.9429</v>
      </c>
      <c r="EV221">
        <v>21.8069</v>
      </c>
      <c r="EW221">
        <v>1</v>
      </c>
      <c r="EX221">
        <v>0.172431</v>
      </c>
      <c r="EY221">
        <v>1.18491</v>
      </c>
      <c r="EZ221">
        <v>20.1479</v>
      </c>
      <c r="FA221">
        <v>5.22433</v>
      </c>
      <c r="FB221">
        <v>11.998</v>
      </c>
      <c r="FC221">
        <v>4.9658</v>
      </c>
      <c r="FD221">
        <v>3.297</v>
      </c>
      <c r="FE221">
        <v>9999</v>
      </c>
      <c r="FF221">
        <v>9999</v>
      </c>
      <c r="FG221">
        <v>9999</v>
      </c>
      <c r="FH221">
        <v>29</v>
      </c>
      <c r="FI221">
        <v>4.97151</v>
      </c>
      <c r="FJ221">
        <v>1.86824</v>
      </c>
      <c r="FK221">
        <v>1.85968</v>
      </c>
      <c r="FL221">
        <v>1.86569</v>
      </c>
      <c r="FM221">
        <v>1.86356</v>
      </c>
      <c r="FN221">
        <v>1.86493</v>
      </c>
      <c r="FO221">
        <v>1.86041</v>
      </c>
      <c r="FP221">
        <v>1.86447</v>
      </c>
      <c r="FQ221">
        <v>0</v>
      </c>
      <c r="FR221">
        <v>0</v>
      </c>
      <c r="FS221">
        <v>0</v>
      </c>
      <c r="FT221">
        <v>0</v>
      </c>
      <c r="FU221" t="s">
        <v>358</v>
      </c>
      <c r="FV221" t="s">
        <v>359</v>
      </c>
      <c r="FW221" t="s">
        <v>360</v>
      </c>
      <c r="FX221" t="s">
        <v>360</v>
      </c>
      <c r="FY221" t="s">
        <v>360</v>
      </c>
      <c r="FZ221" t="s">
        <v>360</v>
      </c>
      <c r="GA221">
        <v>0</v>
      </c>
      <c r="GB221">
        <v>100</v>
      </c>
      <c r="GC221">
        <v>100</v>
      </c>
      <c r="GD221">
        <v>-7.27</v>
      </c>
      <c r="GE221">
        <v>-0.0244</v>
      </c>
      <c r="GF221">
        <v>0.7488809363715137</v>
      </c>
      <c r="GG221">
        <v>-0.004200780211792431</v>
      </c>
      <c r="GH221">
        <v>-6.086107273994438E-07</v>
      </c>
      <c r="GI221">
        <v>3.538391214060535E-10</v>
      </c>
      <c r="GJ221">
        <v>-0.05062057039447274</v>
      </c>
      <c r="GK221">
        <v>0.006682484536868237</v>
      </c>
      <c r="GL221">
        <v>-0.0007200357986506558</v>
      </c>
      <c r="GM221">
        <v>2.515042002614049E-05</v>
      </c>
      <c r="GN221">
        <v>15</v>
      </c>
      <c r="GO221">
        <v>1944</v>
      </c>
      <c r="GP221">
        <v>3</v>
      </c>
      <c r="GQ221">
        <v>20</v>
      </c>
      <c r="GR221">
        <v>16.3</v>
      </c>
      <c r="GS221">
        <v>16.6</v>
      </c>
      <c r="GT221">
        <v>4.01489</v>
      </c>
      <c r="GU221">
        <v>2.41211</v>
      </c>
      <c r="GV221">
        <v>1.44775</v>
      </c>
      <c r="GW221">
        <v>2.29004</v>
      </c>
      <c r="GX221">
        <v>1.55151</v>
      </c>
      <c r="GY221">
        <v>2.41455</v>
      </c>
      <c r="GZ221">
        <v>39.7925</v>
      </c>
      <c r="HA221">
        <v>24.0612</v>
      </c>
      <c r="HB221">
        <v>18</v>
      </c>
      <c r="HC221">
        <v>593.35</v>
      </c>
      <c r="HD221">
        <v>443.964</v>
      </c>
      <c r="HE221">
        <v>25.0002</v>
      </c>
      <c r="HF221">
        <v>29.3032</v>
      </c>
      <c r="HG221">
        <v>30.0012</v>
      </c>
      <c r="HH221">
        <v>29.2767</v>
      </c>
      <c r="HI221">
        <v>29.2444</v>
      </c>
      <c r="HJ221">
        <v>80.3861</v>
      </c>
      <c r="HK221">
        <v>23.7541</v>
      </c>
      <c r="HL221">
        <v>29.0248</v>
      </c>
      <c r="HM221">
        <v>25</v>
      </c>
      <c r="HN221">
        <v>2000</v>
      </c>
      <c r="HO221">
        <v>15.9981</v>
      </c>
      <c r="HP221">
        <v>98.7084</v>
      </c>
      <c r="HQ221">
        <v>100.222</v>
      </c>
    </row>
    <row r="222" spans="1:225">
      <c r="A222">
        <v>206</v>
      </c>
      <c r="B222">
        <v>1714159912.5</v>
      </c>
      <c r="C222">
        <v>8855.400000095367</v>
      </c>
      <c r="D222" t="s">
        <v>799</v>
      </c>
      <c r="E222" t="s">
        <v>800</v>
      </c>
      <c r="F222">
        <v>5</v>
      </c>
      <c r="G222" t="s">
        <v>424</v>
      </c>
      <c r="H222">
        <v>1714159904.653333</v>
      </c>
      <c r="I222">
        <f>(J222)/1000</f>
        <v>0</v>
      </c>
      <c r="J222">
        <f>IF(BE222, AM222, AG222)</f>
        <v>0</v>
      </c>
      <c r="K222">
        <f>IF(BE222, AH222, AF222)</f>
        <v>0</v>
      </c>
      <c r="L222">
        <f>BG222 - IF(AT222&gt;1, K222*BA222*100.0/(AV222*BU222), 0)</f>
        <v>0</v>
      </c>
      <c r="M222">
        <f>((S222-I222/2)*L222-K222)/(S222+I222/2)</f>
        <v>0</v>
      </c>
      <c r="N222">
        <f>M222*(BN222+BO222)/1000.0</f>
        <v>0</v>
      </c>
      <c r="O222">
        <f>(BG222 - IF(AT222&gt;1, K222*BA222*100.0/(AV222*BU222), 0))*(BN222+BO222)/1000.0</f>
        <v>0</v>
      </c>
      <c r="P222">
        <f>2.0/((1/R222-1/Q222)+SIGN(R222)*SQRT((1/R222-1/Q222)*(1/R222-1/Q222) + 4*BB222/((BB222+1)*(BB222+1))*(2*1/R222*1/Q222-1/Q222*1/Q222)))</f>
        <v>0</v>
      </c>
      <c r="Q222">
        <f>IF(LEFT(BC222,1)&lt;&gt;"0",IF(LEFT(BC222,1)="1",3.0,BD222),$D$5+$E$5*(BU222*BN222/($K$5*1000))+$F$5*(BU222*BN222/($K$5*1000))*MAX(MIN(BA222,$J$5),$I$5)*MAX(MIN(BA222,$J$5),$I$5)+$G$5*MAX(MIN(BA222,$J$5),$I$5)*(BU222*BN222/($K$5*1000))+$H$5*(BU222*BN222/($K$5*1000))*(BU222*BN222/($K$5*1000)))</f>
        <v>0</v>
      </c>
      <c r="R222">
        <f>I222*(1000-(1000*0.61365*exp(17.502*V222/(240.97+V222))/(BN222+BO222)+BI222)/2)/(1000*0.61365*exp(17.502*V222/(240.97+V222))/(BN222+BO222)-BI222)</f>
        <v>0</v>
      </c>
      <c r="S222">
        <f>1/((BB222+1)/(P222/1.6)+1/(Q222/1.37)) + BB222/((BB222+1)/(P222/1.6) + BB222/(Q222/1.37))</f>
        <v>0</v>
      </c>
      <c r="T222">
        <f>(AW222*AZ222)</f>
        <v>0</v>
      </c>
      <c r="U222">
        <f>(BP222+(T222+2*0.95*5.67E-8*(((BP222+$B$7)+273)^4-(BP222+273)^4)-44100*I222)/(1.84*29.3*Q222+8*0.95*5.67E-8*(BP222+273)^3))</f>
        <v>0</v>
      </c>
      <c r="V222">
        <f>($C$7*BQ222+$D$7*BR222+$E$7*U222)</f>
        <v>0</v>
      </c>
      <c r="W222">
        <f>0.61365*exp(17.502*V222/(240.97+V222))</f>
        <v>0</v>
      </c>
      <c r="X222">
        <f>(Y222/Z222*100)</f>
        <v>0</v>
      </c>
      <c r="Y222">
        <f>BI222*(BN222+BO222)/1000</f>
        <v>0</v>
      </c>
      <c r="Z222">
        <f>0.61365*exp(17.502*BP222/(240.97+BP222))</f>
        <v>0</v>
      </c>
      <c r="AA222">
        <f>(W222-BI222*(BN222+BO222)/1000)</f>
        <v>0</v>
      </c>
      <c r="AB222">
        <f>(-I222*44100)</f>
        <v>0</v>
      </c>
      <c r="AC222">
        <f>2*29.3*Q222*0.92*(BP222-V222)</f>
        <v>0</v>
      </c>
      <c r="AD222">
        <f>2*0.95*5.67E-8*(((BP222+$B$7)+273)^4-(V222+273)^4)</f>
        <v>0</v>
      </c>
      <c r="AE222">
        <f>T222+AD222+AB222+AC222</f>
        <v>0</v>
      </c>
      <c r="AF222">
        <f>BM222*AT222*(BH222-BG222*(1000-AT222*BJ222)/(1000-AT222*BI222))/(100*BA222)</f>
        <v>0</v>
      </c>
      <c r="AG222">
        <f>1000*BM222*AT222*(BI222-BJ222)/(100*BA222*(1000-AT222*BI222))</f>
        <v>0</v>
      </c>
      <c r="AH222">
        <f>(AI222 - AJ222 - BN222*1E3/(8.314*(BP222+273.15)) * AL222/BM222 * AK222) * BM222/(100*BA222) * (1000 - BJ222)/1000</f>
        <v>0</v>
      </c>
      <c r="AI222">
        <v>2032.733175236315</v>
      </c>
      <c r="AJ222">
        <v>2031.687696969696</v>
      </c>
      <c r="AK222">
        <v>-0.02489133700712307</v>
      </c>
      <c r="AL222">
        <v>67.21523063190971</v>
      </c>
      <c r="AM222">
        <f>(AO222 - AN222 + BN222*1E3/(8.314*(BP222+273.15)) * AQ222/BM222 * AP222) * BM222/(100*BA222) * 1000/(1000 - AO222)</f>
        <v>0</v>
      </c>
      <c r="AN222">
        <v>16.05757862266784</v>
      </c>
      <c r="AO222">
        <v>16.18933575757577</v>
      </c>
      <c r="AP222">
        <v>3.950976087499061E-05</v>
      </c>
      <c r="AQ222">
        <v>78.53320924957561</v>
      </c>
      <c r="AR222">
        <v>0</v>
      </c>
      <c r="AS222">
        <v>0</v>
      </c>
      <c r="AT222">
        <f>IF(AR222*$H$13&gt;=AV222,1.0,(AV222/(AV222-AR222*$H$13)))</f>
        <v>0</v>
      </c>
      <c r="AU222">
        <f>(AT222-1)*100</f>
        <v>0</v>
      </c>
      <c r="AV222">
        <f>MAX(0,($B$13+$C$13*BU222)/(1+$D$13*BU222)*BN222/(BP222+273)*$E$13)</f>
        <v>0</v>
      </c>
      <c r="AW222">
        <f>$B$11*BV222+$C$11*BW222+$F$11*CH222*(1-CK222)</f>
        <v>0</v>
      </c>
      <c r="AX222">
        <f>AW222*AY222</f>
        <v>0</v>
      </c>
      <c r="AY222">
        <f>($B$11*$D$9+$C$11*$D$9+$F$11*((CU222+CM222)/MAX(CU222+CM222+CV222, 0.1)*$I$9+CV222/MAX(CU222+CM222+CV222, 0.1)*$J$9))/($B$11+$C$11+$F$11)</f>
        <v>0</v>
      </c>
      <c r="AZ222">
        <f>($B$11*$K$9+$C$11*$K$9+$F$11*((CU222+CM222)/MAX(CU222+CM222+CV222, 0.1)*$P$9+CV222/MAX(CU222+CM222+CV222, 0.1)*$Q$9))/($B$11+$C$11+$F$11)</f>
        <v>0</v>
      </c>
      <c r="BA222">
        <v>6</v>
      </c>
      <c r="BB222">
        <v>0.5</v>
      </c>
      <c r="BC222" t="s">
        <v>355</v>
      </c>
      <c r="BD222">
        <v>2</v>
      </c>
      <c r="BE222" t="b">
        <v>1</v>
      </c>
      <c r="BF222">
        <v>1714159904.653333</v>
      </c>
      <c r="BG222">
        <v>1998.748333333333</v>
      </c>
      <c r="BH222">
        <v>2000.031333333333</v>
      </c>
      <c r="BI222">
        <v>16.17862</v>
      </c>
      <c r="BJ222">
        <v>16.04987</v>
      </c>
      <c r="BK222">
        <v>2006.019</v>
      </c>
      <c r="BL222">
        <v>16.20301</v>
      </c>
      <c r="BM222">
        <v>600.0061000000001</v>
      </c>
      <c r="BN222">
        <v>101.3512333333333</v>
      </c>
      <c r="BO222">
        <v>0.1000112466666667</v>
      </c>
      <c r="BP222">
        <v>27.00454</v>
      </c>
      <c r="BQ222">
        <v>27.05341333333333</v>
      </c>
      <c r="BR222">
        <v>999.9000000000002</v>
      </c>
      <c r="BS222">
        <v>0</v>
      </c>
      <c r="BT222">
        <v>0</v>
      </c>
      <c r="BU222">
        <v>9999.273000000003</v>
      </c>
      <c r="BV222">
        <v>0</v>
      </c>
      <c r="BW222">
        <v>1696.373666666667</v>
      </c>
      <c r="BX222">
        <v>-1.284477333333333</v>
      </c>
      <c r="BY222">
        <v>2031.616333333333</v>
      </c>
      <c r="BZ222">
        <v>2032.655</v>
      </c>
      <c r="CA222">
        <v>0.1287511</v>
      </c>
      <c r="CB222">
        <v>2000.031333333333</v>
      </c>
      <c r="CC222">
        <v>16.04987</v>
      </c>
      <c r="CD222">
        <v>1.639723</v>
      </c>
      <c r="CE222">
        <v>1.626673</v>
      </c>
      <c r="CF222">
        <v>14.33725333333333</v>
      </c>
      <c r="CG222">
        <v>14.21381333333334</v>
      </c>
      <c r="CH222">
        <v>350.0045333333334</v>
      </c>
      <c r="CI222">
        <v>0.8999863333333333</v>
      </c>
      <c r="CJ222">
        <v>0.1000134933333333</v>
      </c>
      <c r="CK222">
        <v>0</v>
      </c>
      <c r="CL222">
        <v>215.1974333333333</v>
      </c>
      <c r="CM222">
        <v>5.00098</v>
      </c>
      <c r="CN222">
        <v>1345.092</v>
      </c>
      <c r="CO222">
        <v>3193.171666666667</v>
      </c>
      <c r="CP222">
        <v>35.437</v>
      </c>
      <c r="CQ222">
        <v>39.3708</v>
      </c>
      <c r="CR222">
        <v>37.06199999999999</v>
      </c>
      <c r="CS222">
        <v>38.56199999999999</v>
      </c>
      <c r="CT222">
        <v>37.375</v>
      </c>
      <c r="CU222">
        <v>310.4983333333333</v>
      </c>
      <c r="CV222">
        <v>34.50333333333333</v>
      </c>
      <c r="CW222">
        <v>0</v>
      </c>
      <c r="CX222">
        <v>1714159999.7</v>
      </c>
      <c r="CY222">
        <v>0</v>
      </c>
      <c r="CZ222">
        <v>1714158924.6</v>
      </c>
      <c r="DA222" t="s">
        <v>732</v>
      </c>
      <c r="DB222">
        <v>1714158924.6</v>
      </c>
      <c r="DC222">
        <v>1714158906.6</v>
      </c>
      <c r="DD222">
        <v>7</v>
      </c>
      <c r="DE222">
        <v>1.728</v>
      </c>
      <c r="DF222">
        <v>-0.003</v>
      </c>
      <c r="DG222">
        <v>-7.118</v>
      </c>
      <c r="DH222">
        <v>-0.028</v>
      </c>
      <c r="DI222">
        <v>2000</v>
      </c>
      <c r="DJ222">
        <v>14</v>
      </c>
      <c r="DK222">
        <v>0.74</v>
      </c>
      <c r="DL222">
        <v>0.11</v>
      </c>
      <c r="DM222">
        <v>-1.28589756097561</v>
      </c>
      <c r="DN222">
        <v>-0.05524434705515315</v>
      </c>
      <c r="DO222">
        <v>0.1453543052091394</v>
      </c>
      <c r="DP222">
        <v>1</v>
      </c>
      <c r="DQ222">
        <v>0.1295606097560975</v>
      </c>
      <c r="DR222">
        <v>-0.0148867276510565</v>
      </c>
      <c r="DS222">
        <v>0.00169715252024619</v>
      </c>
      <c r="DT222">
        <v>1</v>
      </c>
      <c r="DU222">
        <v>2</v>
      </c>
      <c r="DV222">
        <v>2</v>
      </c>
      <c r="DW222" t="s">
        <v>365</v>
      </c>
      <c r="DX222">
        <v>3.22816</v>
      </c>
      <c r="DY222">
        <v>2.70421</v>
      </c>
      <c r="DZ222">
        <v>0.293369</v>
      </c>
      <c r="EA222">
        <v>0.293496</v>
      </c>
      <c r="EB222">
        <v>0.086982</v>
      </c>
      <c r="EC222">
        <v>0.0869149</v>
      </c>
      <c r="ED222">
        <v>22937.5</v>
      </c>
      <c r="EE222">
        <v>22359</v>
      </c>
      <c r="EF222">
        <v>31107.6</v>
      </c>
      <c r="EG222">
        <v>30025.1</v>
      </c>
      <c r="EH222">
        <v>38036.2</v>
      </c>
      <c r="EI222">
        <v>36277.1</v>
      </c>
      <c r="EJ222">
        <v>43582.6</v>
      </c>
      <c r="EK222">
        <v>41949.2</v>
      </c>
      <c r="EL222">
        <v>2.08245</v>
      </c>
      <c r="EM222">
        <v>1.8479</v>
      </c>
      <c r="EN222">
        <v>-0.00102073</v>
      </c>
      <c r="EO222">
        <v>0</v>
      </c>
      <c r="EP222">
        <v>27.0816</v>
      </c>
      <c r="EQ222">
        <v>999.9</v>
      </c>
      <c r="ER222">
        <v>39.2</v>
      </c>
      <c r="ES222">
        <v>33</v>
      </c>
      <c r="ET222">
        <v>19.5397</v>
      </c>
      <c r="EU222">
        <v>61.2429</v>
      </c>
      <c r="EV222">
        <v>21.7027</v>
      </c>
      <c r="EW222">
        <v>1</v>
      </c>
      <c r="EX222">
        <v>0.174738</v>
      </c>
      <c r="EY222">
        <v>1.19507</v>
      </c>
      <c r="EZ222">
        <v>20.1474</v>
      </c>
      <c r="FA222">
        <v>5.22133</v>
      </c>
      <c r="FB222">
        <v>11.998</v>
      </c>
      <c r="FC222">
        <v>4.96535</v>
      </c>
      <c r="FD222">
        <v>3.29678</v>
      </c>
      <c r="FE222">
        <v>9999</v>
      </c>
      <c r="FF222">
        <v>9999</v>
      </c>
      <c r="FG222">
        <v>9999</v>
      </c>
      <c r="FH222">
        <v>29</v>
      </c>
      <c r="FI222">
        <v>4.9715</v>
      </c>
      <c r="FJ222">
        <v>1.86821</v>
      </c>
      <c r="FK222">
        <v>1.85969</v>
      </c>
      <c r="FL222">
        <v>1.86569</v>
      </c>
      <c r="FM222">
        <v>1.86354</v>
      </c>
      <c r="FN222">
        <v>1.86492</v>
      </c>
      <c r="FO222">
        <v>1.86038</v>
      </c>
      <c r="FP222">
        <v>1.86447</v>
      </c>
      <c r="FQ222">
        <v>0</v>
      </c>
      <c r="FR222">
        <v>0</v>
      </c>
      <c r="FS222">
        <v>0</v>
      </c>
      <c r="FT222">
        <v>0</v>
      </c>
      <c r="FU222" t="s">
        <v>358</v>
      </c>
      <c r="FV222" t="s">
        <v>359</v>
      </c>
      <c r="FW222" t="s">
        <v>360</v>
      </c>
      <c r="FX222" t="s">
        <v>360</v>
      </c>
      <c r="FY222" t="s">
        <v>360</v>
      </c>
      <c r="FZ222" t="s">
        <v>360</v>
      </c>
      <c r="GA222">
        <v>0</v>
      </c>
      <c r="GB222">
        <v>100</v>
      </c>
      <c r="GC222">
        <v>100</v>
      </c>
      <c r="GD222">
        <v>-7.27</v>
      </c>
      <c r="GE222">
        <v>-0.0243</v>
      </c>
      <c r="GF222">
        <v>0.7488809363715137</v>
      </c>
      <c r="GG222">
        <v>-0.004200780211792431</v>
      </c>
      <c r="GH222">
        <v>-6.086107273994438E-07</v>
      </c>
      <c r="GI222">
        <v>3.538391214060535E-10</v>
      </c>
      <c r="GJ222">
        <v>-0.05062057039447274</v>
      </c>
      <c r="GK222">
        <v>0.006682484536868237</v>
      </c>
      <c r="GL222">
        <v>-0.0007200357986506558</v>
      </c>
      <c r="GM222">
        <v>2.515042002614049E-05</v>
      </c>
      <c r="GN222">
        <v>15</v>
      </c>
      <c r="GO222">
        <v>1944</v>
      </c>
      <c r="GP222">
        <v>3</v>
      </c>
      <c r="GQ222">
        <v>20</v>
      </c>
      <c r="GR222">
        <v>16.5</v>
      </c>
      <c r="GS222">
        <v>16.8</v>
      </c>
      <c r="GT222">
        <v>4.01489</v>
      </c>
      <c r="GU222">
        <v>2.4231</v>
      </c>
      <c r="GV222">
        <v>1.44897</v>
      </c>
      <c r="GW222">
        <v>2.29004</v>
      </c>
      <c r="GX222">
        <v>1.55151</v>
      </c>
      <c r="GY222">
        <v>2.28882</v>
      </c>
      <c r="GZ222">
        <v>39.8428</v>
      </c>
      <c r="HA222">
        <v>24.0525</v>
      </c>
      <c r="HB222">
        <v>18</v>
      </c>
      <c r="HC222">
        <v>593.338</v>
      </c>
      <c r="HD222">
        <v>443.668</v>
      </c>
      <c r="HE222">
        <v>25.001</v>
      </c>
      <c r="HF222">
        <v>29.3321</v>
      </c>
      <c r="HG222">
        <v>30.0011</v>
      </c>
      <c r="HH222">
        <v>29.3026</v>
      </c>
      <c r="HI222">
        <v>29.268</v>
      </c>
      <c r="HJ222">
        <v>80.38890000000001</v>
      </c>
      <c r="HK222">
        <v>23.7541</v>
      </c>
      <c r="HL222">
        <v>29.0248</v>
      </c>
      <c r="HM222">
        <v>25</v>
      </c>
      <c r="HN222">
        <v>2000</v>
      </c>
      <c r="HO222">
        <v>16.0121</v>
      </c>
      <c r="HP222">
        <v>98.70050000000001</v>
      </c>
      <c r="HQ222">
        <v>100.216</v>
      </c>
    </row>
    <row r="223" spans="1:225">
      <c r="A223">
        <v>207</v>
      </c>
      <c r="B223">
        <v>1714160113.5</v>
      </c>
      <c r="C223">
        <v>9056.400000095367</v>
      </c>
      <c r="D223" t="s">
        <v>801</v>
      </c>
      <c r="E223" t="s">
        <v>802</v>
      </c>
      <c r="F223">
        <v>5</v>
      </c>
      <c r="G223" t="s">
        <v>441</v>
      </c>
      <c r="H223">
        <v>1714160105.5</v>
      </c>
      <c r="I223">
        <f>(J223)/1000</f>
        <v>0</v>
      </c>
      <c r="J223">
        <f>IF(BE223, AM223, AG223)</f>
        <v>0</v>
      </c>
      <c r="K223">
        <f>IF(BE223, AH223, AF223)</f>
        <v>0</v>
      </c>
      <c r="L223">
        <f>BG223 - IF(AT223&gt;1, K223*BA223*100.0/(AV223*BU223), 0)</f>
        <v>0</v>
      </c>
      <c r="M223">
        <f>((S223-I223/2)*L223-K223)/(S223+I223/2)</f>
        <v>0</v>
      </c>
      <c r="N223">
        <f>M223*(BN223+BO223)/1000.0</f>
        <v>0</v>
      </c>
      <c r="O223">
        <f>(BG223 - IF(AT223&gt;1, K223*BA223*100.0/(AV223*BU223), 0))*(BN223+BO223)/1000.0</f>
        <v>0</v>
      </c>
      <c r="P223">
        <f>2.0/((1/R223-1/Q223)+SIGN(R223)*SQRT((1/R223-1/Q223)*(1/R223-1/Q223) + 4*BB223/((BB223+1)*(BB223+1))*(2*1/R223*1/Q223-1/Q223*1/Q223)))</f>
        <v>0</v>
      </c>
      <c r="Q223">
        <f>IF(LEFT(BC223,1)&lt;&gt;"0",IF(LEFT(BC223,1)="1",3.0,BD223),$D$5+$E$5*(BU223*BN223/($K$5*1000))+$F$5*(BU223*BN223/($K$5*1000))*MAX(MIN(BA223,$J$5),$I$5)*MAX(MIN(BA223,$J$5),$I$5)+$G$5*MAX(MIN(BA223,$J$5),$I$5)*(BU223*BN223/($K$5*1000))+$H$5*(BU223*BN223/($K$5*1000))*(BU223*BN223/($K$5*1000)))</f>
        <v>0</v>
      </c>
      <c r="R223">
        <f>I223*(1000-(1000*0.61365*exp(17.502*V223/(240.97+V223))/(BN223+BO223)+BI223)/2)/(1000*0.61365*exp(17.502*V223/(240.97+V223))/(BN223+BO223)-BI223)</f>
        <v>0</v>
      </c>
      <c r="S223">
        <f>1/((BB223+1)/(P223/1.6)+1/(Q223/1.37)) + BB223/((BB223+1)/(P223/1.6) + BB223/(Q223/1.37))</f>
        <v>0</v>
      </c>
      <c r="T223">
        <f>(AW223*AZ223)</f>
        <v>0</v>
      </c>
      <c r="U223">
        <f>(BP223+(T223+2*0.95*5.67E-8*(((BP223+$B$7)+273)^4-(BP223+273)^4)-44100*I223)/(1.84*29.3*Q223+8*0.95*5.67E-8*(BP223+273)^3))</f>
        <v>0</v>
      </c>
      <c r="V223">
        <f>($C$7*BQ223+$D$7*BR223+$E$7*U223)</f>
        <v>0</v>
      </c>
      <c r="W223">
        <f>0.61365*exp(17.502*V223/(240.97+V223))</f>
        <v>0</v>
      </c>
      <c r="X223">
        <f>(Y223/Z223*100)</f>
        <v>0</v>
      </c>
      <c r="Y223">
        <f>BI223*(BN223+BO223)/1000</f>
        <v>0</v>
      </c>
      <c r="Z223">
        <f>0.61365*exp(17.502*BP223/(240.97+BP223))</f>
        <v>0</v>
      </c>
      <c r="AA223">
        <f>(W223-BI223*(BN223+BO223)/1000)</f>
        <v>0</v>
      </c>
      <c r="AB223">
        <f>(-I223*44100)</f>
        <v>0</v>
      </c>
      <c r="AC223">
        <f>2*29.3*Q223*0.92*(BP223-V223)</f>
        <v>0</v>
      </c>
      <c r="AD223">
        <f>2*0.95*5.67E-8*(((BP223+$B$7)+273)^4-(V223+273)^4)</f>
        <v>0</v>
      </c>
      <c r="AE223">
        <f>T223+AD223+AB223+AC223</f>
        <v>0</v>
      </c>
      <c r="AF223">
        <f>BM223*AT223*(BH223-BG223*(1000-AT223*BJ223)/(1000-AT223*BI223))/(100*BA223)</f>
        <v>0</v>
      </c>
      <c r="AG223">
        <f>1000*BM223*AT223*(BI223-BJ223)/(100*BA223*(1000-AT223*BI223))</f>
        <v>0</v>
      </c>
      <c r="AH223">
        <f>(AI223 - AJ223 - BN223*1E3/(8.314*(BP223+273.15)) * AL223/BM223 * AK223) * BM223/(100*BA223) * (1000 - BJ223)/1000</f>
        <v>0</v>
      </c>
      <c r="AI223">
        <v>2032.918266932509</v>
      </c>
      <c r="AJ223">
        <v>2026.048606060606</v>
      </c>
      <c r="AK223">
        <v>1.210543822836748</v>
      </c>
      <c r="AL223">
        <v>67.22253877280467</v>
      </c>
      <c r="AM223">
        <f>(AO223 - AN223 + BN223*1E3/(8.314*(BP223+273.15)) * AQ223/BM223 * AP223) * BM223/(100*BA223) * 1000/(1000 - AO223)</f>
        <v>0</v>
      </c>
      <c r="AN223">
        <v>16.11562002100214</v>
      </c>
      <c r="AO223">
        <v>16.41669272727273</v>
      </c>
      <c r="AP223">
        <v>0.008719509265792263</v>
      </c>
      <c r="AQ223">
        <v>78.52729440676273</v>
      </c>
      <c r="AR223">
        <v>0</v>
      </c>
      <c r="AS223">
        <v>0</v>
      </c>
      <c r="AT223">
        <f>IF(AR223*$H$13&gt;=AV223,1.0,(AV223/(AV223-AR223*$H$13)))</f>
        <v>0</v>
      </c>
      <c r="AU223">
        <f>(AT223-1)*100</f>
        <v>0</v>
      </c>
      <c r="AV223">
        <f>MAX(0,($B$13+$C$13*BU223)/(1+$D$13*BU223)*BN223/(BP223+273)*$E$13)</f>
        <v>0</v>
      </c>
      <c r="AW223">
        <f>$B$11*BV223+$C$11*BW223+$F$11*CH223*(1-CK223)</f>
        <v>0</v>
      </c>
      <c r="AX223">
        <f>AW223*AY223</f>
        <v>0</v>
      </c>
      <c r="AY223">
        <f>($B$11*$D$9+$C$11*$D$9+$F$11*((CU223+CM223)/MAX(CU223+CM223+CV223, 0.1)*$I$9+CV223/MAX(CU223+CM223+CV223, 0.1)*$J$9))/($B$11+$C$11+$F$11)</f>
        <v>0</v>
      </c>
      <c r="AZ223">
        <f>($B$11*$K$9+$C$11*$K$9+$F$11*((CU223+CM223)/MAX(CU223+CM223+CV223, 0.1)*$P$9+CV223/MAX(CU223+CM223+CV223, 0.1)*$Q$9))/($B$11+$C$11+$F$11)</f>
        <v>0</v>
      </c>
      <c r="BA223">
        <v>6</v>
      </c>
      <c r="BB223">
        <v>0.5</v>
      </c>
      <c r="BC223" t="s">
        <v>355</v>
      </c>
      <c r="BD223">
        <v>2</v>
      </c>
      <c r="BE223" t="b">
        <v>1</v>
      </c>
      <c r="BF223">
        <v>1714160105.5</v>
      </c>
      <c r="BG223">
        <v>1972.455483870968</v>
      </c>
      <c r="BH223">
        <v>2000.026774193549</v>
      </c>
      <c r="BI223">
        <v>16.30639032258065</v>
      </c>
      <c r="BJ223">
        <v>16.1470064516129</v>
      </c>
      <c r="BK223">
        <v>1979.662903225807</v>
      </c>
      <c r="BL223">
        <v>16.33037419354839</v>
      </c>
      <c r="BM223">
        <v>599.9782258064516</v>
      </c>
      <c r="BN223">
        <v>101.3533548387097</v>
      </c>
      <c r="BO223">
        <v>0.09991284193548387</v>
      </c>
      <c r="BP223">
        <v>26.93898709677419</v>
      </c>
      <c r="BQ223">
        <v>27.08980322580645</v>
      </c>
      <c r="BR223">
        <v>999.9000000000003</v>
      </c>
      <c r="BS223">
        <v>0</v>
      </c>
      <c r="BT223">
        <v>0</v>
      </c>
      <c r="BU223">
        <v>10007.94612903226</v>
      </c>
      <c r="BV223">
        <v>0</v>
      </c>
      <c r="BW223">
        <v>89.04063548387097</v>
      </c>
      <c r="BX223">
        <v>-27.57109354838709</v>
      </c>
      <c r="BY223">
        <v>2005.154838709677</v>
      </c>
      <c r="BZ223">
        <v>2032.851290322581</v>
      </c>
      <c r="CA223">
        <v>0.1593900412903226</v>
      </c>
      <c r="CB223">
        <v>2000.026774193549</v>
      </c>
      <c r="CC223">
        <v>16.1470064516129</v>
      </c>
      <c r="CD223">
        <v>1.652709677419355</v>
      </c>
      <c r="CE223">
        <v>1.636554516129032</v>
      </c>
      <c r="CF223">
        <v>14.45899677419355</v>
      </c>
      <c r="CG223">
        <v>14.30735806451613</v>
      </c>
      <c r="CH223">
        <v>349.9856129032258</v>
      </c>
      <c r="CI223">
        <v>0.8999680645161294</v>
      </c>
      <c r="CJ223">
        <v>0.100032</v>
      </c>
      <c r="CK223">
        <v>0</v>
      </c>
      <c r="CL223">
        <v>278.2288709677419</v>
      </c>
      <c r="CM223">
        <v>5.00098</v>
      </c>
      <c r="CN223">
        <v>1583.63935483871</v>
      </c>
      <c r="CO223">
        <v>3192.977741935483</v>
      </c>
      <c r="CP223">
        <v>35.133</v>
      </c>
      <c r="CQ223">
        <v>38.94106451612902</v>
      </c>
      <c r="CR223">
        <v>36.75</v>
      </c>
      <c r="CS223">
        <v>38.19512903225805</v>
      </c>
      <c r="CT223">
        <v>37.125</v>
      </c>
      <c r="CU223">
        <v>310.4758064516129</v>
      </c>
      <c r="CV223">
        <v>34.51193548387096</v>
      </c>
      <c r="CW223">
        <v>0</v>
      </c>
      <c r="CX223">
        <v>1714160200.7</v>
      </c>
      <c r="CY223">
        <v>0</v>
      </c>
      <c r="CZ223">
        <v>1714158924.6</v>
      </c>
      <c r="DA223" t="s">
        <v>732</v>
      </c>
      <c r="DB223">
        <v>1714158924.6</v>
      </c>
      <c r="DC223">
        <v>1714158906.6</v>
      </c>
      <c r="DD223">
        <v>7</v>
      </c>
      <c r="DE223">
        <v>1.728</v>
      </c>
      <c r="DF223">
        <v>-0.003</v>
      </c>
      <c r="DG223">
        <v>-7.118</v>
      </c>
      <c r="DH223">
        <v>-0.028</v>
      </c>
      <c r="DI223">
        <v>2000</v>
      </c>
      <c r="DJ223">
        <v>14</v>
      </c>
      <c r="DK223">
        <v>0.74</v>
      </c>
      <c r="DL223">
        <v>0.11</v>
      </c>
      <c r="DM223">
        <v>-53.46770585365854</v>
      </c>
      <c r="DN223">
        <v>442.4686085017423</v>
      </c>
      <c r="DO223">
        <v>47.53461713835594</v>
      </c>
      <c r="DP223">
        <v>0</v>
      </c>
      <c r="DQ223">
        <v>0.03895748487804879</v>
      </c>
      <c r="DR223">
        <v>2.171173204599303</v>
      </c>
      <c r="DS223">
        <v>0.2215578103533077</v>
      </c>
      <c r="DT223">
        <v>0</v>
      </c>
      <c r="DU223">
        <v>0</v>
      </c>
      <c r="DV223">
        <v>2</v>
      </c>
      <c r="DW223" t="s">
        <v>357</v>
      </c>
      <c r="DX223">
        <v>3.22812</v>
      </c>
      <c r="DY223">
        <v>2.704</v>
      </c>
      <c r="DZ223">
        <v>0.292727</v>
      </c>
      <c r="EA223">
        <v>0.293345</v>
      </c>
      <c r="EB223">
        <v>0.0877937</v>
      </c>
      <c r="EC223">
        <v>0.08685229999999999</v>
      </c>
      <c r="ED223">
        <v>22942.6</v>
      </c>
      <c r="EE223">
        <v>22343.9</v>
      </c>
      <c r="EF223">
        <v>31089.8</v>
      </c>
      <c r="EG223">
        <v>30002.1</v>
      </c>
      <c r="EH223">
        <v>37979.3</v>
      </c>
      <c r="EI223">
        <v>36253</v>
      </c>
      <c r="EJ223">
        <v>43556.5</v>
      </c>
      <c r="EK223">
        <v>41918.1</v>
      </c>
      <c r="EL223">
        <v>2.09623</v>
      </c>
      <c r="EM223">
        <v>1.8388</v>
      </c>
      <c r="EN223">
        <v>0.0118464</v>
      </c>
      <c r="EO223">
        <v>0</v>
      </c>
      <c r="EP223">
        <v>26.8827</v>
      </c>
      <c r="EQ223">
        <v>999.9</v>
      </c>
      <c r="ER223">
        <v>38.7</v>
      </c>
      <c r="ES223">
        <v>33.5</v>
      </c>
      <c r="ET223">
        <v>19.8395</v>
      </c>
      <c r="EU223">
        <v>61.3929</v>
      </c>
      <c r="EV223">
        <v>21.9952</v>
      </c>
      <c r="EW223">
        <v>1</v>
      </c>
      <c r="EX223">
        <v>0.203026</v>
      </c>
      <c r="EY223">
        <v>1.17691</v>
      </c>
      <c r="EZ223">
        <v>20.147</v>
      </c>
      <c r="FA223">
        <v>5.22358</v>
      </c>
      <c r="FB223">
        <v>11.998</v>
      </c>
      <c r="FC223">
        <v>4.96535</v>
      </c>
      <c r="FD223">
        <v>3.2968</v>
      </c>
      <c r="FE223">
        <v>9999</v>
      </c>
      <c r="FF223">
        <v>9999</v>
      </c>
      <c r="FG223">
        <v>9999</v>
      </c>
      <c r="FH223">
        <v>29.1</v>
      </c>
      <c r="FI223">
        <v>4.9715</v>
      </c>
      <c r="FJ223">
        <v>1.86823</v>
      </c>
      <c r="FK223">
        <v>1.85974</v>
      </c>
      <c r="FL223">
        <v>1.86569</v>
      </c>
      <c r="FM223">
        <v>1.86356</v>
      </c>
      <c r="FN223">
        <v>1.86492</v>
      </c>
      <c r="FO223">
        <v>1.86039</v>
      </c>
      <c r="FP223">
        <v>1.86448</v>
      </c>
      <c r="FQ223">
        <v>0</v>
      </c>
      <c r="FR223">
        <v>0</v>
      </c>
      <c r="FS223">
        <v>0</v>
      </c>
      <c r="FT223">
        <v>0</v>
      </c>
      <c r="FU223" t="s">
        <v>358</v>
      </c>
      <c r="FV223" t="s">
        <v>359</v>
      </c>
      <c r="FW223" t="s">
        <v>360</v>
      </c>
      <c r="FX223" t="s">
        <v>360</v>
      </c>
      <c r="FY223" t="s">
        <v>360</v>
      </c>
      <c r="FZ223" t="s">
        <v>360</v>
      </c>
      <c r="GA223">
        <v>0</v>
      </c>
      <c r="GB223">
        <v>100</v>
      </c>
      <c r="GC223">
        <v>100</v>
      </c>
      <c r="GD223">
        <v>-7.26</v>
      </c>
      <c r="GE223">
        <v>-0.0236</v>
      </c>
      <c r="GF223">
        <v>0.7488809363715137</v>
      </c>
      <c r="GG223">
        <v>-0.004200780211792431</v>
      </c>
      <c r="GH223">
        <v>-6.086107273994438E-07</v>
      </c>
      <c r="GI223">
        <v>3.538391214060535E-10</v>
      </c>
      <c r="GJ223">
        <v>-0.05062057039447274</v>
      </c>
      <c r="GK223">
        <v>0.006682484536868237</v>
      </c>
      <c r="GL223">
        <v>-0.0007200357986506558</v>
      </c>
      <c r="GM223">
        <v>2.515042002614049E-05</v>
      </c>
      <c r="GN223">
        <v>15</v>
      </c>
      <c r="GO223">
        <v>1944</v>
      </c>
      <c r="GP223">
        <v>3</v>
      </c>
      <c r="GQ223">
        <v>20</v>
      </c>
      <c r="GR223">
        <v>19.8</v>
      </c>
      <c r="GS223">
        <v>20.1</v>
      </c>
      <c r="GT223">
        <v>4.01733</v>
      </c>
      <c r="GU223">
        <v>2.40967</v>
      </c>
      <c r="GV223">
        <v>1.44775</v>
      </c>
      <c r="GW223">
        <v>2.29004</v>
      </c>
      <c r="GX223">
        <v>1.55151</v>
      </c>
      <c r="GY223">
        <v>2.4707</v>
      </c>
      <c r="GZ223">
        <v>40.5275</v>
      </c>
      <c r="HA223">
        <v>24.0525</v>
      </c>
      <c r="HB223">
        <v>18</v>
      </c>
      <c r="HC223">
        <v>606.655</v>
      </c>
      <c r="HD223">
        <v>440.669</v>
      </c>
      <c r="HE223">
        <v>24.9991</v>
      </c>
      <c r="HF223">
        <v>29.697</v>
      </c>
      <c r="HG223">
        <v>30.0007</v>
      </c>
      <c r="HH223">
        <v>29.6574</v>
      </c>
      <c r="HI223">
        <v>29.6106</v>
      </c>
      <c r="HJ223">
        <v>80.41370000000001</v>
      </c>
      <c r="HK223">
        <v>25.4562</v>
      </c>
      <c r="HL223">
        <v>28.6515</v>
      </c>
      <c r="HM223">
        <v>25</v>
      </c>
      <c r="HN223">
        <v>2000</v>
      </c>
      <c r="HO223">
        <v>15.87</v>
      </c>
      <c r="HP223">
        <v>98.64239999999999</v>
      </c>
      <c r="HQ223">
        <v>100.14</v>
      </c>
    </row>
    <row r="224" spans="1:225">
      <c r="A224">
        <v>208</v>
      </c>
      <c r="B224">
        <v>1714160130.5</v>
      </c>
      <c r="C224">
        <v>9073.400000095367</v>
      </c>
      <c r="D224" t="s">
        <v>803</v>
      </c>
      <c r="E224" t="s">
        <v>804</v>
      </c>
      <c r="F224">
        <v>5</v>
      </c>
      <c r="G224" t="s">
        <v>441</v>
      </c>
      <c r="H224">
        <v>1714160124.25</v>
      </c>
      <c r="I224">
        <f>(J224)/1000</f>
        <v>0</v>
      </c>
      <c r="J224">
        <f>IF(BE224, AM224, AG224)</f>
        <v>0</v>
      </c>
      <c r="K224">
        <f>IF(BE224, AH224, AF224)</f>
        <v>0</v>
      </c>
      <c r="L224">
        <f>BG224 - IF(AT224&gt;1, K224*BA224*100.0/(AV224*BU224), 0)</f>
        <v>0</v>
      </c>
      <c r="M224">
        <f>((S224-I224/2)*L224-K224)/(S224+I224/2)</f>
        <v>0</v>
      </c>
      <c r="N224">
        <f>M224*(BN224+BO224)/1000.0</f>
        <v>0</v>
      </c>
      <c r="O224">
        <f>(BG224 - IF(AT224&gt;1, K224*BA224*100.0/(AV224*BU224), 0))*(BN224+BO224)/1000.0</f>
        <v>0</v>
      </c>
      <c r="P224">
        <f>2.0/((1/R224-1/Q224)+SIGN(R224)*SQRT((1/R224-1/Q224)*(1/R224-1/Q224) + 4*BB224/((BB224+1)*(BB224+1))*(2*1/R224*1/Q224-1/Q224*1/Q224)))</f>
        <v>0</v>
      </c>
      <c r="Q224">
        <f>IF(LEFT(BC224,1)&lt;&gt;"0",IF(LEFT(BC224,1)="1",3.0,BD224),$D$5+$E$5*(BU224*BN224/($K$5*1000))+$F$5*(BU224*BN224/($K$5*1000))*MAX(MIN(BA224,$J$5),$I$5)*MAX(MIN(BA224,$J$5),$I$5)+$G$5*MAX(MIN(BA224,$J$5),$I$5)*(BU224*BN224/($K$5*1000))+$H$5*(BU224*BN224/($K$5*1000))*(BU224*BN224/($K$5*1000)))</f>
        <v>0</v>
      </c>
      <c r="R224">
        <f>I224*(1000-(1000*0.61365*exp(17.502*V224/(240.97+V224))/(BN224+BO224)+BI224)/2)/(1000*0.61365*exp(17.502*V224/(240.97+V224))/(BN224+BO224)-BI224)</f>
        <v>0</v>
      </c>
      <c r="S224">
        <f>1/((BB224+1)/(P224/1.6)+1/(Q224/1.37)) + BB224/((BB224+1)/(P224/1.6) + BB224/(Q224/1.37))</f>
        <v>0</v>
      </c>
      <c r="T224">
        <f>(AW224*AZ224)</f>
        <v>0</v>
      </c>
      <c r="U224">
        <f>(BP224+(T224+2*0.95*5.67E-8*(((BP224+$B$7)+273)^4-(BP224+273)^4)-44100*I224)/(1.84*29.3*Q224+8*0.95*5.67E-8*(BP224+273)^3))</f>
        <v>0</v>
      </c>
      <c r="V224">
        <f>($C$7*BQ224+$D$7*BR224+$E$7*U224)</f>
        <v>0</v>
      </c>
      <c r="W224">
        <f>0.61365*exp(17.502*V224/(240.97+V224))</f>
        <v>0</v>
      </c>
      <c r="X224">
        <f>(Y224/Z224*100)</f>
        <v>0</v>
      </c>
      <c r="Y224">
        <f>BI224*(BN224+BO224)/1000</f>
        <v>0</v>
      </c>
      <c r="Z224">
        <f>0.61365*exp(17.502*BP224/(240.97+BP224))</f>
        <v>0</v>
      </c>
      <c r="AA224">
        <f>(W224-BI224*(BN224+BO224)/1000)</f>
        <v>0</v>
      </c>
      <c r="AB224">
        <f>(-I224*44100)</f>
        <v>0</v>
      </c>
      <c r="AC224">
        <f>2*29.3*Q224*0.92*(BP224-V224)</f>
        <v>0</v>
      </c>
      <c r="AD224">
        <f>2*0.95*5.67E-8*(((BP224+$B$7)+273)^4-(V224+273)^4)</f>
        <v>0</v>
      </c>
      <c r="AE224">
        <f>T224+AD224+AB224+AC224</f>
        <v>0</v>
      </c>
      <c r="AF224">
        <f>BM224*AT224*(BH224-BG224*(1000-AT224*BJ224)/(1000-AT224*BI224))/(100*BA224)</f>
        <v>0</v>
      </c>
      <c r="AG224">
        <f>1000*BM224*AT224*(BI224-BJ224)/(100*BA224*(1000-AT224*BI224))</f>
        <v>0</v>
      </c>
      <c r="AH224">
        <f>(AI224 - AJ224 - BN224*1E3/(8.314*(BP224+273.15)) * AL224/BM224 * AK224) * BM224/(100*BA224) * (1000 - BJ224)/1000</f>
        <v>0</v>
      </c>
      <c r="AI224">
        <v>2032.255823459136</v>
      </c>
      <c r="AJ224">
        <v>2031.084181818181</v>
      </c>
      <c r="AK224">
        <v>0.05806484408089252</v>
      </c>
      <c r="AL224">
        <v>67.22253877280467</v>
      </c>
      <c r="AM224">
        <f>(AO224 - AN224 + BN224*1E3/(8.314*(BP224+273.15)) * AQ224/BM224 * AP224) * BM224/(100*BA224) * 1000/(1000 - AO224)</f>
        <v>0</v>
      </c>
      <c r="AN224">
        <v>15.87821616780796</v>
      </c>
      <c r="AO224">
        <v>16.30158484848484</v>
      </c>
      <c r="AP224">
        <v>-0.008362032360753904</v>
      </c>
      <c r="AQ224">
        <v>78.52729440676273</v>
      </c>
      <c r="AR224">
        <v>0</v>
      </c>
      <c r="AS224">
        <v>0</v>
      </c>
      <c r="AT224">
        <f>IF(AR224*$H$13&gt;=AV224,1.0,(AV224/(AV224-AR224*$H$13)))</f>
        <v>0</v>
      </c>
      <c r="AU224">
        <f>(AT224-1)*100</f>
        <v>0</v>
      </c>
      <c r="AV224">
        <f>MAX(0,($B$13+$C$13*BU224)/(1+$D$13*BU224)*BN224/(BP224+273)*$E$13)</f>
        <v>0</v>
      </c>
      <c r="AW224">
        <f>$B$11*BV224+$C$11*BW224+$F$11*CH224*(1-CK224)</f>
        <v>0</v>
      </c>
      <c r="AX224">
        <f>AW224*AY224</f>
        <v>0</v>
      </c>
      <c r="AY224">
        <f>($B$11*$D$9+$C$11*$D$9+$F$11*((CU224+CM224)/MAX(CU224+CM224+CV224, 0.1)*$I$9+CV224/MAX(CU224+CM224+CV224, 0.1)*$J$9))/($B$11+$C$11+$F$11)</f>
        <v>0</v>
      </c>
      <c r="AZ224">
        <f>($B$11*$K$9+$C$11*$K$9+$F$11*((CU224+CM224)/MAX(CU224+CM224+CV224, 0.1)*$P$9+CV224/MAX(CU224+CM224+CV224, 0.1)*$Q$9))/($B$11+$C$11+$F$11)</f>
        <v>0</v>
      </c>
      <c r="BA224">
        <v>6</v>
      </c>
      <c r="BB224">
        <v>0.5</v>
      </c>
      <c r="BC224" t="s">
        <v>355</v>
      </c>
      <c r="BD224">
        <v>2</v>
      </c>
      <c r="BE224" t="b">
        <v>1</v>
      </c>
      <c r="BF224">
        <v>1714160124.25</v>
      </c>
      <c r="BG224">
        <v>1997.352916666667</v>
      </c>
      <c r="BH224">
        <v>2000.049166666667</v>
      </c>
      <c r="BI224">
        <v>16.34866666666667</v>
      </c>
      <c r="BJ224">
        <v>15.9133375</v>
      </c>
      <c r="BK224">
        <v>2004.621666666667</v>
      </c>
      <c r="BL224">
        <v>16.37250833333333</v>
      </c>
      <c r="BM224">
        <v>600.0165000000001</v>
      </c>
      <c r="BN224">
        <v>101.3506666666667</v>
      </c>
      <c r="BO224">
        <v>0.1000280833333333</v>
      </c>
      <c r="BP224">
        <v>26.9140125</v>
      </c>
      <c r="BQ224">
        <v>27.06718333333333</v>
      </c>
      <c r="BR224">
        <v>999.9</v>
      </c>
      <c r="BS224">
        <v>0</v>
      </c>
      <c r="BT224">
        <v>0</v>
      </c>
      <c r="BU224">
        <v>9995.709166666667</v>
      </c>
      <c r="BV224">
        <v>0</v>
      </c>
      <c r="BW224">
        <v>88.67649166666668</v>
      </c>
      <c r="BX224">
        <v>-2.695933333333333</v>
      </c>
      <c r="BY224">
        <v>2030.549166666666</v>
      </c>
      <c r="BZ224">
        <v>2032.391666666666</v>
      </c>
      <c r="CA224">
        <v>0.4353345</v>
      </c>
      <c r="CB224">
        <v>2000.049166666667</v>
      </c>
      <c r="CC224">
        <v>15.9133375</v>
      </c>
      <c r="CD224">
        <v>1.656950416666667</v>
      </c>
      <c r="CE224">
        <v>1.612829166666667</v>
      </c>
      <c r="CF224">
        <v>14.498875</v>
      </c>
      <c r="CG224">
        <v>14.08189166666667</v>
      </c>
      <c r="CH224">
        <v>349.990375</v>
      </c>
      <c r="CI224">
        <v>0.8999639583333333</v>
      </c>
      <c r="CJ224">
        <v>0.1000360666666667</v>
      </c>
      <c r="CK224">
        <v>0</v>
      </c>
      <c r="CL224">
        <v>276.24075</v>
      </c>
      <c r="CM224">
        <v>5.00098</v>
      </c>
      <c r="CN224">
        <v>1573.810833333334</v>
      </c>
      <c r="CO224">
        <v>3193.018333333333</v>
      </c>
      <c r="CP224">
        <v>35.1145</v>
      </c>
      <c r="CQ224">
        <v>38.91891666666667</v>
      </c>
      <c r="CR224">
        <v>36.705375</v>
      </c>
      <c r="CS224">
        <v>38.14308333333333</v>
      </c>
      <c r="CT224">
        <v>37.062</v>
      </c>
      <c r="CU224">
        <v>310.4783333333333</v>
      </c>
      <c r="CV224">
        <v>34.5125</v>
      </c>
      <c r="CW224">
        <v>0</v>
      </c>
      <c r="CX224">
        <v>1714160217.5</v>
      </c>
      <c r="CY224">
        <v>0</v>
      </c>
      <c r="CZ224">
        <v>1714158924.6</v>
      </c>
      <c r="DA224" t="s">
        <v>732</v>
      </c>
      <c r="DB224">
        <v>1714158924.6</v>
      </c>
      <c r="DC224">
        <v>1714158906.6</v>
      </c>
      <c r="DD224">
        <v>7</v>
      </c>
      <c r="DE224">
        <v>1.728</v>
      </c>
      <c r="DF224">
        <v>-0.003</v>
      </c>
      <c r="DG224">
        <v>-7.118</v>
      </c>
      <c r="DH224">
        <v>-0.028</v>
      </c>
      <c r="DI224">
        <v>2000</v>
      </c>
      <c r="DJ224">
        <v>14</v>
      </c>
      <c r="DK224">
        <v>0.74</v>
      </c>
      <c r="DL224">
        <v>0.11</v>
      </c>
      <c r="DM224">
        <v>-4.281009249999999</v>
      </c>
      <c r="DN224">
        <v>22.19303538461539</v>
      </c>
      <c r="DO224">
        <v>2.329525224067543</v>
      </c>
      <c r="DP224">
        <v>0</v>
      </c>
      <c r="DQ224">
        <v>0.4052796499999999</v>
      </c>
      <c r="DR224">
        <v>0.4089382288930573</v>
      </c>
      <c r="DS224">
        <v>0.04479467486741589</v>
      </c>
      <c r="DT224">
        <v>0</v>
      </c>
      <c r="DU224">
        <v>0</v>
      </c>
      <c r="DV224">
        <v>2</v>
      </c>
      <c r="DW224" t="s">
        <v>357</v>
      </c>
      <c r="DX224">
        <v>3.22812</v>
      </c>
      <c r="DY224">
        <v>2.70434</v>
      </c>
      <c r="DZ224">
        <v>0.293091</v>
      </c>
      <c r="EA224">
        <v>0.293285</v>
      </c>
      <c r="EB224">
        <v>0.0873222</v>
      </c>
      <c r="EC224">
        <v>0.0860514</v>
      </c>
      <c r="ED224">
        <v>22929.9</v>
      </c>
      <c r="EE224">
        <v>22344.7</v>
      </c>
      <c r="EF224">
        <v>31088.7</v>
      </c>
      <c r="EG224">
        <v>30000.8</v>
      </c>
      <c r="EH224">
        <v>37997.7</v>
      </c>
      <c r="EI224">
        <v>36283.3</v>
      </c>
      <c r="EJ224">
        <v>43554.9</v>
      </c>
      <c r="EK224">
        <v>41916.2</v>
      </c>
      <c r="EL224">
        <v>2.0967</v>
      </c>
      <c r="EM224">
        <v>1.83777</v>
      </c>
      <c r="EN224">
        <v>0.0122115</v>
      </c>
      <c r="EO224">
        <v>0</v>
      </c>
      <c r="EP224">
        <v>26.8538</v>
      </c>
      <c r="EQ224">
        <v>999.9</v>
      </c>
      <c r="ER224">
        <v>38.6</v>
      </c>
      <c r="ES224">
        <v>33.5</v>
      </c>
      <c r="ET224">
        <v>19.7894</v>
      </c>
      <c r="EU224">
        <v>61.7029</v>
      </c>
      <c r="EV224">
        <v>21.7748</v>
      </c>
      <c r="EW224">
        <v>1</v>
      </c>
      <c r="EX224">
        <v>0.204682</v>
      </c>
      <c r="EY224">
        <v>1.16405</v>
      </c>
      <c r="EZ224">
        <v>20.1474</v>
      </c>
      <c r="FA224">
        <v>5.22448</v>
      </c>
      <c r="FB224">
        <v>11.998</v>
      </c>
      <c r="FC224">
        <v>4.96595</v>
      </c>
      <c r="FD224">
        <v>3.297</v>
      </c>
      <c r="FE224">
        <v>9999</v>
      </c>
      <c r="FF224">
        <v>9999</v>
      </c>
      <c r="FG224">
        <v>9999</v>
      </c>
      <c r="FH224">
        <v>29.1</v>
      </c>
      <c r="FI224">
        <v>4.97151</v>
      </c>
      <c r="FJ224">
        <v>1.86825</v>
      </c>
      <c r="FK224">
        <v>1.85974</v>
      </c>
      <c r="FL224">
        <v>1.86569</v>
      </c>
      <c r="FM224">
        <v>1.86356</v>
      </c>
      <c r="FN224">
        <v>1.86493</v>
      </c>
      <c r="FO224">
        <v>1.86039</v>
      </c>
      <c r="FP224">
        <v>1.86449</v>
      </c>
      <c r="FQ224">
        <v>0</v>
      </c>
      <c r="FR224">
        <v>0</v>
      </c>
      <c r="FS224">
        <v>0</v>
      </c>
      <c r="FT224">
        <v>0</v>
      </c>
      <c r="FU224" t="s">
        <v>358</v>
      </c>
      <c r="FV224" t="s">
        <v>359</v>
      </c>
      <c r="FW224" t="s">
        <v>360</v>
      </c>
      <c r="FX224" t="s">
        <v>360</v>
      </c>
      <c r="FY224" t="s">
        <v>360</v>
      </c>
      <c r="FZ224" t="s">
        <v>360</v>
      </c>
      <c r="GA224">
        <v>0</v>
      </c>
      <c r="GB224">
        <v>100</v>
      </c>
      <c r="GC224">
        <v>100</v>
      </c>
      <c r="GD224">
        <v>-7.27</v>
      </c>
      <c r="GE224">
        <v>-0.024</v>
      </c>
      <c r="GF224">
        <v>0.7488809363715137</v>
      </c>
      <c r="GG224">
        <v>-0.004200780211792431</v>
      </c>
      <c r="GH224">
        <v>-6.086107273994438E-07</v>
      </c>
      <c r="GI224">
        <v>3.538391214060535E-10</v>
      </c>
      <c r="GJ224">
        <v>-0.05062057039447274</v>
      </c>
      <c r="GK224">
        <v>0.006682484536868237</v>
      </c>
      <c r="GL224">
        <v>-0.0007200357986506558</v>
      </c>
      <c r="GM224">
        <v>2.515042002614049E-05</v>
      </c>
      <c r="GN224">
        <v>15</v>
      </c>
      <c r="GO224">
        <v>1944</v>
      </c>
      <c r="GP224">
        <v>3</v>
      </c>
      <c r="GQ224">
        <v>20</v>
      </c>
      <c r="GR224">
        <v>20.1</v>
      </c>
      <c r="GS224">
        <v>20.4</v>
      </c>
      <c r="GT224">
        <v>4.01611</v>
      </c>
      <c r="GU224">
        <v>2.41577</v>
      </c>
      <c r="GV224">
        <v>1.44775</v>
      </c>
      <c r="GW224">
        <v>2.29004</v>
      </c>
      <c r="GX224">
        <v>1.55151</v>
      </c>
      <c r="GY224">
        <v>2.42798</v>
      </c>
      <c r="GZ224">
        <v>40.5787</v>
      </c>
      <c r="HA224">
        <v>24.0525</v>
      </c>
      <c r="HB224">
        <v>18</v>
      </c>
      <c r="HC224">
        <v>607.205</v>
      </c>
      <c r="HD224">
        <v>440.194</v>
      </c>
      <c r="HE224">
        <v>24.9988</v>
      </c>
      <c r="HF224">
        <v>29.7171</v>
      </c>
      <c r="HG224">
        <v>30.0005</v>
      </c>
      <c r="HH224">
        <v>29.6784</v>
      </c>
      <c r="HI224">
        <v>29.6308</v>
      </c>
      <c r="HJ224">
        <v>80.4093</v>
      </c>
      <c r="HK224">
        <v>26.6099</v>
      </c>
      <c r="HL224">
        <v>28.6515</v>
      </c>
      <c r="HM224">
        <v>25</v>
      </c>
      <c r="HN224">
        <v>2000</v>
      </c>
      <c r="HO224">
        <v>15.7612</v>
      </c>
      <c r="HP224">
        <v>98.63890000000001</v>
      </c>
      <c r="HQ224">
        <v>100.136</v>
      </c>
    </row>
    <row r="225" spans="1:225">
      <c r="A225">
        <v>209</v>
      </c>
      <c r="B225">
        <v>1714160140.5</v>
      </c>
      <c r="C225">
        <v>9083.400000095367</v>
      </c>
      <c r="D225" t="s">
        <v>805</v>
      </c>
      <c r="E225" t="s">
        <v>806</v>
      </c>
      <c r="F225">
        <v>5</v>
      </c>
      <c r="G225" t="s">
        <v>441</v>
      </c>
      <c r="H225">
        <v>1714160132.827586</v>
      </c>
      <c r="I225">
        <f>(J225)/1000</f>
        <v>0</v>
      </c>
      <c r="J225">
        <f>IF(BE225, AM225, AG225)</f>
        <v>0</v>
      </c>
      <c r="K225">
        <f>IF(BE225, AH225, AF225)</f>
        <v>0</v>
      </c>
      <c r="L225">
        <f>BG225 - IF(AT225&gt;1, K225*BA225*100.0/(AV225*BU225), 0)</f>
        <v>0</v>
      </c>
      <c r="M225">
        <f>((S225-I225/2)*L225-K225)/(S225+I225/2)</f>
        <v>0</v>
      </c>
      <c r="N225">
        <f>M225*(BN225+BO225)/1000.0</f>
        <v>0</v>
      </c>
      <c r="O225">
        <f>(BG225 - IF(AT225&gt;1, K225*BA225*100.0/(AV225*BU225), 0))*(BN225+BO225)/1000.0</f>
        <v>0</v>
      </c>
      <c r="P225">
        <f>2.0/((1/R225-1/Q225)+SIGN(R225)*SQRT((1/R225-1/Q225)*(1/R225-1/Q225) + 4*BB225/((BB225+1)*(BB225+1))*(2*1/R225*1/Q225-1/Q225*1/Q225)))</f>
        <v>0</v>
      </c>
      <c r="Q225">
        <f>IF(LEFT(BC225,1)&lt;&gt;"0",IF(LEFT(BC225,1)="1",3.0,BD225),$D$5+$E$5*(BU225*BN225/($K$5*1000))+$F$5*(BU225*BN225/($K$5*1000))*MAX(MIN(BA225,$J$5),$I$5)*MAX(MIN(BA225,$J$5),$I$5)+$G$5*MAX(MIN(BA225,$J$5),$I$5)*(BU225*BN225/($K$5*1000))+$H$5*(BU225*BN225/($K$5*1000))*(BU225*BN225/($K$5*1000)))</f>
        <v>0</v>
      </c>
      <c r="R225">
        <f>I225*(1000-(1000*0.61365*exp(17.502*V225/(240.97+V225))/(BN225+BO225)+BI225)/2)/(1000*0.61365*exp(17.502*V225/(240.97+V225))/(BN225+BO225)-BI225)</f>
        <v>0</v>
      </c>
      <c r="S225">
        <f>1/((BB225+1)/(P225/1.6)+1/(Q225/1.37)) + BB225/((BB225+1)/(P225/1.6) + BB225/(Q225/1.37))</f>
        <v>0</v>
      </c>
      <c r="T225">
        <f>(AW225*AZ225)</f>
        <v>0</v>
      </c>
      <c r="U225">
        <f>(BP225+(T225+2*0.95*5.67E-8*(((BP225+$B$7)+273)^4-(BP225+273)^4)-44100*I225)/(1.84*29.3*Q225+8*0.95*5.67E-8*(BP225+273)^3))</f>
        <v>0</v>
      </c>
      <c r="V225">
        <f>($C$7*BQ225+$D$7*BR225+$E$7*U225)</f>
        <v>0</v>
      </c>
      <c r="W225">
        <f>0.61365*exp(17.502*V225/(240.97+V225))</f>
        <v>0</v>
      </c>
      <c r="X225">
        <f>(Y225/Z225*100)</f>
        <v>0</v>
      </c>
      <c r="Y225">
        <f>BI225*(BN225+BO225)/1000</f>
        <v>0</v>
      </c>
      <c r="Z225">
        <f>0.61365*exp(17.502*BP225/(240.97+BP225))</f>
        <v>0</v>
      </c>
      <c r="AA225">
        <f>(W225-BI225*(BN225+BO225)/1000)</f>
        <v>0</v>
      </c>
      <c r="AB225">
        <f>(-I225*44100)</f>
        <v>0</v>
      </c>
      <c r="AC225">
        <f>2*29.3*Q225*0.92*(BP225-V225)</f>
        <v>0</v>
      </c>
      <c r="AD225">
        <f>2*0.95*5.67E-8*(((BP225+$B$7)+273)^4-(V225+273)^4)</f>
        <v>0</v>
      </c>
      <c r="AE225">
        <f>T225+AD225+AB225+AC225</f>
        <v>0</v>
      </c>
      <c r="AF225">
        <f>BM225*AT225*(BH225-BG225*(1000-AT225*BJ225)/(1000-AT225*BI225))/(100*BA225)</f>
        <v>0</v>
      </c>
      <c r="AG225">
        <f>1000*BM225*AT225*(BI225-BJ225)/(100*BA225*(1000-AT225*BI225))</f>
        <v>0</v>
      </c>
      <c r="AH225">
        <f>(AI225 - AJ225 - BN225*1E3/(8.314*(BP225+273.15)) * AL225/BM225 * AK225) * BM225/(100*BA225) * (1000 - BJ225)/1000</f>
        <v>0</v>
      </c>
      <c r="AI225">
        <v>2031.821912781305</v>
      </c>
      <c r="AJ225">
        <v>2031.09909090909</v>
      </c>
      <c r="AK225">
        <v>-0.06730132656565152</v>
      </c>
      <c r="AL225">
        <v>67.22253877280467</v>
      </c>
      <c r="AM225">
        <f>(AO225 - AN225 + BN225*1E3/(8.314*(BP225+273.15)) * AQ225/BM225 * AP225) * BM225/(100*BA225) * 1000/(1000 - AO225)</f>
        <v>0</v>
      </c>
      <c r="AN225">
        <v>15.81658325215088</v>
      </c>
      <c r="AO225">
        <v>16.23865212121212</v>
      </c>
      <c r="AP225">
        <v>-0.005738712335468523</v>
      </c>
      <c r="AQ225">
        <v>78.52729440676273</v>
      </c>
      <c r="AR225">
        <v>0</v>
      </c>
      <c r="AS225">
        <v>0</v>
      </c>
      <c r="AT225">
        <f>IF(AR225*$H$13&gt;=AV225,1.0,(AV225/(AV225-AR225*$H$13)))</f>
        <v>0</v>
      </c>
      <c r="AU225">
        <f>(AT225-1)*100</f>
        <v>0</v>
      </c>
      <c r="AV225">
        <f>MAX(0,($B$13+$C$13*BU225)/(1+$D$13*BU225)*BN225/(BP225+273)*$E$13)</f>
        <v>0</v>
      </c>
      <c r="AW225">
        <f>$B$11*BV225+$C$11*BW225+$F$11*CH225*(1-CK225)</f>
        <v>0</v>
      </c>
      <c r="AX225">
        <f>AW225*AY225</f>
        <v>0</v>
      </c>
      <c r="AY225">
        <f>($B$11*$D$9+$C$11*$D$9+$F$11*((CU225+CM225)/MAX(CU225+CM225+CV225, 0.1)*$I$9+CV225/MAX(CU225+CM225+CV225, 0.1)*$J$9))/($B$11+$C$11+$F$11)</f>
        <v>0</v>
      </c>
      <c r="AZ225">
        <f>($B$11*$K$9+$C$11*$K$9+$F$11*((CU225+CM225)/MAX(CU225+CM225+CV225, 0.1)*$P$9+CV225/MAX(CU225+CM225+CV225, 0.1)*$Q$9))/($B$11+$C$11+$F$11)</f>
        <v>0</v>
      </c>
      <c r="BA225">
        <v>6</v>
      </c>
      <c r="BB225">
        <v>0.5</v>
      </c>
      <c r="BC225" t="s">
        <v>355</v>
      </c>
      <c r="BD225">
        <v>2</v>
      </c>
      <c r="BE225" t="b">
        <v>1</v>
      </c>
      <c r="BF225">
        <v>1714160132.827586</v>
      </c>
      <c r="BG225">
        <v>1998.075517241379</v>
      </c>
      <c r="BH225">
        <v>1999.971379310345</v>
      </c>
      <c r="BI225">
        <v>16.28293448275862</v>
      </c>
      <c r="BJ225">
        <v>15.84432758620689</v>
      </c>
      <c r="BK225">
        <v>2005.344482758621</v>
      </c>
      <c r="BL225">
        <v>16.307</v>
      </c>
      <c r="BM225">
        <v>599.9676896551725</v>
      </c>
      <c r="BN225">
        <v>101.3465862068965</v>
      </c>
      <c r="BO225">
        <v>0.09998091724137929</v>
      </c>
      <c r="BP225">
        <v>26.89905172413793</v>
      </c>
      <c r="BQ225">
        <v>27.0514</v>
      </c>
      <c r="BR225">
        <v>999.9000000000002</v>
      </c>
      <c r="BS225">
        <v>0</v>
      </c>
      <c r="BT225">
        <v>0</v>
      </c>
      <c r="BU225">
        <v>9995.755172413796</v>
      </c>
      <c r="BV225">
        <v>0</v>
      </c>
      <c r="BW225">
        <v>88.75070344827587</v>
      </c>
      <c r="BX225">
        <v>-1.894814482758621</v>
      </c>
      <c r="BY225">
        <v>2031.149655172414</v>
      </c>
      <c r="BZ225">
        <v>2032.169655172414</v>
      </c>
      <c r="CA225">
        <v>0.4386070689655172</v>
      </c>
      <c r="CB225">
        <v>1999.971379310345</v>
      </c>
      <c r="CC225">
        <v>15.84432758620689</v>
      </c>
      <c r="CD225">
        <v>1.65022</v>
      </c>
      <c r="CE225">
        <v>1.605769655172414</v>
      </c>
      <c r="CF225">
        <v>14.43590344827586</v>
      </c>
      <c r="CG225">
        <v>14.01426206896551</v>
      </c>
      <c r="CH225">
        <v>350.0159655172414</v>
      </c>
      <c r="CI225">
        <v>0.899985103448276</v>
      </c>
      <c r="CJ225">
        <v>0.1000148896551724</v>
      </c>
      <c r="CK225">
        <v>0</v>
      </c>
      <c r="CL225">
        <v>275.5123448275862</v>
      </c>
      <c r="CM225">
        <v>5.00098</v>
      </c>
      <c r="CN225">
        <v>1568.693793103448</v>
      </c>
      <c r="CO225">
        <v>3193.276206896552</v>
      </c>
      <c r="CP225">
        <v>35.07503448275862</v>
      </c>
      <c r="CQ225">
        <v>38.88141379310346</v>
      </c>
      <c r="CR225">
        <v>36.68699999999999</v>
      </c>
      <c r="CS225">
        <v>38.11413793103448</v>
      </c>
      <c r="CT225">
        <v>37.06199999999999</v>
      </c>
      <c r="CU225">
        <v>310.508275862069</v>
      </c>
      <c r="CV225">
        <v>34.50689655172413</v>
      </c>
      <c r="CW225">
        <v>0</v>
      </c>
      <c r="CX225">
        <v>1714160227.7</v>
      </c>
      <c r="CY225">
        <v>0</v>
      </c>
      <c r="CZ225">
        <v>1714158924.6</v>
      </c>
      <c r="DA225" t="s">
        <v>732</v>
      </c>
      <c r="DB225">
        <v>1714158924.6</v>
      </c>
      <c r="DC225">
        <v>1714158906.6</v>
      </c>
      <c r="DD225">
        <v>7</v>
      </c>
      <c r="DE225">
        <v>1.728</v>
      </c>
      <c r="DF225">
        <v>-0.003</v>
      </c>
      <c r="DG225">
        <v>-7.118</v>
      </c>
      <c r="DH225">
        <v>-0.028</v>
      </c>
      <c r="DI225">
        <v>2000</v>
      </c>
      <c r="DJ225">
        <v>14</v>
      </c>
      <c r="DK225">
        <v>0.74</v>
      </c>
      <c r="DL225">
        <v>0.11</v>
      </c>
      <c r="DM225">
        <v>-2.207413170731707</v>
      </c>
      <c r="DN225">
        <v>5.347031498257843</v>
      </c>
      <c r="DO225">
        <v>0.542997933699698</v>
      </c>
      <c r="DP225">
        <v>0</v>
      </c>
      <c r="DQ225">
        <v>0.4375541219512195</v>
      </c>
      <c r="DR225">
        <v>0.009922473867596322</v>
      </c>
      <c r="DS225">
        <v>0.006797464237368123</v>
      </c>
      <c r="DT225">
        <v>1</v>
      </c>
      <c r="DU225">
        <v>1</v>
      </c>
      <c r="DV225">
        <v>2</v>
      </c>
      <c r="DW225" t="s">
        <v>368</v>
      </c>
      <c r="DX225">
        <v>3.22818</v>
      </c>
      <c r="DY225">
        <v>2.70421</v>
      </c>
      <c r="DZ225">
        <v>0.29308</v>
      </c>
      <c r="EA225">
        <v>0.293252</v>
      </c>
      <c r="EB225">
        <v>0.0870784</v>
      </c>
      <c r="EC225">
        <v>0.0858637</v>
      </c>
      <c r="ED225">
        <v>22929.5</v>
      </c>
      <c r="EE225">
        <v>22345.2</v>
      </c>
      <c r="EF225">
        <v>31087.9</v>
      </c>
      <c r="EG225">
        <v>30000.2</v>
      </c>
      <c r="EH225">
        <v>38006.3</v>
      </c>
      <c r="EI225">
        <v>36290.5</v>
      </c>
      <c r="EJ225">
        <v>43553.1</v>
      </c>
      <c r="EK225">
        <v>41915.9</v>
      </c>
      <c r="EL225">
        <v>2.09693</v>
      </c>
      <c r="EM225">
        <v>1.83745</v>
      </c>
      <c r="EN225">
        <v>0.0132918</v>
      </c>
      <c r="EO225">
        <v>0</v>
      </c>
      <c r="EP225">
        <v>26.8288</v>
      </c>
      <c r="EQ225">
        <v>999.9</v>
      </c>
      <c r="ER225">
        <v>38.6</v>
      </c>
      <c r="ES225">
        <v>33.5</v>
      </c>
      <c r="ET225">
        <v>19.7904</v>
      </c>
      <c r="EU225">
        <v>61.5429</v>
      </c>
      <c r="EV225">
        <v>21.8029</v>
      </c>
      <c r="EW225">
        <v>1</v>
      </c>
      <c r="EX225">
        <v>0.205465</v>
      </c>
      <c r="EY225">
        <v>1.15481</v>
      </c>
      <c r="EZ225">
        <v>20.1475</v>
      </c>
      <c r="FA225">
        <v>5.22493</v>
      </c>
      <c r="FB225">
        <v>11.998</v>
      </c>
      <c r="FC225">
        <v>4.9663</v>
      </c>
      <c r="FD225">
        <v>3.297</v>
      </c>
      <c r="FE225">
        <v>9999</v>
      </c>
      <c r="FF225">
        <v>9999</v>
      </c>
      <c r="FG225">
        <v>9999</v>
      </c>
      <c r="FH225">
        <v>29.1</v>
      </c>
      <c r="FI225">
        <v>4.97151</v>
      </c>
      <c r="FJ225">
        <v>1.86823</v>
      </c>
      <c r="FK225">
        <v>1.85974</v>
      </c>
      <c r="FL225">
        <v>1.86569</v>
      </c>
      <c r="FM225">
        <v>1.86356</v>
      </c>
      <c r="FN225">
        <v>1.86493</v>
      </c>
      <c r="FO225">
        <v>1.86041</v>
      </c>
      <c r="FP225">
        <v>1.8645</v>
      </c>
      <c r="FQ225">
        <v>0</v>
      </c>
      <c r="FR225">
        <v>0</v>
      </c>
      <c r="FS225">
        <v>0</v>
      </c>
      <c r="FT225">
        <v>0</v>
      </c>
      <c r="FU225" t="s">
        <v>358</v>
      </c>
      <c r="FV225" t="s">
        <v>359</v>
      </c>
      <c r="FW225" t="s">
        <v>360</v>
      </c>
      <c r="FX225" t="s">
        <v>360</v>
      </c>
      <c r="FY225" t="s">
        <v>360</v>
      </c>
      <c r="FZ225" t="s">
        <v>360</v>
      </c>
      <c r="GA225">
        <v>0</v>
      </c>
      <c r="GB225">
        <v>100</v>
      </c>
      <c r="GC225">
        <v>100</v>
      </c>
      <c r="GD225">
        <v>-7.26</v>
      </c>
      <c r="GE225">
        <v>-0.0242</v>
      </c>
      <c r="GF225">
        <v>0.7488809363715137</v>
      </c>
      <c r="GG225">
        <v>-0.004200780211792431</v>
      </c>
      <c r="GH225">
        <v>-6.086107273994438E-07</v>
      </c>
      <c r="GI225">
        <v>3.538391214060535E-10</v>
      </c>
      <c r="GJ225">
        <v>-0.05062057039447274</v>
      </c>
      <c r="GK225">
        <v>0.006682484536868237</v>
      </c>
      <c r="GL225">
        <v>-0.0007200357986506558</v>
      </c>
      <c r="GM225">
        <v>2.515042002614049E-05</v>
      </c>
      <c r="GN225">
        <v>15</v>
      </c>
      <c r="GO225">
        <v>1944</v>
      </c>
      <c r="GP225">
        <v>3</v>
      </c>
      <c r="GQ225">
        <v>20</v>
      </c>
      <c r="GR225">
        <v>20.3</v>
      </c>
      <c r="GS225">
        <v>20.6</v>
      </c>
      <c r="GT225">
        <v>4.01611</v>
      </c>
      <c r="GU225">
        <v>2.41821</v>
      </c>
      <c r="GV225">
        <v>1.44775</v>
      </c>
      <c r="GW225">
        <v>2.29004</v>
      </c>
      <c r="GX225">
        <v>1.55151</v>
      </c>
      <c r="GY225">
        <v>2.42798</v>
      </c>
      <c r="GZ225">
        <v>40.6042</v>
      </c>
      <c r="HA225">
        <v>24.0525</v>
      </c>
      <c r="HB225">
        <v>18</v>
      </c>
      <c r="HC225">
        <v>607.484</v>
      </c>
      <c r="HD225">
        <v>440.08</v>
      </c>
      <c r="HE225">
        <v>24.9991</v>
      </c>
      <c r="HF225">
        <v>29.7274</v>
      </c>
      <c r="HG225">
        <v>30.0005</v>
      </c>
      <c r="HH225">
        <v>29.6901</v>
      </c>
      <c r="HI225">
        <v>29.6421</v>
      </c>
      <c r="HJ225">
        <v>80.4148</v>
      </c>
      <c r="HK225">
        <v>26.6099</v>
      </c>
      <c r="HL225">
        <v>28.6515</v>
      </c>
      <c r="HM225">
        <v>25</v>
      </c>
      <c r="HN225">
        <v>2000</v>
      </c>
      <c r="HO225">
        <v>15.7634</v>
      </c>
      <c r="HP225">
        <v>98.63549999999999</v>
      </c>
      <c r="HQ225">
        <v>100.135</v>
      </c>
    </row>
    <row r="226" spans="1:225">
      <c r="A226">
        <v>210</v>
      </c>
      <c r="B226">
        <v>1714160150.5</v>
      </c>
      <c r="C226">
        <v>9093.400000095367</v>
      </c>
      <c r="D226" t="s">
        <v>807</v>
      </c>
      <c r="E226" t="s">
        <v>808</v>
      </c>
      <c r="F226">
        <v>5</v>
      </c>
      <c r="G226" t="s">
        <v>441</v>
      </c>
      <c r="H226">
        <v>1714160142.566667</v>
      </c>
      <c r="I226">
        <f>(J226)/1000</f>
        <v>0</v>
      </c>
      <c r="J226">
        <f>IF(BE226, AM226, AG226)</f>
        <v>0</v>
      </c>
      <c r="K226">
        <f>IF(BE226, AH226, AF226)</f>
        <v>0</v>
      </c>
      <c r="L226">
        <f>BG226 - IF(AT226&gt;1, K226*BA226*100.0/(AV226*BU226), 0)</f>
        <v>0</v>
      </c>
      <c r="M226">
        <f>((S226-I226/2)*L226-K226)/(S226+I226/2)</f>
        <v>0</v>
      </c>
      <c r="N226">
        <f>M226*(BN226+BO226)/1000.0</f>
        <v>0</v>
      </c>
      <c r="O226">
        <f>(BG226 - IF(AT226&gt;1, K226*BA226*100.0/(AV226*BU226), 0))*(BN226+BO226)/1000.0</f>
        <v>0</v>
      </c>
      <c r="P226">
        <f>2.0/((1/R226-1/Q226)+SIGN(R226)*SQRT((1/R226-1/Q226)*(1/R226-1/Q226) + 4*BB226/((BB226+1)*(BB226+1))*(2*1/R226*1/Q226-1/Q226*1/Q226)))</f>
        <v>0</v>
      </c>
      <c r="Q226">
        <f>IF(LEFT(BC226,1)&lt;&gt;"0",IF(LEFT(BC226,1)="1",3.0,BD226),$D$5+$E$5*(BU226*BN226/($K$5*1000))+$F$5*(BU226*BN226/($K$5*1000))*MAX(MIN(BA226,$J$5),$I$5)*MAX(MIN(BA226,$J$5),$I$5)+$G$5*MAX(MIN(BA226,$J$5),$I$5)*(BU226*BN226/($K$5*1000))+$H$5*(BU226*BN226/($K$5*1000))*(BU226*BN226/($K$5*1000)))</f>
        <v>0</v>
      </c>
      <c r="R226">
        <f>I226*(1000-(1000*0.61365*exp(17.502*V226/(240.97+V226))/(BN226+BO226)+BI226)/2)/(1000*0.61365*exp(17.502*V226/(240.97+V226))/(BN226+BO226)-BI226)</f>
        <v>0</v>
      </c>
      <c r="S226">
        <f>1/((BB226+1)/(P226/1.6)+1/(Q226/1.37)) + BB226/((BB226+1)/(P226/1.6) + BB226/(Q226/1.37))</f>
        <v>0</v>
      </c>
      <c r="T226">
        <f>(AW226*AZ226)</f>
        <v>0</v>
      </c>
      <c r="U226">
        <f>(BP226+(T226+2*0.95*5.67E-8*(((BP226+$B$7)+273)^4-(BP226+273)^4)-44100*I226)/(1.84*29.3*Q226+8*0.95*5.67E-8*(BP226+273)^3))</f>
        <v>0</v>
      </c>
      <c r="V226">
        <f>($C$7*BQ226+$D$7*BR226+$E$7*U226)</f>
        <v>0</v>
      </c>
      <c r="W226">
        <f>0.61365*exp(17.502*V226/(240.97+V226))</f>
        <v>0</v>
      </c>
      <c r="X226">
        <f>(Y226/Z226*100)</f>
        <v>0</v>
      </c>
      <c r="Y226">
        <f>BI226*(BN226+BO226)/1000</f>
        <v>0</v>
      </c>
      <c r="Z226">
        <f>0.61365*exp(17.502*BP226/(240.97+BP226))</f>
        <v>0</v>
      </c>
      <c r="AA226">
        <f>(W226-BI226*(BN226+BO226)/1000)</f>
        <v>0</v>
      </c>
      <c r="AB226">
        <f>(-I226*44100)</f>
        <v>0</v>
      </c>
      <c r="AC226">
        <f>2*29.3*Q226*0.92*(BP226-V226)</f>
        <v>0</v>
      </c>
      <c r="AD226">
        <f>2*0.95*5.67E-8*(((BP226+$B$7)+273)^4-(V226+273)^4)</f>
        <v>0</v>
      </c>
      <c r="AE226">
        <f>T226+AD226+AB226+AC226</f>
        <v>0</v>
      </c>
      <c r="AF226">
        <f>BM226*AT226*(BH226-BG226*(1000-AT226*BJ226)/(1000-AT226*BI226))/(100*BA226)</f>
        <v>0</v>
      </c>
      <c r="AG226">
        <f>1000*BM226*AT226*(BI226-BJ226)/(100*BA226*(1000-AT226*BI226))</f>
        <v>0</v>
      </c>
      <c r="AH226">
        <f>(AI226 - AJ226 - BN226*1E3/(8.314*(BP226+273.15)) * AL226/BM226 * AK226) * BM226/(100*BA226) * (1000 - BJ226)/1000</f>
        <v>0</v>
      </c>
      <c r="AI226">
        <v>2032.142513195005</v>
      </c>
      <c r="AJ226">
        <v>2031.159818181818</v>
      </c>
      <c r="AK226">
        <v>-0.0503736224856724</v>
      </c>
      <c r="AL226">
        <v>67.22253877280467</v>
      </c>
      <c r="AM226">
        <f>(AO226 - AN226 + BN226*1E3/(8.314*(BP226+273.15)) * AQ226/BM226 * AP226) * BM226/(100*BA226) * 1000/(1000 - AO226)</f>
        <v>0</v>
      </c>
      <c r="AN226">
        <v>15.81710164327788</v>
      </c>
      <c r="AO226">
        <v>16.22271818181818</v>
      </c>
      <c r="AP226">
        <v>-0.0002265381282814087</v>
      </c>
      <c r="AQ226">
        <v>78.52729440676273</v>
      </c>
      <c r="AR226">
        <v>0</v>
      </c>
      <c r="AS226">
        <v>0</v>
      </c>
      <c r="AT226">
        <f>IF(AR226*$H$13&gt;=AV226,1.0,(AV226/(AV226-AR226*$H$13)))</f>
        <v>0</v>
      </c>
      <c r="AU226">
        <f>(AT226-1)*100</f>
        <v>0</v>
      </c>
      <c r="AV226">
        <f>MAX(0,($B$13+$C$13*BU226)/(1+$D$13*BU226)*BN226/(BP226+273)*$E$13)</f>
        <v>0</v>
      </c>
      <c r="AW226">
        <f>$B$11*BV226+$C$11*BW226+$F$11*CH226*(1-CK226)</f>
        <v>0</v>
      </c>
      <c r="AX226">
        <f>AW226*AY226</f>
        <v>0</v>
      </c>
      <c r="AY226">
        <f>($B$11*$D$9+$C$11*$D$9+$F$11*((CU226+CM226)/MAX(CU226+CM226+CV226, 0.1)*$I$9+CV226/MAX(CU226+CM226+CV226, 0.1)*$J$9))/($B$11+$C$11+$F$11)</f>
        <v>0</v>
      </c>
      <c r="AZ226">
        <f>($B$11*$K$9+$C$11*$K$9+$F$11*((CU226+CM226)/MAX(CU226+CM226+CV226, 0.1)*$P$9+CV226/MAX(CU226+CM226+CV226, 0.1)*$Q$9))/($B$11+$C$11+$F$11)</f>
        <v>0</v>
      </c>
      <c r="BA226">
        <v>6</v>
      </c>
      <c r="BB226">
        <v>0.5</v>
      </c>
      <c r="BC226" t="s">
        <v>355</v>
      </c>
      <c r="BD226">
        <v>2</v>
      </c>
      <c r="BE226" t="b">
        <v>1</v>
      </c>
      <c r="BF226">
        <v>1714160142.566667</v>
      </c>
      <c r="BG226">
        <v>1998.258</v>
      </c>
      <c r="BH226">
        <v>1999.964</v>
      </c>
      <c r="BI226">
        <v>16.23620333333334</v>
      </c>
      <c r="BJ226">
        <v>15.81685</v>
      </c>
      <c r="BK226">
        <v>2005.527666666666</v>
      </c>
      <c r="BL226">
        <v>16.26042666666667</v>
      </c>
      <c r="BM226">
        <v>600.0032</v>
      </c>
      <c r="BN226">
        <v>101.3421</v>
      </c>
      <c r="BO226">
        <v>0.0999853</v>
      </c>
      <c r="BP226">
        <v>26.90360333333333</v>
      </c>
      <c r="BQ226">
        <v>27.04521333333334</v>
      </c>
      <c r="BR226">
        <v>999.9000000000002</v>
      </c>
      <c r="BS226">
        <v>0</v>
      </c>
      <c r="BT226">
        <v>0</v>
      </c>
      <c r="BU226">
        <v>10005.14133333333</v>
      </c>
      <c r="BV226">
        <v>0</v>
      </c>
      <c r="BW226">
        <v>88.96232999999999</v>
      </c>
      <c r="BX226">
        <v>-1.704920333333333</v>
      </c>
      <c r="BY226">
        <v>2031.238</v>
      </c>
      <c r="BZ226">
        <v>2032.105</v>
      </c>
      <c r="CA226">
        <v>0.4193602</v>
      </c>
      <c r="CB226">
        <v>1999.964</v>
      </c>
      <c r="CC226">
        <v>15.81685</v>
      </c>
      <c r="CD226">
        <v>1.645410333333334</v>
      </c>
      <c r="CE226">
        <v>1.602912</v>
      </c>
      <c r="CF226">
        <v>14.39078666666667</v>
      </c>
      <c r="CG226">
        <v>13.98682666666667</v>
      </c>
      <c r="CH226">
        <v>350.0299333333333</v>
      </c>
      <c r="CI226">
        <v>0.8999873666666668</v>
      </c>
      <c r="CJ226">
        <v>0.1000127133333334</v>
      </c>
      <c r="CK226">
        <v>0</v>
      </c>
      <c r="CL226">
        <v>274.8012333333334</v>
      </c>
      <c r="CM226">
        <v>5.00098</v>
      </c>
      <c r="CN226">
        <v>1572.024333333334</v>
      </c>
      <c r="CO226">
        <v>3193.408</v>
      </c>
      <c r="CP226">
        <v>35.062</v>
      </c>
      <c r="CQ226">
        <v>38.875</v>
      </c>
      <c r="CR226">
        <v>36.68699999999999</v>
      </c>
      <c r="CS226">
        <v>38.07879999999999</v>
      </c>
      <c r="CT226">
        <v>37.05373333333333</v>
      </c>
      <c r="CU226">
        <v>310.5213333333334</v>
      </c>
      <c r="CV226">
        <v>34.50933333333333</v>
      </c>
      <c r="CW226">
        <v>0</v>
      </c>
      <c r="CX226">
        <v>1714160237.3</v>
      </c>
      <c r="CY226">
        <v>0</v>
      </c>
      <c r="CZ226">
        <v>1714158924.6</v>
      </c>
      <c r="DA226" t="s">
        <v>732</v>
      </c>
      <c r="DB226">
        <v>1714158924.6</v>
      </c>
      <c r="DC226">
        <v>1714158906.6</v>
      </c>
      <c r="DD226">
        <v>7</v>
      </c>
      <c r="DE226">
        <v>1.728</v>
      </c>
      <c r="DF226">
        <v>-0.003</v>
      </c>
      <c r="DG226">
        <v>-7.118</v>
      </c>
      <c r="DH226">
        <v>-0.028</v>
      </c>
      <c r="DI226">
        <v>2000</v>
      </c>
      <c r="DJ226">
        <v>14</v>
      </c>
      <c r="DK226">
        <v>0.74</v>
      </c>
      <c r="DL226">
        <v>0.11</v>
      </c>
      <c r="DM226">
        <v>-1.780783658536585</v>
      </c>
      <c r="DN226">
        <v>0.7750337979094081</v>
      </c>
      <c r="DO226">
        <v>0.1829736513985751</v>
      </c>
      <c r="DP226">
        <v>0</v>
      </c>
      <c r="DQ226">
        <v>0.425768731707317</v>
      </c>
      <c r="DR226">
        <v>-0.1343710871080132</v>
      </c>
      <c r="DS226">
        <v>0.01440309221545996</v>
      </c>
      <c r="DT226">
        <v>0</v>
      </c>
      <c r="DU226">
        <v>0</v>
      </c>
      <c r="DV226">
        <v>2</v>
      </c>
      <c r="DW226" t="s">
        <v>357</v>
      </c>
      <c r="DX226">
        <v>3.22814</v>
      </c>
      <c r="DY226">
        <v>2.70447</v>
      </c>
      <c r="DZ226">
        <v>0.293095</v>
      </c>
      <c r="EA226">
        <v>0.293262</v>
      </c>
      <c r="EB226">
        <v>0.0870244</v>
      </c>
      <c r="EC226">
        <v>0.0858695</v>
      </c>
      <c r="ED226">
        <v>22929</v>
      </c>
      <c r="EE226">
        <v>22344.5</v>
      </c>
      <c r="EF226">
        <v>31087.9</v>
      </c>
      <c r="EG226">
        <v>29999.7</v>
      </c>
      <c r="EH226">
        <v>38008.6</v>
      </c>
      <c r="EI226">
        <v>36289.4</v>
      </c>
      <c r="EJ226">
        <v>43553.1</v>
      </c>
      <c r="EK226">
        <v>41914.9</v>
      </c>
      <c r="EL226">
        <v>2.0968</v>
      </c>
      <c r="EM226">
        <v>1.83727</v>
      </c>
      <c r="EN226">
        <v>0.0135377</v>
      </c>
      <c r="EO226">
        <v>0</v>
      </c>
      <c r="EP226">
        <v>26.8208</v>
      </c>
      <c r="EQ226">
        <v>999.9</v>
      </c>
      <c r="ER226">
        <v>38.5</v>
      </c>
      <c r="ES226">
        <v>33.6</v>
      </c>
      <c r="ET226">
        <v>19.8482</v>
      </c>
      <c r="EU226">
        <v>61.2629</v>
      </c>
      <c r="EV226">
        <v>21.9231</v>
      </c>
      <c r="EW226">
        <v>1</v>
      </c>
      <c r="EX226">
        <v>0.206232</v>
      </c>
      <c r="EY226">
        <v>1.16554</v>
      </c>
      <c r="EZ226">
        <v>20.1473</v>
      </c>
      <c r="FA226">
        <v>5.22493</v>
      </c>
      <c r="FB226">
        <v>11.998</v>
      </c>
      <c r="FC226">
        <v>4.9656</v>
      </c>
      <c r="FD226">
        <v>3.297</v>
      </c>
      <c r="FE226">
        <v>9999</v>
      </c>
      <c r="FF226">
        <v>9999</v>
      </c>
      <c r="FG226">
        <v>9999</v>
      </c>
      <c r="FH226">
        <v>29.1</v>
      </c>
      <c r="FI226">
        <v>4.9715</v>
      </c>
      <c r="FJ226">
        <v>1.86824</v>
      </c>
      <c r="FK226">
        <v>1.85972</v>
      </c>
      <c r="FL226">
        <v>1.86569</v>
      </c>
      <c r="FM226">
        <v>1.86356</v>
      </c>
      <c r="FN226">
        <v>1.86492</v>
      </c>
      <c r="FO226">
        <v>1.86038</v>
      </c>
      <c r="FP226">
        <v>1.8645</v>
      </c>
      <c r="FQ226">
        <v>0</v>
      </c>
      <c r="FR226">
        <v>0</v>
      </c>
      <c r="FS226">
        <v>0</v>
      </c>
      <c r="FT226">
        <v>0</v>
      </c>
      <c r="FU226" t="s">
        <v>358</v>
      </c>
      <c r="FV226" t="s">
        <v>359</v>
      </c>
      <c r="FW226" t="s">
        <v>360</v>
      </c>
      <c r="FX226" t="s">
        <v>360</v>
      </c>
      <c r="FY226" t="s">
        <v>360</v>
      </c>
      <c r="FZ226" t="s">
        <v>360</v>
      </c>
      <c r="GA226">
        <v>0</v>
      </c>
      <c r="GB226">
        <v>100</v>
      </c>
      <c r="GC226">
        <v>100</v>
      </c>
      <c r="GD226">
        <v>-7.27</v>
      </c>
      <c r="GE226">
        <v>-0.0243</v>
      </c>
      <c r="GF226">
        <v>0.7488809363715137</v>
      </c>
      <c r="GG226">
        <v>-0.004200780211792431</v>
      </c>
      <c r="GH226">
        <v>-6.086107273994438E-07</v>
      </c>
      <c r="GI226">
        <v>3.538391214060535E-10</v>
      </c>
      <c r="GJ226">
        <v>-0.05062057039447274</v>
      </c>
      <c r="GK226">
        <v>0.006682484536868237</v>
      </c>
      <c r="GL226">
        <v>-0.0007200357986506558</v>
      </c>
      <c r="GM226">
        <v>2.515042002614049E-05</v>
      </c>
      <c r="GN226">
        <v>15</v>
      </c>
      <c r="GO226">
        <v>1944</v>
      </c>
      <c r="GP226">
        <v>3</v>
      </c>
      <c r="GQ226">
        <v>20</v>
      </c>
      <c r="GR226">
        <v>20.4</v>
      </c>
      <c r="GS226">
        <v>20.7</v>
      </c>
      <c r="GT226">
        <v>4.01733</v>
      </c>
      <c r="GU226">
        <v>2.40967</v>
      </c>
      <c r="GV226">
        <v>1.44775</v>
      </c>
      <c r="GW226">
        <v>2.29004</v>
      </c>
      <c r="GX226">
        <v>1.55151</v>
      </c>
      <c r="GY226">
        <v>2.47925</v>
      </c>
      <c r="GZ226">
        <v>40.6298</v>
      </c>
      <c r="HA226">
        <v>24.0525</v>
      </c>
      <c r="HB226">
        <v>18</v>
      </c>
      <c r="HC226">
        <v>607.51</v>
      </c>
      <c r="HD226">
        <v>440.068</v>
      </c>
      <c r="HE226">
        <v>25.0011</v>
      </c>
      <c r="HF226">
        <v>29.738</v>
      </c>
      <c r="HG226">
        <v>30.0005</v>
      </c>
      <c r="HH226">
        <v>29.7019</v>
      </c>
      <c r="HI226">
        <v>29.655</v>
      </c>
      <c r="HJ226">
        <v>80.4148</v>
      </c>
      <c r="HK226">
        <v>26.6099</v>
      </c>
      <c r="HL226">
        <v>28.6515</v>
      </c>
      <c r="HM226">
        <v>25</v>
      </c>
      <c r="HN226">
        <v>2000</v>
      </c>
      <c r="HO226">
        <v>15.76</v>
      </c>
      <c r="HP226">
        <v>98.63549999999999</v>
      </c>
      <c r="HQ226">
        <v>100.133</v>
      </c>
    </row>
    <row r="227" spans="1:225">
      <c r="A227">
        <v>211</v>
      </c>
      <c r="B227">
        <v>1714160160.5</v>
      </c>
      <c r="C227">
        <v>9103.400000095367</v>
      </c>
      <c r="D227" t="s">
        <v>809</v>
      </c>
      <c r="E227" t="s">
        <v>810</v>
      </c>
      <c r="F227">
        <v>5</v>
      </c>
      <c r="G227" t="s">
        <v>441</v>
      </c>
      <c r="H227">
        <v>1714160152.566667</v>
      </c>
      <c r="I227">
        <f>(J227)/1000</f>
        <v>0</v>
      </c>
      <c r="J227">
        <f>IF(BE227, AM227, AG227)</f>
        <v>0</v>
      </c>
      <c r="K227">
        <f>IF(BE227, AH227, AF227)</f>
        <v>0</v>
      </c>
      <c r="L227">
        <f>BG227 - IF(AT227&gt;1, K227*BA227*100.0/(AV227*BU227), 0)</f>
        <v>0</v>
      </c>
      <c r="M227">
        <f>((S227-I227/2)*L227-K227)/(S227+I227/2)</f>
        <v>0</v>
      </c>
      <c r="N227">
        <f>M227*(BN227+BO227)/1000.0</f>
        <v>0</v>
      </c>
      <c r="O227">
        <f>(BG227 - IF(AT227&gt;1, K227*BA227*100.0/(AV227*BU227), 0))*(BN227+BO227)/1000.0</f>
        <v>0</v>
      </c>
      <c r="P227">
        <f>2.0/((1/R227-1/Q227)+SIGN(R227)*SQRT((1/R227-1/Q227)*(1/R227-1/Q227) + 4*BB227/((BB227+1)*(BB227+1))*(2*1/R227*1/Q227-1/Q227*1/Q227)))</f>
        <v>0</v>
      </c>
      <c r="Q227">
        <f>IF(LEFT(BC227,1)&lt;&gt;"0",IF(LEFT(BC227,1)="1",3.0,BD227),$D$5+$E$5*(BU227*BN227/($K$5*1000))+$F$5*(BU227*BN227/($K$5*1000))*MAX(MIN(BA227,$J$5),$I$5)*MAX(MIN(BA227,$J$5),$I$5)+$G$5*MAX(MIN(BA227,$J$5),$I$5)*(BU227*BN227/($K$5*1000))+$H$5*(BU227*BN227/($K$5*1000))*(BU227*BN227/($K$5*1000)))</f>
        <v>0</v>
      </c>
      <c r="R227">
        <f>I227*(1000-(1000*0.61365*exp(17.502*V227/(240.97+V227))/(BN227+BO227)+BI227)/2)/(1000*0.61365*exp(17.502*V227/(240.97+V227))/(BN227+BO227)-BI227)</f>
        <v>0</v>
      </c>
      <c r="S227">
        <f>1/((BB227+1)/(P227/1.6)+1/(Q227/1.37)) + BB227/((BB227+1)/(P227/1.6) + BB227/(Q227/1.37))</f>
        <v>0</v>
      </c>
      <c r="T227">
        <f>(AW227*AZ227)</f>
        <v>0</v>
      </c>
      <c r="U227">
        <f>(BP227+(T227+2*0.95*5.67E-8*(((BP227+$B$7)+273)^4-(BP227+273)^4)-44100*I227)/(1.84*29.3*Q227+8*0.95*5.67E-8*(BP227+273)^3))</f>
        <v>0</v>
      </c>
      <c r="V227">
        <f>($C$7*BQ227+$D$7*BR227+$E$7*U227)</f>
        <v>0</v>
      </c>
      <c r="W227">
        <f>0.61365*exp(17.502*V227/(240.97+V227))</f>
        <v>0</v>
      </c>
      <c r="X227">
        <f>(Y227/Z227*100)</f>
        <v>0</v>
      </c>
      <c r="Y227">
        <f>BI227*(BN227+BO227)/1000</f>
        <v>0</v>
      </c>
      <c r="Z227">
        <f>0.61365*exp(17.502*BP227/(240.97+BP227))</f>
        <v>0</v>
      </c>
      <c r="AA227">
        <f>(W227-BI227*(BN227+BO227)/1000)</f>
        <v>0</v>
      </c>
      <c r="AB227">
        <f>(-I227*44100)</f>
        <v>0</v>
      </c>
      <c r="AC227">
        <f>2*29.3*Q227*0.92*(BP227-V227)</f>
        <v>0</v>
      </c>
      <c r="AD227">
        <f>2*0.95*5.67E-8*(((BP227+$B$7)+273)^4-(V227+273)^4)</f>
        <v>0</v>
      </c>
      <c r="AE227">
        <f>T227+AD227+AB227+AC227</f>
        <v>0</v>
      </c>
      <c r="AF227">
        <f>BM227*AT227*(BH227-BG227*(1000-AT227*BJ227)/(1000-AT227*BI227))/(100*BA227)</f>
        <v>0</v>
      </c>
      <c r="AG227">
        <f>1000*BM227*AT227*(BI227-BJ227)/(100*BA227*(1000-AT227*BI227))</f>
        <v>0</v>
      </c>
      <c r="AH227">
        <f>(AI227 - AJ227 - BN227*1E3/(8.314*(BP227+273.15)) * AL227/BM227 * AK227) * BM227/(100*BA227) * (1000 - BJ227)/1000</f>
        <v>0</v>
      </c>
      <c r="AI227">
        <v>2032.053012484447</v>
      </c>
      <c r="AJ227">
        <v>2031.2</v>
      </c>
      <c r="AK227">
        <v>0.02743653631603642</v>
      </c>
      <c r="AL227">
        <v>67.22253877280467</v>
      </c>
      <c r="AM227">
        <f>(AO227 - AN227 + BN227*1E3/(8.314*(BP227+273.15)) * AQ227/BM227 * AP227) * BM227/(100*BA227) * 1000/(1000 - AO227)</f>
        <v>0</v>
      </c>
      <c r="AN227">
        <v>15.81841546929032</v>
      </c>
      <c r="AO227">
        <v>16.21770848484848</v>
      </c>
      <c r="AP227">
        <v>-7.46068516335072E-05</v>
      </c>
      <c r="AQ227">
        <v>78.52729440676273</v>
      </c>
      <c r="AR227">
        <v>0</v>
      </c>
      <c r="AS227">
        <v>0</v>
      </c>
      <c r="AT227">
        <f>IF(AR227*$H$13&gt;=AV227,1.0,(AV227/(AV227-AR227*$H$13)))</f>
        <v>0</v>
      </c>
      <c r="AU227">
        <f>(AT227-1)*100</f>
        <v>0</v>
      </c>
      <c r="AV227">
        <f>MAX(0,($B$13+$C$13*BU227)/(1+$D$13*BU227)*BN227/(BP227+273)*$E$13)</f>
        <v>0</v>
      </c>
      <c r="AW227">
        <f>$B$11*BV227+$C$11*BW227+$F$11*CH227*(1-CK227)</f>
        <v>0</v>
      </c>
      <c r="AX227">
        <f>AW227*AY227</f>
        <v>0</v>
      </c>
      <c r="AY227">
        <f>($B$11*$D$9+$C$11*$D$9+$F$11*((CU227+CM227)/MAX(CU227+CM227+CV227, 0.1)*$I$9+CV227/MAX(CU227+CM227+CV227, 0.1)*$J$9))/($B$11+$C$11+$F$11)</f>
        <v>0</v>
      </c>
      <c r="AZ227">
        <f>($B$11*$K$9+$C$11*$K$9+$F$11*((CU227+CM227)/MAX(CU227+CM227+CV227, 0.1)*$P$9+CV227/MAX(CU227+CM227+CV227, 0.1)*$Q$9))/($B$11+$C$11+$F$11)</f>
        <v>0</v>
      </c>
      <c r="BA227">
        <v>6</v>
      </c>
      <c r="BB227">
        <v>0.5</v>
      </c>
      <c r="BC227" t="s">
        <v>355</v>
      </c>
      <c r="BD227">
        <v>2</v>
      </c>
      <c r="BE227" t="b">
        <v>1</v>
      </c>
      <c r="BF227">
        <v>1714160152.566667</v>
      </c>
      <c r="BG227">
        <v>1998.239</v>
      </c>
      <c r="BH227">
        <v>1999.947666666667</v>
      </c>
      <c r="BI227">
        <v>16.22159333333333</v>
      </c>
      <c r="BJ227">
        <v>15.81784</v>
      </c>
      <c r="BK227">
        <v>2005.508666666667</v>
      </c>
      <c r="BL227">
        <v>16.24587</v>
      </c>
      <c r="BM227">
        <v>599.9749999999999</v>
      </c>
      <c r="BN227">
        <v>101.3457666666667</v>
      </c>
      <c r="BO227">
        <v>0.09993381</v>
      </c>
      <c r="BP227">
        <v>26.90806666666667</v>
      </c>
      <c r="BQ227">
        <v>27.04383333333333</v>
      </c>
      <c r="BR227">
        <v>999.9000000000002</v>
      </c>
      <c r="BS227">
        <v>0</v>
      </c>
      <c r="BT227">
        <v>0</v>
      </c>
      <c r="BU227">
        <v>9994.355333333333</v>
      </c>
      <c r="BV227">
        <v>0</v>
      </c>
      <c r="BW227">
        <v>88.10513</v>
      </c>
      <c r="BX227">
        <v>-1.708671</v>
      </c>
      <c r="BY227">
        <v>2031.187333333334</v>
      </c>
      <c r="BZ227">
        <v>2032.090333333334</v>
      </c>
      <c r="CA227">
        <v>0.4037626666666668</v>
      </c>
      <c r="CB227">
        <v>1999.947666666667</v>
      </c>
      <c r="CC227">
        <v>15.81784</v>
      </c>
      <c r="CD227">
        <v>1.643991</v>
      </c>
      <c r="CE227">
        <v>1.603071333333334</v>
      </c>
      <c r="CF227">
        <v>14.37744333333333</v>
      </c>
      <c r="CG227">
        <v>13.98835666666667</v>
      </c>
      <c r="CH227">
        <v>350.0104333333333</v>
      </c>
      <c r="CI227">
        <v>0.8999771000000002</v>
      </c>
      <c r="CJ227">
        <v>0.1000229666666667</v>
      </c>
      <c r="CK227">
        <v>0</v>
      </c>
      <c r="CL227">
        <v>274.1648</v>
      </c>
      <c r="CM227">
        <v>5.00098</v>
      </c>
      <c r="CN227">
        <v>1573.383666666667</v>
      </c>
      <c r="CO227">
        <v>3193.215666666666</v>
      </c>
      <c r="CP227">
        <v>35.05993333333333</v>
      </c>
      <c r="CQ227">
        <v>38.86029999999999</v>
      </c>
      <c r="CR227">
        <v>36.67253333333333</v>
      </c>
      <c r="CS227">
        <v>38.06206666666666</v>
      </c>
      <c r="CT227">
        <v>37.03099999999999</v>
      </c>
      <c r="CU227">
        <v>310.5003333333333</v>
      </c>
      <c r="CV227">
        <v>34.51033333333333</v>
      </c>
      <c r="CW227">
        <v>0</v>
      </c>
      <c r="CX227">
        <v>1714160247.5</v>
      </c>
      <c r="CY227">
        <v>0</v>
      </c>
      <c r="CZ227">
        <v>1714158924.6</v>
      </c>
      <c r="DA227" t="s">
        <v>732</v>
      </c>
      <c r="DB227">
        <v>1714158924.6</v>
      </c>
      <c r="DC227">
        <v>1714158906.6</v>
      </c>
      <c r="DD227">
        <v>7</v>
      </c>
      <c r="DE227">
        <v>1.728</v>
      </c>
      <c r="DF227">
        <v>-0.003</v>
      </c>
      <c r="DG227">
        <v>-7.118</v>
      </c>
      <c r="DH227">
        <v>-0.028</v>
      </c>
      <c r="DI227">
        <v>2000</v>
      </c>
      <c r="DJ227">
        <v>14</v>
      </c>
      <c r="DK227">
        <v>0.74</v>
      </c>
      <c r="DL227">
        <v>0.11</v>
      </c>
      <c r="DM227">
        <v>-1.744144</v>
      </c>
      <c r="DN227">
        <v>0.2465326829268309</v>
      </c>
      <c r="DO227">
        <v>0.09355221800684366</v>
      </c>
      <c r="DP227">
        <v>0</v>
      </c>
      <c r="DQ227">
        <v>0.4077957</v>
      </c>
      <c r="DR227">
        <v>-0.06945073170731847</v>
      </c>
      <c r="DS227">
        <v>0.006886321983468389</v>
      </c>
      <c r="DT227">
        <v>1</v>
      </c>
      <c r="DU227">
        <v>1</v>
      </c>
      <c r="DV227">
        <v>2</v>
      </c>
      <c r="DW227" t="s">
        <v>368</v>
      </c>
      <c r="DX227">
        <v>3.22819</v>
      </c>
      <c r="DY227">
        <v>2.70441</v>
      </c>
      <c r="DZ227">
        <v>0.293097</v>
      </c>
      <c r="EA227">
        <v>0.293254</v>
      </c>
      <c r="EB227">
        <v>0.087003</v>
      </c>
      <c r="EC227">
        <v>0.08588</v>
      </c>
      <c r="ED227">
        <v>22928.3</v>
      </c>
      <c r="EE227">
        <v>22343.7</v>
      </c>
      <c r="EF227">
        <v>31087.1</v>
      </c>
      <c r="EG227">
        <v>29998.4</v>
      </c>
      <c r="EH227">
        <v>38008.7</v>
      </c>
      <c r="EI227">
        <v>36287.8</v>
      </c>
      <c r="EJ227">
        <v>43552.2</v>
      </c>
      <c r="EK227">
        <v>41913.5</v>
      </c>
      <c r="EL227">
        <v>2.09687</v>
      </c>
      <c r="EM227">
        <v>1.83675</v>
      </c>
      <c r="EN227">
        <v>0.012964</v>
      </c>
      <c r="EO227">
        <v>0</v>
      </c>
      <c r="EP227">
        <v>26.8232</v>
      </c>
      <c r="EQ227">
        <v>999.9</v>
      </c>
      <c r="ER227">
        <v>38.5</v>
      </c>
      <c r="ES227">
        <v>33.6</v>
      </c>
      <c r="ET227">
        <v>19.8494</v>
      </c>
      <c r="EU227">
        <v>61.7029</v>
      </c>
      <c r="EV227">
        <v>22.0192</v>
      </c>
      <c r="EW227">
        <v>1</v>
      </c>
      <c r="EX227">
        <v>0.207282</v>
      </c>
      <c r="EY227">
        <v>1.17158</v>
      </c>
      <c r="EZ227">
        <v>20.1472</v>
      </c>
      <c r="FA227">
        <v>5.22463</v>
      </c>
      <c r="FB227">
        <v>11.998</v>
      </c>
      <c r="FC227">
        <v>4.9657</v>
      </c>
      <c r="FD227">
        <v>3.297</v>
      </c>
      <c r="FE227">
        <v>9999</v>
      </c>
      <c r="FF227">
        <v>9999</v>
      </c>
      <c r="FG227">
        <v>9999</v>
      </c>
      <c r="FH227">
        <v>29.1</v>
      </c>
      <c r="FI227">
        <v>4.97151</v>
      </c>
      <c r="FJ227">
        <v>1.86821</v>
      </c>
      <c r="FK227">
        <v>1.85974</v>
      </c>
      <c r="FL227">
        <v>1.86569</v>
      </c>
      <c r="FM227">
        <v>1.86356</v>
      </c>
      <c r="FN227">
        <v>1.86492</v>
      </c>
      <c r="FO227">
        <v>1.86043</v>
      </c>
      <c r="FP227">
        <v>1.86449</v>
      </c>
      <c r="FQ227">
        <v>0</v>
      </c>
      <c r="FR227">
        <v>0</v>
      </c>
      <c r="FS227">
        <v>0</v>
      </c>
      <c r="FT227">
        <v>0</v>
      </c>
      <c r="FU227" t="s">
        <v>358</v>
      </c>
      <c r="FV227" t="s">
        <v>359</v>
      </c>
      <c r="FW227" t="s">
        <v>360</v>
      </c>
      <c r="FX227" t="s">
        <v>360</v>
      </c>
      <c r="FY227" t="s">
        <v>360</v>
      </c>
      <c r="FZ227" t="s">
        <v>360</v>
      </c>
      <c r="GA227">
        <v>0</v>
      </c>
      <c r="GB227">
        <v>100</v>
      </c>
      <c r="GC227">
        <v>100</v>
      </c>
      <c r="GD227">
        <v>-7.27</v>
      </c>
      <c r="GE227">
        <v>-0.0243</v>
      </c>
      <c r="GF227">
        <v>0.7488809363715137</v>
      </c>
      <c r="GG227">
        <v>-0.004200780211792431</v>
      </c>
      <c r="GH227">
        <v>-6.086107273994438E-07</v>
      </c>
      <c r="GI227">
        <v>3.538391214060535E-10</v>
      </c>
      <c r="GJ227">
        <v>-0.05062057039447274</v>
      </c>
      <c r="GK227">
        <v>0.006682484536868237</v>
      </c>
      <c r="GL227">
        <v>-0.0007200357986506558</v>
      </c>
      <c r="GM227">
        <v>2.515042002614049E-05</v>
      </c>
      <c r="GN227">
        <v>15</v>
      </c>
      <c r="GO227">
        <v>1944</v>
      </c>
      <c r="GP227">
        <v>3</v>
      </c>
      <c r="GQ227">
        <v>20</v>
      </c>
      <c r="GR227">
        <v>20.6</v>
      </c>
      <c r="GS227">
        <v>20.9</v>
      </c>
      <c r="GT227">
        <v>4.01733</v>
      </c>
      <c r="GU227">
        <v>2.41089</v>
      </c>
      <c r="GV227">
        <v>1.44775</v>
      </c>
      <c r="GW227">
        <v>2.29004</v>
      </c>
      <c r="GX227">
        <v>1.55151</v>
      </c>
      <c r="GY227">
        <v>2.48535</v>
      </c>
      <c r="GZ227">
        <v>40.681</v>
      </c>
      <c r="HA227">
        <v>24.0612</v>
      </c>
      <c r="HB227">
        <v>18</v>
      </c>
      <c r="HC227">
        <v>607.6900000000001</v>
      </c>
      <c r="HD227">
        <v>439.849</v>
      </c>
      <c r="HE227">
        <v>25.0002</v>
      </c>
      <c r="HF227">
        <v>29.7489</v>
      </c>
      <c r="HG227">
        <v>30.0006</v>
      </c>
      <c r="HH227">
        <v>29.7146</v>
      </c>
      <c r="HI227">
        <v>29.6684</v>
      </c>
      <c r="HJ227">
        <v>80.4213</v>
      </c>
      <c r="HK227">
        <v>26.6099</v>
      </c>
      <c r="HL227">
        <v>28.2805</v>
      </c>
      <c r="HM227">
        <v>25</v>
      </c>
      <c r="HN227">
        <v>2000</v>
      </c>
      <c r="HO227">
        <v>15.7552</v>
      </c>
      <c r="HP227">
        <v>98.6332</v>
      </c>
      <c r="HQ227">
        <v>100.129</v>
      </c>
    </row>
    <row r="228" spans="1:225">
      <c r="A228">
        <v>212</v>
      </c>
      <c r="B228">
        <v>1714160170.5</v>
      </c>
      <c r="C228">
        <v>9113.400000095367</v>
      </c>
      <c r="D228" t="s">
        <v>811</v>
      </c>
      <c r="E228" t="s">
        <v>812</v>
      </c>
      <c r="F228">
        <v>5</v>
      </c>
      <c r="G228" t="s">
        <v>441</v>
      </c>
      <c r="H228">
        <v>1714160162.566667</v>
      </c>
      <c r="I228">
        <f>(J228)/1000</f>
        <v>0</v>
      </c>
      <c r="J228">
        <f>IF(BE228, AM228, AG228)</f>
        <v>0</v>
      </c>
      <c r="K228">
        <f>IF(BE228, AH228, AF228)</f>
        <v>0</v>
      </c>
      <c r="L228">
        <f>BG228 - IF(AT228&gt;1, K228*BA228*100.0/(AV228*BU228), 0)</f>
        <v>0</v>
      </c>
      <c r="M228">
        <f>((S228-I228/2)*L228-K228)/(S228+I228/2)</f>
        <v>0</v>
      </c>
      <c r="N228">
        <f>M228*(BN228+BO228)/1000.0</f>
        <v>0</v>
      </c>
      <c r="O228">
        <f>(BG228 - IF(AT228&gt;1, K228*BA228*100.0/(AV228*BU228), 0))*(BN228+BO228)/1000.0</f>
        <v>0</v>
      </c>
      <c r="P228">
        <f>2.0/((1/R228-1/Q228)+SIGN(R228)*SQRT((1/R228-1/Q228)*(1/R228-1/Q228) + 4*BB228/((BB228+1)*(BB228+1))*(2*1/R228*1/Q228-1/Q228*1/Q228)))</f>
        <v>0</v>
      </c>
      <c r="Q228">
        <f>IF(LEFT(BC228,1)&lt;&gt;"0",IF(LEFT(BC228,1)="1",3.0,BD228),$D$5+$E$5*(BU228*BN228/($K$5*1000))+$F$5*(BU228*BN228/($K$5*1000))*MAX(MIN(BA228,$J$5),$I$5)*MAX(MIN(BA228,$J$5),$I$5)+$G$5*MAX(MIN(BA228,$J$5),$I$5)*(BU228*BN228/($K$5*1000))+$H$5*(BU228*BN228/($K$5*1000))*(BU228*BN228/($K$5*1000)))</f>
        <v>0</v>
      </c>
      <c r="R228">
        <f>I228*(1000-(1000*0.61365*exp(17.502*V228/(240.97+V228))/(BN228+BO228)+BI228)/2)/(1000*0.61365*exp(17.502*V228/(240.97+V228))/(BN228+BO228)-BI228)</f>
        <v>0</v>
      </c>
      <c r="S228">
        <f>1/((BB228+1)/(P228/1.6)+1/(Q228/1.37)) + BB228/((BB228+1)/(P228/1.6) + BB228/(Q228/1.37))</f>
        <v>0</v>
      </c>
      <c r="T228">
        <f>(AW228*AZ228)</f>
        <v>0</v>
      </c>
      <c r="U228">
        <f>(BP228+(T228+2*0.95*5.67E-8*(((BP228+$B$7)+273)^4-(BP228+273)^4)-44100*I228)/(1.84*29.3*Q228+8*0.95*5.67E-8*(BP228+273)^3))</f>
        <v>0</v>
      </c>
      <c r="V228">
        <f>($C$7*BQ228+$D$7*BR228+$E$7*U228)</f>
        <v>0</v>
      </c>
      <c r="W228">
        <f>0.61365*exp(17.502*V228/(240.97+V228))</f>
        <v>0</v>
      </c>
      <c r="X228">
        <f>(Y228/Z228*100)</f>
        <v>0</v>
      </c>
      <c r="Y228">
        <f>BI228*(BN228+BO228)/1000</f>
        <v>0</v>
      </c>
      <c r="Z228">
        <f>0.61365*exp(17.502*BP228/(240.97+BP228))</f>
        <v>0</v>
      </c>
      <c r="AA228">
        <f>(W228-BI228*(BN228+BO228)/1000)</f>
        <v>0</v>
      </c>
      <c r="AB228">
        <f>(-I228*44100)</f>
        <v>0</v>
      </c>
      <c r="AC228">
        <f>2*29.3*Q228*0.92*(BP228-V228)</f>
        <v>0</v>
      </c>
      <c r="AD228">
        <f>2*0.95*5.67E-8*(((BP228+$B$7)+273)^4-(V228+273)^4)</f>
        <v>0</v>
      </c>
      <c r="AE228">
        <f>T228+AD228+AB228+AC228</f>
        <v>0</v>
      </c>
      <c r="AF228">
        <f>BM228*AT228*(BH228-BG228*(1000-AT228*BJ228)/(1000-AT228*BI228))/(100*BA228)</f>
        <v>0</v>
      </c>
      <c r="AG228">
        <f>1000*BM228*AT228*(BI228-BJ228)/(100*BA228*(1000-AT228*BI228))</f>
        <v>0</v>
      </c>
      <c r="AH228">
        <f>(AI228 - AJ228 - BN228*1E3/(8.314*(BP228+273.15)) * AL228/BM228 * AK228) * BM228/(100*BA228) * (1000 - BJ228)/1000</f>
        <v>0</v>
      </c>
      <c r="AI228">
        <v>2032.104965001007</v>
      </c>
      <c r="AJ228">
        <v>2031.17793939394</v>
      </c>
      <c r="AK228">
        <v>-0.05457147690699457</v>
      </c>
      <c r="AL228">
        <v>67.22253877280467</v>
      </c>
      <c r="AM228">
        <f>(AO228 - AN228 + BN228*1E3/(8.314*(BP228+273.15)) * AQ228/BM228 * AP228) * BM228/(100*BA228) * 1000/(1000 - AO228)</f>
        <v>0</v>
      </c>
      <c r="AN228">
        <v>15.78471373273678</v>
      </c>
      <c r="AO228">
        <v>16.19904666666666</v>
      </c>
      <c r="AP228">
        <v>-0.0002377578755566464</v>
      </c>
      <c r="AQ228">
        <v>78.52729440676273</v>
      </c>
      <c r="AR228">
        <v>0</v>
      </c>
      <c r="AS228">
        <v>0</v>
      </c>
      <c r="AT228">
        <f>IF(AR228*$H$13&gt;=AV228,1.0,(AV228/(AV228-AR228*$H$13)))</f>
        <v>0</v>
      </c>
      <c r="AU228">
        <f>(AT228-1)*100</f>
        <v>0</v>
      </c>
      <c r="AV228">
        <f>MAX(0,($B$13+$C$13*BU228)/(1+$D$13*BU228)*BN228/(BP228+273)*$E$13)</f>
        <v>0</v>
      </c>
      <c r="AW228">
        <f>$B$11*BV228+$C$11*BW228+$F$11*CH228*(1-CK228)</f>
        <v>0</v>
      </c>
      <c r="AX228">
        <f>AW228*AY228</f>
        <v>0</v>
      </c>
      <c r="AY228">
        <f>($B$11*$D$9+$C$11*$D$9+$F$11*((CU228+CM228)/MAX(CU228+CM228+CV228, 0.1)*$I$9+CV228/MAX(CU228+CM228+CV228, 0.1)*$J$9))/($B$11+$C$11+$F$11)</f>
        <v>0</v>
      </c>
      <c r="AZ228">
        <f>($B$11*$K$9+$C$11*$K$9+$F$11*((CU228+CM228)/MAX(CU228+CM228+CV228, 0.1)*$P$9+CV228/MAX(CU228+CM228+CV228, 0.1)*$Q$9))/($B$11+$C$11+$F$11)</f>
        <v>0</v>
      </c>
      <c r="BA228">
        <v>6</v>
      </c>
      <c r="BB228">
        <v>0.5</v>
      </c>
      <c r="BC228" t="s">
        <v>355</v>
      </c>
      <c r="BD228">
        <v>2</v>
      </c>
      <c r="BE228" t="b">
        <v>1</v>
      </c>
      <c r="BF228">
        <v>1714160162.566667</v>
      </c>
      <c r="BG228">
        <v>1998.267</v>
      </c>
      <c r="BH228">
        <v>1999.997666666667</v>
      </c>
      <c r="BI228">
        <v>16.21438666666667</v>
      </c>
      <c r="BJ228">
        <v>15.80710333333334</v>
      </c>
      <c r="BK228">
        <v>2005.536666666667</v>
      </c>
      <c r="BL228">
        <v>16.23867</v>
      </c>
      <c r="BM228">
        <v>600.0085</v>
      </c>
      <c r="BN228">
        <v>101.3469666666667</v>
      </c>
      <c r="BO228">
        <v>0.10006083</v>
      </c>
      <c r="BP228">
        <v>26.88813666666666</v>
      </c>
      <c r="BQ228">
        <v>27.03398333333333</v>
      </c>
      <c r="BR228">
        <v>999.9000000000002</v>
      </c>
      <c r="BS228">
        <v>0</v>
      </c>
      <c r="BT228">
        <v>0</v>
      </c>
      <c r="BU228">
        <v>9994.962333333333</v>
      </c>
      <c r="BV228">
        <v>0</v>
      </c>
      <c r="BW228">
        <v>88.18412000000002</v>
      </c>
      <c r="BX228">
        <v>-1.731099</v>
      </c>
      <c r="BY228">
        <v>2031.201333333333</v>
      </c>
      <c r="BZ228">
        <v>2032.119666666667</v>
      </c>
      <c r="CA228">
        <v>0.4072799000000001</v>
      </c>
      <c r="CB228">
        <v>1999.997666666667</v>
      </c>
      <c r="CC228">
        <v>15.80710333333334</v>
      </c>
      <c r="CD228">
        <v>1.643279333333334</v>
      </c>
      <c r="CE228">
        <v>1.602001666666667</v>
      </c>
      <c r="CF228">
        <v>14.37074333333333</v>
      </c>
      <c r="CG228">
        <v>13.97806333333333</v>
      </c>
      <c r="CH228">
        <v>350.0198333333334</v>
      </c>
      <c r="CI228">
        <v>0.8999885333333334</v>
      </c>
      <c r="CJ228">
        <v>0.10001148</v>
      </c>
      <c r="CK228">
        <v>0</v>
      </c>
      <c r="CL228">
        <v>273.7788</v>
      </c>
      <c r="CM228">
        <v>5.00098</v>
      </c>
      <c r="CN228">
        <v>1583.565</v>
      </c>
      <c r="CO228">
        <v>3193.316333333334</v>
      </c>
      <c r="CP228">
        <v>35.0248</v>
      </c>
      <c r="CQ228">
        <v>38.82039999999999</v>
      </c>
      <c r="CR228">
        <v>36.63326666666667</v>
      </c>
      <c r="CS228">
        <v>38.02273333333333</v>
      </c>
      <c r="CT228">
        <v>37</v>
      </c>
      <c r="CU228">
        <v>310.5133333333333</v>
      </c>
      <c r="CV228">
        <v>34.505</v>
      </c>
      <c r="CW228">
        <v>0</v>
      </c>
      <c r="CX228">
        <v>1714160257.7</v>
      </c>
      <c r="CY228">
        <v>0</v>
      </c>
      <c r="CZ228">
        <v>1714158924.6</v>
      </c>
      <c r="DA228" t="s">
        <v>732</v>
      </c>
      <c r="DB228">
        <v>1714158924.6</v>
      </c>
      <c r="DC228">
        <v>1714158906.6</v>
      </c>
      <c r="DD228">
        <v>7</v>
      </c>
      <c r="DE228">
        <v>1.728</v>
      </c>
      <c r="DF228">
        <v>-0.003</v>
      </c>
      <c r="DG228">
        <v>-7.118</v>
      </c>
      <c r="DH228">
        <v>-0.028</v>
      </c>
      <c r="DI228">
        <v>2000</v>
      </c>
      <c r="DJ228">
        <v>14</v>
      </c>
      <c r="DK228">
        <v>0.74</v>
      </c>
      <c r="DL228">
        <v>0.11</v>
      </c>
      <c r="DM228">
        <v>-1.72550925</v>
      </c>
      <c r="DN228">
        <v>-0.0356867166979297</v>
      </c>
      <c r="DO228">
        <v>0.0648418440278922</v>
      </c>
      <c r="DP228">
        <v>1</v>
      </c>
      <c r="DQ228">
        <v>0.4054556500000001</v>
      </c>
      <c r="DR228">
        <v>0.04997090431519641</v>
      </c>
      <c r="DS228">
        <v>0.008386373669679882</v>
      </c>
      <c r="DT228">
        <v>1</v>
      </c>
      <c r="DU228">
        <v>2</v>
      </c>
      <c r="DV228">
        <v>2</v>
      </c>
      <c r="DW228" t="s">
        <v>365</v>
      </c>
      <c r="DX228">
        <v>3.22791</v>
      </c>
      <c r="DY228">
        <v>2.70389</v>
      </c>
      <c r="DZ228">
        <v>0.29307</v>
      </c>
      <c r="EA228">
        <v>0.293228</v>
      </c>
      <c r="EB228">
        <v>0.0869182</v>
      </c>
      <c r="EC228">
        <v>0.085714</v>
      </c>
      <c r="ED228">
        <v>22928.2</v>
      </c>
      <c r="EE228">
        <v>22344.4</v>
      </c>
      <c r="EF228">
        <v>31085.9</v>
      </c>
      <c r="EG228">
        <v>29998.4</v>
      </c>
      <c r="EH228">
        <v>38010.7</v>
      </c>
      <c r="EI228">
        <v>36294.3</v>
      </c>
      <c r="EJ228">
        <v>43550.5</v>
      </c>
      <c r="EK228">
        <v>41913.4</v>
      </c>
      <c r="EL228">
        <v>2.09652</v>
      </c>
      <c r="EM228">
        <v>1.8367</v>
      </c>
      <c r="EN228">
        <v>0.013344</v>
      </c>
      <c r="EO228">
        <v>0</v>
      </c>
      <c r="EP228">
        <v>26.8011</v>
      </c>
      <c r="EQ228">
        <v>999.9</v>
      </c>
      <c r="ER228">
        <v>38.5</v>
      </c>
      <c r="ES228">
        <v>33.6</v>
      </c>
      <c r="ET228">
        <v>19.8488</v>
      </c>
      <c r="EU228">
        <v>61.6629</v>
      </c>
      <c r="EV228">
        <v>21.9912</v>
      </c>
      <c r="EW228">
        <v>1</v>
      </c>
      <c r="EX228">
        <v>0.207894</v>
      </c>
      <c r="EY228">
        <v>1.15666</v>
      </c>
      <c r="EZ228">
        <v>20.1472</v>
      </c>
      <c r="FA228">
        <v>5.22523</v>
      </c>
      <c r="FB228">
        <v>11.998</v>
      </c>
      <c r="FC228">
        <v>4.966</v>
      </c>
      <c r="FD228">
        <v>3.297</v>
      </c>
      <c r="FE228">
        <v>9999</v>
      </c>
      <c r="FF228">
        <v>9999</v>
      </c>
      <c r="FG228">
        <v>9999</v>
      </c>
      <c r="FH228">
        <v>29.1</v>
      </c>
      <c r="FI228">
        <v>4.97149</v>
      </c>
      <c r="FJ228">
        <v>1.86819</v>
      </c>
      <c r="FK228">
        <v>1.85974</v>
      </c>
      <c r="FL228">
        <v>1.86569</v>
      </c>
      <c r="FM228">
        <v>1.86356</v>
      </c>
      <c r="FN228">
        <v>1.86492</v>
      </c>
      <c r="FO228">
        <v>1.86042</v>
      </c>
      <c r="FP228">
        <v>1.86448</v>
      </c>
      <c r="FQ228">
        <v>0</v>
      </c>
      <c r="FR228">
        <v>0</v>
      </c>
      <c r="FS228">
        <v>0</v>
      </c>
      <c r="FT228">
        <v>0</v>
      </c>
      <c r="FU228" t="s">
        <v>358</v>
      </c>
      <c r="FV228" t="s">
        <v>359</v>
      </c>
      <c r="FW228" t="s">
        <v>360</v>
      </c>
      <c r="FX228" t="s">
        <v>360</v>
      </c>
      <c r="FY228" t="s">
        <v>360</v>
      </c>
      <c r="FZ228" t="s">
        <v>360</v>
      </c>
      <c r="GA228">
        <v>0</v>
      </c>
      <c r="GB228">
        <v>100</v>
      </c>
      <c r="GC228">
        <v>100</v>
      </c>
      <c r="GD228">
        <v>-7.27</v>
      </c>
      <c r="GE228">
        <v>-0.0244</v>
      </c>
      <c r="GF228">
        <v>0.7488809363715137</v>
      </c>
      <c r="GG228">
        <v>-0.004200780211792431</v>
      </c>
      <c r="GH228">
        <v>-6.086107273994438E-07</v>
      </c>
      <c r="GI228">
        <v>3.538391214060535E-10</v>
      </c>
      <c r="GJ228">
        <v>-0.05062057039447274</v>
      </c>
      <c r="GK228">
        <v>0.006682484536868237</v>
      </c>
      <c r="GL228">
        <v>-0.0007200357986506558</v>
      </c>
      <c r="GM228">
        <v>2.515042002614049E-05</v>
      </c>
      <c r="GN228">
        <v>15</v>
      </c>
      <c r="GO228">
        <v>1944</v>
      </c>
      <c r="GP228">
        <v>3</v>
      </c>
      <c r="GQ228">
        <v>20</v>
      </c>
      <c r="GR228">
        <v>20.8</v>
      </c>
      <c r="GS228">
        <v>21.1</v>
      </c>
      <c r="GT228">
        <v>4.01733</v>
      </c>
      <c r="GU228">
        <v>2.41333</v>
      </c>
      <c r="GV228">
        <v>1.44775</v>
      </c>
      <c r="GW228">
        <v>2.29004</v>
      </c>
      <c r="GX228">
        <v>1.55151</v>
      </c>
      <c r="GY228">
        <v>2.5</v>
      </c>
      <c r="GZ228">
        <v>40.7067</v>
      </c>
      <c r="HA228">
        <v>24.0525</v>
      </c>
      <c r="HB228">
        <v>18</v>
      </c>
      <c r="HC228">
        <v>607.532</v>
      </c>
      <c r="HD228">
        <v>439.888</v>
      </c>
      <c r="HE228">
        <v>24.9984</v>
      </c>
      <c r="HF228">
        <v>29.7581</v>
      </c>
      <c r="HG228">
        <v>30.0004</v>
      </c>
      <c r="HH228">
        <v>29.7242</v>
      </c>
      <c r="HI228">
        <v>29.6779</v>
      </c>
      <c r="HJ228">
        <v>80.4177</v>
      </c>
      <c r="HK228">
        <v>26.8851</v>
      </c>
      <c r="HL228">
        <v>28.2805</v>
      </c>
      <c r="HM228">
        <v>25</v>
      </c>
      <c r="HN228">
        <v>2000</v>
      </c>
      <c r="HO228">
        <v>15.7591</v>
      </c>
      <c r="HP228">
        <v>98.6294</v>
      </c>
      <c r="HQ228">
        <v>100.129</v>
      </c>
    </row>
    <row r="229" spans="1:225">
      <c r="A229">
        <v>213</v>
      </c>
      <c r="B229">
        <v>1714160180.5</v>
      </c>
      <c r="C229">
        <v>9123.400000095367</v>
      </c>
      <c r="D229" t="s">
        <v>813</v>
      </c>
      <c r="E229" t="s">
        <v>814</v>
      </c>
      <c r="F229">
        <v>5</v>
      </c>
      <c r="G229" t="s">
        <v>441</v>
      </c>
      <c r="H229">
        <v>1714160172.566667</v>
      </c>
      <c r="I229">
        <f>(J229)/1000</f>
        <v>0</v>
      </c>
      <c r="J229">
        <f>IF(BE229, AM229, AG229)</f>
        <v>0</v>
      </c>
      <c r="K229">
        <f>IF(BE229, AH229, AF229)</f>
        <v>0</v>
      </c>
      <c r="L229">
        <f>BG229 - IF(AT229&gt;1, K229*BA229*100.0/(AV229*BU229), 0)</f>
        <v>0</v>
      </c>
      <c r="M229">
        <f>((S229-I229/2)*L229-K229)/(S229+I229/2)</f>
        <v>0</v>
      </c>
      <c r="N229">
        <f>M229*(BN229+BO229)/1000.0</f>
        <v>0</v>
      </c>
      <c r="O229">
        <f>(BG229 - IF(AT229&gt;1, K229*BA229*100.0/(AV229*BU229), 0))*(BN229+BO229)/1000.0</f>
        <v>0</v>
      </c>
      <c r="P229">
        <f>2.0/((1/R229-1/Q229)+SIGN(R229)*SQRT((1/R229-1/Q229)*(1/R229-1/Q229) + 4*BB229/((BB229+1)*(BB229+1))*(2*1/R229*1/Q229-1/Q229*1/Q229)))</f>
        <v>0</v>
      </c>
      <c r="Q229">
        <f>IF(LEFT(BC229,1)&lt;&gt;"0",IF(LEFT(BC229,1)="1",3.0,BD229),$D$5+$E$5*(BU229*BN229/($K$5*1000))+$F$5*(BU229*BN229/($K$5*1000))*MAX(MIN(BA229,$J$5),$I$5)*MAX(MIN(BA229,$J$5),$I$5)+$G$5*MAX(MIN(BA229,$J$5),$I$5)*(BU229*BN229/($K$5*1000))+$H$5*(BU229*BN229/($K$5*1000))*(BU229*BN229/($K$5*1000)))</f>
        <v>0</v>
      </c>
      <c r="R229">
        <f>I229*(1000-(1000*0.61365*exp(17.502*V229/(240.97+V229))/(BN229+BO229)+BI229)/2)/(1000*0.61365*exp(17.502*V229/(240.97+V229))/(BN229+BO229)-BI229)</f>
        <v>0</v>
      </c>
      <c r="S229">
        <f>1/((BB229+1)/(P229/1.6)+1/(Q229/1.37)) + BB229/((BB229+1)/(P229/1.6) + BB229/(Q229/1.37))</f>
        <v>0</v>
      </c>
      <c r="T229">
        <f>(AW229*AZ229)</f>
        <v>0</v>
      </c>
      <c r="U229">
        <f>(BP229+(T229+2*0.95*5.67E-8*(((BP229+$B$7)+273)^4-(BP229+273)^4)-44100*I229)/(1.84*29.3*Q229+8*0.95*5.67E-8*(BP229+273)^3))</f>
        <v>0</v>
      </c>
      <c r="V229">
        <f>($C$7*BQ229+$D$7*BR229+$E$7*U229)</f>
        <v>0</v>
      </c>
      <c r="W229">
        <f>0.61365*exp(17.502*V229/(240.97+V229))</f>
        <v>0</v>
      </c>
      <c r="X229">
        <f>(Y229/Z229*100)</f>
        <v>0</v>
      </c>
      <c r="Y229">
        <f>BI229*(BN229+BO229)/1000</f>
        <v>0</v>
      </c>
      <c r="Z229">
        <f>0.61365*exp(17.502*BP229/(240.97+BP229))</f>
        <v>0</v>
      </c>
      <c r="AA229">
        <f>(W229-BI229*(BN229+BO229)/1000)</f>
        <v>0</v>
      </c>
      <c r="AB229">
        <f>(-I229*44100)</f>
        <v>0</v>
      </c>
      <c r="AC229">
        <f>2*29.3*Q229*0.92*(BP229-V229)</f>
        <v>0</v>
      </c>
      <c r="AD229">
        <f>2*0.95*5.67E-8*(((BP229+$B$7)+273)^4-(V229+273)^4)</f>
        <v>0</v>
      </c>
      <c r="AE229">
        <f>T229+AD229+AB229+AC229</f>
        <v>0</v>
      </c>
      <c r="AF229">
        <f>BM229*AT229*(BH229-BG229*(1000-AT229*BJ229)/(1000-AT229*BI229))/(100*BA229)</f>
        <v>0</v>
      </c>
      <c r="AG229">
        <f>1000*BM229*AT229*(BI229-BJ229)/(100*BA229*(1000-AT229*BI229))</f>
        <v>0</v>
      </c>
      <c r="AH229">
        <f>(AI229 - AJ229 - BN229*1E3/(8.314*(BP229+273.15)) * AL229/BM229 * AK229) * BM229/(100*BA229) * (1000 - BJ229)/1000</f>
        <v>0</v>
      </c>
      <c r="AI229">
        <v>2031.927101906416</v>
      </c>
      <c r="AJ229">
        <v>2031.190969696969</v>
      </c>
      <c r="AK229">
        <v>0.02638466566349242</v>
      </c>
      <c r="AL229">
        <v>67.22253877280467</v>
      </c>
      <c r="AM229">
        <f>(AO229 - AN229 + BN229*1E3/(8.314*(BP229+273.15)) * AQ229/BM229 * AP229) * BM229/(100*BA229) * 1000/(1000 - AO229)</f>
        <v>0</v>
      </c>
      <c r="AN229">
        <v>15.78334250901302</v>
      </c>
      <c r="AO229">
        <v>16.18003818181818</v>
      </c>
      <c r="AP229">
        <v>-7.725095811946798E-05</v>
      </c>
      <c r="AQ229">
        <v>78.52729440676273</v>
      </c>
      <c r="AR229">
        <v>0</v>
      </c>
      <c r="AS229">
        <v>0</v>
      </c>
      <c r="AT229">
        <f>IF(AR229*$H$13&gt;=AV229,1.0,(AV229/(AV229-AR229*$H$13)))</f>
        <v>0</v>
      </c>
      <c r="AU229">
        <f>(AT229-1)*100</f>
        <v>0</v>
      </c>
      <c r="AV229">
        <f>MAX(0,($B$13+$C$13*BU229)/(1+$D$13*BU229)*BN229/(BP229+273)*$E$13)</f>
        <v>0</v>
      </c>
      <c r="AW229">
        <f>$B$11*BV229+$C$11*BW229+$F$11*CH229*(1-CK229)</f>
        <v>0</v>
      </c>
      <c r="AX229">
        <f>AW229*AY229</f>
        <v>0</v>
      </c>
      <c r="AY229">
        <f>($B$11*$D$9+$C$11*$D$9+$F$11*((CU229+CM229)/MAX(CU229+CM229+CV229, 0.1)*$I$9+CV229/MAX(CU229+CM229+CV229, 0.1)*$J$9))/($B$11+$C$11+$F$11)</f>
        <v>0</v>
      </c>
      <c r="AZ229">
        <f>($B$11*$K$9+$C$11*$K$9+$F$11*((CU229+CM229)/MAX(CU229+CM229+CV229, 0.1)*$P$9+CV229/MAX(CU229+CM229+CV229, 0.1)*$Q$9))/($B$11+$C$11+$F$11)</f>
        <v>0</v>
      </c>
      <c r="BA229">
        <v>6</v>
      </c>
      <c r="BB229">
        <v>0.5</v>
      </c>
      <c r="BC229" t="s">
        <v>355</v>
      </c>
      <c r="BD229">
        <v>2</v>
      </c>
      <c r="BE229" t="b">
        <v>1</v>
      </c>
      <c r="BF229">
        <v>1714160172.566667</v>
      </c>
      <c r="BG229">
        <v>1998.318</v>
      </c>
      <c r="BH229">
        <v>1999.989666666667</v>
      </c>
      <c r="BI229">
        <v>16.19486666666667</v>
      </c>
      <c r="BJ229">
        <v>15.78476666666667</v>
      </c>
      <c r="BK229">
        <v>2005.587666666667</v>
      </c>
      <c r="BL229">
        <v>16.21920333333333</v>
      </c>
      <c r="BM229">
        <v>599.9780333333332</v>
      </c>
      <c r="BN229">
        <v>101.3430666666667</v>
      </c>
      <c r="BO229">
        <v>0.09980802666666667</v>
      </c>
      <c r="BP229">
        <v>26.86258333333334</v>
      </c>
      <c r="BQ229">
        <v>27.01639</v>
      </c>
      <c r="BR229">
        <v>999.9000000000002</v>
      </c>
      <c r="BS229">
        <v>0</v>
      </c>
      <c r="BT229">
        <v>0</v>
      </c>
      <c r="BU229">
        <v>10006.94166666667</v>
      </c>
      <c r="BV229">
        <v>0</v>
      </c>
      <c r="BW229">
        <v>88.46384000000002</v>
      </c>
      <c r="BX229">
        <v>-1.672192</v>
      </c>
      <c r="BY229">
        <v>2031.212666666666</v>
      </c>
      <c r="BZ229">
        <v>2032.065333333333</v>
      </c>
      <c r="CA229">
        <v>0.4100958</v>
      </c>
      <c r="CB229">
        <v>1999.989666666667</v>
      </c>
      <c r="CC229">
        <v>15.78476666666667</v>
      </c>
      <c r="CD229">
        <v>1.641236333333333</v>
      </c>
      <c r="CE229">
        <v>1.599676</v>
      </c>
      <c r="CF229">
        <v>14.35152</v>
      </c>
      <c r="CG229">
        <v>13.95569</v>
      </c>
      <c r="CH229">
        <v>349.9961333333333</v>
      </c>
      <c r="CI229">
        <v>0.8999899</v>
      </c>
      <c r="CJ229">
        <v>0.1000100666666666</v>
      </c>
      <c r="CK229">
        <v>0</v>
      </c>
      <c r="CL229">
        <v>273.3846</v>
      </c>
      <c r="CM229">
        <v>5.00098</v>
      </c>
      <c r="CN229">
        <v>1578.393333333333</v>
      </c>
      <c r="CO229">
        <v>3193.098666666666</v>
      </c>
      <c r="CP229">
        <v>35</v>
      </c>
      <c r="CQ229">
        <v>38.79753333333333</v>
      </c>
      <c r="CR229">
        <v>36.61029999999999</v>
      </c>
      <c r="CS229">
        <v>38</v>
      </c>
      <c r="CT229">
        <v>36.9727</v>
      </c>
      <c r="CU229">
        <v>310.4923333333333</v>
      </c>
      <c r="CV229">
        <v>34.501</v>
      </c>
      <c r="CW229">
        <v>0</v>
      </c>
      <c r="CX229">
        <v>1714160267.3</v>
      </c>
      <c r="CY229">
        <v>0</v>
      </c>
      <c r="CZ229">
        <v>1714158924.6</v>
      </c>
      <c r="DA229" t="s">
        <v>732</v>
      </c>
      <c r="DB229">
        <v>1714158924.6</v>
      </c>
      <c r="DC229">
        <v>1714158906.6</v>
      </c>
      <c r="DD229">
        <v>7</v>
      </c>
      <c r="DE229">
        <v>1.728</v>
      </c>
      <c r="DF229">
        <v>-0.003</v>
      </c>
      <c r="DG229">
        <v>-7.118</v>
      </c>
      <c r="DH229">
        <v>-0.028</v>
      </c>
      <c r="DI229">
        <v>2000</v>
      </c>
      <c r="DJ229">
        <v>14</v>
      </c>
      <c r="DK229">
        <v>0.74</v>
      </c>
      <c r="DL229">
        <v>0.11</v>
      </c>
      <c r="DM229">
        <v>-1.68931525</v>
      </c>
      <c r="DN229">
        <v>0.4156051407129462</v>
      </c>
      <c r="DO229">
        <v>0.07015499151833388</v>
      </c>
      <c r="DP229">
        <v>0</v>
      </c>
      <c r="DQ229">
        <v>0.40797865</v>
      </c>
      <c r="DR229">
        <v>-0.01684732457786214</v>
      </c>
      <c r="DS229">
        <v>0.009156778305031742</v>
      </c>
      <c r="DT229">
        <v>1</v>
      </c>
      <c r="DU229">
        <v>1</v>
      </c>
      <c r="DV229">
        <v>2</v>
      </c>
      <c r="DW229" t="s">
        <v>368</v>
      </c>
      <c r="DX229">
        <v>3.22787</v>
      </c>
      <c r="DY229">
        <v>2.70397</v>
      </c>
      <c r="DZ229">
        <v>0.293053</v>
      </c>
      <c r="EA229">
        <v>0.29322</v>
      </c>
      <c r="EB229">
        <v>0.08684169999999999</v>
      </c>
      <c r="EC229">
        <v>0.0857197</v>
      </c>
      <c r="ED229">
        <v>22928.5</v>
      </c>
      <c r="EE229">
        <v>22344.1</v>
      </c>
      <c r="EF229">
        <v>31085.7</v>
      </c>
      <c r="EG229">
        <v>29997.7</v>
      </c>
      <c r="EH229">
        <v>38013.4</v>
      </c>
      <c r="EI229">
        <v>36293.2</v>
      </c>
      <c r="EJ229">
        <v>43549.8</v>
      </c>
      <c r="EK229">
        <v>41912.4</v>
      </c>
      <c r="EL229">
        <v>2.09635</v>
      </c>
      <c r="EM229">
        <v>1.83635</v>
      </c>
      <c r="EN229">
        <v>0.0138432</v>
      </c>
      <c r="EO229">
        <v>0</v>
      </c>
      <c r="EP229">
        <v>26.7632</v>
      </c>
      <c r="EQ229">
        <v>999.9</v>
      </c>
      <c r="ER229">
        <v>38.4</v>
      </c>
      <c r="ES229">
        <v>33.6</v>
      </c>
      <c r="ET229">
        <v>19.7998</v>
      </c>
      <c r="EU229">
        <v>61.7729</v>
      </c>
      <c r="EV229">
        <v>22.0192</v>
      </c>
      <c r="EW229">
        <v>1</v>
      </c>
      <c r="EX229">
        <v>0.208186</v>
      </c>
      <c r="EY229">
        <v>1.13502</v>
      </c>
      <c r="EZ229">
        <v>20.1467</v>
      </c>
      <c r="FA229">
        <v>5.21999</v>
      </c>
      <c r="FB229">
        <v>11.998</v>
      </c>
      <c r="FC229">
        <v>4.96455</v>
      </c>
      <c r="FD229">
        <v>3.29625</v>
      </c>
      <c r="FE229">
        <v>9999</v>
      </c>
      <c r="FF229">
        <v>9999</v>
      </c>
      <c r="FG229">
        <v>9999</v>
      </c>
      <c r="FH229">
        <v>29.1</v>
      </c>
      <c r="FI229">
        <v>4.97151</v>
      </c>
      <c r="FJ229">
        <v>1.86825</v>
      </c>
      <c r="FK229">
        <v>1.85974</v>
      </c>
      <c r="FL229">
        <v>1.86569</v>
      </c>
      <c r="FM229">
        <v>1.86357</v>
      </c>
      <c r="FN229">
        <v>1.86493</v>
      </c>
      <c r="FO229">
        <v>1.86042</v>
      </c>
      <c r="FP229">
        <v>1.86449</v>
      </c>
      <c r="FQ229">
        <v>0</v>
      </c>
      <c r="FR229">
        <v>0</v>
      </c>
      <c r="FS229">
        <v>0</v>
      </c>
      <c r="FT229">
        <v>0</v>
      </c>
      <c r="FU229" t="s">
        <v>358</v>
      </c>
      <c r="FV229" t="s">
        <v>359</v>
      </c>
      <c r="FW229" t="s">
        <v>360</v>
      </c>
      <c r="FX229" t="s">
        <v>360</v>
      </c>
      <c r="FY229" t="s">
        <v>360</v>
      </c>
      <c r="FZ229" t="s">
        <v>360</v>
      </c>
      <c r="GA229">
        <v>0</v>
      </c>
      <c r="GB229">
        <v>100</v>
      </c>
      <c r="GC229">
        <v>100</v>
      </c>
      <c r="GD229">
        <v>-7.27</v>
      </c>
      <c r="GE229">
        <v>-0.0243</v>
      </c>
      <c r="GF229">
        <v>0.7488809363715137</v>
      </c>
      <c r="GG229">
        <v>-0.004200780211792431</v>
      </c>
      <c r="GH229">
        <v>-6.086107273994438E-07</v>
      </c>
      <c r="GI229">
        <v>3.538391214060535E-10</v>
      </c>
      <c r="GJ229">
        <v>-0.05062057039447274</v>
      </c>
      <c r="GK229">
        <v>0.006682484536868237</v>
      </c>
      <c r="GL229">
        <v>-0.0007200357986506558</v>
      </c>
      <c r="GM229">
        <v>2.515042002614049E-05</v>
      </c>
      <c r="GN229">
        <v>15</v>
      </c>
      <c r="GO229">
        <v>1944</v>
      </c>
      <c r="GP229">
        <v>3</v>
      </c>
      <c r="GQ229">
        <v>20</v>
      </c>
      <c r="GR229">
        <v>20.9</v>
      </c>
      <c r="GS229">
        <v>21.2</v>
      </c>
      <c r="GT229">
        <v>4.01733</v>
      </c>
      <c r="GU229">
        <v>2.41211</v>
      </c>
      <c r="GV229">
        <v>1.44775</v>
      </c>
      <c r="GW229">
        <v>2.29004</v>
      </c>
      <c r="GX229">
        <v>1.55151</v>
      </c>
      <c r="GY229">
        <v>2.47803</v>
      </c>
      <c r="GZ229">
        <v>40.7323</v>
      </c>
      <c r="HA229">
        <v>24.0525</v>
      </c>
      <c r="HB229">
        <v>18</v>
      </c>
      <c r="HC229">
        <v>607.491</v>
      </c>
      <c r="HD229">
        <v>439.726</v>
      </c>
      <c r="HE229">
        <v>24.9977</v>
      </c>
      <c r="HF229">
        <v>29.7658</v>
      </c>
      <c r="HG229">
        <v>30.0002</v>
      </c>
      <c r="HH229">
        <v>29.7327</v>
      </c>
      <c r="HI229">
        <v>29.6848</v>
      </c>
      <c r="HJ229">
        <v>80.4182</v>
      </c>
      <c r="HK229">
        <v>26.8851</v>
      </c>
      <c r="HL229">
        <v>28.2805</v>
      </c>
      <c r="HM229">
        <v>25</v>
      </c>
      <c r="HN229">
        <v>2000</v>
      </c>
      <c r="HO229">
        <v>15.7018</v>
      </c>
      <c r="HP229">
        <v>98.62820000000001</v>
      </c>
      <c r="HQ229">
        <v>100.126</v>
      </c>
    </row>
    <row r="230" spans="1:225">
      <c r="A230">
        <v>214</v>
      </c>
      <c r="B230">
        <v>1714161639.5</v>
      </c>
      <c r="C230">
        <v>10582.40000009537</v>
      </c>
      <c r="D230" t="s">
        <v>815</v>
      </c>
      <c r="E230" t="s">
        <v>816</v>
      </c>
      <c r="F230">
        <v>5</v>
      </c>
      <c r="G230" t="s">
        <v>459</v>
      </c>
      <c r="H230">
        <v>1714161631.5</v>
      </c>
      <c r="I230">
        <f>(J230)/1000</f>
        <v>0</v>
      </c>
      <c r="J230">
        <f>IF(BE230, AM230, AG230)</f>
        <v>0</v>
      </c>
      <c r="K230">
        <f>IF(BE230, AH230, AF230)</f>
        <v>0</v>
      </c>
      <c r="L230">
        <f>BG230 - IF(AT230&gt;1, K230*BA230*100.0/(AV230*BU230), 0)</f>
        <v>0</v>
      </c>
      <c r="M230">
        <f>((S230-I230/2)*L230-K230)/(S230+I230/2)</f>
        <v>0</v>
      </c>
      <c r="N230">
        <f>M230*(BN230+BO230)/1000.0</f>
        <v>0</v>
      </c>
      <c r="O230">
        <f>(BG230 - IF(AT230&gt;1, K230*BA230*100.0/(AV230*BU230), 0))*(BN230+BO230)/1000.0</f>
        <v>0</v>
      </c>
      <c r="P230">
        <f>2.0/((1/R230-1/Q230)+SIGN(R230)*SQRT((1/R230-1/Q230)*(1/R230-1/Q230) + 4*BB230/((BB230+1)*(BB230+1))*(2*1/R230*1/Q230-1/Q230*1/Q230)))</f>
        <v>0</v>
      </c>
      <c r="Q230">
        <f>IF(LEFT(BC230,1)&lt;&gt;"0",IF(LEFT(BC230,1)="1",3.0,BD230),$D$5+$E$5*(BU230*BN230/($K$5*1000))+$F$5*(BU230*BN230/($K$5*1000))*MAX(MIN(BA230,$J$5),$I$5)*MAX(MIN(BA230,$J$5),$I$5)+$G$5*MAX(MIN(BA230,$J$5),$I$5)*(BU230*BN230/($K$5*1000))+$H$5*(BU230*BN230/($K$5*1000))*(BU230*BN230/($K$5*1000)))</f>
        <v>0</v>
      </c>
      <c r="R230">
        <f>I230*(1000-(1000*0.61365*exp(17.502*V230/(240.97+V230))/(BN230+BO230)+BI230)/2)/(1000*0.61365*exp(17.502*V230/(240.97+V230))/(BN230+BO230)-BI230)</f>
        <v>0</v>
      </c>
      <c r="S230">
        <f>1/((BB230+1)/(P230/1.6)+1/(Q230/1.37)) + BB230/((BB230+1)/(P230/1.6) + BB230/(Q230/1.37))</f>
        <v>0</v>
      </c>
      <c r="T230">
        <f>(AW230*AZ230)</f>
        <v>0</v>
      </c>
      <c r="U230">
        <f>(BP230+(T230+2*0.95*5.67E-8*(((BP230+$B$7)+273)^4-(BP230+273)^4)-44100*I230)/(1.84*29.3*Q230+8*0.95*5.67E-8*(BP230+273)^3))</f>
        <v>0</v>
      </c>
      <c r="V230">
        <f>($C$7*BQ230+$D$7*BR230+$E$7*U230)</f>
        <v>0</v>
      </c>
      <c r="W230">
        <f>0.61365*exp(17.502*V230/(240.97+V230))</f>
        <v>0</v>
      </c>
      <c r="X230">
        <f>(Y230/Z230*100)</f>
        <v>0</v>
      </c>
      <c r="Y230">
        <f>BI230*(BN230+BO230)/1000</f>
        <v>0</v>
      </c>
      <c r="Z230">
        <f>0.61365*exp(17.502*BP230/(240.97+BP230))</f>
        <v>0</v>
      </c>
      <c r="AA230">
        <f>(W230-BI230*(BN230+BO230)/1000)</f>
        <v>0</v>
      </c>
      <c r="AB230">
        <f>(-I230*44100)</f>
        <v>0</v>
      </c>
      <c r="AC230">
        <f>2*29.3*Q230*0.92*(BP230-V230)</f>
        <v>0</v>
      </c>
      <c r="AD230">
        <f>2*0.95*5.67E-8*(((BP230+$B$7)+273)^4-(V230+273)^4)</f>
        <v>0</v>
      </c>
      <c r="AE230">
        <f>T230+AD230+AB230+AC230</f>
        <v>0</v>
      </c>
      <c r="AF230">
        <f>BM230*AT230*(BH230-BG230*(1000-AT230*BJ230)/(1000-AT230*BI230))/(100*BA230)</f>
        <v>0</v>
      </c>
      <c r="AG230">
        <f>1000*BM230*AT230*(BI230-BJ230)/(100*BA230*(1000-AT230*BI230))</f>
        <v>0</v>
      </c>
      <c r="AH230">
        <f>(AI230 - AJ230 - BN230*1E3/(8.314*(BP230+273.15)) * AL230/BM230 * AK230) * BM230/(100*BA230) * (1000 - BJ230)/1000</f>
        <v>0</v>
      </c>
      <c r="AI230">
        <v>427.5879570812396</v>
      </c>
      <c r="AJ230">
        <v>425.2668848484848</v>
      </c>
      <c r="AK230">
        <v>0.02165404371697325</v>
      </c>
      <c r="AL230">
        <v>67.23882059348394</v>
      </c>
      <c r="AM230">
        <f>(AO230 - AN230 + BN230*1E3/(8.314*(BP230+273.15)) * AQ230/BM230 * AP230) * BM230/(100*BA230) * 1000/(1000 - AO230)</f>
        <v>0</v>
      </c>
      <c r="AN230">
        <v>17.83174222846616</v>
      </c>
      <c r="AO230">
        <v>17.80222303030303</v>
      </c>
      <c r="AP230">
        <v>0.04392187220583465</v>
      </c>
      <c r="AQ230">
        <v>78.51021819742203</v>
      </c>
      <c r="AR230">
        <v>0</v>
      </c>
      <c r="AS230">
        <v>0</v>
      </c>
      <c r="AT230">
        <f>IF(AR230*$H$13&gt;=AV230,1.0,(AV230/(AV230-AR230*$H$13)))</f>
        <v>0</v>
      </c>
      <c r="AU230">
        <f>(AT230-1)*100</f>
        <v>0</v>
      </c>
      <c r="AV230">
        <f>MAX(0,($B$13+$C$13*BU230)/(1+$D$13*BU230)*BN230/(BP230+273)*$E$13)</f>
        <v>0</v>
      </c>
      <c r="AW230">
        <f>$B$11*BV230+$C$11*BW230+$F$11*CH230*(1-CK230)</f>
        <v>0</v>
      </c>
      <c r="AX230">
        <f>AW230*AY230</f>
        <v>0</v>
      </c>
      <c r="AY230">
        <f>($B$11*$D$9+$C$11*$D$9+$F$11*((CU230+CM230)/MAX(CU230+CM230+CV230, 0.1)*$I$9+CV230/MAX(CU230+CM230+CV230, 0.1)*$J$9))/($B$11+$C$11+$F$11)</f>
        <v>0</v>
      </c>
      <c r="AZ230">
        <f>($B$11*$K$9+$C$11*$K$9+$F$11*((CU230+CM230)/MAX(CU230+CM230+CV230, 0.1)*$P$9+CV230/MAX(CU230+CM230+CV230, 0.1)*$Q$9))/($B$11+$C$11+$F$11)</f>
        <v>0</v>
      </c>
      <c r="BA230">
        <v>6</v>
      </c>
      <c r="BB230">
        <v>0.5</v>
      </c>
      <c r="BC230" t="s">
        <v>355</v>
      </c>
      <c r="BD230">
        <v>2</v>
      </c>
      <c r="BE230" t="b">
        <v>1</v>
      </c>
      <c r="BF230">
        <v>1714161631.5</v>
      </c>
      <c r="BG230">
        <v>417.6998387096775</v>
      </c>
      <c r="BH230">
        <v>419.9146451612903</v>
      </c>
      <c r="BI230">
        <v>17.38303870967741</v>
      </c>
      <c r="BJ230">
        <v>17.71053548387097</v>
      </c>
      <c r="BK230">
        <v>420.3820967741935</v>
      </c>
      <c r="BL230">
        <v>17.39143548387097</v>
      </c>
      <c r="BM230">
        <v>599.9817741935483</v>
      </c>
      <c r="BN230">
        <v>101.3075161290322</v>
      </c>
      <c r="BO230">
        <v>0.09995012903225806</v>
      </c>
      <c r="BP230">
        <v>25.55345806451613</v>
      </c>
      <c r="BQ230">
        <v>25.7129870967742</v>
      </c>
      <c r="BR230">
        <v>999.9000000000003</v>
      </c>
      <c r="BS230">
        <v>0</v>
      </c>
      <c r="BT230">
        <v>0</v>
      </c>
      <c r="BU230">
        <v>9993.244516129032</v>
      </c>
      <c r="BV230">
        <v>0</v>
      </c>
      <c r="BW230">
        <v>903.8413548387098</v>
      </c>
      <c r="BX230">
        <v>-2.214775483870968</v>
      </c>
      <c r="BY230">
        <v>425.0893870967741</v>
      </c>
      <c r="BZ230">
        <v>427.4857741935483</v>
      </c>
      <c r="CA230">
        <v>-0.3274947032258064</v>
      </c>
      <c r="CB230">
        <v>419.9146451612903</v>
      </c>
      <c r="CC230">
        <v>17.71053548387097</v>
      </c>
      <c r="CD230">
        <v>1.761032903225806</v>
      </c>
      <c r="CE230">
        <v>1.794210967741935</v>
      </c>
      <c r="CF230">
        <v>15.44305161290322</v>
      </c>
      <c r="CG230">
        <v>15.73591612903226</v>
      </c>
      <c r="CH230">
        <v>444.9777741935484</v>
      </c>
      <c r="CI230">
        <v>0.9099746129032258</v>
      </c>
      <c r="CJ230">
        <v>0.09002548709677419</v>
      </c>
      <c r="CK230">
        <v>0</v>
      </c>
      <c r="CL230">
        <v>258.4685806451613</v>
      </c>
      <c r="CM230">
        <v>5.00098</v>
      </c>
      <c r="CN230">
        <v>1769.282580645161</v>
      </c>
      <c r="CO230">
        <v>4085.645806451613</v>
      </c>
      <c r="CP230">
        <v>35.129</v>
      </c>
      <c r="CQ230">
        <v>38.44512903225805</v>
      </c>
      <c r="CR230">
        <v>36.70732258064515</v>
      </c>
      <c r="CS230">
        <v>37.645</v>
      </c>
      <c r="CT230">
        <v>36.94512903225806</v>
      </c>
      <c r="CU230">
        <v>400.368064516129</v>
      </c>
      <c r="CV230">
        <v>39.60999999999998</v>
      </c>
      <c r="CW230">
        <v>0</v>
      </c>
      <c r="CX230">
        <v>1714161726.5</v>
      </c>
      <c r="CY230">
        <v>0</v>
      </c>
      <c r="CZ230">
        <v>1714161578</v>
      </c>
      <c r="DA230" t="s">
        <v>817</v>
      </c>
      <c r="DB230">
        <v>1714161569.5</v>
      </c>
      <c r="DC230">
        <v>1714161578</v>
      </c>
      <c r="DD230">
        <v>9</v>
      </c>
      <c r="DE230">
        <v>-1.772</v>
      </c>
      <c r="DF230">
        <v>0.006</v>
      </c>
      <c r="DG230">
        <v>-2.692</v>
      </c>
      <c r="DH230">
        <v>0.004</v>
      </c>
      <c r="DI230">
        <v>420</v>
      </c>
      <c r="DJ230">
        <v>20</v>
      </c>
      <c r="DK230">
        <v>0.09</v>
      </c>
      <c r="DL230">
        <v>0.04</v>
      </c>
      <c r="DM230">
        <v>-2.181488048780488</v>
      </c>
      <c r="DN230">
        <v>-0.9030773519163775</v>
      </c>
      <c r="DO230">
        <v>0.1126255324606565</v>
      </c>
      <c r="DP230">
        <v>0</v>
      </c>
      <c r="DQ230">
        <v>-0.5323927365853659</v>
      </c>
      <c r="DR230">
        <v>3.553210691289201</v>
      </c>
      <c r="DS230">
        <v>0.3773250980629211</v>
      </c>
      <c r="DT230">
        <v>0</v>
      </c>
      <c r="DU230">
        <v>0</v>
      </c>
      <c r="DV230">
        <v>2</v>
      </c>
      <c r="DW230" t="s">
        <v>357</v>
      </c>
      <c r="DX230">
        <v>3.22892</v>
      </c>
      <c r="DY230">
        <v>2.70464</v>
      </c>
      <c r="DZ230">
        <v>0.104913</v>
      </c>
      <c r="EA230">
        <v>0.105179</v>
      </c>
      <c r="EB230">
        <v>0.09315909999999999</v>
      </c>
      <c r="EC230">
        <v>0.09364169999999999</v>
      </c>
      <c r="ED230">
        <v>29072.1</v>
      </c>
      <c r="EE230">
        <v>28331.8</v>
      </c>
      <c r="EF230">
        <v>31121</v>
      </c>
      <c r="EG230">
        <v>30033.9</v>
      </c>
      <c r="EH230">
        <v>37790</v>
      </c>
      <c r="EI230">
        <v>36015.7</v>
      </c>
      <c r="EJ230">
        <v>43602.1</v>
      </c>
      <c r="EK230">
        <v>41962.8</v>
      </c>
      <c r="EL230">
        <v>2.08367</v>
      </c>
      <c r="EM230">
        <v>1.8321</v>
      </c>
      <c r="EN230">
        <v>0.00517815</v>
      </c>
      <c r="EO230">
        <v>0</v>
      </c>
      <c r="EP230">
        <v>25.6079</v>
      </c>
      <c r="EQ230">
        <v>999.9</v>
      </c>
      <c r="ER230">
        <v>36.6</v>
      </c>
      <c r="ES230">
        <v>35.3</v>
      </c>
      <c r="ET230">
        <v>20.747</v>
      </c>
      <c r="EU230">
        <v>61.163</v>
      </c>
      <c r="EV230">
        <v>21.9511</v>
      </c>
      <c r="EW230">
        <v>1</v>
      </c>
      <c r="EX230">
        <v>0.161893</v>
      </c>
      <c r="EY230">
        <v>2.36346</v>
      </c>
      <c r="EZ230">
        <v>20.1908</v>
      </c>
      <c r="FA230">
        <v>5.22553</v>
      </c>
      <c r="FB230">
        <v>11.998</v>
      </c>
      <c r="FC230">
        <v>4.9658</v>
      </c>
      <c r="FD230">
        <v>3.297</v>
      </c>
      <c r="FE230">
        <v>9999</v>
      </c>
      <c r="FF230">
        <v>9999</v>
      </c>
      <c r="FG230">
        <v>9999</v>
      </c>
      <c r="FH230">
        <v>29.5</v>
      </c>
      <c r="FI230">
        <v>4.97102</v>
      </c>
      <c r="FJ230">
        <v>1.86789</v>
      </c>
      <c r="FK230">
        <v>1.85934</v>
      </c>
      <c r="FL230">
        <v>1.86539</v>
      </c>
      <c r="FM230">
        <v>1.86325</v>
      </c>
      <c r="FN230">
        <v>1.86458</v>
      </c>
      <c r="FO230">
        <v>1.86006</v>
      </c>
      <c r="FP230">
        <v>1.86417</v>
      </c>
      <c r="FQ230">
        <v>0</v>
      </c>
      <c r="FR230">
        <v>0</v>
      </c>
      <c r="FS230">
        <v>0</v>
      </c>
      <c r="FT230">
        <v>0</v>
      </c>
      <c r="FU230" t="s">
        <v>358</v>
      </c>
      <c r="FV230" t="s">
        <v>359</v>
      </c>
      <c r="FW230" t="s">
        <v>360</v>
      </c>
      <c r="FX230" t="s">
        <v>360</v>
      </c>
      <c r="FY230" t="s">
        <v>360</v>
      </c>
      <c r="FZ230" t="s">
        <v>360</v>
      </c>
      <c r="GA230">
        <v>0</v>
      </c>
      <c r="GB230">
        <v>100</v>
      </c>
      <c r="GC230">
        <v>100</v>
      </c>
      <c r="GD230">
        <v>-2.682</v>
      </c>
      <c r="GE230">
        <v>-0.0064</v>
      </c>
      <c r="GF230">
        <v>-0.8350387837502102</v>
      </c>
      <c r="GG230">
        <v>-0.004200780211792431</v>
      </c>
      <c r="GH230">
        <v>-6.086107273994438E-07</v>
      </c>
      <c r="GI230">
        <v>3.538391214060535E-10</v>
      </c>
      <c r="GJ230">
        <v>-0.03917734835192339</v>
      </c>
      <c r="GK230">
        <v>0.006682484536868237</v>
      </c>
      <c r="GL230">
        <v>-0.0007200357986506558</v>
      </c>
      <c r="GM230">
        <v>2.515042002614049E-05</v>
      </c>
      <c r="GN230">
        <v>15</v>
      </c>
      <c r="GO230">
        <v>1944</v>
      </c>
      <c r="GP230">
        <v>3</v>
      </c>
      <c r="GQ230">
        <v>20</v>
      </c>
      <c r="GR230">
        <v>1.2</v>
      </c>
      <c r="GS230">
        <v>1</v>
      </c>
      <c r="GT230">
        <v>1.1438</v>
      </c>
      <c r="GU230">
        <v>2.44629</v>
      </c>
      <c r="GV230">
        <v>1.44775</v>
      </c>
      <c r="GW230">
        <v>2.28394</v>
      </c>
      <c r="GX230">
        <v>1.55151</v>
      </c>
      <c r="GY230">
        <v>2.38159</v>
      </c>
      <c r="GZ230">
        <v>39.7422</v>
      </c>
      <c r="HA230">
        <v>13.4403</v>
      </c>
      <c r="HB230">
        <v>18</v>
      </c>
      <c r="HC230">
        <v>593.3</v>
      </c>
      <c r="HD230">
        <v>433.395</v>
      </c>
      <c r="HE230">
        <v>21.9973</v>
      </c>
      <c r="HF230">
        <v>29.1685</v>
      </c>
      <c r="HG230">
        <v>30.0001</v>
      </c>
      <c r="HH230">
        <v>29.2095</v>
      </c>
      <c r="HI230">
        <v>29.1739</v>
      </c>
      <c r="HJ230">
        <v>22.9123</v>
      </c>
      <c r="HK230">
        <v>21.2987</v>
      </c>
      <c r="HL230">
        <v>42.5603</v>
      </c>
      <c r="HM230">
        <v>22</v>
      </c>
      <c r="HN230">
        <v>420</v>
      </c>
      <c r="HO230">
        <v>17.5024</v>
      </c>
      <c r="HP230">
        <v>98.744</v>
      </c>
      <c r="HQ230">
        <v>100.247</v>
      </c>
    </row>
    <row r="231" spans="1:225">
      <c r="A231">
        <v>215</v>
      </c>
      <c r="B231">
        <v>1714161671.5</v>
      </c>
      <c r="C231">
        <v>10614.40000009537</v>
      </c>
      <c r="D231" t="s">
        <v>818</v>
      </c>
      <c r="E231" t="s">
        <v>819</v>
      </c>
      <c r="F231">
        <v>5</v>
      </c>
      <c r="G231" t="s">
        <v>459</v>
      </c>
      <c r="H231">
        <v>1714161664.5</v>
      </c>
      <c r="I231">
        <f>(J231)/1000</f>
        <v>0</v>
      </c>
      <c r="J231">
        <f>IF(BE231, AM231, AG231)</f>
        <v>0</v>
      </c>
      <c r="K231">
        <f>IF(BE231, AH231, AF231)</f>
        <v>0</v>
      </c>
      <c r="L231">
        <f>BG231 - IF(AT231&gt;1, K231*BA231*100.0/(AV231*BU231), 0)</f>
        <v>0</v>
      </c>
      <c r="M231">
        <f>((S231-I231/2)*L231-K231)/(S231+I231/2)</f>
        <v>0</v>
      </c>
      <c r="N231">
        <f>M231*(BN231+BO231)/1000.0</f>
        <v>0</v>
      </c>
      <c r="O231">
        <f>(BG231 - IF(AT231&gt;1, K231*BA231*100.0/(AV231*BU231), 0))*(BN231+BO231)/1000.0</f>
        <v>0</v>
      </c>
      <c r="P231">
        <f>2.0/((1/R231-1/Q231)+SIGN(R231)*SQRT((1/R231-1/Q231)*(1/R231-1/Q231) + 4*BB231/((BB231+1)*(BB231+1))*(2*1/R231*1/Q231-1/Q231*1/Q231)))</f>
        <v>0</v>
      </c>
      <c r="Q231">
        <f>IF(LEFT(BC231,1)&lt;&gt;"0",IF(LEFT(BC231,1)="1",3.0,BD231),$D$5+$E$5*(BU231*BN231/($K$5*1000))+$F$5*(BU231*BN231/($K$5*1000))*MAX(MIN(BA231,$J$5),$I$5)*MAX(MIN(BA231,$J$5),$I$5)+$G$5*MAX(MIN(BA231,$J$5),$I$5)*(BU231*BN231/($K$5*1000))+$H$5*(BU231*BN231/($K$5*1000))*(BU231*BN231/($K$5*1000)))</f>
        <v>0</v>
      </c>
      <c r="R231">
        <f>I231*(1000-(1000*0.61365*exp(17.502*V231/(240.97+V231))/(BN231+BO231)+BI231)/2)/(1000*0.61365*exp(17.502*V231/(240.97+V231))/(BN231+BO231)-BI231)</f>
        <v>0</v>
      </c>
      <c r="S231">
        <f>1/((BB231+1)/(P231/1.6)+1/(Q231/1.37)) + BB231/((BB231+1)/(P231/1.6) + BB231/(Q231/1.37))</f>
        <v>0</v>
      </c>
      <c r="T231">
        <f>(AW231*AZ231)</f>
        <v>0</v>
      </c>
      <c r="U231">
        <f>(BP231+(T231+2*0.95*5.67E-8*(((BP231+$B$7)+273)^4-(BP231+273)^4)-44100*I231)/(1.84*29.3*Q231+8*0.95*5.67E-8*(BP231+273)^3))</f>
        <v>0</v>
      </c>
      <c r="V231">
        <f>($C$7*BQ231+$D$7*BR231+$E$7*U231)</f>
        <v>0</v>
      </c>
      <c r="W231">
        <f>0.61365*exp(17.502*V231/(240.97+V231))</f>
        <v>0</v>
      </c>
      <c r="X231">
        <f>(Y231/Z231*100)</f>
        <v>0</v>
      </c>
      <c r="Y231">
        <f>BI231*(BN231+BO231)/1000</f>
        <v>0</v>
      </c>
      <c r="Z231">
        <f>0.61365*exp(17.502*BP231/(240.97+BP231))</f>
        <v>0</v>
      </c>
      <c r="AA231">
        <f>(W231-BI231*(BN231+BO231)/1000)</f>
        <v>0</v>
      </c>
      <c r="AB231">
        <f>(-I231*44100)</f>
        <v>0</v>
      </c>
      <c r="AC231">
        <f>2*29.3*Q231*0.92*(BP231-V231)</f>
        <v>0</v>
      </c>
      <c r="AD231">
        <f>2*0.95*5.67E-8*(((BP231+$B$7)+273)^4-(V231+273)^4)</f>
        <v>0</v>
      </c>
      <c r="AE231">
        <f>T231+AD231+AB231+AC231</f>
        <v>0</v>
      </c>
      <c r="AF231">
        <f>BM231*AT231*(BH231-BG231*(1000-AT231*BJ231)/(1000-AT231*BI231))/(100*BA231)</f>
        <v>0</v>
      </c>
      <c r="AG231">
        <f>1000*BM231*AT231*(BI231-BJ231)/(100*BA231*(1000-AT231*BI231))</f>
        <v>0</v>
      </c>
      <c r="AH231">
        <f>(AI231 - AJ231 - BN231*1E3/(8.314*(BP231+273.15)) * AL231/BM231 * AK231) * BM231/(100*BA231) * (1000 - BJ231)/1000</f>
        <v>0</v>
      </c>
      <c r="AI231">
        <v>427.2998686635478</v>
      </c>
      <c r="AJ231">
        <v>424.9601212121212</v>
      </c>
      <c r="AK231">
        <v>-0.02073482851877443</v>
      </c>
      <c r="AL231">
        <v>67.23882059348394</v>
      </c>
      <c r="AM231">
        <f>(AO231 - AN231 + BN231*1E3/(8.314*(BP231+273.15)) * AQ231/BM231 * AP231) * BM231/(100*BA231) * 1000/(1000 - AO231)</f>
        <v>0</v>
      </c>
      <c r="AN231">
        <v>17.17519957670814</v>
      </c>
      <c r="AO231">
        <v>17.59531090909091</v>
      </c>
      <c r="AP231">
        <v>-0.008494237668577424</v>
      </c>
      <c r="AQ231">
        <v>78.51021819742203</v>
      </c>
      <c r="AR231">
        <v>0</v>
      </c>
      <c r="AS231">
        <v>0</v>
      </c>
      <c r="AT231">
        <f>IF(AR231*$H$13&gt;=AV231,1.0,(AV231/(AV231-AR231*$H$13)))</f>
        <v>0</v>
      </c>
      <c r="AU231">
        <f>(AT231-1)*100</f>
        <v>0</v>
      </c>
      <c r="AV231">
        <f>MAX(0,($B$13+$C$13*BU231)/(1+$D$13*BU231)*BN231/(BP231+273)*$E$13)</f>
        <v>0</v>
      </c>
      <c r="AW231">
        <f>$B$11*BV231+$C$11*BW231+$F$11*CH231*(1-CK231)</f>
        <v>0</v>
      </c>
      <c r="AX231">
        <f>AW231*AY231</f>
        <v>0</v>
      </c>
      <c r="AY231">
        <f>($B$11*$D$9+$C$11*$D$9+$F$11*((CU231+CM231)/MAX(CU231+CM231+CV231, 0.1)*$I$9+CV231/MAX(CU231+CM231+CV231, 0.1)*$J$9))/($B$11+$C$11+$F$11)</f>
        <v>0</v>
      </c>
      <c r="AZ231">
        <f>($B$11*$K$9+$C$11*$K$9+$F$11*((CU231+CM231)/MAX(CU231+CM231+CV231, 0.1)*$P$9+CV231/MAX(CU231+CM231+CV231, 0.1)*$Q$9))/($B$11+$C$11+$F$11)</f>
        <v>0</v>
      </c>
      <c r="BA231">
        <v>6</v>
      </c>
      <c r="BB231">
        <v>0.5</v>
      </c>
      <c r="BC231" t="s">
        <v>355</v>
      </c>
      <c r="BD231">
        <v>2</v>
      </c>
      <c r="BE231" t="b">
        <v>1</v>
      </c>
      <c r="BF231">
        <v>1714161664.5</v>
      </c>
      <c r="BG231">
        <v>417.556037037037</v>
      </c>
      <c r="BH231">
        <v>420.0252962962963</v>
      </c>
      <c r="BI231">
        <v>17.66084814814814</v>
      </c>
      <c r="BJ231">
        <v>17.2088962962963</v>
      </c>
      <c r="BK231">
        <v>420.2375925925926</v>
      </c>
      <c r="BL231">
        <v>17.66798518518519</v>
      </c>
      <c r="BM231">
        <v>599.9567407407407</v>
      </c>
      <c r="BN231">
        <v>101.315037037037</v>
      </c>
      <c r="BO231">
        <v>0.09993269629629629</v>
      </c>
      <c r="BP231">
        <v>25.47128888888888</v>
      </c>
      <c r="BQ231">
        <v>25.62255925925926</v>
      </c>
      <c r="BR231">
        <v>999.9000000000001</v>
      </c>
      <c r="BS231">
        <v>0</v>
      </c>
      <c r="BT231">
        <v>0</v>
      </c>
      <c r="BU231">
        <v>9992.473333333335</v>
      </c>
      <c r="BV231">
        <v>0</v>
      </c>
      <c r="BW231">
        <v>893.9175555555555</v>
      </c>
      <c r="BX231">
        <v>-2.469285555555556</v>
      </c>
      <c r="BY231">
        <v>425.062962962963</v>
      </c>
      <c r="BZ231">
        <v>427.38</v>
      </c>
      <c r="CA231">
        <v>0.4519362592592593</v>
      </c>
      <c r="CB231">
        <v>420.0252962962963</v>
      </c>
      <c r="CC231">
        <v>17.2088962962963</v>
      </c>
      <c r="CD231">
        <v>1.789307777777778</v>
      </c>
      <c r="CE231">
        <v>1.74352037037037</v>
      </c>
      <c r="CF231">
        <v>15.69365555555555</v>
      </c>
      <c r="CG231">
        <v>15.2893962962963</v>
      </c>
      <c r="CH231">
        <v>444.9974444444445</v>
      </c>
      <c r="CI231">
        <v>0.9099732962962962</v>
      </c>
      <c r="CJ231">
        <v>0.09002681481481482</v>
      </c>
      <c r="CK231">
        <v>0</v>
      </c>
      <c r="CL231">
        <v>250.0481851851852</v>
      </c>
      <c r="CM231">
        <v>5.00098</v>
      </c>
      <c r="CN231">
        <v>1743.524814814815</v>
      </c>
      <c r="CO231">
        <v>4085.826666666666</v>
      </c>
      <c r="CP231">
        <v>35.05740740740741</v>
      </c>
      <c r="CQ231">
        <v>38.39337037037038</v>
      </c>
      <c r="CR231">
        <v>36.625</v>
      </c>
      <c r="CS231">
        <v>37.59466666666666</v>
      </c>
      <c r="CT231">
        <v>36.875</v>
      </c>
      <c r="CU231">
        <v>400.3848148148149</v>
      </c>
      <c r="CV231">
        <v>39.60999999999999</v>
      </c>
      <c r="CW231">
        <v>0</v>
      </c>
      <c r="CX231">
        <v>1714161758.3</v>
      </c>
      <c r="CY231">
        <v>0</v>
      </c>
      <c r="CZ231">
        <v>1714161578</v>
      </c>
      <c r="DA231" t="s">
        <v>817</v>
      </c>
      <c r="DB231">
        <v>1714161569.5</v>
      </c>
      <c r="DC231">
        <v>1714161578</v>
      </c>
      <c r="DD231">
        <v>9</v>
      </c>
      <c r="DE231">
        <v>-1.772</v>
      </c>
      <c r="DF231">
        <v>0.006</v>
      </c>
      <c r="DG231">
        <v>-2.692</v>
      </c>
      <c r="DH231">
        <v>0.004</v>
      </c>
      <c r="DI231">
        <v>420</v>
      </c>
      <c r="DJ231">
        <v>20</v>
      </c>
      <c r="DK231">
        <v>0.09</v>
      </c>
      <c r="DL231">
        <v>0.04</v>
      </c>
      <c r="DM231">
        <v>-2.44163175</v>
      </c>
      <c r="DN231">
        <v>-0.3495803752345186</v>
      </c>
      <c r="DO231">
        <v>0.05547645698345834</v>
      </c>
      <c r="DP231">
        <v>0</v>
      </c>
      <c r="DQ231">
        <v>0.4494322000000001</v>
      </c>
      <c r="DR231">
        <v>0.01614657410881746</v>
      </c>
      <c r="DS231">
        <v>0.01266560062965827</v>
      </c>
      <c r="DT231">
        <v>1</v>
      </c>
      <c r="DU231">
        <v>1</v>
      </c>
      <c r="DV231">
        <v>2</v>
      </c>
      <c r="DW231" t="s">
        <v>368</v>
      </c>
      <c r="DX231">
        <v>3.22874</v>
      </c>
      <c r="DY231">
        <v>2.70453</v>
      </c>
      <c r="DZ231">
        <v>0.10488</v>
      </c>
      <c r="EA231">
        <v>0.105185</v>
      </c>
      <c r="EB231">
        <v>0.0923197</v>
      </c>
      <c r="EC231">
        <v>0.091139</v>
      </c>
      <c r="ED231">
        <v>29072.3</v>
      </c>
      <c r="EE231">
        <v>28330.8</v>
      </c>
      <c r="EF231">
        <v>31120</v>
      </c>
      <c r="EG231">
        <v>30033.1</v>
      </c>
      <c r="EH231">
        <v>37823.8</v>
      </c>
      <c r="EI231">
        <v>36114.6</v>
      </c>
      <c r="EJ231">
        <v>43600.6</v>
      </c>
      <c r="EK231">
        <v>41961.6</v>
      </c>
      <c r="EL231">
        <v>2.08675</v>
      </c>
      <c r="EM231">
        <v>1.83145</v>
      </c>
      <c r="EN231">
        <v>0.00322238</v>
      </c>
      <c r="EO231">
        <v>0</v>
      </c>
      <c r="EP231">
        <v>25.5614</v>
      </c>
      <c r="EQ231">
        <v>999.9</v>
      </c>
      <c r="ER231">
        <v>36.6</v>
      </c>
      <c r="ES231">
        <v>35.3</v>
      </c>
      <c r="ET231">
        <v>20.7459</v>
      </c>
      <c r="EU231">
        <v>61.443</v>
      </c>
      <c r="EV231">
        <v>22.5401</v>
      </c>
      <c r="EW231">
        <v>1</v>
      </c>
      <c r="EX231">
        <v>0.162101</v>
      </c>
      <c r="EY231">
        <v>2.29732</v>
      </c>
      <c r="EZ231">
        <v>20.1947</v>
      </c>
      <c r="FA231">
        <v>5.22298</v>
      </c>
      <c r="FB231">
        <v>11.998</v>
      </c>
      <c r="FC231">
        <v>4.9648</v>
      </c>
      <c r="FD231">
        <v>3.2965</v>
      </c>
      <c r="FE231">
        <v>9999</v>
      </c>
      <c r="FF231">
        <v>9999</v>
      </c>
      <c r="FG231">
        <v>9999</v>
      </c>
      <c r="FH231">
        <v>29.5</v>
      </c>
      <c r="FI231">
        <v>4.97099</v>
      </c>
      <c r="FJ231">
        <v>1.86785</v>
      </c>
      <c r="FK231">
        <v>1.8593</v>
      </c>
      <c r="FL231">
        <v>1.86539</v>
      </c>
      <c r="FM231">
        <v>1.86322</v>
      </c>
      <c r="FN231">
        <v>1.86453</v>
      </c>
      <c r="FO231">
        <v>1.86005</v>
      </c>
      <c r="FP231">
        <v>1.86415</v>
      </c>
      <c r="FQ231">
        <v>0</v>
      </c>
      <c r="FR231">
        <v>0</v>
      </c>
      <c r="FS231">
        <v>0</v>
      </c>
      <c r="FT231">
        <v>0</v>
      </c>
      <c r="FU231" t="s">
        <v>358</v>
      </c>
      <c r="FV231" t="s">
        <v>359</v>
      </c>
      <c r="FW231" t="s">
        <v>360</v>
      </c>
      <c r="FX231" t="s">
        <v>360</v>
      </c>
      <c r="FY231" t="s">
        <v>360</v>
      </c>
      <c r="FZ231" t="s">
        <v>360</v>
      </c>
      <c r="GA231">
        <v>0</v>
      </c>
      <c r="GB231">
        <v>100</v>
      </c>
      <c r="GC231">
        <v>100</v>
      </c>
      <c r="GD231">
        <v>-2.681</v>
      </c>
      <c r="GE231">
        <v>-0.0074</v>
      </c>
      <c r="GF231">
        <v>-0.8350387837502102</v>
      </c>
      <c r="GG231">
        <v>-0.004200780211792431</v>
      </c>
      <c r="GH231">
        <v>-6.086107273994438E-07</v>
      </c>
      <c r="GI231">
        <v>3.538391214060535E-10</v>
      </c>
      <c r="GJ231">
        <v>-0.03917734835192339</v>
      </c>
      <c r="GK231">
        <v>0.006682484536868237</v>
      </c>
      <c r="GL231">
        <v>-0.0007200357986506558</v>
      </c>
      <c r="GM231">
        <v>2.515042002614049E-05</v>
      </c>
      <c r="GN231">
        <v>15</v>
      </c>
      <c r="GO231">
        <v>1944</v>
      </c>
      <c r="GP231">
        <v>3</v>
      </c>
      <c r="GQ231">
        <v>20</v>
      </c>
      <c r="GR231">
        <v>1.7</v>
      </c>
      <c r="GS231">
        <v>1.6</v>
      </c>
      <c r="GT231">
        <v>1.1438</v>
      </c>
      <c r="GU231">
        <v>2.45605</v>
      </c>
      <c r="GV231">
        <v>1.44775</v>
      </c>
      <c r="GW231">
        <v>2.28394</v>
      </c>
      <c r="GX231">
        <v>1.55151</v>
      </c>
      <c r="GY231">
        <v>2.48169</v>
      </c>
      <c r="GZ231">
        <v>39.6669</v>
      </c>
      <c r="HA231">
        <v>13.4578</v>
      </c>
      <c r="HB231">
        <v>18</v>
      </c>
      <c r="HC231">
        <v>595.486</v>
      </c>
      <c r="HD231">
        <v>433.024</v>
      </c>
      <c r="HE231">
        <v>21.998</v>
      </c>
      <c r="HF231">
        <v>29.1692</v>
      </c>
      <c r="HG231">
        <v>30.0001</v>
      </c>
      <c r="HH231">
        <v>29.2103</v>
      </c>
      <c r="HI231">
        <v>29.1764</v>
      </c>
      <c r="HJ231">
        <v>22.9044</v>
      </c>
      <c r="HK231">
        <v>24.2866</v>
      </c>
      <c r="HL231">
        <v>42.5603</v>
      </c>
      <c r="HM231">
        <v>22</v>
      </c>
      <c r="HN231">
        <v>420</v>
      </c>
      <c r="HO231">
        <v>17.0153</v>
      </c>
      <c r="HP231">
        <v>98.7407</v>
      </c>
      <c r="HQ231">
        <v>100.244</v>
      </c>
    </row>
    <row r="232" spans="1:225">
      <c r="A232">
        <v>216</v>
      </c>
      <c r="B232">
        <v>1714161681.5</v>
      </c>
      <c r="C232">
        <v>10624.40000009537</v>
      </c>
      <c r="D232" t="s">
        <v>820</v>
      </c>
      <c r="E232" t="s">
        <v>821</v>
      </c>
      <c r="F232">
        <v>5</v>
      </c>
      <c r="G232" t="s">
        <v>459</v>
      </c>
      <c r="H232">
        <v>1714161673.566667</v>
      </c>
      <c r="I232">
        <f>(J232)/1000</f>
        <v>0</v>
      </c>
      <c r="J232">
        <f>IF(BE232, AM232, AG232)</f>
        <v>0</v>
      </c>
      <c r="K232">
        <f>IF(BE232, AH232, AF232)</f>
        <v>0</v>
      </c>
      <c r="L232">
        <f>BG232 - IF(AT232&gt;1, K232*BA232*100.0/(AV232*BU232), 0)</f>
        <v>0</v>
      </c>
      <c r="M232">
        <f>((S232-I232/2)*L232-K232)/(S232+I232/2)</f>
        <v>0</v>
      </c>
      <c r="N232">
        <f>M232*(BN232+BO232)/1000.0</f>
        <v>0</v>
      </c>
      <c r="O232">
        <f>(BG232 - IF(AT232&gt;1, K232*BA232*100.0/(AV232*BU232), 0))*(BN232+BO232)/1000.0</f>
        <v>0</v>
      </c>
      <c r="P232">
        <f>2.0/((1/R232-1/Q232)+SIGN(R232)*SQRT((1/R232-1/Q232)*(1/R232-1/Q232) + 4*BB232/((BB232+1)*(BB232+1))*(2*1/R232*1/Q232-1/Q232*1/Q232)))</f>
        <v>0</v>
      </c>
      <c r="Q232">
        <f>IF(LEFT(BC232,1)&lt;&gt;"0",IF(LEFT(BC232,1)="1",3.0,BD232),$D$5+$E$5*(BU232*BN232/($K$5*1000))+$F$5*(BU232*BN232/($K$5*1000))*MAX(MIN(BA232,$J$5),$I$5)*MAX(MIN(BA232,$J$5),$I$5)+$G$5*MAX(MIN(BA232,$J$5),$I$5)*(BU232*BN232/($K$5*1000))+$H$5*(BU232*BN232/($K$5*1000))*(BU232*BN232/($K$5*1000)))</f>
        <v>0</v>
      </c>
      <c r="R232">
        <f>I232*(1000-(1000*0.61365*exp(17.502*V232/(240.97+V232))/(BN232+BO232)+BI232)/2)/(1000*0.61365*exp(17.502*V232/(240.97+V232))/(BN232+BO232)-BI232)</f>
        <v>0</v>
      </c>
      <c r="S232">
        <f>1/((BB232+1)/(P232/1.6)+1/(Q232/1.37)) + BB232/((BB232+1)/(P232/1.6) + BB232/(Q232/1.37))</f>
        <v>0</v>
      </c>
      <c r="T232">
        <f>(AW232*AZ232)</f>
        <v>0</v>
      </c>
      <c r="U232">
        <f>(BP232+(T232+2*0.95*5.67E-8*(((BP232+$B$7)+273)^4-(BP232+273)^4)-44100*I232)/(1.84*29.3*Q232+8*0.95*5.67E-8*(BP232+273)^3))</f>
        <v>0</v>
      </c>
      <c r="V232">
        <f>($C$7*BQ232+$D$7*BR232+$E$7*U232)</f>
        <v>0</v>
      </c>
      <c r="W232">
        <f>0.61365*exp(17.502*V232/(240.97+V232))</f>
        <v>0</v>
      </c>
      <c r="X232">
        <f>(Y232/Z232*100)</f>
        <v>0</v>
      </c>
      <c r="Y232">
        <f>BI232*(BN232+BO232)/1000</f>
        <v>0</v>
      </c>
      <c r="Z232">
        <f>0.61365*exp(17.502*BP232/(240.97+BP232))</f>
        <v>0</v>
      </c>
      <c r="AA232">
        <f>(W232-BI232*(BN232+BO232)/1000)</f>
        <v>0</v>
      </c>
      <c r="AB232">
        <f>(-I232*44100)</f>
        <v>0</v>
      </c>
      <c r="AC232">
        <f>2*29.3*Q232*0.92*(BP232-V232)</f>
        <v>0</v>
      </c>
      <c r="AD232">
        <f>2*0.95*5.67E-8*(((BP232+$B$7)+273)^4-(V232+273)^4)</f>
        <v>0</v>
      </c>
      <c r="AE232">
        <f>T232+AD232+AB232+AC232</f>
        <v>0</v>
      </c>
      <c r="AF232">
        <f>BM232*AT232*(BH232-BG232*(1000-AT232*BJ232)/(1000-AT232*BI232))/(100*BA232)</f>
        <v>0</v>
      </c>
      <c r="AG232">
        <f>1000*BM232*AT232*(BI232-BJ232)/(100*BA232*(1000-AT232*BI232))</f>
        <v>0</v>
      </c>
      <c r="AH232">
        <f>(AI232 - AJ232 - BN232*1E3/(8.314*(BP232+273.15)) * AL232/BM232 * AK232) * BM232/(100*BA232) * (1000 - BJ232)/1000</f>
        <v>0</v>
      </c>
      <c r="AI232">
        <v>427.2607499089102</v>
      </c>
      <c r="AJ232">
        <v>424.8101818181817</v>
      </c>
      <c r="AK232">
        <v>-0.02230320913577338</v>
      </c>
      <c r="AL232">
        <v>67.23882059348394</v>
      </c>
      <c r="AM232">
        <f>(AO232 - AN232 + BN232*1E3/(8.314*(BP232+273.15)) * AQ232/BM232 * AP232) * BM232/(100*BA232) * 1000/(1000 - AO232)</f>
        <v>0</v>
      </c>
      <c r="AN232">
        <v>17.0767434249959</v>
      </c>
      <c r="AO232">
        <v>17.51467393939393</v>
      </c>
      <c r="AP232">
        <v>-0.007081141136829954</v>
      </c>
      <c r="AQ232">
        <v>78.51021819742203</v>
      </c>
      <c r="AR232">
        <v>0</v>
      </c>
      <c r="AS232">
        <v>0</v>
      </c>
      <c r="AT232">
        <f>IF(AR232*$H$13&gt;=AV232,1.0,(AV232/(AV232-AR232*$H$13)))</f>
        <v>0</v>
      </c>
      <c r="AU232">
        <f>(AT232-1)*100</f>
        <v>0</v>
      </c>
      <c r="AV232">
        <f>MAX(0,($B$13+$C$13*BU232)/(1+$D$13*BU232)*BN232/(BP232+273)*$E$13)</f>
        <v>0</v>
      </c>
      <c r="AW232">
        <f>$B$11*BV232+$C$11*BW232+$F$11*CH232*(1-CK232)</f>
        <v>0</v>
      </c>
      <c r="AX232">
        <f>AW232*AY232</f>
        <v>0</v>
      </c>
      <c r="AY232">
        <f>($B$11*$D$9+$C$11*$D$9+$F$11*((CU232+CM232)/MAX(CU232+CM232+CV232, 0.1)*$I$9+CV232/MAX(CU232+CM232+CV232, 0.1)*$J$9))/($B$11+$C$11+$F$11)</f>
        <v>0</v>
      </c>
      <c r="AZ232">
        <f>($B$11*$K$9+$C$11*$K$9+$F$11*((CU232+CM232)/MAX(CU232+CM232+CV232, 0.1)*$P$9+CV232/MAX(CU232+CM232+CV232, 0.1)*$Q$9))/($B$11+$C$11+$F$11)</f>
        <v>0</v>
      </c>
      <c r="BA232">
        <v>6</v>
      </c>
      <c r="BB232">
        <v>0.5</v>
      </c>
      <c r="BC232" t="s">
        <v>355</v>
      </c>
      <c r="BD232">
        <v>2</v>
      </c>
      <c r="BE232" t="b">
        <v>1</v>
      </c>
      <c r="BF232">
        <v>1714161673.566667</v>
      </c>
      <c r="BG232">
        <v>417.4644666666667</v>
      </c>
      <c r="BH232">
        <v>419.9970000000001</v>
      </c>
      <c r="BI232">
        <v>17.57427333333333</v>
      </c>
      <c r="BJ232">
        <v>17.12445</v>
      </c>
      <c r="BK232">
        <v>420.1455666666666</v>
      </c>
      <c r="BL232">
        <v>17.58183666666667</v>
      </c>
      <c r="BM232">
        <v>599.9869333333334</v>
      </c>
      <c r="BN232">
        <v>101.3136666666667</v>
      </c>
      <c r="BO232">
        <v>0.09992354666666665</v>
      </c>
      <c r="BP232">
        <v>25.45148666666667</v>
      </c>
      <c r="BQ232">
        <v>25.60730333333333</v>
      </c>
      <c r="BR232">
        <v>999.9000000000002</v>
      </c>
      <c r="BS232">
        <v>0</v>
      </c>
      <c r="BT232">
        <v>0</v>
      </c>
      <c r="BU232">
        <v>9994.002333333334</v>
      </c>
      <c r="BV232">
        <v>0</v>
      </c>
      <c r="BW232">
        <v>942.0762</v>
      </c>
      <c r="BX232">
        <v>-2.532553</v>
      </c>
      <c r="BY232">
        <v>424.9323333333333</v>
      </c>
      <c r="BZ232">
        <v>427.3144999999999</v>
      </c>
      <c r="CA232">
        <v>0.4498240999999999</v>
      </c>
      <c r="CB232">
        <v>419.9970000000001</v>
      </c>
      <c r="CC232">
        <v>17.12445</v>
      </c>
      <c r="CD232">
        <v>1.780513333333334</v>
      </c>
      <c r="CE232">
        <v>1.734940666666667</v>
      </c>
      <c r="CF232">
        <v>15.61673666666666</v>
      </c>
      <c r="CG232">
        <v>15.21259</v>
      </c>
      <c r="CH232">
        <v>444.9887333333333</v>
      </c>
      <c r="CI232">
        <v>0.9099767</v>
      </c>
      <c r="CJ232">
        <v>0.09002340666666668</v>
      </c>
      <c r="CK232">
        <v>0</v>
      </c>
      <c r="CL232">
        <v>248.7435</v>
      </c>
      <c r="CM232">
        <v>5.00098</v>
      </c>
      <c r="CN232">
        <v>1734.020333333333</v>
      </c>
      <c r="CO232">
        <v>4085.750666666667</v>
      </c>
      <c r="CP232">
        <v>35.0186</v>
      </c>
      <c r="CQ232">
        <v>38.375</v>
      </c>
      <c r="CR232">
        <v>36.61029999999999</v>
      </c>
      <c r="CS232">
        <v>37.57039999999999</v>
      </c>
      <c r="CT232">
        <v>36.86449999999999</v>
      </c>
      <c r="CU232">
        <v>400.3786666666667</v>
      </c>
      <c r="CV232">
        <v>39.60799999999998</v>
      </c>
      <c r="CW232">
        <v>0</v>
      </c>
      <c r="CX232">
        <v>1714161768.5</v>
      </c>
      <c r="CY232">
        <v>0</v>
      </c>
      <c r="CZ232">
        <v>1714161578</v>
      </c>
      <c r="DA232" t="s">
        <v>817</v>
      </c>
      <c r="DB232">
        <v>1714161569.5</v>
      </c>
      <c r="DC232">
        <v>1714161578</v>
      </c>
      <c r="DD232">
        <v>9</v>
      </c>
      <c r="DE232">
        <v>-1.772</v>
      </c>
      <c r="DF232">
        <v>0.006</v>
      </c>
      <c r="DG232">
        <v>-2.692</v>
      </c>
      <c r="DH232">
        <v>0.004</v>
      </c>
      <c r="DI232">
        <v>420</v>
      </c>
      <c r="DJ232">
        <v>20</v>
      </c>
      <c r="DK232">
        <v>0.09</v>
      </c>
      <c r="DL232">
        <v>0.04</v>
      </c>
      <c r="DM232">
        <v>-2.51904375</v>
      </c>
      <c r="DN232">
        <v>-0.208553133208245</v>
      </c>
      <c r="DO232">
        <v>0.05636371420016163</v>
      </c>
      <c r="DP232">
        <v>0</v>
      </c>
      <c r="DQ232">
        <v>0.4525573749999999</v>
      </c>
      <c r="DR232">
        <v>-0.01015043527204573</v>
      </c>
      <c r="DS232">
        <v>0.009859287666174211</v>
      </c>
      <c r="DT232">
        <v>1</v>
      </c>
      <c r="DU232">
        <v>1</v>
      </c>
      <c r="DV232">
        <v>2</v>
      </c>
      <c r="DW232" t="s">
        <v>368</v>
      </c>
      <c r="DX232">
        <v>3.22868</v>
      </c>
      <c r="DY232">
        <v>2.70453</v>
      </c>
      <c r="DZ232">
        <v>0.104844</v>
      </c>
      <c r="EA232">
        <v>0.105176</v>
      </c>
      <c r="EB232">
        <v>0.0920007</v>
      </c>
      <c r="EC232">
        <v>0.0907953</v>
      </c>
      <c r="ED232">
        <v>29073.8</v>
      </c>
      <c r="EE232">
        <v>28331.1</v>
      </c>
      <c r="EF232">
        <v>31120.4</v>
      </c>
      <c r="EG232">
        <v>30033.1</v>
      </c>
      <c r="EH232">
        <v>37837.9</v>
      </c>
      <c r="EI232">
        <v>36128.4</v>
      </c>
      <c r="EJ232">
        <v>43601.5</v>
      </c>
      <c r="EK232">
        <v>41961.6</v>
      </c>
      <c r="EL232">
        <v>2.08745</v>
      </c>
      <c r="EM232">
        <v>1.83155</v>
      </c>
      <c r="EN232">
        <v>0.00350177</v>
      </c>
      <c r="EO232">
        <v>0</v>
      </c>
      <c r="EP232">
        <v>25.5392</v>
      </c>
      <c r="EQ232">
        <v>999.9</v>
      </c>
      <c r="ER232">
        <v>36.6</v>
      </c>
      <c r="ES232">
        <v>35.3</v>
      </c>
      <c r="ET232">
        <v>20.7477</v>
      </c>
      <c r="EU232">
        <v>61.553</v>
      </c>
      <c r="EV232">
        <v>22.1755</v>
      </c>
      <c r="EW232">
        <v>1</v>
      </c>
      <c r="EX232">
        <v>0.162403</v>
      </c>
      <c r="EY232">
        <v>2.2812</v>
      </c>
      <c r="EZ232">
        <v>20.1914</v>
      </c>
      <c r="FA232">
        <v>5.22538</v>
      </c>
      <c r="FB232">
        <v>11.998</v>
      </c>
      <c r="FC232">
        <v>4.966</v>
      </c>
      <c r="FD232">
        <v>3.297</v>
      </c>
      <c r="FE232">
        <v>9999</v>
      </c>
      <c r="FF232">
        <v>9999</v>
      </c>
      <c r="FG232">
        <v>9999</v>
      </c>
      <c r="FH232">
        <v>29.5</v>
      </c>
      <c r="FI232">
        <v>4.97099</v>
      </c>
      <c r="FJ232">
        <v>1.86788</v>
      </c>
      <c r="FK232">
        <v>1.85933</v>
      </c>
      <c r="FL232">
        <v>1.86539</v>
      </c>
      <c r="FM232">
        <v>1.86322</v>
      </c>
      <c r="FN232">
        <v>1.86454</v>
      </c>
      <c r="FO232">
        <v>1.86005</v>
      </c>
      <c r="FP232">
        <v>1.86416</v>
      </c>
      <c r="FQ232">
        <v>0</v>
      </c>
      <c r="FR232">
        <v>0</v>
      </c>
      <c r="FS232">
        <v>0</v>
      </c>
      <c r="FT232">
        <v>0</v>
      </c>
      <c r="FU232" t="s">
        <v>358</v>
      </c>
      <c r="FV232" t="s">
        <v>359</v>
      </c>
      <c r="FW232" t="s">
        <v>360</v>
      </c>
      <c r="FX232" t="s">
        <v>360</v>
      </c>
      <c r="FY232" t="s">
        <v>360</v>
      </c>
      <c r="FZ232" t="s">
        <v>360</v>
      </c>
      <c r="GA232">
        <v>0</v>
      </c>
      <c r="GB232">
        <v>100</v>
      </c>
      <c r="GC232">
        <v>100</v>
      </c>
      <c r="GD232">
        <v>-2.681</v>
      </c>
      <c r="GE232">
        <v>-0.0078</v>
      </c>
      <c r="GF232">
        <v>-0.8350387837502102</v>
      </c>
      <c r="GG232">
        <v>-0.004200780211792431</v>
      </c>
      <c r="GH232">
        <v>-6.086107273994438E-07</v>
      </c>
      <c r="GI232">
        <v>3.538391214060535E-10</v>
      </c>
      <c r="GJ232">
        <v>-0.03917734835192339</v>
      </c>
      <c r="GK232">
        <v>0.006682484536868237</v>
      </c>
      <c r="GL232">
        <v>-0.0007200357986506558</v>
      </c>
      <c r="GM232">
        <v>2.515042002614049E-05</v>
      </c>
      <c r="GN232">
        <v>15</v>
      </c>
      <c r="GO232">
        <v>1944</v>
      </c>
      <c r="GP232">
        <v>3</v>
      </c>
      <c r="GQ232">
        <v>20</v>
      </c>
      <c r="GR232">
        <v>1.9</v>
      </c>
      <c r="GS232">
        <v>1.7</v>
      </c>
      <c r="GT232">
        <v>1.1438</v>
      </c>
      <c r="GU232">
        <v>2.44141</v>
      </c>
      <c r="GV232">
        <v>1.44775</v>
      </c>
      <c r="GW232">
        <v>2.28394</v>
      </c>
      <c r="GX232">
        <v>1.55151</v>
      </c>
      <c r="GY232">
        <v>2.49023</v>
      </c>
      <c r="GZ232">
        <v>39.6418</v>
      </c>
      <c r="HA232">
        <v>13.4491</v>
      </c>
      <c r="HB232">
        <v>18</v>
      </c>
      <c r="HC232">
        <v>596.0069999999999</v>
      </c>
      <c r="HD232">
        <v>433.101</v>
      </c>
      <c r="HE232">
        <v>21.9982</v>
      </c>
      <c r="HF232">
        <v>29.1711</v>
      </c>
      <c r="HG232">
        <v>30.0002</v>
      </c>
      <c r="HH232">
        <v>29.2128</v>
      </c>
      <c r="HI232">
        <v>29.1789</v>
      </c>
      <c r="HJ232">
        <v>22.9047</v>
      </c>
      <c r="HK232">
        <v>24.5585</v>
      </c>
      <c r="HL232">
        <v>42.5603</v>
      </c>
      <c r="HM232">
        <v>22</v>
      </c>
      <c r="HN232">
        <v>420</v>
      </c>
      <c r="HO232">
        <v>16.9872</v>
      </c>
      <c r="HP232">
        <v>98.7424</v>
      </c>
      <c r="HQ232">
        <v>100.244</v>
      </c>
    </row>
    <row r="233" spans="1:225">
      <c r="A233">
        <v>217</v>
      </c>
      <c r="B233">
        <v>1714161691.5</v>
      </c>
      <c r="C233">
        <v>10634.40000009537</v>
      </c>
      <c r="D233" t="s">
        <v>822</v>
      </c>
      <c r="E233" t="s">
        <v>823</v>
      </c>
      <c r="F233">
        <v>5</v>
      </c>
      <c r="G233" t="s">
        <v>459</v>
      </c>
      <c r="H233">
        <v>1714161683.566667</v>
      </c>
      <c r="I233">
        <f>(J233)/1000</f>
        <v>0</v>
      </c>
      <c r="J233">
        <f>IF(BE233, AM233, AG233)</f>
        <v>0</v>
      </c>
      <c r="K233">
        <f>IF(BE233, AH233, AF233)</f>
        <v>0</v>
      </c>
      <c r="L233">
        <f>BG233 - IF(AT233&gt;1, K233*BA233*100.0/(AV233*BU233), 0)</f>
        <v>0</v>
      </c>
      <c r="M233">
        <f>((S233-I233/2)*L233-K233)/(S233+I233/2)</f>
        <v>0</v>
      </c>
      <c r="N233">
        <f>M233*(BN233+BO233)/1000.0</f>
        <v>0</v>
      </c>
      <c r="O233">
        <f>(BG233 - IF(AT233&gt;1, K233*BA233*100.0/(AV233*BU233), 0))*(BN233+BO233)/1000.0</f>
        <v>0</v>
      </c>
      <c r="P233">
        <f>2.0/((1/R233-1/Q233)+SIGN(R233)*SQRT((1/R233-1/Q233)*(1/R233-1/Q233) + 4*BB233/((BB233+1)*(BB233+1))*(2*1/R233*1/Q233-1/Q233*1/Q233)))</f>
        <v>0</v>
      </c>
      <c r="Q233">
        <f>IF(LEFT(BC233,1)&lt;&gt;"0",IF(LEFT(BC233,1)="1",3.0,BD233),$D$5+$E$5*(BU233*BN233/($K$5*1000))+$F$5*(BU233*BN233/($K$5*1000))*MAX(MIN(BA233,$J$5),$I$5)*MAX(MIN(BA233,$J$5),$I$5)+$G$5*MAX(MIN(BA233,$J$5),$I$5)*(BU233*BN233/($K$5*1000))+$H$5*(BU233*BN233/($K$5*1000))*(BU233*BN233/($K$5*1000)))</f>
        <v>0</v>
      </c>
      <c r="R233">
        <f>I233*(1000-(1000*0.61365*exp(17.502*V233/(240.97+V233))/(BN233+BO233)+BI233)/2)/(1000*0.61365*exp(17.502*V233/(240.97+V233))/(BN233+BO233)-BI233)</f>
        <v>0</v>
      </c>
      <c r="S233">
        <f>1/((BB233+1)/(P233/1.6)+1/(Q233/1.37)) + BB233/((BB233+1)/(P233/1.6) + BB233/(Q233/1.37))</f>
        <v>0</v>
      </c>
      <c r="T233">
        <f>(AW233*AZ233)</f>
        <v>0</v>
      </c>
      <c r="U233">
        <f>(BP233+(T233+2*0.95*5.67E-8*(((BP233+$B$7)+273)^4-(BP233+273)^4)-44100*I233)/(1.84*29.3*Q233+8*0.95*5.67E-8*(BP233+273)^3))</f>
        <v>0</v>
      </c>
      <c r="V233">
        <f>($C$7*BQ233+$D$7*BR233+$E$7*U233)</f>
        <v>0</v>
      </c>
      <c r="W233">
        <f>0.61365*exp(17.502*V233/(240.97+V233))</f>
        <v>0</v>
      </c>
      <c r="X233">
        <f>(Y233/Z233*100)</f>
        <v>0</v>
      </c>
      <c r="Y233">
        <f>BI233*(BN233+BO233)/1000</f>
        <v>0</v>
      </c>
      <c r="Z233">
        <f>0.61365*exp(17.502*BP233/(240.97+BP233))</f>
        <v>0</v>
      </c>
      <c r="AA233">
        <f>(W233-BI233*(BN233+BO233)/1000)</f>
        <v>0</v>
      </c>
      <c r="AB233">
        <f>(-I233*44100)</f>
        <v>0</v>
      </c>
      <c r="AC233">
        <f>2*29.3*Q233*0.92*(BP233-V233)</f>
        <v>0</v>
      </c>
      <c r="AD233">
        <f>2*0.95*5.67E-8*(((BP233+$B$7)+273)^4-(V233+273)^4)</f>
        <v>0</v>
      </c>
      <c r="AE233">
        <f>T233+AD233+AB233+AC233</f>
        <v>0</v>
      </c>
      <c r="AF233">
        <f>BM233*AT233*(BH233-BG233*(1000-AT233*BJ233)/(1000-AT233*BI233))/(100*BA233)</f>
        <v>0</v>
      </c>
      <c r="AG233">
        <f>1000*BM233*AT233*(BI233-BJ233)/(100*BA233*(1000-AT233*BI233))</f>
        <v>0</v>
      </c>
      <c r="AH233">
        <f>(AI233 - AJ233 - BN233*1E3/(8.314*(BP233+273.15)) * AL233/BM233 * AK233) * BM233/(100*BA233) * (1000 - BJ233)/1000</f>
        <v>0</v>
      </c>
      <c r="AI233">
        <v>427.2253290812595</v>
      </c>
      <c r="AJ233">
        <v>424.8016363636361</v>
      </c>
      <c r="AK233">
        <v>-0.001721269644603762</v>
      </c>
      <c r="AL233">
        <v>67.23882059348394</v>
      </c>
      <c r="AM233">
        <f>(AO233 - AN233 + BN233*1E3/(8.314*(BP233+273.15)) * AQ233/BM233 * AP233) * BM233/(100*BA233) * 1000/(1000 - AO233)</f>
        <v>0</v>
      </c>
      <c r="AN233">
        <v>17.05086581730986</v>
      </c>
      <c r="AO233">
        <v>17.46897939393938</v>
      </c>
      <c r="AP233">
        <v>-0.001135554656393832</v>
      </c>
      <c r="AQ233">
        <v>78.51021819742203</v>
      </c>
      <c r="AR233">
        <v>0</v>
      </c>
      <c r="AS233">
        <v>0</v>
      </c>
      <c r="AT233">
        <f>IF(AR233*$H$13&gt;=AV233,1.0,(AV233/(AV233-AR233*$H$13)))</f>
        <v>0</v>
      </c>
      <c r="AU233">
        <f>(AT233-1)*100</f>
        <v>0</v>
      </c>
      <c r="AV233">
        <f>MAX(0,($B$13+$C$13*BU233)/(1+$D$13*BU233)*BN233/(BP233+273)*$E$13)</f>
        <v>0</v>
      </c>
      <c r="AW233">
        <f>$B$11*BV233+$C$11*BW233+$F$11*CH233*(1-CK233)</f>
        <v>0</v>
      </c>
      <c r="AX233">
        <f>AW233*AY233</f>
        <v>0</v>
      </c>
      <c r="AY233">
        <f>($B$11*$D$9+$C$11*$D$9+$F$11*((CU233+CM233)/MAX(CU233+CM233+CV233, 0.1)*$I$9+CV233/MAX(CU233+CM233+CV233, 0.1)*$J$9))/($B$11+$C$11+$F$11)</f>
        <v>0</v>
      </c>
      <c r="AZ233">
        <f>($B$11*$K$9+$C$11*$K$9+$F$11*((CU233+CM233)/MAX(CU233+CM233+CV233, 0.1)*$P$9+CV233/MAX(CU233+CM233+CV233, 0.1)*$Q$9))/($B$11+$C$11+$F$11)</f>
        <v>0</v>
      </c>
      <c r="BA233">
        <v>6</v>
      </c>
      <c r="BB233">
        <v>0.5</v>
      </c>
      <c r="BC233" t="s">
        <v>355</v>
      </c>
      <c r="BD233">
        <v>2</v>
      </c>
      <c r="BE233" t="b">
        <v>1</v>
      </c>
      <c r="BF233">
        <v>1714161683.566667</v>
      </c>
      <c r="BG233">
        <v>417.4013333333333</v>
      </c>
      <c r="BH233">
        <v>419.9969666666667</v>
      </c>
      <c r="BI233">
        <v>17.50383</v>
      </c>
      <c r="BJ233">
        <v>17.06167666666667</v>
      </c>
      <c r="BK233">
        <v>420.0821666666667</v>
      </c>
      <c r="BL233">
        <v>17.51173666666667</v>
      </c>
      <c r="BM233">
        <v>600.0064333333333</v>
      </c>
      <c r="BN233">
        <v>101.3070666666667</v>
      </c>
      <c r="BO233">
        <v>0.10001961</v>
      </c>
      <c r="BP233">
        <v>25.43842333333333</v>
      </c>
      <c r="BQ233">
        <v>25.58817</v>
      </c>
      <c r="BR233">
        <v>999.9000000000002</v>
      </c>
      <c r="BS233">
        <v>0</v>
      </c>
      <c r="BT233">
        <v>0</v>
      </c>
      <c r="BU233">
        <v>10003.086</v>
      </c>
      <c r="BV233">
        <v>0</v>
      </c>
      <c r="BW233">
        <v>940.8585666666665</v>
      </c>
      <c r="BX233">
        <v>-2.595677666666667</v>
      </c>
      <c r="BY233">
        <v>424.8376333333333</v>
      </c>
      <c r="BZ233">
        <v>427.2871999999999</v>
      </c>
      <c r="CA233">
        <v>0.442159</v>
      </c>
      <c r="CB233">
        <v>419.9969666666667</v>
      </c>
      <c r="CC233">
        <v>17.06167666666667</v>
      </c>
      <c r="CD233">
        <v>1.773260333333333</v>
      </c>
      <c r="CE233">
        <v>1.728468</v>
      </c>
      <c r="CF233">
        <v>15.55304333333333</v>
      </c>
      <c r="CG233">
        <v>15.15447666666666</v>
      </c>
      <c r="CH233">
        <v>444.9920333333333</v>
      </c>
      <c r="CI233">
        <v>0.9099748000000001</v>
      </c>
      <c r="CJ233">
        <v>0.09002529999999999</v>
      </c>
      <c r="CK233">
        <v>0</v>
      </c>
      <c r="CL233">
        <v>247.6625333333333</v>
      </c>
      <c r="CM233">
        <v>5.00098</v>
      </c>
      <c r="CN233">
        <v>1705.022</v>
      </c>
      <c r="CO233">
        <v>4085.778333333334</v>
      </c>
      <c r="CP233">
        <v>35</v>
      </c>
      <c r="CQ233">
        <v>38.37289999999999</v>
      </c>
      <c r="CR233">
        <v>36.57039999999999</v>
      </c>
      <c r="CS233">
        <v>37.56199999999999</v>
      </c>
      <c r="CT233">
        <v>36.8246</v>
      </c>
      <c r="CU233">
        <v>400.3810000000001</v>
      </c>
      <c r="CV233">
        <v>39.60999999999999</v>
      </c>
      <c r="CW233">
        <v>0</v>
      </c>
      <c r="CX233">
        <v>1714161778.7</v>
      </c>
      <c r="CY233">
        <v>0</v>
      </c>
      <c r="CZ233">
        <v>1714161578</v>
      </c>
      <c r="DA233" t="s">
        <v>817</v>
      </c>
      <c r="DB233">
        <v>1714161569.5</v>
      </c>
      <c r="DC233">
        <v>1714161578</v>
      </c>
      <c r="DD233">
        <v>9</v>
      </c>
      <c r="DE233">
        <v>-1.772</v>
      </c>
      <c r="DF233">
        <v>0.006</v>
      </c>
      <c r="DG233">
        <v>-2.692</v>
      </c>
      <c r="DH233">
        <v>0.004</v>
      </c>
      <c r="DI233">
        <v>420</v>
      </c>
      <c r="DJ233">
        <v>20</v>
      </c>
      <c r="DK233">
        <v>0.09</v>
      </c>
      <c r="DL233">
        <v>0.04</v>
      </c>
      <c r="DM233">
        <v>-2.593009268292683</v>
      </c>
      <c r="DN233">
        <v>-0.2006686411149855</v>
      </c>
      <c r="DO233">
        <v>0.07351018872106145</v>
      </c>
      <c r="DP233">
        <v>0</v>
      </c>
      <c r="DQ233">
        <v>0.4456821951219512</v>
      </c>
      <c r="DR233">
        <v>-0.09009533101045314</v>
      </c>
      <c r="DS233">
        <v>0.0115223263280775</v>
      </c>
      <c r="DT233">
        <v>1</v>
      </c>
      <c r="DU233">
        <v>1</v>
      </c>
      <c r="DV233">
        <v>2</v>
      </c>
      <c r="DW233" t="s">
        <v>368</v>
      </c>
      <c r="DX233">
        <v>3.2286</v>
      </c>
      <c r="DY233">
        <v>2.70455</v>
      </c>
      <c r="DZ233">
        <v>0.104845</v>
      </c>
      <c r="EA233">
        <v>0.105156</v>
      </c>
      <c r="EB233">
        <v>0.0918392</v>
      </c>
      <c r="EC233">
        <v>0.0907206</v>
      </c>
      <c r="ED233">
        <v>29072.7</v>
      </c>
      <c r="EE233">
        <v>28331.6</v>
      </c>
      <c r="EF233">
        <v>31119.2</v>
      </c>
      <c r="EG233">
        <v>30033</v>
      </c>
      <c r="EH233">
        <v>37843.1</v>
      </c>
      <c r="EI233">
        <v>36131.1</v>
      </c>
      <c r="EJ233">
        <v>43599.7</v>
      </c>
      <c r="EK233">
        <v>41961.4</v>
      </c>
      <c r="EL233">
        <v>2.08812</v>
      </c>
      <c r="EM233">
        <v>1.8311</v>
      </c>
      <c r="EN233">
        <v>0.00216067</v>
      </c>
      <c r="EO233">
        <v>0</v>
      </c>
      <c r="EP233">
        <v>25.5325</v>
      </c>
      <c r="EQ233">
        <v>999.9</v>
      </c>
      <c r="ER233">
        <v>36.6</v>
      </c>
      <c r="ES233">
        <v>35.2</v>
      </c>
      <c r="ET233">
        <v>20.6337</v>
      </c>
      <c r="EU233">
        <v>61.723</v>
      </c>
      <c r="EV233">
        <v>21.9912</v>
      </c>
      <c r="EW233">
        <v>1</v>
      </c>
      <c r="EX233">
        <v>0.162505</v>
      </c>
      <c r="EY233">
        <v>2.26887</v>
      </c>
      <c r="EZ233">
        <v>20.1916</v>
      </c>
      <c r="FA233">
        <v>5.22583</v>
      </c>
      <c r="FB233">
        <v>11.998</v>
      </c>
      <c r="FC233">
        <v>4.96625</v>
      </c>
      <c r="FD233">
        <v>3.297</v>
      </c>
      <c r="FE233">
        <v>9999</v>
      </c>
      <c r="FF233">
        <v>9999</v>
      </c>
      <c r="FG233">
        <v>9999</v>
      </c>
      <c r="FH233">
        <v>29.5</v>
      </c>
      <c r="FI233">
        <v>4.97101</v>
      </c>
      <c r="FJ233">
        <v>1.86791</v>
      </c>
      <c r="FK233">
        <v>1.85933</v>
      </c>
      <c r="FL233">
        <v>1.86539</v>
      </c>
      <c r="FM233">
        <v>1.8632</v>
      </c>
      <c r="FN233">
        <v>1.86456</v>
      </c>
      <c r="FO233">
        <v>1.86006</v>
      </c>
      <c r="FP233">
        <v>1.86416</v>
      </c>
      <c r="FQ233">
        <v>0</v>
      </c>
      <c r="FR233">
        <v>0</v>
      </c>
      <c r="FS233">
        <v>0</v>
      </c>
      <c r="FT233">
        <v>0</v>
      </c>
      <c r="FU233" t="s">
        <v>358</v>
      </c>
      <c r="FV233" t="s">
        <v>359</v>
      </c>
      <c r="FW233" t="s">
        <v>360</v>
      </c>
      <c r="FX233" t="s">
        <v>360</v>
      </c>
      <c r="FY233" t="s">
        <v>360</v>
      </c>
      <c r="FZ233" t="s">
        <v>360</v>
      </c>
      <c r="GA233">
        <v>0</v>
      </c>
      <c r="GB233">
        <v>100</v>
      </c>
      <c r="GC233">
        <v>100</v>
      </c>
      <c r="GD233">
        <v>-2.681</v>
      </c>
      <c r="GE233">
        <v>-0.0081</v>
      </c>
      <c r="GF233">
        <v>-0.8350387837502102</v>
      </c>
      <c r="GG233">
        <v>-0.004200780211792431</v>
      </c>
      <c r="GH233">
        <v>-6.086107273994438E-07</v>
      </c>
      <c r="GI233">
        <v>3.538391214060535E-10</v>
      </c>
      <c r="GJ233">
        <v>-0.03917734835192339</v>
      </c>
      <c r="GK233">
        <v>0.006682484536868237</v>
      </c>
      <c r="GL233">
        <v>-0.0007200357986506558</v>
      </c>
      <c r="GM233">
        <v>2.515042002614049E-05</v>
      </c>
      <c r="GN233">
        <v>15</v>
      </c>
      <c r="GO233">
        <v>1944</v>
      </c>
      <c r="GP233">
        <v>3</v>
      </c>
      <c r="GQ233">
        <v>20</v>
      </c>
      <c r="GR233">
        <v>2</v>
      </c>
      <c r="GS233">
        <v>1.9</v>
      </c>
      <c r="GT233">
        <v>1.1438</v>
      </c>
      <c r="GU233">
        <v>2.44873</v>
      </c>
      <c r="GV233">
        <v>1.44775</v>
      </c>
      <c r="GW233">
        <v>2.28394</v>
      </c>
      <c r="GX233">
        <v>1.55151</v>
      </c>
      <c r="GY233">
        <v>2.34375</v>
      </c>
      <c r="GZ233">
        <v>39.6167</v>
      </c>
      <c r="HA233">
        <v>13.4403</v>
      </c>
      <c r="HB233">
        <v>18</v>
      </c>
      <c r="HC233">
        <v>596.486</v>
      </c>
      <c r="HD233">
        <v>432.841</v>
      </c>
      <c r="HE233">
        <v>21.9987</v>
      </c>
      <c r="HF233">
        <v>29.1711</v>
      </c>
      <c r="HG233">
        <v>30.0002</v>
      </c>
      <c r="HH233">
        <v>29.2128</v>
      </c>
      <c r="HI233">
        <v>29.1803</v>
      </c>
      <c r="HJ233">
        <v>22.9067</v>
      </c>
      <c r="HK233">
        <v>24.8411</v>
      </c>
      <c r="HL233">
        <v>42.5603</v>
      </c>
      <c r="HM233">
        <v>22</v>
      </c>
      <c r="HN233">
        <v>420</v>
      </c>
      <c r="HO233">
        <v>16.9763</v>
      </c>
      <c r="HP233">
        <v>98.7384</v>
      </c>
      <c r="HQ233">
        <v>100.244</v>
      </c>
    </row>
    <row r="234" spans="1:225">
      <c r="A234">
        <v>218</v>
      </c>
      <c r="B234">
        <v>1714161701.5</v>
      </c>
      <c r="C234">
        <v>10644.40000009537</v>
      </c>
      <c r="D234" t="s">
        <v>824</v>
      </c>
      <c r="E234" t="s">
        <v>825</v>
      </c>
      <c r="F234">
        <v>5</v>
      </c>
      <c r="G234" t="s">
        <v>459</v>
      </c>
      <c r="H234">
        <v>1714161693.566667</v>
      </c>
      <c r="I234">
        <f>(J234)/1000</f>
        <v>0</v>
      </c>
      <c r="J234">
        <f>IF(BE234, AM234, AG234)</f>
        <v>0</v>
      </c>
      <c r="K234">
        <f>IF(BE234, AH234, AF234)</f>
        <v>0</v>
      </c>
      <c r="L234">
        <f>BG234 - IF(AT234&gt;1, K234*BA234*100.0/(AV234*BU234), 0)</f>
        <v>0</v>
      </c>
      <c r="M234">
        <f>((S234-I234/2)*L234-K234)/(S234+I234/2)</f>
        <v>0</v>
      </c>
      <c r="N234">
        <f>M234*(BN234+BO234)/1000.0</f>
        <v>0</v>
      </c>
      <c r="O234">
        <f>(BG234 - IF(AT234&gt;1, K234*BA234*100.0/(AV234*BU234), 0))*(BN234+BO234)/1000.0</f>
        <v>0</v>
      </c>
      <c r="P234">
        <f>2.0/((1/R234-1/Q234)+SIGN(R234)*SQRT((1/R234-1/Q234)*(1/R234-1/Q234) + 4*BB234/((BB234+1)*(BB234+1))*(2*1/R234*1/Q234-1/Q234*1/Q234)))</f>
        <v>0</v>
      </c>
      <c r="Q234">
        <f>IF(LEFT(BC234,1)&lt;&gt;"0",IF(LEFT(BC234,1)="1",3.0,BD234),$D$5+$E$5*(BU234*BN234/($K$5*1000))+$F$5*(BU234*BN234/($K$5*1000))*MAX(MIN(BA234,$J$5),$I$5)*MAX(MIN(BA234,$J$5),$I$5)+$G$5*MAX(MIN(BA234,$J$5),$I$5)*(BU234*BN234/($K$5*1000))+$H$5*(BU234*BN234/($K$5*1000))*(BU234*BN234/($K$5*1000)))</f>
        <v>0</v>
      </c>
      <c r="R234">
        <f>I234*(1000-(1000*0.61365*exp(17.502*V234/(240.97+V234))/(BN234+BO234)+BI234)/2)/(1000*0.61365*exp(17.502*V234/(240.97+V234))/(BN234+BO234)-BI234)</f>
        <v>0</v>
      </c>
      <c r="S234">
        <f>1/((BB234+1)/(P234/1.6)+1/(Q234/1.37)) + BB234/((BB234+1)/(P234/1.6) + BB234/(Q234/1.37))</f>
        <v>0</v>
      </c>
      <c r="T234">
        <f>(AW234*AZ234)</f>
        <v>0</v>
      </c>
      <c r="U234">
        <f>(BP234+(T234+2*0.95*5.67E-8*(((BP234+$B$7)+273)^4-(BP234+273)^4)-44100*I234)/(1.84*29.3*Q234+8*0.95*5.67E-8*(BP234+273)^3))</f>
        <v>0</v>
      </c>
      <c r="V234">
        <f>($C$7*BQ234+$D$7*BR234+$E$7*U234)</f>
        <v>0</v>
      </c>
      <c r="W234">
        <f>0.61365*exp(17.502*V234/(240.97+V234))</f>
        <v>0</v>
      </c>
      <c r="X234">
        <f>(Y234/Z234*100)</f>
        <v>0</v>
      </c>
      <c r="Y234">
        <f>BI234*(BN234+BO234)/1000</f>
        <v>0</v>
      </c>
      <c r="Z234">
        <f>0.61365*exp(17.502*BP234/(240.97+BP234))</f>
        <v>0</v>
      </c>
      <c r="AA234">
        <f>(W234-BI234*(BN234+BO234)/1000)</f>
        <v>0</v>
      </c>
      <c r="AB234">
        <f>(-I234*44100)</f>
        <v>0</v>
      </c>
      <c r="AC234">
        <f>2*29.3*Q234*0.92*(BP234-V234)</f>
        <v>0</v>
      </c>
      <c r="AD234">
        <f>2*0.95*5.67E-8*(((BP234+$B$7)+273)^4-(V234+273)^4)</f>
        <v>0</v>
      </c>
      <c r="AE234">
        <f>T234+AD234+AB234+AC234</f>
        <v>0</v>
      </c>
      <c r="AF234">
        <f>BM234*AT234*(BH234-BG234*(1000-AT234*BJ234)/(1000-AT234*BI234))/(100*BA234)</f>
        <v>0</v>
      </c>
      <c r="AG234">
        <f>1000*BM234*AT234*(BI234-BJ234)/(100*BA234*(1000-AT234*BI234))</f>
        <v>0</v>
      </c>
      <c r="AH234">
        <f>(AI234 - AJ234 - BN234*1E3/(8.314*(BP234+273.15)) * AL234/BM234 * AK234) * BM234/(100*BA234) * (1000 - BJ234)/1000</f>
        <v>0</v>
      </c>
      <c r="AI234">
        <v>427.2294557497557</v>
      </c>
      <c r="AJ234">
        <v>424.6887636363634</v>
      </c>
      <c r="AK234">
        <v>-0.002357144786924449</v>
      </c>
      <c r="AL234">
        <v>67.23882059348394</v>
      </c>
      <c r="AM234">
        <f>(AO234 - AN234 + BN234*1E3/(8.314*(BP234+273.15)) * AQ234/BM234 * AP234) * BM234/(100*BA234) * 1000/(1000 - AO234)</f>
        <v>0</v>
      </c>
      <c r="AN234">
        <v>17.01687621367968</v>
      </c>
      <c r="AO234">
        <v>17.43917878787878</v>
      </c>
      <c r="AP234">
        <v>-0.0003149597964833279</v>
      </c>
      <c r="AQ234">
        <v>78.51021819742203</v>
      </c>
      <c r="AR234">
        <v>0</v>
      </c>
      <c r="AS234">
        <v>0</v>
      </c>
      <c r="AT234">
        <f>IF(AR234*$H$13&gt;=AV234,1.0,(AV234/(AV234-AR234*$H$13)))</f>
        <v>0</v>
      </c>
      <c r="AU234">
        <f>(AT234-1)*100</f>
        <v>0</v>
      </c>
      <c r="AV234">
        <f>MAX(0,($B$13+$C$13*BU234)/(1+$D$13*BU234)*BN234/(BP234+273)*$E$13)</f>
        <v>0</v>
      </c>
      <c r="AW234">
        <f>$B$11*BV234+$C$11*BW234+$F$11*CH234*(1-CK234)</f>
        <v>0</v>
      </c>
      <c r="AX234">
        <f>AW234*AY234</f>
        <v>0</v>
      </c>
      <c r="AY234">
        <f>($B$11*$D$9+$C$11*$D$9+$F$11*((CU234+CM234)/MAX(CU234+CM234+CV234, 0.1)*$I$9+CV234/MAX(CU234+CM234+CV234, 0.1)*$J$9))/($B$11+$C$11+$F$11)</f>
        <v>0</v>
      </c>
      <c r="AZ234">
        <f>($B$11*$K$9+$C$11*$K$9+$F$11*((CU234+CM234)/MAX(CU234+CM234+CV234, 0.1)*$P$9+CV234/MAX(CU234+CM234+CV234, 0.1)*$Q$9))/($B$11+$C$11+$F$11)</f>
        <v>0</v>
      </c>
      <c r="BA234">
        <v>6</v>
      </c>
      <c r="BB234">
        <v>0.5</v>
      </c>
      <c r="BC234" t="s">
        <v>355</v>
      </c>
      <c r="BD234">
        <v>2</v>
      </c>
      <c r="BE234" t="b">
        <v>1</v>
      </c>
      <c r="BF234">
        <v>1714161693.566667</v>
      </c>
      <c r="BG234">
        <v>417.3477000000001</v>
      </c>
      <c r="BH234">
        <v>419.9621333333333</v>
      </c>
      <c r="BI234">
        <v>17.4616</v>
      </c>
      <c r="BJ234">
        <v>17.03147666666667</v>
      </c>
      <c r="BK234">
        <v>420.0283333333333</v>
      </c>
      <c r="BL234">
        <v>17.46969666666667</v>
      </c>
      <c r="BM234">
        <v>599.9851666666667</v>
      </c>
      <c r="BN234">
        <v>101.3049333333333</v>
      </c>
      <c r="BO234">
        <v>0.09985107999999999</v>
      </c>
      <c r="BP234">
        <v>25.42680333333334</v>
      </c>
      <c r="BQ234">
        <v>25.56428</v>
      </c>
      <c r="BR234">
        <v>999.9000000000002</v>
      </c>
      <c r="BS234">
        <v>0</v>
      </c>
      <c r="BT234">
        <v>0</v>
      </c>
      <c r="BU234">
        <v>10010.796</v>
      </c>
      <c r="BV234">
        <v>0</v>
      </c>
      <c r="BW234">
        <v>914.3822333333333</v>
      </c>
      <c r="BX234">
        <v>-2.614438333333334</v>
      </c>
      <c r="BY234">
        <v>424.7646666666666</v>
      </c>
      <c r="BZ234">
        <v>427.2386333333333</v>
      </c>
      <c r="CA234">
        <v>0.4301174333333334</v>
      </c>
      <c r="CB234">
        <v>419.9621333333333</v>
      </c>
      <c r="CC234">
        <v>17.03147666666667</v>
      </c>
      <c r="CD234">
        <v>1.768946</v>
      </c>
      <c r="CE234">
        <v>1.725374</v>
      </c>
      <c r="CF234">
        <v>15.51503666666667</v>
      </c>
      <c r="CG234">
        <v>15.12660333333334</v>
      </c>
      <c r="CH234">
        <v>445.0004666666666</v>
      </c>
      <c r="CI234">
        <v>0.9099767333333334</v>
      </c>
      <c r="CJ234">
        <v>0.09002336666666665</v>
      </c>
      <c r="CK234">
        <v>0</v>
      </c>
      <c r="CL234">
        <v>246.7495333333333</v>
      </c>
      <c r="CM234">
        <v>5.00098</v>
      </c>
      <c r="CN234">
        <v>1717.300333333333</v>
      </c>
      <c r="CO234">
        <v>4085.857999999999</v>
      </c>
      <c r="CP234">
        <v>34.9769</v>
      </c>
      <c r="CQ234">
        <v>38.33299999999998</v>
      </c>
      <c r="CR234">
        <v>36.55786666666666</v>
      </c>
      <c r="CS234">
        <v>37.55786666666666</v>
      </c>
      <c r="CT234">
        <v>36.81199999999999</v>
      </c>
      <c r="CU234">
        <v>400.3883333333334</v>
      </c>
      <c r="CV234">
        <v>39.60999999999999</v>
      </c>
      <c r="CW234">
        <v>0</v>
      </c>
      <c r="CX234">
        <v>1714161788.3</v>
      </c>
      <c r="CY234">
        <v>0</v>
      </c>
      <c r="CZ234">
        <v>1714161578</v>
      </c>
      <c r="DA234" t="s">
        <v>817</v>
      </c>
      <c r="DB234">
        <v>1714161569.5</v>
      </c>
      <c r="DC234">
        <v>1714161578</v>
      </c>
      <c r="DD234">
        <v>9</v>
      </c>
      <c r="DE234">
        <v>-1.772</v>
      </c>
      <c r="DF234">
        <v>0.006</v>
      </c>
      <c r="DG234">
        <v>-2.692</v>
      </c>
      <c r="DH234">
        <v>0.004</v>
      </c>
      <c r="DI234">
        <v>420</v>
      </c>
      <c r="DJ234">
        <v>20</v>
      </c>
      <c r="DK234">
        <v>0.09</v>
      </c>
      <c r="DL234">
        <v>0.04</v>
      </c>
      <c r="DM234">
        <v>-2.6318395</v>
      </c>
      <c r="DN234">
        <v>0.1305003377110746</v>
      </c>
      <c r="DO234">
        <v>0.05030620388928188</v>
      </c>
      <c r="DP234">
        <v>0</v>
      </c>
      <c r="DQ234">
        <v>0.434764375</v>
      </c>
      <c r="DR234">
        <v>-0.060714247654785</v>
      </c>
      <c r="DS234">
        <v>0.00841391058214758</v>
      </c>
      <c r="DT234">
        <v>1</v>
      </c>
      <c r="DU234">
        <v>1</v>
      </c>
      <c r="DV234">
        <v>2</v>
      </c>
      <c r="DW234" t="s">
        <v>368</v>
      </c>
      <c r="DX234">
        <v>3.22852</v>
      </c>
      <c r="DY234">
        <v>2.70459</v>
      </c>
      <c r="DZ234">
        <v>0.104824</v>
      </c>
      <c r="EA234">
        <v>0.105144</v>
      </c>
      <c r="EB234">
        <v>0.0917224</v>
      </c>
      <c r="EC234">
        <v>0.0906187</v>
      </c>
      <c r="ED234">
        <v>29072.5</v>
      </c>
      <c r="EE234">
        <v>28331.8</v>
      </c>
      <c r="EF234">
        <v>31118.3</v>
      </c>
      <c r="EG234">
        <v>30032.7</v>
      </c>
      <c r="EH234">
        <v>37847.2</v>
      </c>
      <c r="EI234">
        <v>36134.6</v>
      </c>
      <c r="EJ234">
        <v>43598.8</v>
      </c>
      <c r="EK234">
        <v>41960.7</v>
      </c>
      <c r="EL234">
        <v>2.08795</v>
      </c>
      <c r="EM234">
        <v>1.83153</v>
      </c>
      <c r="EN234">
        <v>0.0019744</v>
      </c>
      <c r="EO234">
        <v>0</v>
      </c>
      <c r="EP234">
        <v>25.5325</v>
      </c>
      <c r="EQ234">
        <v>999.9</v>
      </c>
      <c r="ER234">
        <v>36.6</v>
      </c>
      <c r="ES234">
        <v>35.3</v>
      </c>
      <c r="ET234">
        <v>20.7484</v>
      </c>
      <c r="EU234">
        <v>61.083</v>
      </c>
      <c r="EV234">
        <v>22.0312</v>
      </c>
      <c r="EW234">
        <v>1</v>
      </c>
      <c r="EX234">
        <v>0.162909</v>
      </c>
      <c r="EY234">
        <v>2.26215</v>
      </c>
      <c r="EZ234">
        <v>20.1913</v>
      </c>
      <c r="FA234">
        <v>5.22283</v>
      </c>
      <c r="FB234">
        <v>11.998</v>
      </c>
      <c r="FC234">
        <v>4.96525</v>
      </c>
      <c r="FD234">
        <v>3.29648</v>
      </c>
      <c r="FE234">
        <v>9999</v>
      </c>
      <c r="FF234">
        <v>9999</v>
      </c>
      <c r="FG234">
        <v>9999</v>
      </c>
      <c r="FH234">
        <v>29.5</v>
      </c>
      <c r="FI234">
        <v>4.97098</v>
      </c>
      <c r="FJ234">
        <v>1.86789</v>
      </c>
      <c r="FK234">
        <v>1.8593</v>
      </c>
      <c r="FL234">
        <v>1.86538</v>
      </c>
      <c r="FM234">
        <v>1.86323</v>
      </c>
      <c r="FN234">
        <v>1.86455</v>
      </c>
      <c r="FO234">
        <v>1.86006</v>
      </c>
      <c r="FP234">
        <v>1.86416</v>
      </c>
      <c r="FQ234">
        <v>0</v>
      </c>
      <c r="FR234">
        <v>0</v>
      </c>
      <c r="FS234">
        <v>0</v>
      </c>
      <c r="FT234">
        <v>0</v>
      </c>
      <c r="FU234" t="s">
        <v>358</v>
      </c>
      <c r="FV234" t="s">
        <v>359</v>
      </c>
      <c r="FW234" t="s">
        <v>360</v>
      </c>
      <c r="FX234" t="s">
        <v>360</v>
      </c>
      <c r="FY234" t="s">
        <v>360</v>
      </c>
      <c r="FZ234" t="s">
        <v>360</v>
      </c>
      <c r="GA234">
        <v>0</v>
      </c>
      <c r="GB234">
        <v>100</v>
      </c>
      <c r="GC234">
        <v>100</v>
      </c>
      <c r="GD234">
        <v>-2.68</v>
      </c>
      <c r="GE234">
        <v>-0.008200000000000001</v>
      </c>
      <c r="GF234">
        <v>-0.8350387837502102</v>
      </c>
      <c r="GG234">
        <v>-0.004200780211792431</v>
      </c>
      <c r="GH234">
        <v>-6.086107273994438E-07</v>
      </c>
      <c r="GI234">
        <v>3.538391214060535E-10</v>
      </c>
      <c r="GJ234">
        <v>-0.03917734835192339</v>
      </c>
      <c r="GK234">
        <v>0.006682484536868237</v>
      </c>
      <c r="GL234">
        <v>-0.0007200357986506558</v>
      </c>
      <c r="GM234">
        <v>2.515042002614049E-05</v>
      </c>
      <c r="GN234">
        <v>15</v>
      </c>
      <c r="GO234">
        <v>1944</v>
      </c>
      <c r="GP234">
        <v>3</v>
      </c>
      <c r="GQ234">
        <v>20</v>
      </c>
      <c r="GR234">
        <v>2.2</v>
      </c>
      <c r="GS234">
        <v>2.1</v>
      </c>
      <c r="GT234">
        <v>1.1438</v>
      </c>
      <c r="GU234">
        <v>2.4646</v>
      </c>
      <c r="GV234">
        <v>1.44775</v>
      </c>
      <c r="GW234">
        <v>2.28516</v>
      </c>
      <c r="GX234">
        <v>1.55151</v>
      </c>
      <c r="GY234">
        <v>2.24487</v>
      </c>
      <c r="GZ234">
        <v>39.6167</v>
      </c>
      <c r="HA234">
        <v>13.4316</v>
      </c>
      <c r="HB234">
        <v>18</v>
      </c>
      <c r="HC234">
        <v>596.386</v>
      </c>
      <c r="HD234">
        <v>433.105</v>
      </c>
      <c r="HE234">
        <v>21.999</v>
      </c>
      <c r="HF234">
        <v>29.1711</v>
      </c>
      <c r="HG234">
        <v>30.0001</v>
      </c>
      <c r="HH234">
        <v>29.2153</v>
      </c>
      <c r="HI234">
        <v>29.1815</v>
      </c>
      <c r="HJ234">
        <v>22.9111</v>
      </c>
      <c r="HK234">
        <v>24.8411</v>
      </c>
      <c r="HL234">
        <v>42.5603</v>
      </c>
      <c r="HM234">
        <v>22</v>
      </c>
      <c r="HN234">
        <v>420</v>
      </c>
      <c r="HO234">
        <v>16.9882</v>
      </c>
      <c r="HP234">
        <v>98.73609999999999</v>
      </c>
      <c r="HQ234">
        <v>100.242</v>
      </c>
    </row>
    <row r="235" spans="1:225">
      <c r="A235">
        <v>219</v>
      </c>
      <c r="B235">
        <v>1714161711.5</v>
      </c>
      <c r="C235">
        <v>10654.40000009537</v>
      </c>
      <c r="D235" t="s">
        <v>826</v>
      </c>
      <c r="E235" t="s">
        <v>827</v>
      </c>
      <c r="F235">
        <v>5</v>
      </c>
      <c r="G235" t="s">
        <v>459</v>
      </c>
      <c r="H235">
        <v>1714161703.566667</v>
      </c>
      <c r="I235">
        <f>(J235)/1000</f>
        <v>0</v>
      </c>
      <c r="J235">
        <f>IF(BE235, AM235, AG235)</f>
        <v>0</v>
      </c>
      <c r="K235">
        <f>IF(BE235, AH235, AF235)</f>
        <v>0</v>
      </c>
      <c r="L235">
        <f>BG235 - IF(AT235&gt;1, K235*BA235*100.0/(AV235*BU235), 0)</f>
        <v>0</v>
      </c>
      <c r="M235">
        <f>((S235-I235/2)*L235-K235)/(S235+I235/2)</f>
        <v>0</v>
      </c>
      <c r="N235">
        <f>M235*(BN235+BO235)/1000.0</f>
        <v>0</v>
      </c>
      <c r="O235">
        <f>(BG235 - IF(AT235&gt;1, K235*BA235*100.0/(AV235*BU235), 0))*(BN235+BO235)/1000.0</f>
        <v>0</v>
      </c>
      <c r="P235">
        <f>2.0/((1/R235-1/Q235)+SIGN(R235)*SQRT((1/R235-1/Q235)*(1/R235-1/Q235) + 4*BB235/((BB235+1)*(BB235+1))*(2*1/R235*1/Q235-1/Q235*1/Q235)))</f>
        <v>0</v>
      </c>
      <c r="Q235">
        <f>IF(LEFT(BC235,1)&lt;&gt;"0",IF(LEFT(BC235,1)="1",3.0,BD235),$D$5+$E$5*(BU235*BN235/($K$5*1000))+$F$5*(BU235*BN235/($K$5*1000))*MAX(MIN(BA235,$J$5),$I$5)*MAX(MIN(BA235,$J$5),$I$5)+$G$5*MAX(MIN(BA235,$J$5),$I$5)*(BU235*BN235/($K$5*1000))+$H$5*(BU235*BN235/($K$5*1000))*(BU235*BN235/($K$5*1000)))</f>
        <v>0</v>
      </c>
      <c r="R235">
        <f>I235*(1000-(1000*0.61365*exp(17.502*V235/(240.97+V235))/(BN235+BO235)+BI235)/2)/(1000*0.61365*exp(17.502*V235/(240.97+V235))/(BN235+BO235)-BI235)</f>
        <v>0</v>
      </c>
      <c r="S235">
        <f>1/((BB235+1)/(P235/1.6)+1/(Q235/1.37)) + BB235/((BB235+1)/(P235/1.6) + BB235/(Q235/1.37))</f>
        <v>0</v>
      </c>
      <c r="T235">
        <f>(AW235*AZ235)</f>
        <v>0</v>
      </c>
      <c r="U235">
        <f>(BP235+(T235+2*0.95*5.67E-8*(((BP235+$B$7)+273)^4-(BP235+273)^4)-44100*I235)/(1.84*29.3*Q235+8*0.95*5.67E-8*(BP235+273)^3))</f>
        <v>0</v>
      </c>
      <c r="V235">
        <f>($C$7*BQ235+$D$7*BR235+$E$7*U235)</f>
        <v>0</v>
      </c>
      <c r="W235">
        <f>0.61365*exp(17.502*V235/(240.97+V235))</f>
        <v>0</v>
      </c>
      <c r="X235">
        <f>(Y235/Z235*100)</f>
        <v>0</v>
      </c>
      <c r="Y235">
        <f>BI235*(BN235+BO235)/1000</f>
        <v>0</v>
      </c>
      <c r="Z235">
        <f>0.61365*exp(17.502*BP235/(240.97+BP235))</f>
        <v>0</v>
      </c>
      <c r="AA235">
        <f>(W235-BI235*(BN235+BO235)/1000)</f>
        <v>0</v>
      </c>
      <c r="AB235">
        <f>(-I235*44100)</f>
        <v>0</v>
      </c>
      <c r="AC235">
        <f>2*29.3*Q235*0.92*(BP235-V235)</f>
        <v>0</v>
      </c>
      <c r="AD235">
        <f>2*0.95*5.67E-8*(((BP235+$B$7)+273)^4-(V235+273)^4)</f>
        <v>0</v>
      </c>
      <c r="AE235">
        <f>T235+AD235+AB235+AC235</f>
        <v>0</v>
      </c>
      <c r="AF235">
        <f>BM235*AT235*(BH235-BG235*(1000-AT235*BJ235)/(1000-AT235*BI235))/(100*BA235)</f>
        <v>0</v>
      </c>
      <c r="AG235">
        <f>1000*BM235*AT235*(BI235-BJ235)/(100*BA235*(1000-AT235*BI235))</f>
        <v>0</v>
      </c>
      <c r="AH235">
        <f>(AI235 - AJ235 - BN235*1E3/(8.314*(BP235+273.15)) * AL235/BM235 * AK235) * BM235/(100*BA235) * (1000 - BJ235)/1000</f>
        <v>0</v>
      </c>
      <c r="AI235">
        <v>427.2911373557143</v>
      </c>
      <c r="AJ235">
        <v>424.6594666666666</v>
      </c>
      <c r="AK235">
        <v>0.002339631027139717</v>
      </c>
      <c r="AL235">
        <v>67.23882059348394</v>
      </c>
      <c r="AM235">
        <f>(AO235 - AN235 + BN235*1E3/(8.314*(BP235+273.15)) * AQ235/BM235 * AP235) * BM235/(100*BA235) * 1000/(1000 - AO235)</f>
        <v>0</v>
      </c>
      <c r="AN235">
        <v>17.0126974231305</v>
      </c>
      <c r="AO235">
        <v>17.42886787878787</v>
      </c>
      <c r="AP235">
        <v>-9.759427893769988E-05</v>
      </c>
      <c r="AQ235">
        <v>78.51021819742203</v>
      </c>
      <c r="AR235">
        <v>0</v>
      </c>
      <c r="AS235">
        <v>0</v>
      </c>
      <c r="AT235">
        <f>IF(AR235*$H$13&gt;=AV235,1.0,(AV235/(AV235-AR235*$H$13)))</f>
        <v>0</v>
      </c>
      <c r="AU235">
        <f>(AT235-1)*100</f>
        <v>0</v>
      </c>
      <c r="AV235">
        <f>MAX(0,($B$13+$C$13*BU235)/(1+$D$13*BU235)*BN235/(BP235+273)*$E$13)</f>
        <v>0</v>
      </c>
      <c r="AW235">
        <f>$B$11*BV235+$C$11*BW235+$F$11*CH235*(1-CK235)</f>
        <v>0</v>
      </c>
      <c r="AX235">
        <f>AW235*AY235</f>
        <v>0</v>
      </c>
      <c r="AY235">
        <f>($B$11*$D$9+$C$11*$D$9+$F$11*((CU235+CM235)/MAX(CU235+CM235+CV235, 0.1)*$I$9+CV235/MAX(CU235+CM235+CV235, 0.1)*$J$9))/($B$11+$C$11+$F$11)</f>
        <v>0</v>
      </c>
      <c r="AZ235">
        <f>($B$11*$K$9+$C$11*$K$9+$F$11*((CU235+CM235)/MAX(CU235+CM235+CV235, 0.1)*$P$9+CV235/MAX(CU235+CM235+CV235, 0.1)*$Q$9))/($B$11+$C$11+$F$11)</f>
        <v>0</v>
      </c>
      <c r="BA235">
        <v>6</v>
      </c>
      <c r="BB235">
        <v>0.5</v>
      </c>
      <c r="BC235" t="s">
        <v>355</v>
      </c>
      <c r="BD235">
        <v>2</v>
      </c>
      <c r="BE235" t="b">
        <v>1</v>
      </c>
      <c r="BF235">
        <v>1714161703.566667</v>
      </c>
      <c r="BG235">
        <v>417.2665666666667</v>
      </c>
      <c r="BH235">
        <v>419.9615333333333</v>
      </c>
      <c r="BI235">
        <v>17.43783333333333</v>
      </c>
      <c r="BJ235">
        <v>17.01458</v>
      </c>
      <c r="BK235">
        <v>419.9468666666666</v>
      </c>
      <c r="BL235">
        <v>17.44603</v>
      </c>
      <c r="BM235">
        <v>599.9964333333332</v>
      </c>
      <c r="BN235">
        <v>101.3041333333333</v>
      </c>
      <c r="BO235">
        <v>0.09997875999999999</v>
      </c>
      <c r="BP235">
        <v>25.41727666666667</v>
      </c>
      <c r="BQ235">
        <v>25.55281666666667</v>
      </c>
      <c r="BR235">
        <v>999.9000000000002</v>
      </c>
      <c r="BS235">
        <v>0</v>
      </c>
      <c r="BT235">
        <v>0</v>
      </c>
      <c r="BU235">
        <v>10005.044</v>
      </c>
      <c r="BV235">
        <v>0</v>
      </c>
      <c r="BW235">
        <v>866.0879</v>
      </c>
      <c r="BX235">
        <v>-2.694991666666667</v>
      </c>
      <c r="BY235">
        <v>424.6718333333333</v>
      </c>
      <c r="BZ235">
        <v>427.2308</v>
      </c>
      <c r="CA235">
        <v>0.4232441333333333</v>
      </c>
      <c r="CB235">
        <v>419.9615333333333</v>
      </c>
      <c r="CC235">
        <v>17.01458</v>
      </c>
      <c r="CD235">
        <v>1.766525</v>
      </c>
      <c r="CE235">
        <v>1.723648666666667</v>
      </c>
      <c r="CF235">
        <v>15.49368333333333</v>
      </c>
      <c r="CG235">
        <v>15.11106333333333</v>
      </c>
      <c r="CH235">
        <v>445.0280666666667</v>
      </c>
      <c r="CI235">
        <v>0.9099786666666667</v>
      </c>
      <c r="CJ235">
        <v>0.09002143333333332</v>
      </c>
      <c r="CK235">
        <v>0</v>
      </c>
      <c r="CL235">
        <v>246.0249</v>
      </c>
      <c r="CM235">
        <v>5.00098</v>
      </c>
      <c r="CN235">
        <v>1729.917</v>
      </c>
      <c r="CO235">
        <v>4086.116999999999</v>
      </c>
      <c r="CP235">
        <v>34.9412</v>
      </c>
      <c r="CQ235">
        <v>38.31199999999999</v>
      </c>
      <c r="CR235">
        <v>36.53513333333333</v>
      </c>
      <c r="CS235">
        <v>37.55166666666667</v>
      </c>
      <c r="CT235">
        <v>36.78513333333333</v>
      </c>
      <c r="CU235">
        <v>400.415</v>
      </c>
      <c r="CV235">
        <v>39.61199999999999</v>
      </c>
      <c r="CW235">
        <v>0</v>
      </c>
      <c r="CX235">
        <v>1714161798.5</v>
      </c>
      <c r="CY235">
        <v>0</v>
      </c>
      <c r="CZ235">
        <v>1714161578</v>
      </c>
      <c r="DA235" t="s">
        <v>817</v>
      </c>
      <c r="DB235">
        <v>1714161569.5</v>
      </c>
      <c r="DC235">
        <v>1714161578</v>
      </c>
      <c r="DD235">
        <v>9</v>
      </c>
      <c r="DE235">
        <v>-1.772</v>
      </c>
      <c r="DF235">
        <v>0.006</v>
      </c>
      <c r="DG235">
        <v>-2.692</v>
      </c>
      <c r="DH235">
        <v>0.004</v>
      </c>
      <c r="DI235">
        <v>420</v>
      </c>
      <c r="DJ235">
        <v>20</v>
      </c>
      <c r="DK235">
        <v>0.09</v>
      </c>
      <c r="DL235">
        <v>0.04</v>
      </c>
      <c r="DM235">
        <v>-2.667171</v>
      </c>
      <c r="DN235">
        <v>-0.5573533958724189</v>
      </c>
      <c r="DO235">
        <v>0.06044946702825429</v>
      </c>
      <c r="DP235">
        <v>0</v>
      </c>
      <c r="DQ235">
        <v>0.4260592499999999</v>
      </c>
      <c r="DR235">
        <v>-0.05203879924953207</v>
      </c>
      <c r="DS235">
        <v>0.005913391538491256</v>
      </c>
      <c r="DT235">
        <v>1</v>
      </c>
      <c r="DU235">
        <v>1</v>
      </c>
      <c r="DV235">
        <v>2</v>
      </c>
      <c r="DW235" t="s">
        <v>368</v>
      </c>
      <c r="DX235">
        <v>3.2286</v>
      </c>
      <c r="DY235">
        <v>2.7044</v>
      </c>
      <c r="DZ235">
        <v>0.10482</v>
      </c>
      <c r="EA235">
        <v>0.105167</v>
      </c>
      <c r="EB235">
        <v>0.0916854</v>
      </c>
      <c r="EC235">
        <v>0.0906062</v>
      </c>
      <c r="ED235">
        <v>29072.5</v>
      </c>
      <c r="EE235">
        <v>28330.7</v>
      </c>
      <c r="EF235">
        <v>31118.2</v>
      </c>
      <c r="EG235">
        <v>30032.3</v>
      </c>
      <c r="EH235">
        <v>37848.3</v>
      </c>
      <c r="EI235">
        <v>36135.3</v>
      </c>
      <c r="EJ235">
        <v>43598.2</v>
      </c>
      <c r="EK235">
        <v>41961</v>
      </c>
      <c r="EL235">
        <v>2.08862</v>
      </c>
      <c r="EM235">
        <v>1.83125</v>
      </c>
      <c r="EN235">
        <v>0.000242144</v>
      </c>
      <c r="EO235">
        <v>0</v>
      </c>
      <c r="EP235">
        <v>25.5347</v>
      </c>
      <c r="EQ235">
        <v>999.9</v>
      </c>
      <c r="ER235">
        <v>36.6</v>
      </c>
      <c r="ES235">
        <v>35.2</v>
      </c>
      <c r="ET235">
        <v>20.633</v>
      </c>
      <c r="EU235">
        <v>61.313</v>
      </c>
      <c r="EV235">
        <v>22.1635</v>
      </c>
      <c r="EW235">
        <v>1</v>
      </c>
      <c r="EX235">
        <v>0.162967</v>
      </c>
      <c r="EY235">
        <v>2.25199</v>
      </c>
      <c r="EZ235">
        <v>20.1916</v>
      </c>
      <c r="FA235">
        <v>5.22418</v>
      </c>
      <c r="FB235">
        <v>11.998</v>
      </c>
      <c r="FC235">
        <v>4.96615</v>
      </c>
      <c r="FD235">
        <v>3.297</v>
      </c>
      <c r="FE235">
        <v>9999</v>
      </c>
      <c r="FF235">
        <v>9999</v>
      </c>
      <c r="FG235">
        <v>9999</v>
      </c>
      <c r="FH235">
        <v>29.5</v>
      </c>
      <c r="FI235">
        <v>4.97101</v>
      </c>
      <c r="FJ235">
        <v>1.86789</v>
      </c>
      <c r="FK235">
        <v>1.8593</v>
      </c>
      <c r="FL235">
        <v>1.86538</v>
      </c>
      <c r="FM235">
        <v>1.86321</v>
      </c>
      <c r="FN235">
        <v>1.86457</v>
      </c>
      <c r="FO235">
        <v>1.86006</v>
      </c>
      <c r="FP235">
        <v>1.86416</v>
      </c>
      <c r="FQ235">
        <v>0</v>
      </c>
      <c r="FR235">
        <v>0</v>
      </c>
      <c r="FS235">
        <v>0</v>
      </c>
      <c r="FT235">
        <v>0</v>
      </c>
      <c r="FU235" t="s">
        <v>358</v>
      </c>
      <c r="FV235" t="s">
        <v>359</v>
      </c>
      <c r="FW235" t="s">
        <v>360</v>
      </c>
      <c r="FX235" t="s">
        <v>360</v>
      </c>
      <c r="FY235" t="s">
        <v>360</v>
      </c>
      <c r="FZ235" t="s">
        <v>360</v>
      </c>
      <c r="GA235">
        <v>0</v>
      </c>
      <c r="GB235">
        <v>100</v>
      </c>
      <c r="GC235">
        <v>100</v>
      </c>
      <c r="GD235">
        <v>-2.68</v>
      </c>
      <c r="GE235">
        <v>-0.008200000000000001</v>
      </c>
      <c r="GF235">
        <v>-0.8350387837502102</v>
      </c>
      <c r="GG235">
        <v>-0.004200780211792431</v>
      </c>
      <c r="GH235">
        <v>-6.086107273994438E-07</v>
      </c>
      <c r="GI235">
        <v>3.538391214060535E-10</v>
      </c>
      <c r="GJ235">
        <v>-0.03917734835192339</v>
      </c>
      <c r="GK235">
        <v>0.006682484536868237</v>
      </c>
      <c r="GL235">
        <v>-0.0007200357986506558</v>
      </c>
      <c r="GM235">
        <v>2.515042002614049E-05</v>
      </c>
      <c r="GN235">
        <v>15</v>
      </c>
      <c r="GO235">
        <v>1944</v>
      </c>
      <c r="GP235">
        <v>3</v>
      </c>
      <c r="GQ235">
        <v>20</v>
      </c>
      <c r="GR235">
        <v>2.4</v>
      </c>
      <c r="GS235">
        <v>2.2</v>
      </c>
      <c r="GT235">
        <v>1.14502</v>
      </c>
      <c r="GU235">
        <v>2.46216</v>
      </c>
      <c r="GV235">
        <v>1.44775</v>
      </c>
      <c r="GW235">
        <v>2.28394</v>
      </c>
      <c r="GX235">
        <v>1.55151</v>
      </c>
      <c r="GY235">
        <v>2.28882</v>
      </c>
      <c r="GZ235">
        <v>39.5917</v>
      </c>
      <c r="HA235">
        <v>13.4316</v>
      </c>
      <c r="HB235">
        <v>18</v>
      </c>
      <c r="HC235">
        <v>596.889</v>
      </c>
      <c r="HD235">
        <v>432.958</v>
      </c>
      <c r="HE235">
        <v>21.999</v>
      </c>
      <c r="HF235">
        <v>29.1711</v>
      </c>
      <c r="HG235">
        <v>30.0001</v>
      </c>
      <c r="HH235">
        <v>29.2178</v>
      </c>
      <c r="HI235">
        <v>29.1839</v>
      </c>
      <c r="HJ235">
        <v>22.9109</v>
      </c>
      <c r="HK235">
        <v>24.8411</v>
      </c>
      <c r="HL235">
        <v>42.5603</v>
      </c>
      <c r="HM235">
        <v>22</v>
      </c>
      <c r="HN235">
        <v>420</v>
      </c>
      <c r="HO235">
        <v>16.9879</v>
      </c>
      <c r="HP235">
        <v>98.735</v>
      </c>
      <c r="HQ235">
        <v>100.242</v>
      </c>
    </row>
    <row r="236" spans="1:225">
      <c r="A236">
        <v>220</v>
      </c>
      <c r="B236">
        <v>1714161721.6</v>
      </c>
      <c r="C236">
        <v>10664.5</v>
      </c>
      <c r="D236" t="s">
        <v>828</v>
      </c>
      <c r="E236" t="s">
        <v>829</v>
      </c>
      <c r="F236">
        <v>5</v>
      </c>
      <c r="G236" t="s">
        <v>459</v>
      </c>
      <c r="H236">
        <v>1714161713.936666</v>
      </c>
      <c r="I236">
        <f>(J236)/1000</f>
        <v>0</v>
      </c>
      <c r="J236">
        <f>IF(BE236, AM236, AG236)</f>
        <v>0</v>
      </c>
      <c r="K236">
        <f>IF(BE236, AH236, AF236)</f>
        <v>0</v>
      </c>
      <c r="L236">
        <f>BG236 - IF(AT236&gt;1, K236*BA236*100.0/(AV236*BU236), 0)</f>
        <v>0</v>
      </c>
      <c r="M236">
        <f>((S236-I236/2)*L236-K236)/(S236+I236/2)</f>
        <v>0</v>
      </c>
      <c r="N236">
        <f>M236*(BN236+BO236)/1000.0</f>
        <v>0</v>
      </c>
      <c r="O236">
        <f>(BG236 - IF(AT236&gt;1, K236*BA236*100.0/(AV236*BU236), 0))*(BN236+BO236)/1000.0</f>
        <v>0</v>
      </c>
      <c r="P236">
        <f>2.0/((1/R236-1/Q236)+SIGN(R236)*SQRT((1/R236-1/Q236)*(1/R236-1/Q236) + 4*BB236/((BB236+1)*(BB236+1))*(2*1/R236*1/Q236-1/Q236*1/Q236)))</f>
        <v>0</v>
      </c>
      <c r="Q236">
        <f>IF(LEFT(BC236,1)&lt;&gt;"0",IF(LEFT(BC236,1)="1",3.0,BD236),$D$5+$E$5*(BU236*BN236/($K$5*1000))+$F$5*(BU236*BN236/($K$5*1000))*MAX(MIN(BA236,$J$5),$I$5)*MAX(MIN(BA236,$J$5),$I$5)+$G$5*MAX(MIN(BA236,$J$5),$I$5)*(BU236*BN236/($K$5*1000))+$H$5*(BU236*BN236/($K$5*1000))*(BU236*BN236/($K$5*1000)))</f>
        <v>0</v>
      </c>
      <c r="R236">
        <f>I236*(1000-(1000*0.61365*exp(17.502*V236/(240.97+V236))/(BN236+BO236)+BI236)/2)/(1000*0.61365*exp(17.502*V236/(240.97+V236))/(BN236+BO236)-BI236)</f>
        <v>0</v>
      </c>
      <c r="S236">
        <f>1/((BB236+1)/(P236/1.6)+1/(Q236/1.37)) + BB236/((BB236+1)/(P236/1.6) + BB236/(Q236/1.37))</f>
        <v>0</v>
      </c>
      <c r="T236">
        <f>(AW236*AZ236)</f>
        <v>0</v>
      </c>
      <c r="U236">
        <f>(BP236+(T236+2*0.95*5.67E-8*(((BP236+$B$7)+273)^4-(BP236+273)^4)-44100*I236)/(1.84*29.3*Q236+8*0.95*5.67E-8*(BP236+273)^3))</f>
        <v>0</v>
      </c>
      <c r="V236">
        <f>($C$7*BQ236+$D$7*BR236+$E$7*U236)</f>
        <v>0</v>
      </c>
      <c r="W236">
        <f>0.61365*exp(17.502*V236/(240.97+V236))</f>
        <v>0</v>
      </c>
      <c r="X236">
        <f>(Y236/Z236*100)</f>
        <v>0</v>
      </c>
      <c r="Y236">
        <f>BI236*(BN236+BO236)/1000</f>
        <v>0</v>
      </c>
      <c r="Z236">
        <f>0.61365*exp(17.502*BP236/(240.97+BP236))</f>
        <v>0</v>
      </c>
      <c r="AA236">
        <f>(W236-BI236*(BN236+BO236)/1000)</f>
        <v>0</v>
      </c>
      <c r="AB236">
        <f>(-I236*44100)</f>
        <v>0</v>
      </c>
      <c r="AC236">
        <f>2*29.3*Q236*0.92*(BP236-V236)</f>
        <v>0</v>
      </c>
      <c r="AD236">
        <f>2*0.95*5.67E-8*(((BP236+$B$7)+273)^4-(V236+273)^4)</f>
        <v>0</v>
      </c>
      <c r="AE236">
        <f>T236+AD236+AB236+AC236</f>
        <v>0</v>
      </c>
      <c r="AF236">
        <f>BM236*AT236*(BH236-BG236*(1000-AT236*BJ236)/(1000-AT236*BI236))/(100*BA236)</f>
        <v>0</v>
      </c>
      <c r="AG236">
        <f>1000*BM236*AT236*(BI236-BJ236)/(100*BA236*(1000-AT236*BI236))</f>
        <v>0</v>
      </c>
      <c r="AH236">
        <f>(AI236 - AJ236 - BN236*1E3/(8.314*(BP236+273.15)) * AL236/BM236 * AK236) * BM236/(100*BA236) * (1000 - BJ236)/1000</f>
        <v>0</v>
      </c>
      <c r="AI236">
        <v>427.2422450439022</v>
      </c>
      <c r="AJ236">
        <v>424.6120060606061</v>
      </c>
      <c r="AK236">
        <v>-0.0007893772427269341</v>
      </c>
      <c r="AL236">
        <v>67.23882059348394</v>
      </c>
      <c r="AM236">
        <f>(AO236 - AN236 + BN236*1E3/(8.314*(BP236+273.15)) * AQ236/BM236 * AP236) * BM236/(100*BA236) * 1000/(1000 - AO236)</f>
        <v>0</v>
      </c>
      <c r="AN236">
        <v>17.00895411969402</v>
      </c>
      <c r="AO236">
        <v>17.42231393939393</v>
      </c>
      <c r="AP236">
        <v>-2.121855253838761E-05</v>
      </c>
      <c r="AQ236">
        <v>78.51021819742203</v>
      </c>
      <c r="AR236">
        <v>0</v>
      </c>
      <c r="AS236">
        <v>0</v>
      </c>
      <c r="AT236">
        <f>IF(AR236*$H$13&gt;=AV236,1.0,(AV236/(AV236-AR236*$H$13)))</f>
        <v>0</v>
      </c>
      <c r="AU236">
        <f>(AT236-1)*100</f>
        <v>0</v>
      </c>
      <c r="AV236">
        <f>MAX(0,($B$13+$C$13*BU236)/(1+$D$13*BU236)*BN236/(BP236+273)*$E$13)</f>
        <v>0</v>
      </c>
      <c r="AW236">
        <f>$B$11*BV236+$C$11*BW236+$F$11*CH236*(1-CK236)</f>
        <v>0</v>
      </c>
      <c r="AX236">
        <f>AW236*AY236</f>
        <v>0</v>
      </c>
      <c r="AY236">
        <f>($B$11*$D$9+$C$11*$D$9+$F$11*((CU236+CM236)/MAX(CU236+CM236+CV236, 0.1)*$I$9+CV236/MAX(CU236+CM236+CV236, 0.1)*$J$9))/($B$11+$C$11+$F$11)</f>
        <v>0</v>
      </c>
      <c r="AZ236">
        <f>($B$11*$K$9+$C$11*$K$9+$F$11*((CU236+CM236)/MAX(CU236+CM236+CV236, 0.1)*$P$9+CV236/MAX(CU236+CM236+CV236, 0.1)*$Q$9))/($B$11+$C$11+$F$11)</f>
        <v>0</v>
      </c>
      <c r="BA236">
        <v>6</v>
      </c>
      <c r="BB236">
        <v>0.5</v>
      </c>
      <c r="BC236" t="s">
        <v>355</v>
      </c>
      <c r="BD236">
        <v>2</v>
      </c>
      <c r="BE236" t="b">
        <v>1</v>
      </c>
      <c r="BF236">
        <v>1714161713.936666</v>
      </c>
      <c r="BG236">
        <v>417.2388666666666</v>
      </c>
      <c r="BH236">
        <v>419.9978</v>
      </c>
      <c r="BI236">
        <v>17.42688</v>
      </c>
      <c r="BJ236">
        <v>17.01074</v>
      </c>
      <c r="BK236">
        <v>419.9190333333333</v>
      </c>
      <c r="BL236">
        <v>17.43512333333333</v>
      </c>
      <c r="BM236">
        <v>600.0015000000001</v>
      </c>
      <c r="BN236">
        <v>101.3046333333333</v>
      </c>
      <c r="BO236">
        <v>0.1000791866666667</v>
      </c>
      <c r="BP236">
        <v>25.40364333333333</v>
      </c>
      <c r="BQ236">
        <v>25.54127</v>
      </c>
      <c r="BR236">
        <v>999.9000000000002</v>
      </c>
      <c r="BS236">
        <v>0</v>
      </c>
      <c r="BT236">
        <v>0</v>
      </c>
      <c r="BU236">
        <v>9994.270666666669</v>
      </c>
      <c r="BV236">
        <v>0</v>
      </c>
      <c r="BW236">
        <v>860.3941666666666</v>
      </c>
      <c r="BX236">
        <v>-2.758925333333332</v>
      </c>
      <c r="BY236">
        <v>424.6390333333333</v>
      </c>
      <c r="BZ236">
        <v>427.2660333333334</v>
      </c>
      <c r="CA236">
        <v>0.4161447</v>
      </c>
      <c r="CB236">
        <v>419.9978</v>
      </c>
      <c r="CC236">
        <v>17.01074</v>
      </c>
      <c r="CD236">
        <v>1.765424333333333</v>
      </c>
      <c r="CE236">
        <v>1.723266333333333</v>
      </c>
      <c r="CF236">
        <v>15.48396</v>
      </c>
      <c r="CG236">
        <v>15.10761666666667</v>
      </c>
      <c r="CH236">
        <v>445.0127666666667</v>
      </c>
      <c r="CI236">
        <v>0.9099786666666666</v>
      </c>
      <c r="CJ236">
        <v>0.09002145333333331</v>
      </c>
      <c r="CK236">
        <v>0</v>
      </c>
      <c r="CL236">
        <v>245.4393666666667</v>
      </c>
      <c r="CM236">
        <v>5.00098</v>
      </c>
      <c r="CN236">
        <v>1731.513666666666</v>
      </c>
      <c r="CO236">
        <v>4085.976333333333</v>
      </c>
      <c r="CP236">
        <v>34.937</v>
      </c>
      <c r="CQ236">
        <v>38.30579999999999</v>
      </c>
      <c r="CR236">
        <v>36.50413333333334</v>
      </c>
      <c r="CS236">
        <v>37.5186</v>
      </c>
      <c r="CT236">
        <v>36.75413333333334</v>
      </c>
      <c r="CU236">
        <v>400.4013333333332</v>
      </c>
      <c r="CV236">
        <v>39.60966666666665</v>
      </c>
      <c r="CW236">
        <v>0</v>
      </c>
      <c r="CX236">
        <v>1714161808.7</v>
      </c>
      <c r="CY236">
        <v>0</v>
      </c>
      <c r="CZ236">
        <v>1714161578</v>
      </c>
      <c r="DA236" t="s">
        <v>817</v>
      </c>
      <c r="DB236">
        <v>1714161569.5</v>
      </c>
      <c r="DC236">
        <v>1714161578</v>
      </c>
      <c r="DD236">
        <v>9</v>
      </c>
      <c r="DE236">
        <v>-1.772</v>
      </c>
      <c r="DF236">
        <v>0.006</v>
      </c>
      <c r="DG236">
        <v>-2.692</v>
      </c>
      <c r="DH236">
        <v>0.004</v>
      </c>
      <c r="DI236">
        <v>420</v>
      </c>
      <c r="DJ236">
        <v>20</v>
      </c>
      <c r="DK236">
        <v>0.09</v>
      </c>
      <c r="DL236">
        <v>0.04</v>
      </c>
      <c r="DM236">
        <v>-2.738433658536585</v>
      </c>
      <c r="DN236">
        <v>-0.2802583810509699</v>
      </c>
      <c r="DO236">
        <v>0.04212739278902123</v>
      </c>
      <c r="DP236">
        <v>0</v>
      </c>
      <c r="DQ236">
        <v>0.4178791219512196</v>
      </c>
      <c r="DR236">
        <v>-0.03218163806368955</v>
      </c>
      <c r="DS236">
        <v>0.0032603860776558</v>
      </c>
      <c r="DT236">
        <v>1</v>
      </c>
      <c r="DU236">
        <v>1</v>
      </c>
      <c r="DV236">
        <v>2</v>
      </c>
      <c r="DW236" t="s">
        <v>368</v>
      </c>
      <c r="DX236">
        <v>3.22865</v>
      </c>
      <c r="DY236">
        <v>2.70424</v>
      </c>
      <c r="DZ236">
        <v>0.10481</v>
      </c>
      <c r="EA236">
        <v>0.105155</v>
      </c>
      <c r="EB236">
        <v>0.0916598</v>
      </c>
      <c r="EC236">
        <v>0.0905888</v>
      </c>
      <c r="ED236">
        <v>29073.9</v>
      </c>
      <c r="EE236">
        <v>28330.8</v>
      </c>
      <c r="EF236">
        <v>31119.4</v>
      </c>
      <c r="EG236">
        <v>30032.1</v>
      </c>
      <c r="EH236">
        <v>37850.9</v>
      </c>
      <c r="EI236">
        <v>36135.4</v>
      </c>
      <c r="EJ236">
        <v>43600</v>
      </c>
      <c r="EK236">
        <v>41960.2</v>
      </c>
      <c r="EL236">
        <v>2.08923</v>
      </c>
      <c r="EM236">
        <v>1.83145</v>
      </c>
      <c r="EN236">
        <v>0.000111759</v>
      </c>
      <c r="EO236">
        <v>0</v>
      </c>
      <c r="EP236">
        <v>25.5298</v>
      </c>
      <c r="EQ236">
        <v>999.9</v>
      </c>
      <c r="ER236">
        <v>36.6</v>
      </c>
      <c r="ES236">
        <v>35.2</v>
      </c>
      <c r="ET236">
        <v>20.6346</v>
      </c>
      <c r="EU236">
        <v>61.153</v>
      </c>
      <c r="EV236">
        <v>22.2236</v>
      </c>
      <c r="EW236">
        <v>1</v>
      </c>
      <c r="EX236">
        <v>0.163003</v>
      </c>
      <c r="EY236">
        <v>2.23017</v>
      </c>
      <c r="EZ236">
        <v>20.1921</v>
      </c>
      <c r="FA236">
        <v>5.22328</v>
      </c>
      <c r="FB236">
        <v>11.998</v>
      </c>
      <c r="FC236">
        <v>4.966</v>
      </c>
      <c r="FD236">
        <v>3.297</v>
      </c>
      <c r="FE236">
        <v>9999</v>
      </c>
      <c r="FF236">
        <v>9999</v>
      </c>
      <c r="FG236">
        <v>9999</v>
      </c>
      <c r="FH236">
        <v>29.5</v>
      </c>
      <c r="FI236">
        <v>4.97101</v>
      </c>
      <c r="FJ236">
        <v>1.86787</v>
      </c>
      <c r="FK236">
        <v>1.85932</v>
      </c>
      <c r="FL236">
        <v>1.86538</v>
      </c>
      <c r="FM236">
        <v>1.86322</v>
      </c>
      <c r="FN236">
        <v>1.86456</v>
      </c>
      <c r="FO236">
        <v>1.86005</v>
      </c>
      <c r="FP236">
        <v>1.86416</v>
      </c>
      <c r="FQ236">
        <v>0</v>
      </c>
      <c r="FR236">
        <v>0</v>
      </c>
      <c r="FS236">
        <v>0</v>
      </c>
      <c r="FT236">
        <v>0</v>
      </c>
      <c r="FU236" t="s">
        <v>358</v>
      </c>
      <c r="FV236" t="s">
        <v>359</v>
      </c>
      <c r="FW236" t="s">
        <v>360</v>
      </c>
      <c r="FX236" t="s">
        <v>360</v>
      </c>
      <c r="FY236" t="s">
        <v>360</v>
      </c>
      <c r="FZ236" t="s">
        <v>360</v>
      </c>
      <c r="GA236">
        <v>0</v>
      </c>
      <c r="GB236">
        <v>100</v>
      </c>
      <c r="GC236">
        <v>100</v>
      </c>
      <c r="GD236">
        <v>-2.681</v>
      </c>
      <c r="GE236">
        <v>-0.008200000000000001</v>
      </c>
      <c r="GF236">
        <v>-0.8350387837502102</v>
      </c>
      <c r="GG236">
        <v>-0.004200780211792431</v>
      </c>
      <c r="GH236">
        <v>-6.086107273994438E-07</v>
      </c>
      <c r="GI236">
        <v>3.538391214060535E-10</v>
      </c>
      <c r="GJ236">
        <v>-0.03917734835192339</v>
      </c>
      <c r="GK236">
        <v>0.006682484536868237</v>
      </c>
      <c r="GL236">
        <v>-0.0007200357986506558</v>
      </c>
      <c r="GM236">
        <v>2.515042002614049E-05</v>
      </c>
      <c r="GN236">
        <v>15</v>
      </c>
      <c r="GO236">
        <v>1944</v>
      </c>
      <c r="GP236">
        <v>3</v>
      </c>
      <c r="GQ236">
        <v>20</v>
      </c>
      <c r="GR236">
        <v>2.5</v>
      </c>
      <c r="GS236">
        <v>2.4</v>
      </c>
      <c r="GT236">
        <v>1.14502</v>
      </c>
      <c r="GU236">
        <v>2.46094</v>
      </c>
      <c r="GV236">
        <v>1.44775</v>
      </c>
      <c r="GW236">
        <v>2.28394</v>
      </c>
      <c r="GX236">
        <v>1.55151</v>
      </c>
      <c r="GY236">
        <v>2.34131</v>
      </c>
      <c r="GZ236">
        <v>39.5917</v>
      </c>
      <c r="HA236">
        <v>13.4228</v>
      </c>
      <c r="HB236">
        <v>18</v>
      </c>
      <c r="HC236">
        <v>597.316</v>
      </c>
      <c r="HD236">
        <v>433.096</v>
      </c>
      <c r="HE236">
        <v>21.9975</v>
      </c>
      <c r="HF236">
        <v>29.1736</v>
      </c>
      <c r="HG236">
        <v>30.0001</v>
      </c>
      <c r="HH236">
        <v>29.2178</v>
      </c>
      <c r="HI236">
        <v>29.1863</v>
      </c>
      <c r="HJ236">
        <v>22.9113</v>
      </c>
      <c r="HK236">
        <v>24.8411</v>
      </c>
      <c r="HL236">
        <v>42.5603</v>
      </c>
      <c r="HM236">
        <v>22</v>
      </c>
      <c r="HN236">
        <v>420</v>
      </c>
      <c r="HO236">
        <v>16.9879</v>
      </c>
      <c r="HP236">
        <v>98.739</v>
      </c>
      <c r="HQ236">
        <v>100.241</v>
      </c>
    </row>
    <row r="237" spans="1:225">
      <c r="A237">
        <v>221</v>
      </c>
      <c r="B237">
        <v>1714161894.1</v>
      </c>
      <c r="C237">
        <v>10837</v>
      </c>
      <c r="D237" t="s">
        <v>830</v>
      </c>
      <c r="E237" t="s">
        <v>831</v>
      </c>
      <c r="F237">
        <v>5</v>
      </c>
      <c r="G237" t="s">
        <v>474</v>
      </c>
      <c r="H237">
        <v>1714161886.349999</v>
      </c>
      <c r="I237">
        <f>(J237)/1000</f>
        <v>0</v>
      </c>
      <c r="J237">
        <f>IF(BE237, AM237, AG237)</f>
        <v>0</v>
      </c>
      <c r="K237">
        <f>IF(BE237, AH237, AF237)</f>
        <v>0</v>
      </c>
      <c r="L237">
        <f>BG237 - IF(AT237&gt;1, K237*BA237*100.0/(AV237*BU237), 0)</f>
        <v>0</v>
      </c>
      <c r="M237">
        <f>((S237-I237/2)*L237-K237)/(S237+I237/2)</f>
        <v>0</v>
      </c>
      <c r="N237">
        <f>M237*(BN237+BO237)/1000.0</f>
        <v>0</v>
      </c>
      <c r="O237">
        <f>(BG237 - IF(AT237&gt;1, K237*BA237*100.0/(AV237*BU237), 0))*(BN237+BO237)/1000.0</f>
        <v>0</v>
      </c>
      <c r="P237">
        <f>2.0/((1/R237-1/Q237)+SIGN(R237)*SQRT((1/R237-1/Q237)*(1/R237-1/Q237) + 4*BB237/((BB237+1)*(BB237+1))*(2*1/R237*1/Q237-1/Q237*1/Q237)))</f>
        <v>0</v>
      </c>
      <c r="Q237">
        <f>IF(LEFT(BC237,1)&lt;&gt;"0",IF(LEFT(BC237,1)="1",3.0,BD237),$D$5+$E$5*(BU237*BN237/($K$5*1000))+$F$5*(BU237*BN237/($K$5*1000))*MAX(MIN(BA237,$J$5),$I$5)*MAX(MIN(BA237,$J$5),$I$5)+$G$5*MAX(MIN(BA237,$J$5),$I$5)*(BU237*BN237/($K$5*1000))+$H$5*(BU237*BN237/($K$5*1000))*(BU237*BN237/($K$5*1000)))</f>
        <v>0</v>
      </c>
      <c r="R237">
        <f>I237*(1000-(1000*0.61365*exp(17.502*V237/(240.97+V237))/(BN237+BO237)+BI237)/2)/(1000*0.61365*exp(17.502*V237/(240.97+V237))/(BN237+BO237)-BI237)</f>
        <v>0</v>
      </c>
      <c r="S237">
        <f>1/((BB237+1)/(P237/1.6)+1/(Q237/1.37)) + BB237/((BB237+1)/(P237/1.6) + BB237/(Q237/1.37))</f>
        <v>0</v>
      </c>
      <c r="T237">
        <f>(AW237*AZ237)</f>
        <v>0</v>
      </c>
      <c r="U237">
        <f>(BP237+(T237+2*0.95*5.67E-8*(((BP237+$B$7)+273)^4-(BP237+273)^4)-44100*I237)/(1.84*29.3*Q237+8*0.95*5.67E-8*(BP237+273)^3))</f>
        <v>0</v>
      </c>
      <c r="V237">
        <f>($C$7*BQ237+$D$7*BR237+$E$7*U237)</f>
        <v>0</v>
      </c>
      <c r="W237">
        <f>0.61365*exp(17.502*V237/(240.97+V237))</f>
        <v>0</v>
      </c>
      <c r="X237">
        <f>(Y237/Z237*100)</f>
        <v>0</v>
      </c>
      <c r="Y237">
        <f>BI237*(BN237+BO237)/1000</f>
        <v>0</v>
      </c>
      <c r="Z237">
        <f>0.61365*exp(17.502*BP237/(240.97+BP237))</f>
        <v>0</v>
      </c>
      <c r="AA237">
        <f>(W237-BI237*(BN237+BO237)/1000)</f>
        <v>0</v>
      </c>
      <c r="AB237">
        <f>(-I237*44100)</f>
        <v>0</v>
      </c>
      <c r="AC237">
        <f>2*29.3*Q237*0.92*(BP237-V237)</f>
        <v>0</v>
      </c>
      <c r="AD237">
        <f>2*0.95*5.67E-8*(((BP237+$B$7)+273)^4-(V237+273)^4)</f>
        <v>0</v>
      </c>
      <c r="AE237">
        <f>T237+AD237+AB237+AC237</f>
        <v>0</v>
      </c>
      <c r="AF237">
        <f>BM237*AT237*(BH237-BG237*(1000-AT237*BJ237)/(1000-AT237*BI237))/(100*BA237)</f>
        <v>0</v>
      </c>
      <c r="AG237">
        <f>1000*BM237*AT237*(BI237-BJ237)/(100*BA237*(1000-AT237*BI237))</f>
        <v>0</v>
      </c>
      <c r="AH237">
        <f>(AI237 - AJ237 - BN237*1E3/(8.314*(BP237+273.15)) * AL237/BM237 * AK237) * BM237/(100*BA237) * (1000 - BJ237)/1000</f>
        <v>0</v>
      </c>
      <c r="AI237">
        <v>427.2483451106954</v>
      </c>
      <c r="AJ237">
        <v>426.1591454545455</v>
      </c>
      <c r="AK237">
        <v>-0.0001019082208457335</v>
      </c>
      <c r="AL237">
        <v>67.23742582146876</v>
      </c>
      <c r="AM237">
        <f>(AO237 - AN237 + BN237*1E3/(8.314*(BP237+273.15)) * AQ237/BM237 * AP237) * BM237/(100*BA237) * 1000/(1000 - AO237)</f>
        <v>0</v>
      </c>
      <c r="AN237">
        <v>17.11031783664473</v>
      </c>
      <c r="AO237">
        <v>17.21102909090908</v>
      </c>
      <c r="AP237">
        <v>-0.0002230823616947309</v>
      </c>
      <c r="AQ237">
        <v>78.51195341746603</v>
      </c>
      <c r="AR237">
        <v>0</v>
      </c>
      <c r="AS237">
        <v>0</v>
      </c>
      <c r="AT237">
        <f>IF(AR237*$H$13&gt;=AV237,1.0,(AV237/(AV237-AR237*$H$13)))</f>
        <v>0</v>
      </c>
      <c r="AU237">
        <f>(AT237-1)*100</f>
        <v>0</v>
      </c>
      <c r="AV237">
        <f>MAX(0,($B$13+$C$13*BU237)/(1+$D$13*BU237)*BN237/(BP237+273)*$E$13)</f>
        <v>0</v>
      </c>
      <c r="AW237">
        <f>$B$11*BV237+$C$11*BW237+$F$11*CH237*(1-CK237)</f>
        <v>0</v>
      </c>
      <c r="AX237">
        <f>AW237*AY237</f>
        <v>0</v>
      </c>
      <c r="AY237">
        <f>($B$11*$D$9+$C$11*$D$9+$F$11*((CU237+CM237)/MAX(CU237+CM237+CV237, 0.1)*$I$9+CV237/MAX(CU237+CM237+CV237, 0.1)*$J$9))/($B$11+$C$11+$F$11)</f>
        <v>0</v>
      </c>
      <c r="AZ237">
        <f>($B$11*$K$9+$C$11*$K$9+$F$11*((CU237+CM237)/MAX(CU237+CM237+CV237, 0.1)*$P$9+CV237/MAX(CU237+CM237+CV237, 0.1)*$Q$9))/($B$11+$C$11+$F$11)</f>
        <v>0</v>
      </c>
      <c r="BA237">
        <v>6</v>
      </c>
      <c r="BB237">
        <v>0.5</v>
      </c>
      <c r="BC237" t="s">
        <v>355</v>
      </c>
      <c r="BD237">
        <v>2</v>
      </c>
      <c r="BE237" t="b">
        <v>1</v>
      </c>
      <c r="BF237">
        <v>1714161886.349999</v>
      </c>
      <c r="BG237">
        <v>418.8458666666666</v>
      </c>
      <c r="BH237">
        <v>419.9930333333334</v>
      </c>
      <c r="BI237">
        <v>17.22509666666667</v>
      </c>
      <c r="BJ237">
        <v>17.11494333333333</v>
      </c>
      <c r="BK237">
        <v>421.5331666666667</v>
      </c>
      <c r="BL237">
        <v>17.23424333333333</v>
      </c>
      <c r="BM237">
        <v>599.9999333333332</v>
      </c>
      <c r="BN237">
        <v>101.3065666666666</v>
      </c>
      <c r="BO237">
        <v>0.09998861666666668</v>
      </c>
      <c r="BP237">
        <v>25.21734333333334</v>
      </c>
      <c r="BQ237">
        <v>25.39280666666667</v>
      </c>
      <c r="BR237">
        <v>999.9000000000002</v>
      </c>
      <c r="BS237">
        <v>0</v>
      </c>
      <c r="BT237">
        <v>0</v>
      </c>
      <c r="BU237">
        <v>9997.730333333335</v>
      </c>
      <c r="BV237">
        <v>0</v>
      </c>
      <c r="BW237">
        <v>955.0122000000002</v>
      </c>
      <c r="BX237">
        <v>-1.147322333333333</v>
      </c>
      <c r="BY237">
        <v>426.1868666666668</v>
      </c>
      <c r="BZ237">
        <v>427.3065333333333</v>
      </c>
      <c r="CA237">
        <v>0.1101562</v>
      </c>
      <c r="CB237">
        <v>419.9930333333334</v>
      </c>
      <c r="CC237">
        <v>17.11494333333333</v>
      </c>
      <c r="CD237">
        <v>1.745015</v>
      </c>
      <c r="CE237">
        <v>1.733854</v>
      </c>
      <c r="CF237">
        <v>15.30276</v>
      </c>
      <c r="CG237">
        <v>15.20289666666667</v>
      </c>
      <c r="CH237">
        <v>444.9995333333334</v>
      </c>
      <c r="CI237">
        <v>0.9099679999999998</v>
      </c>
      <c r="CJ237">
        <v>0.09003149999999997</v>
      </c>
      <c r="CK237">
        <v>0</v>
      </c>
      <c r="CL237">
        <v>141.5430333333333</v>
      </c>
      <c r="CM237">
        <v>5.00098</v>
      </c>
      <c r="CN237">
        <v>1135.686333333333</v>
      </c>
      <c r="CO237">
        <v>4085.839</v>
      </c>
      <c r="CP237">
        <v>34.687</v>
      </c>
      <c r="CQ237">
        <v>38.11239999999999</v>
      </c>
      <c r="CR237">
        <v>36.25</v>
      </c>
      <c r="CS237">
        <v>37.31199999999999</v>
      </c>
      <c r="CT237">
        <v>36.52893333333333</v>
      </c>
      <c r="CU237">
        <v>400.3839999999998</v>
      </c>
      <c r="CV237">
        <v>39.60999999999999</v>
      </c>
      <c r="CW237">
        <v>0</v>
      </c>
      <c r="CX237">
        <v>1714161980.9</v>
      </c>
      <c r="CY237">
        <v>0</v>
      </c>
      <c r="CZ237">
        <v>1714161578</v>
      </c>
      <c r="DA237" t="s">
        <v>817</v>
      </c>
      <c r="DB237">
        <v>1714161569.5</v>
      </c>
      <c r="DC237">
        <v>1714161578</v>
      </c>
      <c r="DD237">
        <v>9</v>
      </c>
      <c r="DE237">
        <v>-1.772</v>
      </c>
      <c r="DF237">
        <v>0.006</v>
      </c>
      <c r="DG237">
        <v>-2.692</v>
      </c>
      <c r="DH237">
        <v>0.004</v>
      </c>
      <c r="DI237">
        <v>420</v>
      </c>
      <c r="DJ237">
        <v>20</v>
      </c>
      <c r="DK237">
        <v>0.09</v>
      </c>
      <c r="DL237">
        <v>0.04</v>
      </c>
      <c r="DM237">
        <v>-1.153016</v>
      </c>
      <c r="DN237">
        <v>0.1700737711069439</v>
      </c>
      <c r="DO237">
        <v>0.03143135447288264</v>
      </c>
      <c r="DP237">
        <v>0</v>
      </c>
      <c r="DQ237">
        <v>0.1198042</v>
      </c>
      <c r="DR237">
        <v>-0.1679583039399629</v>
      </c>
      <c r="DS237">
        <v>0.0170376489695615</v>
      </c>
      <c r="DT237">
        <v>0</v>
      </c>
      <c r="DU237">
        <v>0</v>
      </c>
      <c r="DV237">
        <v>2</v>
      </c>
      <c r="DW237" t="s">
        <v>357</v>
      </c>
      <c r="DX237">
        <v>3.22859</v>
      </c>
      <c r="DY237">
        <v>2.70436</v>
      </c>
      <c r="DZ237">
        <v>0.105104</v>
      </c>
      <c r="EA237">
        <v>0.105141</v>
      </c>
      <c r="EB237">
        <v>0.09084730000000001</v>
      </c>
      <c r="EC237">
        <v>0.0909687</v>
      </c>
      <c r="ED237">
        <v>29061.2</v>
      </c>
      <c r="EE237">
        <v>28327</v>
      </c>
      <c r="EF237">
        <v>31116.1</v>
      </c>
      <c r="EG237">
        <v>30027.8</v>
      </c>
      <c r="EH237">
        <v>37880.4</v>
      </c>
      <c r="EI237">
        <v>36115.2</v>
      </c>
      <c r="EJ237">
        <v>43594.8</v>
      </c>
      <c r="EK237">
        <v>41954.4</v>
      </c>
      <c r="EL237">
        <v>2.08757</v>
      </c>
      <c r="EM237">
        <v>1.83107</v>
      </c>
      <c r="EN237">
        <v>-0.00248104</v>
      </c>
      <c r="EO237">
        <v>0</v>
      </c>
      <c r="EP237">
        <v>25.444</v>
      </c>
      <c r="EQ237">
        <v>999.9</v>
      </c>
      <c r="ER237">
        <v>36.8</v>
      </c>
      <c r="ES237">
        <v>35.2</v>
      </c>
      <c r="ET237">
        <v>20.746</v>
      </c>
      <c r="EU237">
        <v>61.193</v>
      </c>
      <c r="EV237">
        <v>22.6282</v>
      </c>
      <c r="EW237">
        <v>1</v>
      </c>
      <c r="EX237">
        <v>0.166535</v>
      </c>
      <c r="EY237">
        <v>2.1561</v>
      </c>
      <c r="EZ237">
        <v>20.1929</v>
      </c>
      <c r="FA237">
        <v>5.22672</v>
      </c>
      <c r="FB237">
        <v>11.998</v>
      </c>
      <c r="FC237">
        <v>4.96655</v>
      </c>
      <c r="FD237">
        <v>3.297</v>
      </c>
      <c r="FE237">
        <v>9999</v>
      </c>
      <c r="FF237">
        <v>9999</v>
      </c>
      <c r="FG237">
        <v>9999</v>
      </c>
      <c r="FH237">
        <v>29.5</v>
      </c>
      <c r="FI237">
        <v>4.97101</v>
      </c>
      <c r="FJ237">
        <v>1.86786</v>
      </c>
      <c r="FK237">
        <v>1.85933</v>
      </c>
      <c r="FL237">
        <v>1.86538</v>
      </c>
      <c r="FM237">
        <v>1.86322</v>
      </c>
      <c r="FN237">
        <v>1.8646</v>
      </c>
      <c r="FO237">
        <v>1.86005</v>
      </c>
      <c r="FP237">
        <v>1.86417</v>
      </c>
      <c r="FQ237">
        <v>0</v>
      </c>
      <c r="FR237">
        <v>0</v>
      </c>
      <c r="FS237">
        <v>0</v>
      </c>
      <c r="FT237">
        <v>0</v>
      </c>
      <c r="FU237" t="s">
        <v>358</v>
      </c>
      <c r="FV237" t="s">
        <v>359</v>
      </c>
      <c r="FW237" t="s">
        <v>360</v>
      </c>
      <c r="FX237" t="s">
        <v>360</v>
      </c>
      <c r="FY237" t="s">
        <v>360</v>
      </c>
      <c r="FZ237" t="s">
        <v>360</v>
      </c>
      <c r="GA237">
        <v>0</v>
      </c>
      <c r="GB237">
        <v>100</v>
      </c>
      <c r="GC237">
        <v>100</v>
      </c>
      <c r="GD237">
        <v>-2.688</v>
      </c>
      <c r="GE237">
        <v>-0.0092</v>
      </c>
      <c r="GF237">
        <v>-0.8350387837502102</v>
      </c>
      <c r="GG237">
        <v>-0.004200780211792431</v>
      </c>
      <c r="GH237">
        <v>-6.086107273994438E-07</v>
      </c>
      <c r="GI237">
        <v>3.538391214060535E-10</v>
      </c>
      <c r="GJ237">
        <v>-0.03917734835192339</v>
      </c>
      <c r="GK237">
        <v>0.006682484536868237</v>
      </c>
      <c r="GL237">
        <v>-0.0007200357986506558</v>
      </c>
      <c r="GM237">
        <v>2.515042002614049E-05</v>
      </c>
      <c r="GN237">
        <v>15</v>
      </c>
      <c r="GO237">
        <v>1944</v>
      </c>
      <c r="GP237">
        <v>3</v>
      </c>
      <c r="GQ237">
        <v>20</v>
      </c>
      <c r="GR237">
        <v>5.4</v>
      </c>
      <c r="GS237">
        <v>5.3</v>
      </c>
      <c r="GT237">
        <v>1.14502</v>
      </c>
      <c r="GU237">
        <v>2.46094</v>
      </c>
      <c r="GV237">
        <v>1.44775</v>
      </c>
      <c r="GW237">
        <v>2.28516</v>
      </c>
      <c r="GX237">
        <v>1.55151</v>
      </c>
      <c r="GY237">
        <v>2.26562</v>
      </c>
      <c r="GZ237">
        <v>39.5917</v>
      </c>
      <c r="HA237">
        <v>13.379</v>
      </c>
      <c r="HB237">
        <v>18</v>
      </c>
      <c r="HC237">
        <v>596.54</v>
      </c>
      <c r="HD237">
        <v>433.193</v>
      </c>
      <c r="HE237">
        <v>21.9998</v>
      </c>
      <c r="HF237">
        <v>29.2024</v>
      </c>
      <c r="HG237">
        <v>30.0002</v>
      </c>
      <c r="HH237">
        <v>29.2584</v>
      </c>
      <c r="HI237">
        <v>29.2303</v>
      </c>
      <c r="HJ237">
        <v>22.9262</v>
      </c>
      <c r="HK237">
        <v>23.9573</v>
      </c>
      <c r="HL237">
        <v>42.7505</v>
      </c>
      <c r="HM237">
        <v>22</v>
      </c>
      <c r="HN237">
        <v>420</v>
      </c>
      <c r="HO237">
        <v>17.1093</v>
      </c>
      <c r="HP237">
        <v>98.7278</v>
      </c>
      <c r="HQ237">
        <v>100.227</v>
      </c>
    </row>
    <row r="238" spans="1:225">
      <c r="A238">
        <v>222</v>
      </c>
      <c r="B238">
        <v>1714161913.1</v>
      </c>
      <c r="C238">
        <v>10856</v>
      </c>
      <c r="D238" t="s">
        <v>832</v>
      </c>
      <c r="E238" t="s">
        <v>833</v>
      </c>
      <c r="F238">
        <v>5</v>
      </c>
      <c r="G238" t="s">
        <v>474</v>
      </c>
      <c r="H238">
        <v>1714161906.85</v>
      </c>
      <c r="I238">
        <f>(J238)/1000</f>
        <v>0</v>
      </c>
      <c r="J238">
        <f>IF(BE238, AM238, AG238)</f>
        <v>0</v>
      </c>
      <c r="K238">
        <f>IF(BE238, AH238, AF238)</f>
        <v>0</v>
      </c>
      <c r="L238">
        <f>BG238 - IF(AT238&gt;1, K238*BA238*100.0/(AV238*BU238), 0)</f>
        <v>0</v>
      </c>
      <c r="M238">
        <f>((S238-I238/2)*L238-K238)/(S238+I238/2)</f>
        <v>0</v>
      </c>
      <c r="N238">
        <f>M238*(BN238+BO238)/1000.0</f>
        <v>0</v>
      </c>
      <c r="O238">
        <f>(BG238 - IF(AT238&gt;1, K238*BA238*100.0/(AV238*BU238), 0))*(BN238+BO238)/1000.0</f>
        <v>0</v>
      </c>
      <c r="P238">
        <f>2.0/((1/R238-1/Q238)+SIGN(R238)*SQRT((1/R238-1/Q238)*(1/R238-1/Q238) + 4*BB238/((BB238+1)*(BB238+1))*(2*1/R238*1/Q238-1/Q238*1/Q238)))</f>
        <v>0</v>
      </c>
      <c r="Q238">
        <f>IF(LEFT(BC238,1)&lt;&gt;"0",IF(LEFT(BC238,1)="1",3.0,BD238),$D$5+$E$5*(BU238*BN238/($K$5*1000))+$F$5*(BU238*BN238/($K$5*1000))*MAX(MIN(BA238,$J$5),$I$5)*MAX(MIN(BA238,$J$5),$I$5)+$G$5*MAX(MIN(BA238,$J$5),$I$5)*(BU238*BN238/($K$5*1000))+$H$5*(BU238*BN238/($K$5*1000))*(BU238*BN238/($K$5*1000)))</f>
        <v>0</v>
      </c>
      <c r="R238">
        <f>I238*(1000-(1000*0.61365*exp(17.502*V238/(240.97+V238))/(BN238+BO238)+BI238)/2)/(1000*0.61365*exp(17.502*V238/(240.97+V238))/(BN238+BO238)-BI238)</f>
        <v>0</v>
      </c>
      <c r="S238">
        <f>1/((BB238+1)/(P238/1.6)+1/(Q238/1.37)) + BB238/((BB238+1)/(P238/1.6) + BB238/(Q238/1.37))</f>
        <v>0</v>
      </c>
      <c r="T238">
        <f>(AW238*AZ238)</f>
        <v>0</v>
      </c>
      <c r="U238">
        <f>(BP238+(T238+2*0.95*5.67E-8*(((BP238+$B$7)+273)^4-(BP238+273)^4)-44100*I238)/(1.84*29.3*Q238+8*0.95*5.67E-8*(BP238+273)^3))</f>
        <v>0</v>
      </c>
      <c r="V238">
        <f>($C$7*BQ238+$D$7*BR238+$E$7*U238)</f>
        <v>0</v>
      </c>
      <c r="W238">
        <f>0.61365*exp(17.502*V238/(240.97+V238))</f>
        <v>0</v>
      </c>
      <c r="X238">
        <f>(Y238/Z238*100)</f>
        <v>0</v>
      </c>
      <c r="Y238">
        <f>BI238*(BN238+BO238)/1000</f>
        <v>0</v>
      </c>
      <c r="Z238">
        <f>0.61365*exp(17.502*BP238/(240.97+BP238))</f>
        <v>0</v>
      </c>
      <c r="AA238">
        <f>(W238-BI238*(BN238+BO238)/1000)</f>
        <v>0</v>
      </c>
      <c r="AB238">
        <f>(-I238*44100)</f>
        <v>0</v>
      </c>
      <c r="AC238">
        <f>2*29.3*Q238*0.92*(BP238-V238)</f>
        <v>0</v>
      </c>
      <c r="AD238">
        <f>2*0.95*5.67E-8*(((BP238+$B$7)+273)^4-(V238+273)^4)</f>
        <v>0</v>
      </c>
      <c r="AE238">
        <f>T238+AD238+AB238+AC238</f>
        <v>0</v>
      </c>
      <c r="AF238">
        <f>BM238*AT238*(BH238-BG238*(1000-AT238*BJ238)/(1000-AT238*BI238))/(100*BA238)</f>
        <v>0</v>
      </c>
      <c r="AG238">
        <f>1000*BM238*AT238*(BI238-BJ238)/(100*BA238*(1000-AT238*BI238))</f>
        <v>0</v>
      </c>
      <c r="AH238">
        <f>(AI238 - AJ238 - BN238*1E3/(8.314*(BP238+273.15)) * AL238/BM238 * AK238) * BM238/(100*BA238) * (1000 - BJ238)/1000</f>
        <v>0</v>
      </c>
      <c r="AI238">
        <v>427.2556535914828</v>
      </c>
      <c r="AJ238">
        <v>426.1222484848483</v>
      </c>
      <c r="AK238">
        <v>-0.0003286417507524998</v>
      </c>
      <c r="AL238">
        <v>67.23742582146876</v>
      </c>
      <c r="AM238">
        <f>(AO238 - AN238 + BN238*1E3/(8.314*(BP238+273.15)) * AQ238/BM238 * AP238) * BM238/(100*BA238) * 1000/(1000 - AO238)</f>
        <v>0</v>
      </c>
      <c r="AN238">
        <v>17.09936622994011</v>
      </c>
      <c r="AO238">
        <v>17.19792909090908</v>
      </c>
      <c r="AP238">
        <v>-4.141311396433389E-05</v>
      </c>
      <c r="AQ238">
        <v>78.51195341746603</v>
      </c>
      <c r="AR238">
        <v>0</v>
      </c>
      <c r="AS238">
        <v>0</v>
      </c>
      <c r="AT238">
        <f>IF(AR238*$H$13&gt;=AV238,1.0,(AV238/(AV238-AR238*$H$13)))</f>
        <v>0</v>
      </c>
      <c r="AU238">
        <f>(AT238-1)*100</f>
        <v>0</v>
      </c>
      <c r="AV238">
        <f>MAX(0,($B$13+$C$13*BU238)/(1+$D$13*BU238)*BN238/(BP238+273)*$E$13)</f>
        <v>0</v>
      </c>
      <c r="AW238">
        <f>$B$11*BV238+$C$11*BW238+$F$11*CH238*(1-CK238)</f>
        <v>0</v>
      </c>
      <c r="AX238">
        <f>AW238*AY238</f>
        <v>0</v>
      </c>
      <c r="AY238">
        <f>($B$11*$D$9+$C$11*$D$9+$F$11*((CU238+CM238)/MAX(CU238+CM238+CV238, 0.1)*$I$9+CV238/MAX(CU238+CM238+CV238, 0.1)*$J$9))/($B$11+$C$11+$F$11)</f>
        <v>0</v>
      </c>
      <c r="AZ238">
        <f>($B$11*$K$9+$C$11*$K$9+$F$11*((CU238+CM238)/MAX(CU238+CM238+CV238, 0.1)*$P$9+CV238/MAX(CU238+CM238+CV238, 0.1)*$Q$9))/($B$11+$C$11+$F$11)</f>
        <v>0</v>
      </c>
      <c r="BA238">
        <v>6</v>
      </c>
      <c r="BB238">
        <v>0.5</v>
      </c>
      <c r="BC238" t="s">
        <v>355</v>
      </c>
      <c r="BD238">
        <v>2</v>
      </c>
      <c r="BE238" t="b">
        <v>1</v>
      </c>
      <c r="BF238">
        <v>1714161906.85</v>
      </c>
      <c r="BG238">
        <v>418.81825</v>
      </c>
      <c r="BH238">
        <v>419.9900416666667</v>
      </c>
      <c r="BI238">
        <v>17.20014166666667</v>
      </c>
      <c r="BJ238">
        <v>17.10072916666667</v>
      </c>
      <c r="BK238">
        <v>421.505625</v>
      </c>
      <c r="BL238">
        <v>17.20939583333333</v>
      </c>
      <c r="BM238">
        <v>599.9929166666667</v>
      </c>
      <c r="BN238">
        <v>101.3067916666667</v>
      </c>
      <c r="BO238">
        <v>0.10001095</v>
      </c>
      <c r="BP238">
        <v>25.22358333333333</v>
      </c>
      <c r="BQ238">
        <v>25.40851666666667</v>
      </c>
      <c r="BR238">
        <v>999.9</v>
      </c>
      <c r="BS238">
        <v>0</v>
      </c>
      <c r="BT238">
        <v>0</v>
      </c>
      <c r="BU238">
        <v>10001.37458333333</v>
      </c>
      <c r="BV238">
        <v>0</v>
      </c>
      <c r="BW238">
        <v>925.6487499999999</v>
      </c>
      <c r="BX238">
        <v>-1.171722083333333</v>
      </c>
      <c r="BY238">
        <v>426.1481666666667</v>
      </c>
      <c r="BZ238">
        <v>427.2970416666667</v>
      </c>
      <c r="CA238">
        <v>0.0994104375</v>
      </c>
      <c r="CB238">
        <v>419.9900416666667</v>
      </c>
      <c r="CC238">
        <v>17.10072916666667</v>
      </c>
      <c r="CD238">
        <v>1.742493333333333</v>
      </c>
      <c r="CE238">
        <v>1.732423333333333</v>
      </c>
      <c r="CF238">
        <v>15.28025833333334</v>
      </c>
      <c r="CG238">
        <v>15.19003333333333</v>
      </c>
      <c r="CH238">
        <v>445.0039583333334</v>
      </c>
      <c r="CI238">
        <v>0.909968</v>
      </c>
      <c r="CJ238">
        <v>0.0900315</v>
      </c>
      <c r="CK238">
        <v>0</v>
      </c>
      <c r="CL238">
        <v>139.7194166666667</v>
      </c>
      <c r="CM238">
        <v>5.00098</v>
      </c>
      <c r="CN238">
        <v>1113.020416666667</v>
      </c>
      <c r="CO238">
        <v>4085.879166666667</v>
      </c>
      <c r="CP238">
        <v>34.687</v>
      </c>
      <c r="CQ238">
        <v>38.07775</v>
      </c>
      <c r="CR238">
        <v>36.25</v>
      </c>
      <c r="CS238">
        <v>37.312</v>
      </c>
      <c r="CT238">
        <v>36.5</v>
      </c>
      <c r="CU238">
        <v>400.3895833333333</v>
      </c>
      <c r="CV238">
        <v>39.61041666666667</v>
      </c>
      <c r="CW238">
        <v>0</v>
      </c>
      <c r="CX238">
        <v>1714162000.1</v>
      </c>
      <c r="CY238">
        <v>0</v>
      </c>
      <c r="CZ238">
        <v>1714161578</v>
      </c>
      <c r="DA238" t="s">
        <v>817</v>
      </c>
      <c r="DB238">
        <v>1714161569.5</v>
      </c>
      <c r="DC238">
        <v>1714161578</v>
      </c>
      <c r="DD238">
        <v>9</v>
      </c>
      <c r="DE238">
        <v>-1.772</v>
      </c>
      <c r="DF238">
        <v>0.006</v>
      </c>
      <c r="DG238">
        <v>-2.692</v>
      </c>
      <c r="DH238">
        <v>0.004</v>
      </c>
      <c r="DI238">
        <v>420</v>
      </c>
      <c r="DJ238">
        <v>20</v>
      </c>
      <c r="DK238">
        <v>0.09</v>
      </c>
      <c r="DL238">
        <v>0.04</v>
      </c>
      <c r="DM238">
        <v>-1.156864390243902</v>
      </c>
      <c r="DN238">
        <v>-0.1360868989547034</v>
      </c>
      <c r="DO238">
        <v>0.03334127582155015</v>
      </c>
      <c r="DP238">
        <v>0</v>
      </c>
      <c r="DQ238">
        <v>0.100670943902439</v>
      </c>
      <c r="DR238">
        <v>-0.01128425226480815</v>
      </c>
      <c r="DS238">
        <v>0.001718335681457537</v>
      </c>
      <c r="DT238">
        <v>1</v>
      </c>
      <c r="DU238">
        <v>1</v>
      </c>
      <c r="DV238">
        <v>2</v>
      </c>
      <c r="DW238" t="s">
        <v>368</v>
      </c>
      <c r="DX238">
        <v>3.22853</v>
      </c>
      <c r="DY238">
        <v>2.7043</v>
      </c>
      <c r="DZ238">
        <v>0.105103</v>
      </c>
      <c r="EA238">
        <v>0.105151</v>
      </c>
      <c r="EB238">
        <v>0.09080390000000001</v>
      </c>
      <c r="EC238">
        <v>0.0909368</v>
      </c>
      <c r="ED238">
        <v>29062</v>
      </c>
      <c r="EE238">
        <v>28326.7</v>
      </c>
      <c r="EF238">
        <v>31117</v>
      </c>
      <c r="EG238">
        <v>30027.8</v>
      </c>
      <c r="EH238">
        <v>37883.4</v>
      </c>
      <c r="EI238">
        <v>36116.2</v>
      </c>
      <c r="EJ238">
        <v>43596.1</v>
      </c>
      <c r="EK238">
        <v>41954.1</v>
      </c>
      <c r="EL238">
        <v>2.0887</v>
      </c>
      <c r="EM238">
        <v>1.83115</v>
      </c>
      <c r="EN238">
        <v>-0.00127405</v>
      </c>
      <c r="EO238">
        <v>0</v>
      </c>
      <c r="EP238">
        <v>25.4327</v>
      </c>
      <c r="EQ238">
        <v>999.9</v>
      </c>
      <c r="ER238">
        <v>36.8</v>
      </c>
      <c r="ES238">
        <v>35.2</v>
      </c>
      <c r="ET238">
        <v>20.7464</v>
      </c>
      <c r="EU238">
        <v>61.633</v>
      </c>
      <c r="EV238">
        <v>22.3157</v>
      </c>
      <c r="EW238">
        <v>1</v>
      </c>
      <c r="EX238">
        <v>0.16655</v>
      </c>
      <c r="EY238">
        <v>2.1523</v>
      </c>
      <c r="EZ238">
        <v>20.193</v>
      </c>
      <c r="FA238">
        <v>5.22672</v>
      </c>
      <c r="FB238">
        <v>11.998</v>
      </c>
      <c r="FC238">
        <v>4.96645</v>
      </c>
      <c r="FD238">
        <v>3.297</v>
      </c>
      <c r="FE238">
        <v>9999</v>
      </c>
      <c r="FF238">
        <v>9999</v>
      </c>
      <c r="FG238">
        <v>9999</v>
      </c>
      <c r="FH238">
        <v>29.5</v>
      </c>
      <c r="FI238">
        <v>4.97097</v>
      </c>
      <c r="FJ238">
        <v>1.86785</v>
      </c>
      <c r="FK238">
        <v>1.85931</v>
      </c>
      <c r="FL238">
        <v>1.86538</v>
      </c>
      <c r="FM238">
        <v>1.86322</v>
      </c>
      <c r="FN238">
        <v>1.86458</v>
      </c>
      <c r="FO238">
        <v>1.86005</v>
      </c>
      <c r="FP238">
        <v>1.86416</v>
      </c>
      <c r="FQ238">
        <v>0</v>
      </c>
      <c r="FR238">
        <v>0</v>
      </c>
      <c r="FS238">
        <v>0</v>
      </c>
      <c r="FT238">
        <v>0</v>
      </c>
      <c r="FU238" t="s">
        <v>358</v>
      </c>
      <c r="FV238" t="s">
        <v>359</v>
      </c>
      <c r="FW238" t="s">
        <v>360</v>
      </c>
      <c r="FX238" t="s">
        <v>360</v>
      </c>
      <c r="FY238" t="s">
        <v>360</v>
      </c>
      <c r="FZ238" t="s">
        <v>360</v>
      </c>
      <c r="GA238">
        <v>0</v>
      </c>
      <c r="GB238">
        <v>100</v>
      </c>
      <c r="GC238">
        <v>100</v>
      </c>
      <c r="GD238">
        <v>-2.687</v>
      </c>
      <c r="GE238">
        <v>-0.009299999999999999</v>
      </c>
      <c r="GF238">
        <v>-0.8350387837502102</v>
      </c>
      <c r="GG238">
        <v>-0.004200780211792431</v>
      </c>
      <c r="GH238">
        <v>-6.086107273994438E-07</v>
      </c>
      <c r="GI238">
        <v>3.538391214060535E-10</v>
      </c>
      <c r="GJ238">
        <v>-0.03917734835192339</v>
      </c>
      <c r="GK238">
        <v>0.006682484536868237</v>
      </c>
      <c r="GL238">
        <v>-0.0007200357986506558</v>
      </c>
      <c r="GM238">
        <v>2.515042002614049E-05</v>
      </c>
      <c r="GN238">
        <v>15</v>
      </c>
      <c r="GO238">
        <v>1944</v>
      </c>
      <c r="GP238">
        <v>3</v>
      </c>
      <c r="GQ238">
        <v>20</v>
      </c>
      <c r="GR238">
        <v>5.7</v>
      </c>
      <c r="GS238">
        <v>5.6</v>
      </c>
      <c r="GT238">
        <v>1.14502</v>
      </c>
      <c r="GU238">
        <v>2.44507</v>
      </c>
      <c r="GV238">
        <v>1.44775</v>
      </c>
      <c r="GW238">
        <v>2.28516</v>
      </c>
      <c r="GX238">
        <v>1.55151</v>
      </c>
      <c r="GY238">
        <v>2.49634</v>
      </c>
      <c r="GZ238">
        <v>39.5666</v>
      </c>
      <c r="HA238">
        <v>13.4053</v>
      </c>
      <c r="HB238">
        <v>18</v>
      </c>
      <c r="HC238">
        <v>597.383</v>
      </c>
      <c r="HD238">
        <v>433.261</v>
      </c>
      <c r="HE238">
        <v>21.9994</v>
      </c>
      <c r="HF238">
        <v>29.2061</v>
      </c>
      <c r="HG238">
        <v>30.0001</v>
      </c>
      <c r="HH238">
        <v>29.2627</v>
      </c>
      <c r="HI238">
        <v>29.2335</v>
      </c>
      <c r="HJ238">
        <v>22.9289</v>
      </c>
      <c r="HK238">
        <v>23.9573</v>
      </c>
      <c r="HL238">
        <v>42.7505</v>
      </c>
      <c r="HM238">
        <v>22</v>
      </c>
      <c r="HN238">
        <v>420</v>
      </c>
      <c r="HO238">
        <v>17.1093</v>
      </c>
      <c r="HP238">
        <v>98.7307</v>
      </c>
      <c r="HQ238">
        <v>100.226</v>
      </c>
    </row>
    <row r="239" spans="1:225">
      <c r="A239">
        <v>223</v>
      </c>
      <c r="B239">
        <v>1714161923.1</v>
      </c>
      <c r="C239">
        <v>10866</v>
      </c>
      <c r="D239" t="s">
        <v>834</v>
      </c>
      <c r="E239" t="s">
        <v>835</v>
      </c>
      <c r="F239">
        <v>5</v>
      </c>
      <c r="G239" t="s">
        <v>474</v>
      </c>
      <c r="H239">
        <v>1714161915.427586</v>
      </c>
      <c r="I239">
        <f>(J239)/1000</f>
        <v>0</v>
      </c>
      <c r="J239">
        <f>IF(BE239, AM239, AG239)</f>
        <v>0</v>
      </c>
      <c r="K239">
        <f>IF(BE239, AH239, AF239)</f>
        <v>0</v>
      </c>
      <c r="L239">
        <f>BG239 - IF(AT239&gt;1, K239*BA239*100.0/(AV239*BU239), 0)</f>
        <v>0</v>
      </c>
      <c r="M239">
        <f>((S239-I239/2)*L239-K239)/(S239+I239/2)</f>
        <v>0</v>
      </c>
      <c r="N239">
        <f>M239*(BN239+BO239)/1000.0</f>
        <v>0</v>
      </c>
      <c r="O239">
        <f>(BG239 - IF(AT239&gt;1, K239*BA239*100.0/(AV239*BU239), 0))*(BN239+BO239)/1000.0</f>
        <v>0</v>
      </c>
      <c r="P239">
        <f>2.0/((1/R239-1/Q239)+SIGN(R239)*SQRT((1/R239-1/Q239)*(1/R239-1/Q239) + 4*BB239/((BB239+1)*(BB239+1))*(2*1/R239*1/Q239-1/Q239*1/Q239)))</f>
        <v>0</v>
      </c>
      <c r="Q239">
        <f>IF(LEFT(BC239,1)&lt;&gt;"0",IF(LEFT(BC239,1)="1",3.0,BD239),$D$5+$E$5*(BU239*BN239/($K$5*1000))+$F$5*(BU239*BN239/($K$5*1000))*MAX(MIN(BA239,$J$5),$I$5)*MAX(MIN(BA239,$J$5),$I$5)+$G$5*MAX(MIN(BA239,$J$5),$I$5)*(BU239*BN239/($K$5*1000))+$H$5*(BU239*BN239/($K$5*1000))*(BU239*BN239/($K$5*1000)))</f>
        <v>0</v>
      </c>
      <c r="R239">
        <f>I239*(1000-(1000*0.61365*exp(17.502*V239/(240.97+V239))/(BN239+BO239)+BI239)/2)/(1000*0.61365*exp(17.502*V239/(240.97+V239))/(BN239+BO239)-BI239)</f>
        <v>0</v>
      </c>
      <c r="S239">
        <f>1/((BB239+1)/(P239/1.6)+1/(Q239/1.37)) + BB239/((BB239+1)/(P239/1.6) + BB239/(Q239/1.37))</f>
        <v>0</v>
      </c>
      <c r="T239">
        <f>(AW239*AZ239)</f>
        <v>0</v>
      </c>
      <c r="U239">
        <f>(BP239+(T239+2*0.95*5.67E-8*(((BP239+$B$7)+273)^4-(BP239+273)^4)-44100*I239)/(1.84*29.3*Q239+8*0.95*5.67E-8*(BP239+273)^3))</f>
        <v>0</v>
      </c>
      <c r="V239">
        <f>($C$7*BQ239+$D$7*BR239+$E$7*U239)</f>
        <v>0</v>
      </c>
      <c r="W239">
        <f>0.61365*exp(17.502*V239/(240.97+V239))</f>
        <v>0</v>
      </c>
      <c r="X239">
        <f>(Y239/Z239*100)</f>
        <v>0</v>
      </c>
      <c r="Y239">
        <f>BI239*(BN239+BO239)/1000</f>
        <v>0</v>
      </c>
      <c r="Z239">
        <f>0.61365*exp(17.502*BP239/(240.97+BP239))</f>
        <v>0</v>
      </c>
      <c r="AA239">
        <f>(W239-BI239*(BN239+BO239)/1000)</f>
        <v>0</v>
      </c>
      <c r="AB239">
        <f>(-I239*44100)</f>
        <v>0</v>
      </c>
      <c r="AC239">
        <f>2*29.3*Q239*0.92*(BP239-V239)</f>
        <v>0</v>
      </c>
      <c r="AD239">
        <f>2*0.95*5.67E-8*(((BP239+$B$7)+273)^4-(V239+273)^4)</f>
        <v>0</v>
      </c>
      <c r="AE239">
        <f>T239+AD239+AB239+AC239</f>
        <v>0</v>
      </c>
      <c r="AF239">
        <f>BM239*AT239*(BH239-BG239*(1000-AT239*BJ239)/(1000-AT239*BI239))/(100*BA239)</f>
        <v>0</v>
      </c>
      <c r="AG239">
        <f>1000*BM239*AT239*(BI239-BJ239)/(100*BA239*(1000-AT239*BI239))</f>
        <v>0</v>
      </c>
      <c r="AH239">
        <f>(AI239 - AJ239 - BN239*1E3/(8.314*(BP239+273.15)) * AL239/BM239 * AK239) * BM239/(100*BA239) * (1000 - BJ239)/1000</f>
        <v>0</v>
      </c>
      <c r="AI239">
        <v>427.395933779132</v>
      </c>
      <c r="AJ239">
        <v>426.1476969696969</v>
      </c>
      <c r="AK239">
        <v>0.0005136296605356713</v>
      </c>
      <c r="AL239">
        <v>67.23742582146876</v>
      </c>
      <c r="AM239">
        <f>(AO239 - AN239 + BN239*1E3/(8.314*(BP239+273.15)) * AQ239/BM239 * AP239) * BM239/(100*BA239) * 1000/(1000 - AO239)</f>
        <v>0</v>
      </c>
      <c r="AN239">
        <v>17.09586079114901</v>
      </c>
      <c r="AO239">
        <v>17.19641575757576</v>
      </c>
      <c r="AP239">
        <v>-1.048856676558839E-05</v>
      </c>
      <c r="AQ239">
        <v>78.51195341746603</v>
      </c>
      <c r="AR239">
        <v>0</v>
      </c>
      <c r="AS239">
        <v>0</v>
      </c>
      <c r="AT239">
        <f>IF(AR239*$H$13&gt;=AV239,1.0,(AV239/(AV239-AR239*$H$13)))</f>
        <v>0</v>
      </c>
      <c r="AU239">
        <f>(AT239-1)*100</f>
        <v>0</v>
      </c>
      <c r="AV239">
        <f>MAX(0,($B$13+$C$13*BU239)/(1+$D$13*BU239)*BN239/(BP239+273)*$E$13)</f>
        <v>0</v>
      </c>
      <c r="AW239">
        <f>$B$11*BV239+$C$11*BW239+$F$11*CH239*(1-CK239)</f>
        <v>0</v>
      </c>
      <c r="AX239">
        <f>AW239*AY239</f>
        <v>0</v>
      </c>
      <c r="AY239">
        <f>($B$11*$D$9+$C$11*$D$9+$F$11*((CU239+CM239)/MAX(CU239+CM239+CV239, 0.1)*$I$9+CV239/MAX(CU239+CM239+CV239, 0.1)*$J$9))/($B$11+$C$11+$F$11)</f>
        <v>0</v>
      </c>
      <c r="AZ239">
        <f>($B$11*$K$9+$C$11*$K$9+$F$11*((CU239+CM239)/MAX(CU239+CM239+CV239, 0.1)*$P$9+CV239/MAX(CU239+CM239+CV239, 0.1)*$Q$9))/($B$11+$C$11+$F$11)</f>
        <v>0</v>
      </c>
      <c r="BA239">
        <v>6</v>
      </c>
      <c r="BB239">
        <v>0.5</v>
      </c>
      <c r="BC239" t="s">
        <v>355</v>
      </c>
      <c r="BD239">
        <v>2</v>
      </c>
      <c r="BE239" t="b">
        <v>1</v>
      </c>
      <c r="BF239">
        <v>1714161915.427586</v>
      </c>
      <c r="BG239">
        <v>418.7939655172414</v>
      </c>
      <c r="BH239">
        <v>420.0035172413793</v>
      </c>
      <c r="BI239">
        <v>17.19803103448276</v>
      </c>
      <c r="BJ239">
        <v>17.09743448275862</v>
      </c>
      <c r="BK239">
        <v>421.4811724137931</v>
      </c>
      <c r="BL239">
        <v>17.2073</v>
      </c>
      <c r="BM239">
        <v>599.9882413793104</v>
      </c>
      <c r="BN239">
        <v>101.3091379310345</v>
      </c>
      <c r="BO239">
        <v>0.09991738620689655</v>
      </c>
      <c r="BP239">
        <v>25.22174827586207</v>
      </c>
      <c r="BQ239">
        <v>25.40664137931034</v>
      </c>
      <c r="BR239">
        <v>999.9000000000002</v>
      </c>
      <c r="BS239">
        <v>0</v>
      </c>
      <c r="BT239">
        <v>0</v>
      </c>
      <c r="BU239">
        <v>10009.42137931034</v>
      </c>
      <c r="BV239">
        <v>0</v>
      </c>
      <c r="BW239">
        <v>906.5031034482757</v>
      </c>
      <c r="BX239">
        <v>-1.209530344827586</v>
      </c>
      <c r="BY239">
        <v>426.1225172413793</v>
      </c>
      <c r="BZ239">
        <v>427.3094482758621</v>
      </c>
      <c r="CA239">
        <v>0.1006004551724138</v>
      </c>
      <c r="CB239">
        <v>420.0035172413793</v>
      </c>
      <c r="CC239">
        <v>17.09743448275862</v>
      </c>
      <c r="CD239">
        <v>1.742318275862069</v>
      </c>
      <c r="CE239">
        <v>1.73212724137931</v>
      </c>
      <c r="CF239">
        <v>15.27868620689655</v>
      </c>
      <c r="CG239">
        <v>15.18737931034483</v>
      </c>
      <c r="CH239">
        <v>444.9976551724138</v>
      </c>
      <c r="CI239">
        <v>0.9099679999999999</v>
      </c>
      <c r="CJ239">
        <v>0.09003149999999997</v>
      </c>
      <c r="CK239">
        <v>0</v>
      </c>
      <c r="CL239">
        <v>139.2714827586207</v>
      </c>
      <c r="CM239">
        <v>5.00098</v>
      </c>
      <c r="CN239">
        <v>1110.325517241379</v>
      </c>
      <c r="CO239">
        <v>4085.821034482759</v>
      </c>
      <c r="CP239">
        <v>34.6741724137931</v>
      </c>
      <c r="CQ239">
        <v>38.07937931034483</v>
      </c>
      <c r="CR239">
        <v>36.24565517241379</v>
      </c>
      <c r="CS239">
        <v>37.31199999999999</v>
      </c>
      <c r="CT239">
        <v>36.5</v>
      </c>
      <c r="CU239">
        <v>400.3827586206895</v>
      </c>
      <c r="CV239">
        <v>39.60999999999999</v>
      </c>
      <c r="CW239">
        <v>0</v>
      </c>
      <c r="CX239">
        <v>1714162010.3</v>
      </c>
      <c r="CY239">
        <v>0</v>
      </c>
      <c r="CZ239">
        <v>1714161578</v>
      </c>
      <c r="DA239" t="s">
        <v>817</v>
      </c>
      <c r="DB239">
        <v>1714161569.5</v>
      </c>
      <c r="DC239">
        <v>1714161578</v>
      </c>
      <c r="DD239">
        <v>9</v>
      </c>
      <c r="DE239">
        <v>-1.772</v>
      </c>
      <c r="DF239">
        <v>0.006</v>
      </c>
      <c r="DG239">
        <v>-2.692</v>
      </c>
      <c r="DH239">
        <v>0.004</v>
      </c>
      <c r="DI239">
        <v>420</v>
      </c>
      <c r="DJ239">
        <v>20</v>
      </c>
      <c r="DK239">
        <v>0.09</v>
      </c>
      <c r="DL239">
        <v>0.04</v>
      </c>
      <c r="DM239">
        <v>-1.19717756097561</v>
      </c>
      <c r="DN239">
        <v>-0.2544443205574917</v>
      </c>
      <c r="DO239">
        <v>0.04332889847240117</v>
      </c>
      <c r="DP239">
        <v>0</v>
      </c>
      <c r="DQ239">
        <v>0.09996688292682927</v>
      </c>
      <c r="DR239">
        <v>0.009029822299651817</v>
      </c>
      <c r="DS239">
        <v>0.001159392435697426</v>
      </c>
      <c r="DT239">
        <v>1</v>
      </c>
      <c r="DU239">
        <v>1</v>
      </c>
      <c r="DV239">
        <v>2</v>
      </c>
      <c r="DW239" t="s">
        <v>368</v>
      </c>
      <c r="DX239">
        <v>3.22875</v>
      </c>
      <c r="DY239">
        <v>2.70462</v>
      </c>
      <c r="DZ239">
        <v>0.105107</v>
      </c>
      <c r="EA239">
        <v>0.10517</v>
      </c>
      <c r="EB239">
        <v>0.0907979</v>
      </c>
      <c r="EC239">
        <v>0.0909158</v>
      </c>
      <c r="ED239">
        <v>29061.6</v>
      </c>
      <c r="EE239">
        <v>28326.2</v>
      </c>
      <c r="EF239">
        <v>31116.6</v>
      </c>
      <c r="EG239">
        <v>30027.9</v>
      </c>
      <c r="EH239">
        <v>37883.5</v>
      </c>
      <c r="EI239">
        <v>36117.2</v>
      </c>
      <c r="EJ239">
        <v>43595.9</v>
      </c>
      <c r="EK239">
        <v>41954.3</v>
      </c>
      <c r="EL239">
        <v>2.08973</v>
      </c>
      <c r="EM239">
        <v>1.8308</v>
      </c>
      <c r="EN239">
        <v>-0.001885</v>
      </c>
      <c r="EO239">
        <v>0</v>
      </c>
      <c r="EP239">
        <v>25.429</v>
      </c>
      <c r="EQ239">
        <v>999.9</v>
      </c>
      <c r="ER239">
        <v>36.8</v>
      </c>
      <c r="ES239">
        <v>35.1</v>
      </c>
      <c r="ET239">
        <v>20.6305</v>
      </c>
      <c r="EU239">
        <v>61.203</v>
      </c>
      <c r="EV239">
        <v>22.3157</v>
      </c>
      <c r="EW239">
        <v>1</v>
      </c>
      <c r="EX239">
        <v>0.166509</v>
      </c>
      <c r="EY239">
        <v>2.15267</v>
      </c>
      <c r="EZ239">
        <v>20.193</v>
      </c>
      <c r="FA239">
        <v>5.22657</v>
      </c>
      <c r="FB239">
        <v>11.998</v>
      </c>
      <c r="FC239">
        <v>4.96675</v>
      </c>
      <c r="FD239">
        <v>3.297</v>
      </c>
      <c r="FE239">
        <v>9999</v>
      </c>
      <c r="FF239">
        <v>9999</v>
      </c>
      <c r="FG239">
        <v>9999</v>
      </c>
      <c r="FH239">
        <v>29.6</v>
      </c>
      <c r="FI239">
        <v>4.97095</v>
      </c>
      <c r="FJ239">
        <v>1.86785</v>
      </c>
      <c r="FK239">
        <v>1.85932</v>
      </c>
      <c r="FL239">
        <v>1.86538</v>
      </c>
      <c r="FM239">
        <v>1.8632</v>
      </c>
      <c r="FN239">
        <v>1.86454</v>
      </c>
      <c r="FO239">
        <v>1.86005</v>
      </c>
      <c r="FP239">
        <v>1.86417</v>
      </c>
      <c r="FQ239">
        <v>0</v>
      </c>
      <c r="FR239">
        <v>0</v>
      </c>
      <c r="FS239">
        <v>0</v>
      </c>
      <c r="FT239">
        <v>0</v>
      </c>
      <c r="FU239" t="s">
        <v>358</v>
      </c>
      <c r="FV239" t="s">
        <v>359</v>
      </c>
      <c r="FW239" t="s">
        <v>360</v>
      </c>
      <c r="FX239" t="s">
        <v>360</v>
      </c>
      <c r="FY239" t="s">
        <v>360</v>
      </c>
      <c r="FZ239" t="s">
        <v>360</v>
      </c>
      <c r="GA239">
        <v>0</v>
      </c>
      <c r="GB239">
        <v>100</v>
      </c>
      <c r="GC239">
        <v>100</v>
      </c>
      <c r="GD239">
        <v>-2.688</v>
      </c>
      <c r="GE239">
        <v>-0.0092</v>
      </c>
      <c r="GF239">
        <v>-0.8350387837502102</v>
      </c>
      <c r="GG239">
        <v>-0.004200780211792431</v>
      </c>
      <c r="GH239">
        <v>-6.086107273994438E-07</v>
      </c>
      <c r="GI239">
        <v>3.538391214060535E-10</v>
      </c>
      <c r="GJ239">
        <v>-0.03917734835192339</v>
      </c>
      <c r="GK239">
        <v>0.006682484536868237</v>
      </c>
      <c r="GL239">
        <v>-0.0007200357986506558</v>
      </c>
      <c r="GM239">
        <v>2.515042002614049E-05</v>
      </c>
      <c r="GN239">
        <v>15</v>
      </c>
      <c r="GO239">
        <v>1944</v>
      </c>
      <c r="GP239">
        <v>3</v>
      </c>
      <c r="GQ239">
        <v>20</v>
      </c>
      <c r="GR239">
        <v>5.9</v>
      </c>
      <c r="GS239">
        <v>5.8</v>
      </c>
      <c r="GT239">
        <v>1.14502</v>
      </c>
      <c r="GU239">
        <v>2.4585</v>
      </c>
      <c r="GV239">
        <v>1.44775</v>
      </c>
      <c r="GW239">
        <v>2.28394</v>
      </c>
      <c r="GX239">
        <v>1.55151</v>
      </c>
      <c r="GY239">
        <v>2.33032</v>
      </c>
      <c r="GZ239">
        <v>39.5666</v>
      </c>
      <c r="HA239">
        <v>13.379</v>
      </c>
      <c r="HB239">
        <v>18</v>
      </c>
      <c r="HC239">
        <v>598.131</v>
      </c>
      <c r="HD239">
        <v>433.069</v>
      </c>
      <c r="HE239">
        <v>21.9999</v>
      </c>
      <c r="HF239">
        <v>29.2062</v>
      </c>
      <c r="HG239">
        <v>30</v>
      </c>
      <c r="HH239">
        <v>29.2647</v>
      </c>
      <c r="HI239">
        <v>29.2359</v>
      </c>
      <c r="HJ239">
        <v>22.9248</v>
      </c>
      <c r="HK239">
        <v>23.9573</v>
      </c>
      <c r="HL239">
        <v>42.7505</v>
      </c>
      <c r="HM239">
        <v>22</v>
      </c>
      <c r="HN239">
        <v>420</v>
      </c>
      <c r="HO239">
        <v>17.1093</v>
      </c>
      <c r="HP239">
        <v>98.73</v>
      </c>
      <c r="HQ239">
        <v>100.227</v>
      </c>
    </row>
    <row r="240" spans="1:225">
      <c r="A240">
        <v>224</v>
      </c>
      <c r="B240">
        <v>1714161933.1</v>
      </c>
      <c r="C240">
        <v>10876</v>
      </c>
      <c r="D240" t="s">
        <v>836</v>
      </c>
      <c r="E240" t="s">
        <v>837</v>
      </c>
      <c r="F240">
        <v>5</v>
      </c>
      <c r="G240" t="s">
        <v>474</v>
      </c>
      <c r="H240">
        <v>1714161925.166666</v>
      </c>
      <c r="I240">
        <f>(J240)/1000</f>
        <v>0</v>
      </c>
      <c r="J240">
        <f>IF(BE240, AM240, AG240)</f>
        <v>0</v>
      </c>
      <c r="K240">
        <f>IF(BE240, AH240, AF240)</f>
        <v>0</v>
      </c>
      <c r="L240">
        <f>BG240 - IF(AT240&gt;1, K240*BA240*100.0/(AV240*BU240), 0)</f>
        <v>0</v>
      </c>
      <c r="M240">
        <f>((S240-I240/2)*L240-K240)/(S240+I240/2)</f>
        <v>0</v>
      </c>
      <c r="N240">
        <f>M240*(BN240+BO240)/1000.0</f>
        <v>0</v>
      </c>
      <c r="O240">
        <f>(BG240 - IF(AT240&gt;1, K240*BA240*100.0/(AV240*BU240), 0))*(BN240+BO240)/1000.0</f>
        <v>0</v>
      </c>
      <c r="P240">
        <f>2.0/((1/R240-1/Q240)+SIGN(R240)*SQRT((1/R240-1/Q240)*(1/R240-1/Q240) + 4*BB240/((BB240+1)*(BB240+1))*(2*1/R240*1/Q240-1/Q240*1/Q240)))</f>
        <v>0</v>
      </c>
      <c r="Q240">
        <f>IF(LEFT(BC240,1)&lt;&gt;"0",IF(LEFT(BC240,1)="1",3.0,BD240),$D$5+$E$5*(BU240*BN240/($K$5*1000))+$F$5*(BU240*BN240/($K$5*1000))*MAX(MIN(BA240,$J$5),$I$5)*MAX(MIN(BA240,$J$5),$I$5)+$G$5*MAX(MIN(BA240,$J$5),$I$5)*(BU240*BN240/($K$5*1000))+$H$5*(BU240*BN240/($K$5*1000))*(BU240*BN240/($K$5*1000)))</f>
        <v>0</v>
      </c>
      <c r="R240">
        <f>I240*(1000-(1000*0.61365*exp(17.502*V240/(240.97+V240))/(BN240+BO240)+BI240)/2)/(1000*0.61365*exp(17.502*V240/(240.97+V240))/(BN240+BO240)-BI240)</f>
        <v>0</v>
      </c>
      <c r="S240">
        <f>1/((BB240+1)/(P240/1.6)+1/(Q240/1.37)) + BB240/((BB240+1)/(P240/1.6) + BB240/(Q240/1.37))</f>
        <v>0</v>
      </c>
      <c r="T240">
        <f>(AW240*AZ240)</f>
        <v>0</v>
      </c>
      <c r="U240">
        <f>(BP240+(T240+2*0.95*5.67E-8*(((BP240+$B$7)+273)^4-(BP240+273)^4)-44100*I240)/(1.84*29.3*Q240+8*0.95*5.67E-8*(BP240+273)^3))</f>
        <v>0</v>
      </c>
      <c r="V240">
        <f>($C$7*BQ240+$D$7*BR240+$E$7*U240)</f>
        <v>0</v>
      </c>
      <c r="W240">
        <f>0.61365*exp(17.502*V240/(240.97+V240))</f>
        <v>0</v>
      </c>
      <c r="X240">
        <f>(Y240/Z240*100)</f>
        <v>0</v>
      </c>
      <c r="Y240">
        <f>BI240*(BN240+BO240)/1000</f>
        <v>0</v>
      </c>
      <c r="Z240">
        <f>0.61365*exp(17.502*BP240/(240.97+BP240))</f>
        <v>0</v>
      </c>
      <c r="AA240">
        <f>(W240-BI240*(BN240+BO240)/1000)</f>
        <v>0</v>
      </c>
      <c r="AB240">
        <f>(-I240*44100)</f>
        <v>0</v>
      </c>
      <c r="AC240">
        <f>2*29.3*Q240*0.92*(BP240-V240)</f>
        <v>0</v>
      </c>
      <c r="AD240">
        <f>2*0.95*5.67E-8*(((BP240+$B$7)+273)^4-(V240+273)^4)</f>
        <v>0</v>
      </c>
      <c r="AE240">
        <f>T240+AD240+AB240+AC240</f>
        <v>0</v>
      </c>
      <c r="AF240">
        <f>BM240*AT240*(BH240-BG240*(1000-AT240*BJ240)/(1000-AT240*BI240))/(100*BA240)</f>
        <v>0</v>
      </c>
      <c r="AG240">
        <f>1000*BM240*AT240*(BI240-BJ240)/(100*BA240*(1000-AT240*BI240))</f>
        <v>0</v>
      </c>
      <c r="AH240">
        <f>(AI240 - AJ240 - BN240*1E3/(8.314*(BP240+273.15)) * AL240/BM240 * AK240) * BM240/(100*BA240) * (1000 - BJ240)/1000</f>
        <v>0</v>
      </c>
      <c r="AI240">
        <v>427.2874858966401</v>
      </c>
      <c r="AJ240">
        <v>426.1260121212121</v>
      </c>
      <c r="AK240">
        <v>0.0002069837009963881</v>
      </c>
      <c r="AL240">
        <v>67.23742582146876</v>
      </c>
      <c r="AM240">
        <f>(AO240 - AN240 + BN240*1E3/(8.314*(BP240+273.15)) * AQ240/BM240 * AP240) * BM240/(100*BA240) * 1000/(1000 - AO240)</f>
        <v>0</v>
      </c>
      <c r="AN240">
        <v>17.0921933103266</v>
      </c>
      <c r="AO240">
        <v>17.19340121212122</v>
      </c>
      <c r="AP240">
        <v>-2.748098626836604E-06</v>
      </c>
      <c r="AQ240">
        <v>78.51195341746603</v>
      </c>
      <c r="AR240">
        <v>0</v>
      </c>
      <c r="AS240">
        <v>0</v>
      </c>
      <c r="AT240">
        <f>IF(AR240*$H$13&gt;=AV240,1.0,(AV240/(AV240-AR240*$H$13)))</f>
        <v>0</v>
      </c>
      <c r="AU240">
        <f>(AT240-1)*100</f>
        <v>0</v>
      </c>
      <c r="AV240">
        <f>MAX(0,($B$13+$C$13*BU240)/(1+$D$13*BU240)*BN240/(BP240+273)*$E$13)</f>
        <v>0</v>
      </c>
      <c r="AW240">
        <f>$B$11*BV240+$C$11*BW240+$F$11*CH240*(1-CK240)</f>
        <v>0</v>
      </c>
      <c r="AX240">
        <f>AW240*AY240</f>
        <v>0</v>
      </c>
      <c r="AY240">
        <f>($B$11*$D$9+$C$11*$D$9+$F$11*((CU240+CM240)/MAX(CU240+CM240+CV240, 0.1)*$I$9+CV240/MAX(CU240+CM240+CV240, 0.1)*$J$9))/($B$11+$C$11+$F$11)</f>
        <v>0</v>
      </c>
      <c r="AZ240">
        <f>($B$11*$K$9+$C$11*$K$9+$F$11*((CU240+CM240)/MAX(CU240+CM240+CV240, 0.1)*$P$9+CV240/MAX(CU240+CM240+CV240, 0.1)*$Q$9))/($B$11+$C$11+$F$11)</f>
        <v>0</v>
      </c>
      <c r="BA240">
        <v>6</v>
      </c>
      <c r="BB240">
        <v>0.5</v>
      </c>
      <c r="BC240" t="s">
        <v>355</v>
      </c>
      <c r="BD240">
        <v>2</v>
      </c>
      <c r="BE240" t="b">
        <v>1</v>
      </c>
      <c r="BF240">
        <v>1714161925.166666</v>
      </c>
      <c r="BG240">
        <v>418.7978666666666</v>
      </c>
      <c r="BH240">
        <v>420.0060333333333</v>
      </c>
      <c r="BI240">
        <v>17.19536</v>
      </c>
      <c r="BJ240">
        <v>17.0939</v>
      </c>
      <c r="BK240">
        <v>421.4850999999999</v>
      </c>
      <c r="BL240">
        <v>17.20463666666667</v>
      </c>
      <c r="BM240">
        <v>599.9881</v>
      </c>
      <c r="BN240">
        <v>101.311</v>
      </c>
      <c r="BO240">
        <v>0.09997067666666666</v>
      </c>
      <c r="BP240">
        <v>25.21122666666667</v>
      </c>
      <c r="BQ240">
        <v>25.39172333333333</v>
      </c>
      <c r="BR240">
        <v>999.9000000000002</v>
      </c>
      <c r="BS240">
        <v>0</v>
      </c>
      <c r="BT240">
        <v>0</v>
      </c>
      <c r="BU240">
        <v>9997.918999999998</v>
      </c>
      <c r="BV240">
        <v>0</v>
      </c>
      <c r="BW240">
        <v>902.3385666666666</v>
      </c>
      <c r="BX240">
        <v>-1.208147666666666</v>
      </c>
      <c r="BY240">
        <v>426.1252000000001</v>
      </c>
      <c r="BZ240">
        <v>427.3104333333333</v>
      </c>
      <c r="CA240">
        <v>0.1014742</v>
      </c>
      <c r="CB240">
        <v>420.0060333333333</v>
      </c>
      <c r="CC240">
        <v>17.0939</v>
      </c>
      <c r="CD240">
        <v>1.742080666666666</v>
      </c>
      <c r="CE240">
        <v>1.731801</v>
      </c>
      <c r="CF240">
        <v>15.27656</v>
      </c>
      <c r="CG240">
        <v>15.18445333333333</v>
      </c>
      <c r="CH240">
        <v>445.0043</v>
      </c>
      <c r="CI240">
        <v>0.9099679999999998</v>
      </c>
      <c r="CJ240">
        <v>0.09003149999999997</v>
      </c>
      <c r="CK240">
        <v>0</v>
      </c>
      <c r="CL240">
        <v>138.8246333333333</v>
      </c>
      <c r="CM240">
        <v>5.00098</v>
      </c>
      <c r="CN240">
        <v>1111.475333333333</v>
      </c>
      <c r="CO240">
        <v>4085.882666666666</v>
      </c>
      <c r="CP240">
        <v>34.6498</v>
      </c>
      <c r="CQ240">
        <v>38.07459999999999</v>
      </c>
      <c r="CR240">
        <v>36.229</v>
      </c>
      <c r="CS240">
        <v>37.3058</v>
      </c>
      <c r="CT240">
        <v>36.5</v>
      </c>
      <c r="CU240">
        <v>400.3893333333332</v>
      </c>
      <c r="CV240">
        <v>39.61099999999999</v>
      </c>
      <c r="CW240">
        <v>0</v>
      </c>
      <c r="CX240">
        <v>1714162019.9</v>
      </c>
      <c r="CY240">
        <v>0</v>
      </c>
      <c r="CZ240">
        <v>1714161578</v>
      </c>
      <c r="DA240" t="s">
        <v>817</v>
      </c>
      <c r="DB240">
        <v>1714161569.5</v>
      </c>
      <c r="DC240">
        <v>1714161578</v>
      </c>
      <c r="DD240">
        <v>9</v>
      </c>
      <c r="DE240">
        <v>-1.772</v>
      </c>
      <c r="DF240">
        <v>0.006</v>
      </c>
      <c r="DG240">
        <v>-2.692</v>
      </c>
      <c r="DH240">
        <v>0.004</v>
      </c>
      <c r="DI240">
        <v>420</v>
      </c>
      <c r="DJ240">
        <v>20</v>
      </c>
      <c r="DK240">
        <v>0.09</v>
      </c>
      <c r="DL240">
        <v>0.04</v>
      </c>
      <c r="DM240">
        <v>-1.207733170731707</v>
      </c>
      <c r="DN240">
        <v>0.0619739372822275</v>
      </c>
      <c r="DO240">
        <v>0.04665214618433966</v>
      </c>
      <c r="DP240">
        <v>1</v>
      </c>
      <c r="DQ240">
        <v>0.101109412195122</v>
      </c>
      <c r="DR240">
        <v>0.005906611149825948</v>
      </c>
      <c r="DS240">
        <v>0.0009729614657085433</v>
      </c>
      <c r="DT240">
        <v>1</v>
      </c>
      <c r="DU240">
        <v>2</v>
      </c>
      <c r="DV240">
        <v>2</v>
      </c>
      <c r="DW240" t="s">
        <v>365</v>
      </c>
      <c r="DX240">
        <v>3.22853</v>
      </c>
      <c r="DY240">
        <v>2.70428</v>
      </c>
      <c r="DZ240">
        <v>0.105106</v>
      </c>
      <c r="EA240">
        <v>0.105154</v>
      </c>
      <c r="EB240">
        <v>0.0907895</v>
      </c>
      <c r="EC240">
        <v>0.090908</v>
      </c>
      <c r="ED240">
        <v>29061</v>
      </c>
      <c r="EE240">
        <v>28326.8</v>
      </c>
      <c r="EF240">
        <v>31116</v>
      </c>
      <c r="EG240">
        <v>30028.1</v>
      </c>
      <c r="EH240">
        <v>37882.9</v>
      </c>
      <c r="EI240">
        <v>36117.9</v>
      </c>
      <c r="EJ240">
        <v>43594.9</v>
      </c>
      <c r="EK240">
        <v>41954.7</v>
      </c>
      <c r="EL240">
        <v>2.08942</v>
      </c>
      <c r="EM240">
        <v>1.83072</v>
      </c>
      <c r="EN240">
        <v>-0.0022091</v>
      </c>
      <c r="EO240">
        <v>0</v>
      </c>
      <c r="EP240">
        <v>25.4168</v>
      </c>
      <c r="EQ240">
        <v>999.9</v>
      </c>
      <c r="ER240">
        <v>36.8</v>
      </c>
      <c r="ES240">
        <v>35.1</v>
      </c>
      <c r="ET240">
        <v>20.6313</v>
      </c>
      <c r="EU240">
        <v>61.343</v>
      </c>
      <c r="EV240">
        <v>22.2957</v>
      </c>
      <c r="EW240">
        <v>1</v>
      </c>
      <c r="EX240">
        <v>0.166555</v>
      </c>
      <c r="EY240">
        <v>2.14464</v>
      </c>
      <c r="EZ240">
        <v>20.193</v>
      </c>
      <c r="FA240">
        <v>5.22702</v>
      </c>
      <c r="FB240">
        <v>11.998</v>
      </c>
      <c r="FC240">
        <v>4.96715</v>
      </c>
      <c r="FD240">
        <v>3.297</v>
      </c>
      <c r="FE240">
        <v>9999</v>
      </c>
      <c r="FF240">
        <v>9999</v>
      </c>
      <c r="FG240">
        <v>9999</v>
      </c>
      <c r="FH240">
        <v>29.6</v>
      </c>
      <c r="FI240">
        <v>4.97097</v>
      </c>
      <c r="FJ240">
        <v>1.86785</v>
      </c>
      <c r="FK240">
        <v>1.8593</v>
      </c>
      <c r="FL240">
        <v>1.86535</v>
      </c>
      <c r="FM240">
        <v>1.8632</v>
      </c>
      <c r="FN240">
        <v>1.86457</v>
      </c>
      <c r="FO240">
        <v>1.86005</v>
      </c>
      <c r="FP240">
        <v>1.86417</v>
      </c>
      <c r="FQ240">
        <v>0</v>
      </c>
      <c r="FR240">
        <v>0</v>
      </c>
      <c r="FS240">
        <v>0</v>
      </c>
      <c r="FT240">
        <v>0</v>
      </c>
      <c r="FU240" t="s">
        <v>358</v>
      </c>
      <c r="FV240" t="s">
        <v>359</v>
      </c>
      <c r="FW240" t="s">
        <v>360</v>
      </c>
      <c r="FX240" t="s">
        <v>360</v>
      </c>
      <c r="FY240" t="s">
        <v>360</v>
      </c>
      <c r="FZ240" t="s">
        <v>360</v>
      </c>
      <c r="GA240">
        <v>0</v>
      </c>
      <c r="GB240">
        <v>100</v>
      </c>
      <c r="GC240">
        <v>100</v>
      </c>
      <c r="GD240">
        <v>-2.688</v>
      </c>
      <c r="GE240">
        <v>-0.0092</v>
      </c>
      <c r="GF240">
        <v>-0.8350387837502102</v>
      </c>
      <c r="GG240">
        <v>-0.004200780211792431</v>
      </c>
      <c r="GH240">
        <v>-6.086107273994438E-07</v>
      </c>
      <c r="GI240">
        <v>3.538391214060535E-10</v>
      </c>
      <c r="GJ240">
        <v>-0.03917734835192339</v>
      </c>
      <c r="GK240">
        <v>0.006682484536868237</v>
      </c>
      <c r="GL240">
        <v>-0.0007200357986506558</v>
      </c>
      <c r="GM240">
        <v>2.515042002614049E-05</v>
      </c>
      <c r="GN240">
        <v>15</v>
      </c>
      <c r="GO240">
        <v>1944</v>
      </c>
      <c r="GP240">
        <v>3</v>
      </c>
      <c r="GQ240">
        <v>20</v>
      </c>
      <c r="GR240">
        <v>6.1</v>
      </c>
      <c r="GS240">
        <v>5.9</v>
      </c>
      <c r="GT240">
        <v>1.14502</v>
      </c>
      <c r="GU240">
        <v>2.44263</v>
      </c>
      <c r="GV240">
        <v>1.44775</v>
      </c>
      <c r="GW240">
        <v>2.28394</v>
      </c>
      <c r="GX240">
        <v>1.55151</v>
      </c>
      <c r="GY240">
        <v>2.50244</v>
      </c>
      <c r="GZ240">
        <v>39.5666</v>
      </c>
      <c r="HA240">
        <v>13.3965</v>
      </c>
      <c r="HB240">
        <v>18</v>
      </c>
      <c r="HC240">
        <v>597.923</v>
      </c>
      <c r="HD240">
        <v>433.043</v>
      </c>
      <c r="HE240">
        <v>21.9993</v>
      </c>
      <c r="HF240">
        <v>29.2086</v>
      </c>
      <c r="HG240">
        <v>30.0002</v>
      </c>
      <c r="HH240">
        <v>29.2652</v>
      </c>
      <c r="HI240">
        <v>29.2384</v>
      </c>
      <c r="HJ240">
        <v>22.9279</v>
      </c>
      <c r="HK240">
        <v>23.9573</v>
      </c>
      <c r="HL240">
        <v>42.7505</v>
      </c>
      <c r="HM240">
        <v>22</v>
      </c>
      <c r="HN240">
        <v>420</v>
      </c>
      <c r="HO240">
        <v>17.1093</v>
      </c>
      <c r="HP240">
        <v>98.7278</v>
      </c>
      <c r="HQ240">
        <v>100.228</v>
      </c>
    </row>
    <row r="241" spans="1:225">
      <c r="A241">
        <v>225</v>
      </c>
      <c r="B241">
        <v>1714161943.1</v>
      </c>
      <c r="C241">
        <v>10886</v>
      </c>
      <c r="D241" t="s">
        <v>838</v>
      </c>
      <c r="E241" t="s">
        <v>839</v>
      </c>
      <c r="F241">
        <v>5</v>
      </c>
      <c r="G241" t="s">
        <v>474</v>
      </c>
      <c r="H241">
        <v>1714161935.166666</v>
      </c>
      <c r="I241">
        <f>(J241)/1000</f>
        <v>0</v>
      </c>
      <c r="J241">
        <f>IF(BE241, AM241, AG241)</f>
        <v>0</v>
      </c>
      <c r="K241">
        <f>IF(BE241, AH241, AF241)</f>
        <v>0</v>
      </c>
      <c r="L241">
        <f>BG241 - IF(AT241&gt;1, K241*BA241*100.0/(AV241*BU241), 0)</f>
        <v>0</v>
      </c>
      <c r="M241">
        <f>((S241-I241/2)*L241-K241)/(S241+I241/2)</f>
        <v>0</v>
      </c>
      <c r="N241">
        <f>M241*(BN241+BO241)/1000.0</f>
        <v>0</v>
      </c>
      <c r="O241">
        <f>(BG241 - IF(AT241&gt;1, K241*BA241*100.0/(AV241*BU241), 0))*(BN241+BO241)/1000.0</f>
        <v>0</v>
      </c>
      <c r="P241">
        <f>2.0/((1/R241-1/Q241)+SIGN(R241)*SQRT((1/R241-1/Q241)*(1/R241-1/Q241) + 4*BB241/((BB241+1)*(BB241+1))*(2*1/R241*1/Q241-1/Q241*1/Q241)))</f>
        <v>0</v>
      </c>
      <c r="Q241">
        <f>IF(LEFT(BC241,1)&lt;&gt;"0",IF(LEFT(BC241,1)="1",3.0,BD241),$D$5+$E$5*(BU241*BN241/($K$5*1000))+$F$5*(BU241*BN241/($K$5*1000))*MAX(MIN(BA241,$J$5),$I$5)*MAX(MIN(BA241,$J$5),$I$5)+$G$5*MAX(MIN(BA241,$J$5),$I$5)*(BU241*BN241/($K$5*1000))+$H$5*(BU241*BN241/($K$5*1000))*(BU241*BN241/($K$5*1000)))</f>
        <v>0</v>
      </c>
      <c r="R241">
        <f>I241*(1000-(1000*0.61365*exp(17.502*V241/(240.97+V241))/(BN241+BO241)+BI241)/2)/(1000*0.61365*exp(17.502*V241/(240.97+V241))/(BN241+BO241)-BI241)</f>
        <v>0</v>
      </c>
      <c r="S241">
        <f>1/((BB241+1)/(P241/1.6)+1/(Q241/1.37)) + BB241/((BB241+1)/(P241/1.6) + BB241/(Q241/1.37))</f>
        <v>0</v>
      </c>
      <c r="T241">
        <f>(AW241*AZ241)</f>
        <v>0</v>
      </c>
      <c r="U241">
        <f>(BP241+(T241+2*0.95*5.67E-8*(((BP241+$B$7)+273)^4-(BP241+273)^4)-44100*I241)/(1.84*29.3*Q241+8*0.95*5.67E-8*(BP241+273)^3))</f>
        <v>0</v>
      </c>
      <c r="V241">
        <f>($C$7*BQ241+$D$7*BR241+$E$7*U241)</f>
        <v>0</v>
      </c>
      <c r="W241">
        <f>0.61365*exp(17.502*V241/(240.97+V241))</f>
        <v>0</v>
      </c>
      <c r="X241">
        <f>(Y241/Z241*100)</f>
        <v>0</v>
      </c>
      <c r="Y241">
        <f>BI241*(BN241+BO241)/1000</f>
        <v>0</v>
      </c>
      <c r="Z241">
        <f>0.61365*exp(17.502*BP241/(240.97+BP241))</f>
        <v>0</v>
      </c>
      <c r="AA241">
        <f>(W241-BI241*(BN241+BO241)/1000)</f>
        <v>0</v>
      </c>
      <c r="AB241">
        <f>(-I241*44100)</f>
        <v>0</v>
      </c>
      <c r="AC241">
        <f>2*29.3*Q241*0.92*(BP241-V241)</f>
        <v>0</v>
      </c>
      <c r="AD241">
        <f>2*0.95*5.67E-8*(((BP241+$B$7)+273)^4-(V241+273)^4)</f>
        <v>0</v>
      </c>
      <c r="AE241">
        <f>T241+AD241+AB241+AC241</f>
        <v>0</v>
      </c>
      <c r="AF241">
        <f>BM241*AT241*(BH241-BG241*(1000-AT241*BJ241)/(1000-AT241*BI241))/(100*BA241)</f>
        <v>0</v>
      </c>
      <c r="AG241">
        <f>1000*BM241*AT241*(BI241-BJ241)/(100*BA241*(1000-AT241*BI241))</f>
        <v>0</v>
      </c>
      <c r="AH241">
        <f>(AI241 - AJ241 - BN241*1E3/(8.314*(BP241+273.15)) * AL241/BM241 * AK241) * BM241/(100*BA241) * (1000 - BJ241)/1000</f>
        <v>0</v>
      </c>
      <c r="AI241">
        <v>427.3556041108768</v>
      </c>
      <c r="AJ241">
        <v>426.1490666666668</v>
      </c>
      <c r="AK241">
        <v>0.000266243078845334</v>
      </c>
      <c r="AL241">
        <v>67.23742582146876</v>
      </c>
      <c r="AM241">
        <f>(AO241 - AN241 + BN241*1E3/(8.314*(BP241+273.15)) * AQ241/BM241 * AP241) * BM241/(100*BA241) * 1000/(1000 - AO241)</f>
        <v>0</v>
      </c>
      <c r="AN241">
        <v>17.08915862052345</v>
      </c>
      <c r="AO241">
        <v>17.19107515151514</v>
      </c>
      <c r="AP241">
        <v>-1.332555655282369E-05</v>
      </c>
      <c r="AQ241">
        <v>78.51195341746603</v>
      </c>
      <c r="AR241">
        <v>0</v>
      </c>
      <c r="AS241">
        <v>0</v>
      </c>
      <c r="AT241">
        <f>IF(AR241*$H$13&gt;=AV241,1.0,(AV241/(AV241-AR241*$H$13)))</f>
        <v>0</v>
      </c>
      <c r="AU241">
        <f>(AT241-1)*100</f>
        <v>0</v>
      </c>
      <c r="AV241">
        <f>MAX(0,($B$13+$C$13*BU241)/(1+$D$13*BU241)*BN241/(BP241+273)*$E$13)</f>
        <v>0</v>
      </c>
      <c r="AW241">
        <f>$B$11*BV241+$C$11*BW241+$F$11*CH241*(1-CK241)</f>
        <v>0</v>
      </c>
      <c r="AX241">
        <f>AW241*AY241</f>
        <v>0</v>
      </c>
      <c r="AY241">
        <f>($B$11*$D$9+$C$11*$D$9+$F$11*((CU241+CM241)/MAX(CU241+CM241+CV241, 0.1)*$I$9+CV241/MAX(CU241+CM241+CV241, 0.1)*$J$9))/($B$11+$C$11+$F$11)</f>
        <v>0</v>
      </c>
      <c r="AZ241">
        <f>($B$11*$K$9+$C$11*$K$9+$F$11*((CU241+CM241)/MAX(CU241+CM241+CV241, 0.1)*$P$9+CV241/MAX(CU241+CM241+CV241, 0.1)*$Q$9))/($B$11+$C$11+$F$11)</f>
        <v>0</v>
      </c>
      <c r="BA241">
        <v>6</v>
      </c>
      <c r="BB241">
        <v>0.5</v>
      </c>
      <c r="BC241" t="s">
        <v>355</v>
      </c>
      <c r="BD241">
        <v>2</v>
      </c>
      <c r="BE241" t="b">
        <v>1</v>
      </c>
      <c r="BF241">
        <v>1714161935.166666</v>
      </c>
      <c r="BG241">
        <v>418.7939</v>
      </c>
      <c r="BH241">
        <v>419.9896333333334</v>
      </c>
      <c r="BI241">
        <v>17.19302666666666</v>
      </c>
      <c r="BJ241">
        <v>17.09062666666667</v>
      </c>
      <c r="BK241">
        <v>421.4812333333333</v>
      </c>
      <c r="BL241">
        <v>17.20231</v>
      </c>
      <c r="BM241">
        <v>599.9940000000001</v>
      </c>
      <c r="BN241">
        <v>101.3112</v>
      </c>
      <c r="BO241">
        <v>0.09992129333333333</v>
      </c>
      <c r="BP241">
        <v>25.19549333333334</v>
      </c>
      <c r="BQ241">
        <v>25.38008</v>
      </c>
      <c r="BR241">
        <v>999.9000000000002</v>
      </c>
      <c r="BS241">
        <v>0</v>
      </c>
      <c r="BT241">
        <v>0</v>
      </c>
      <c r="BU241">
        <v>9996.211333333333</v>
      </c>
      <c r="BV241">
        <v>0</v>
      </c>
      <c r="BW241">
        <v>911.3251333333334</v>
      </c>
      <c r="BX241">
        <v>-1.19567</v>
      </c>
      <c r="BY241">
        <v>426.1200666666666</v>
      </c>
      <c r="BZ241">
        <v>427.2921666666667</v>
      </c>
      <c r="CA241">
        <v>0.1024098</v>
      </c>
      <c r="CB241">
        <v>419.9896333333334</v>
      </c>
      <c r="CC241">
        <v>17.09062666666667</v>
      </c>
      <c r="CD241">
        <v>1.741848</v>
      </c>
      <c r="CE241">
        <v>1.731472666666666</v>
      </c>
      <c r="CF241">
        <v>15.27447333333333</v>
      </c>
      <c r="CG241">
        <v>15.18149333333333</v>
      </c>
      <c r="CH241">
        <v>445.0026333333333</v>
      </c>
      <c r="CI241">
        <v>0.9099679999999998</v>
      </c>
      <c r="CJ241">
        <v>0.09003149999999997</v>
      </c>
      <c r="CK241">
        <v>0</v>
      </c>
      <c r="CL241">
        <v>138.3085666666666</v>
      </c>
      <c r="CM241">
        <v>5.00098</v>
      </c>
      <c r="CN241">
        <v>1100.283</v>
      </c>
      <c r="CO241">
        <v>4085.867</v>
      </c>
      <c r="CP241">
        <v>34.62706666666666</v>
      </c>
      <c r="CQ241">
        <v>38.06199999999999</v>
      </c>
      <c r="CR241">
        <v>36.19539999999999</v>
      </c>
      <c r="CS241">
        <v>37.27066666666666</v>
      </c>
      <c r="CT241">
        <v>36.479</v>
      </c>
      <c r="CU241">
        <v>400.3883333333332</v>
      </c>
      <c r="CV241">
        <v>39.61033333333332</v>
      </c>
      <c r="CW241">
        <v>0</v>
      </c>
      <c r="CX241">
        <v>1714162030.1</v>
      </c>
      <c r="CY241">
        <v>0</v>
      </c>
      <c r="CZ241">
        <v>1714161578</v>
      </c>
      <c r="DA241" t="s">
        <v>817</v>
      </c>
      <c r="DB241">
        <v>1714161569.5</v>
      </c>
      <c r="DC241">
        <v>1714161578</v>
      </c>
      <c r="DD241">
        <v>9</v>
      </c>
      <c r="DE241">
        <v>-1.772</v>
      </c>
      <c r="DF241">
        <v>0.006</v>
      </c>
      <c r="DG241">
        <v>-2.692</v>
      </c>
      <c r="DH241">
        <v>0.004</v>
      </c>
      <c r="DI241">
        <v>420</v>
      </c>
      <c r="DJ241">
        <v>20</v>
      </c>
      <c r="DK241">
        <v>0.09</v>
      </c>
      <c r="DL241">
        <v>0.04</v>
      </c>
      <c r="DM241">
        <v>-1.199649512195122</v>
      </c>
      <c r="DN241">
        <v>0.0206703135888499</v>
      </c>
      <c r="DO241">
        <v>0.04692250694814411</v>
      </c>
      <c r="DP241">
        <v>1</v>
      </c>
      <c r="DQ241">
        <v>0.1022550975609756</v>
      </c>
      <c r="DR241">
        <v>0.005300153310104497</v>
      </c>
      <c r="DS241">
        <v>0.0009341196926721715</v>
      </c>
      <c r="DT241">
        <v>1</v>
      </c>
      <c r="DU241">
        <v>2</v>
      </c>
      <c r="DV241">
        <v>2</v>
      </c>
      <c r="DW241" t="s">
        <v>365</v>
      </c>
      <c r="DX241">
        <v>3.22864</v>
      </c>
      <c r="DY241">
        <v>2.7042</v>
      </c>
      <c r="DZ241">
        <v>0.105111</v>
      </c>
      <c r="EA241">
        <v>0.105163</v>
      </c>
      <c r="EB241">
        <v>0.0907755</v>
      </c>
      <c r="EC241">
        <v>0.0908963</v>
      </c>
      <c r="ED241">
        <v>29061.1</v>
      </c>
      <c r="EE241">
        <v>28326.6</v>
      </c>
      <c r="EF241">
        <v>31116.2</v>
      </c>
      <c r="EG241">
        <v>30028.1</v>
      </c>
      <c r="EH241">
        <v>37883.7</v>
      </c>
      <c r="EI241">
        <v>36118.2</v>
      </c>
      <c r="EJ241">
        <v>43595.2</v>
      </c>
      <c r="EK241">
        <v>41954.5</v>
      </c>
      <c r="EL241">
        <v>2.08942</v>
      </c>
      <c r="EM241">
        <v>1.83097</v>
      </c>
      <c r="EN241">
        <v>-0.00179186</v>
      </c>
      <c r="EO241">
        <v>0</v>
      </c>
      <c r="EP241">
        <v>25.3965</v>
      </c>
      <c r="EQ241">
        <v>999.9</v>
      </c>
      <c r="ER241">
        <v>36.8</v>
      </c>
      <c r="ES241">
        <v>35.1</v>
      </c>
      <c r="ET241">
        <v>20.6326</v>
      </c>
      <c r="EU241">
        <v>61.663</v>
      </c>
      <c r="EV241">
        <v>22.4679</v>
      </c>
      <c r="EW241">
        <v>1</v>
      </c>
      <c r="EX241">
        <v>0.166352</v>
      </c>
      <c r="EY241">
        <v>2.1319</v>
      </c>
      <c r="EZ241">
        <v>20.1931</v>
      </c>
      <c r="FA241">
        <v>5.22717</v>
      </c>
      <c r="FB241">
        <v>11.998</v>
      </c>
      <c r="FC241">
        <v>4.96715</v>
      </c>
      <c r="FD241">
        <v>3.297</v>
      </c>
      <c r="FE241">
        <v>9999</v>
      </c>
      <c r="FF241">
        <v>9999</v>
      </c>
      <c r="FG241">
        <v>9999</v>
      </c>
      <c r="FH241">
        <v>29.6</v>
      </c>
      <c r="FI241">
        <v>4.971</v>
      </c>
      <c r="FJ241">
        <v>1.86788</v>
      </c>
      <c r="FK241">
        <v>1.8593</v>
      </c>
      <c r="FL241">
        <v>1.86538</v>
      </c>
      <c r="FM241">
        <v>1.86321</v>
      </c>
      <c r="FN241">
        <v>1.8646</v>
      </c>
      <c r="FO241">
        <v>1.86005</v>
      </c>
      <c r="FP241">
        <v>1.86417</v>
      </c>
      <c r="FQ241">
        <v>0</v>
      </c>
      <c r="FR241">
        <v>0</v>
      </c>
      <c r="FS241">
        <v>0</v>
      </c>
      <c r="FT241">
        <v>0</v>
      </c>
      <c r="FU241" t="s">
        <v>358</v>
      </c>
      <c r="FV241" t="s">
        <v>359</v>
      </c>
      <c r="FW241" t="s">
        <v>360</v>
      </c>
      <c r="FX241" t="s">
        <v>360</v>
      </c>
      <c r="FY241" t="s">
        <v>360</v>
      </c>
      <c r="FZ241" t="s">
        <v>360</v>
      </c>
      <c r="GA241">
        <v>0</v>
      </c>
      <c r="GB241">
        <v>100</v>
      </c>
      <c r="GC241">
        <v>100</v>
      </c>
      <c r="GD241">
        <v>-2.688</v>
      </c>
      <c r="GE241">
        <v>-0.0092</v>
      </c>
      <c r="GF241">
        <v>-0.8350387837502102</v>
      </c>
      <c r="GG241">
        <v>-0.004200780211792431</v>
      </c>
      <c r="GH241">
        <v>-6.086107273994438E-07</v>
      </c>
      <c r="GI241">
        <v>3.538391214060535E-10</v>
      </c>
      <c r="GJ241">
        <v>-0.03917734835192339</v>
      </c>
      <c r="GK241">
        <v>0.006682484536868237</v>
      </c>
      <c r="GL241">
        <v>-0.0007200357986506558</v>
      </c>
      <c r="GM241">
        <v>2.515042002614049E-05</v>
      </c>
      <c r="GN241">
        <v>15</v>
      </c>
      <c r="GO241">
        <v>1944</v>
      </c>
      <c r="GP241">
        <v>3</v>
      </c>
      <c r="GQ241">
        <v>20</v>
      </c>
      <c r="GR241">
        <v>6.2</v>
      </c>
      <c r="GS241">
        <v>6.1</v>
      </c>
      <c r="GT241">
        <v>1.14502</v>
      </c>
      <c r="GU241">
        <v>2.46216</v>
      </c>
      <c r="GV241">
        <v>1.44897</v>
      </c>
      <c r="GW241">
        <v>2.28394</v>
      </c>
      <c r="GX241">
        <v>1.55151</v>
      </c>
      <c r="GY241">
        <v>2.29004</v>
      </c>
      <c r="GZ241">
        <v>39.5416</v>
      </c>
      <c r="HA241">
        <v>13.379</v>
      </c>
      <c r="HB241">
        <v>18</v>
      </c>
      <c r="HC241">
        <v>597.936</v>
      </c>
      <c r="HD241">
        <v>433.196</v>
      </c>
      <c r="HE241">
        <v>21.9987</v>
      </c>
      <c r="HF241">
        <v>29.2086</v>
      </c>
      <c r="HG241">
        <v>30</v>
      </c>
      <c r="HH241">
        <v>29.2665</v>
      </c>
      <c r="HI241">
        <v>29.239</v>
      </c>
      <c r="HJ241">
        <v>22.9281</v>
      </c>
      <c r="HK241">
        <v>23.9573</v>
      </c>
      <c r="HL241">
        <v>42.7505</v>
      </c>
      <c r="HM241">
        <v>22</v>
      </c>
      <c r="HN241">
        <v>420</v>
      </c>
      <c r="HO241">
        <v>17.1093</v>
      </c>
      <c r="HP241">
        <v>98.7285</v>
      </c>
      <c r="HQ241">
        <v>100.227</v>
      </c>
    </row>
    <row r="242" spans="1:225">
      <c r="A242">
        <v>226</v>
      </c>
      <c r="B242">
        <v>1714161953.1</v>
      </c>
      <c r="C242">
        <v>10896</v>
      </c>
      <c r="D242" t="s">
        <v>840</v>
      </c>
      <c r="E242" t="s">
        <v>841</v>
      </c>
      <c r="F242">
        <v>5</v>
      </c>
      <c r="G242" t="s">
        <v>474</v>
      </c>
      <c r="H242">
        <v>1714161945.166666</v>
      </c>
      <c r="I242">
        <f>(J242)/1000</f>
        <v>0</v>
      </c>
      <c r="J242">
        <f>IF(BE242, AM242, AG242)</f>
        <v>0</v>
      </c>
      <c r="K242">
        <f>IF(BE242, AH242, AF242)</f>
        <v>0</v>
      </c>
      <c r="L242">
        <f>BG242 - IF(AT242&gt;1, K242*BA242*100.0/(AV242*BU242), 0)</f>
        <v>0</v>
      </c>
      <c r="M242">
        <f>((S242-I242/2)*L242-K242)/(S242+I242/2)</f>
        <v>0</v>
      </c>
      <c r="N242">
        <f>M242*(BN242+BO242)/1000.0</f>
        <v>0</v>
      </c>
      <c r="O242">
        <f>(BG242 - IF(AT242&gt;1, K242*BA242*100.0/(AV242*BU242), 0))*(BN242+BO242)/1000.0</f>
        <v>0</v>
      </c>
      <c r="P242">
        <f>2.0/((1/R242-1/Q242)+SIGN(R242)*SQRT((1/R242-1/Q242)*(1/R242-1/Q242) + 4*BB242/((BB242+1)*(BB242+1))*(2*1/R242*1/Q242-1/Q242*1/Q242)))</f>
        <v>0</v>
      </c>
      <c r="Q242">
        <f>IF(LEFT(BC242,1)&lt;&gt;"0",IF(LEFT(BC242,1)="1",3.0,BD242),$D$5+$E$5*(BU242*BN242/($K$5*1000))+$F$5*(BU242*BN242/($K$5*1000))*MAX(MIN(BA242,$J$5),$I$5)*MAX(MIN(BA242,$J$5),$I$5)+$G$5*MAX(MIN(BA242,$J$5),$I$5)*(BU242*BN242/($K$5*1000))+$H$5*(BU242*BN242/($K$5*1000))*(BU242*BN242/($K$5*1000)))</f>
        <v>0</v>
      </c>
      <c r="R242">
        <f>I242*(1000-(1000*0.61365*exp(17.502*V242/(240.97+V242))/(BN242+BO242)+BI242)/2)/(1000*0.61365*exp(17.502*V242/(240.97+V242))/(BN242+BO242)-BI242)</f>
        <v>0</v>
      </c>
      <c r="S242">
        <f>1/((BB242+1)/(P242/1.6)+1/(Q242/1.37)) + BB242/((BB242+1)/(P242/1.6) + BB242/(Q242/1.37))</f>
        <v>0</v>
      </c>
      <c r="T242">
        <f>(AW242*AZ242)</f>
        <v>0</v>
      </c>
      <c r="U242">
        <f>(BP242+(T242+2*0.95*5.67E-8*(((BP242+$B$7)+273)^4-(BP242+273)^4)-44100*I242)/(1.84*29.3*Q242+8*0.95*5.67E-8*(BP242+273)^3))</f>
        <v>0</v>
      </c>
      <c r="V242">
        <f>($C$7*BQ242+$D$7*BR242+$E$7*U242)</f>
        <v>0</v>
      </c>
      <c r="W242">
        <f>0.61365*exp(17.502*V242/(240.97+V242))</f>
        <v>0</v>
      </c>
      <c r="X242">
        <f>(Y242/Z242*100)</f>
        <v>0</v>
      </c>
      <c r="Y242">
        <f>BI242*(BN242+BO242)/1000</f>
        <v>0</v>
      </c>
      <c r="Z242">
        <f>0.61365*exp(17.502*BP242/(240.97+BP242))</f>
        <v>0</v>
      </c>
      <c r="AA242">
        <f>(W242-BI242*(BN242+BO242)/1000)</f>
        <v>0</v>
      </c>
      <c r="AB242">
        <f>(-I242*44100)</f>
        <v>0</v>
      </c>
      <c r="AC242">
        <f>2*29.3*Q242*0.92*(BP242-V242)</f>
        <v>0</v>
      </c>
      <c r="AD242">
        <f>2*0.95*5.67E-8*(((BP242+$B$7)+273)^4-(V242+273)^4)</f>
        <v>0</v>
      </c>
      <c r="AE242">
        <f>T242+AD242+AB242+AC242</f>
        <v>0</v>
      </c>
      <c r="AF242">
        <f>BM242*AT242*(BH242-BG242*(1000-AT242*BJ242)/(1000-AT242*BI242))/(100*BA242)</f>
        <v>0</v>
      </c>
      <c r="AG242">
        <f>1000*BM242*AT242*(BI242-BJ242)/(100*BA242*(1000-AT242*BI242))</f>
        <v>0</v>
      </c>
      <c r="AH242">
        <f>(AI242 - AJ242 - BN242*1E3/(8.314*(BP242+273.15)) * AL242/BM242 * AK242) * BM242/(100*BA242) * (1000 - BJ242)/1000</f>
        <v>0</v>
      </c>
      <c r="AI242">
        <v>427.307300062115</v>
      </c>
      <c r="AJ242">
        <v>426.123012121212</v>
      </c>
      <c r="AK242">
        <v>-0.0002255738919898232</v>
      </c>
      <c r="AL242">
        <v>67.23742582146876</v>
      </c>
      <c r="AM242">
        <f>(AO242 - AN242 + BN242*1E3/(8.314*(BP242+273.15)) * AQ242/BM242 * AP242) * BM242/(100*BA242) * 1000/(1000 - AO242)</f>
        <v>0</v>
      </c>
      <c r="AN242">
        <v>17.08655577330213</v>
      </c>
      <c r="AO242">
        <v>17.19026060606061</v>
      </c>
      <c r="AP242">
        <v>-3.356290539414558E-06</v>
      </c>
      <c r="AQ242">
        <v>78.51195341746603</v>
      </c>
      <c r="AR242">
        <v>0</v>
      </c>
      <c r="AS242">
        <v>0</v>
      </c>
      <c r="AT242">
        <f>IF(AR242*$H$13&gt;=AV242,1.0,(AV242/(AV242-AR242*$H$13)))</f>
        <v>0</v>
      </c>
      <c r="AU242">
        <f>(AT242-1)*100</f>
        <v>0</v>
      </c>
      <c r="AV242">
        <f>MAX(0,($B$13+$C$13*BU242)/(1+$D$13*BU242)*BN242/(BP242+273)*$E$13)</f>
        <v>0</v>
      </c>
      <c r="AW242">
        <f>$B$11*BV242+$C$11*BW242+$F$11*CH242*(1-CK242)</f>
        <v>0</v>
      </c>
      <c r="AX242">
        <f>AW242*AY242</f>
        <v>0</v>
      </c>
      <c r="AY242">
        <f>($B$11*$D$9+$C$11*$D$9+$F$11*((CU242+CM242)/MAX(CU242+CM242+CV242, 0.1)*$I$9+CV242/MAX(CU242+CM242+CV242, 0.1)*$J$9))/($B$11+$C$11+$F$11)</f>
        <v>0</v>
      </c>
      <c r="AZ242">
        <f>($B$11*$K$9+$C$11*$K$9+$F$11*((CU242+CM242)/MAX(CU242+CM242+CV242, 0.1)*$P$9+CV242/MAX(CU242+CM242+CV242, 0.1)*$Q$9))/($B$11+$C$11+$F$11)</f>
        <v>0</v>
      </c>
      <c r="BA242">
        <v>6</v>
      </c>
      <c r="BB242">
        <v>0.5</v>
      </c>
      <c r="BC242" t="s">
        <v>355</v>
      </c>
      <c r="BD242">
        <v>2</v>
      </c>
      <c r="BE242" t="b">
        <v>1</v>
      </c>
      <c r="BF242">
        <v>1714161945.166666</v>
      </c>
      <c r="BG242">
        <v>418.8168999999999</v>
      </c>
      <c r="BH242">
        <v>420.0256666666667</v>
      </c>
      <c r="BI242">
        <v>17.19134333333333</v>
      </c>
      <c r="BJ242">
        <v>17.08712333333333</v>
      </c>
      <c r="BK242">
        <v>421.5043666666667</v>
      </c>
      <c r="BL242">
        <v>17.20062666666666</v>
      </c>
      <c r="BM242">
        <v>600.0018</v>
      </c>
      <c r="BN242">
        <v>101.3102333333334</v>
      </c>
      <c r="BO242">
        <v>0.1000251866666667</v>
      </c>
      <c r="BP242">
        <v>25.18266999999999</v>
      </c>
      <c r="BQ242">
        <v>25.37071666666667</v>
      </c>
      <c r="BR242">
        <v>999.9000000000002</v>
      </c>
      <c r="BS242">
        <v>0</v>
      </c>
      <c r="BT242">
        <v>0</v>
      </c>
      <c r="BU242">
        <v>9989.023999999999</v>
      </c>
      <c r="BV242">
        <v>0</v>
      </c>
      <c r="BW242">
        <v>893.9213000000001</v>
      </c>
      <c r="BX242">
        <v>-1.208774333333333</v>
      </c>
      <c r="BY242">
        <v>426.1429000000001</v>
      </c>
      <c r="BZ242">
        <v>427.3273666666667</v>
      </c>
      <c r="CA242">
        <v>0.1042218333333333</v>
      </c>
      <c r="CB242">
        <v>420.0256666666667</v>
      </c>
      <c r="CC242">
        <v>17.08712333333333</v>
      </c>
      <c r="CD242">
        <v>1.741658666666666</v>
      </c>
      <c r="CE242">
        <v>1.731100333333333</v>
      </c>
      <c r="CF242">
        <v>15.27278666666666</v>
      </c>
      <c r="CG242">
        <v>15.17814666666666</v>
      </c>
      <c r="CH242">
        <v>444.9936666666666</v>
      </c>
      <c r="CI242">
        <v>0.9099679999999998</v>
      </c>
      <c r="CJ242">
        <v>0.09003149999999997</v>
      </c>
      <c r="CK242">
        <v>0</v>
      </c>
      <c r="CL242">
        <v>137.8439666666667</v>
      </c>
      <c r="CM242">
        <v>5.00098</v>
      </c>
      <c r="CN242">
        <v>1122.655666666667</v>
      </c>
      <c r="CO242">
        <v>4085.784</v>
      </c>
      <c r="CP242">
        <v>34.625</v>
      </c>
      <c r="CQ242">
        <v>38.06199999999999</v>
      </c>
      <c r="CR242">
        <v>36.187</v>
      </c>
      <c r="CS242">
        <v>37.25826666666666</v>
      </c>
      <c r="CT242">
        <v>36.4496</v>
      </c>
      <c r="CU242">
        <v>400.38</v>
      </c>
      <c r="CV242">
        <v>39.60999999999999</v>
      </c>
      <c r="CW242">
        <v>0</v>
      </c>
      <c r="CX242">
        <v>1714162040.3</v>
      </c>
      <c r="CY242">
        <v>0</v>
      </c>
      <c r="CZ242">
        <v>1714161578</v>
      </c>
      <c r="DA242" t="s">
        <v>817</v>
      </c>
      <c r="DB242">
        <v>1714161569.5</v>
      </c>
      <c r="DC242">
        <v>1714161578</v>
      </c>
      <c r="DD242">
        <v>9</v>
      </c>
      <c r="DE242">
        <v>-1.772</v>
      </c>
      <c r="DF242">
        <v>0.006</v>
      </c>
      <c r="DG242">
        <v>-2.692</v>
      </c>
      <c r="DH242">
        <v>0.004</v>
      </c>
      <c r="DI242">
        <v>420</v>
      </c>
      <c r="DJ242">
        <v>20</v>
      </c>
      <c r="DK242">
        <v>0.09</v>
      </c>
      <c r="DL242">
        <v>0.04</v>
      </c>
      <c r="DM242">
        <v>-1.195375365853659</v>
      </c>
      <c r="DN242">
        <v>-0.03424557491289213</v>
      </c>
      <c r="DO242">
        <v>0.03333913199870577</v>
      </c>
      <c r="DP242">
        <v>1</v>
      </c>
      <c r="DQ242">
        <v>0.1036257317073171</v>
      </c>
      <c r="DR242">
        <v>0.01038765156794444</v>
      </c>
      <c r="DS242">
        <v>0.001374224500145273</v>
      </c>
      <c r="DT242">
        <v>1</v>
      </c>
      <c r="DU242">
        <v>2</v>
      </c>
      <c r="DV242">
        <v>2</v>
      </c>
      <c r="DW242" t="s">
        <v>365</v>
      </c>
      <c r="DX242">
        <v>3.22858</v>
      </c>
      <c r="DY242">
        <v>2.7043</v>
      </c>
      <c r="DZ242">
        <v>0.105105</v>
      </c>
      <c r="EA242">
        <v>0.105153</v>
      </c>
      <c r="EB242">
        <v>0.0907723</v>
      </c>
      <c r="EC242">
        <v>0.0908846</v>
      </c>
      <c r="ED242">
        <v>29061.1</v>
      </c>
      <c r="EE242">
        <v>28326.8</v>
      </c>
      <c r="EF242">
        <v>31116.1</v>
      </c>
      <c r="EG242">
        <v>30028</v>
      </c>
      <c r="EH242">
        <v>37883.5</v>
      </c>
      <c r="EI242">
        <v>36118.6</v>
      </c>
      <c r="EJ242">
        <v>43594.8</v>
      </c>
      <c r="EK242">
        <v>41954.4</v>
      </c>
      <c r="EL242">
        <v>2.08997</v>
      </c>
      <c r="EM242">
        <v>1.83085</v>
      </c>
      <c r="EN242">
        <v>-0.00111386</v>
      </c>
      <c r="EO242">
        <v>0</v>
      </c>
      <c r="EP242">
        <v>25.3776</v>
      </c>
      <c r="EQ242">
        <v>999.9</v>
      </c>
      <c r="ER242">
        <v>36.8</v>
      </c>
      <c r="ES242">
        <v>35.1</v>
      </c>
      <c r="ET242">
        <v>20.6311</v>
      </c>
      <c r="EU242">
        <v>61.413</v>
      </c>
      <c r="EV242">
        <v>22.0192</v>
      </c>
      <c r="EW242">
        <v>1</v>
      </c>
      <c r="EX242">
        <v>0.166291</v>
      </c>
      <c r="EY242">
        <v>2.12905</v>
      </c>
      <c r="EZ242">
        <v>20.1932</v>
      </c>
      <c r="FA242">
        <v>5.22642</v>
      </c>
      <c r="FB242">
        <v>11.998</v>
      </c>
      <c r="FC242">
        <v>4.96675</v>
      </c>
      <c r="FD242">
        <v>3.297</v>
      </c>
      <c r="FE242">
        <v>9999</v>
      </c>
      <c r="FF242">
        <v>9999</v>
      </c>
      <c r="FG242">
        <v>9999</v>
      </c>
      <c r="FH242">
        <v>29.6</v>
      </c>
      <c r="FI242">
        <v>4.97096</v>
      </c>
      <c r="FJ242">
        <v>1.86785</v>
      </c>
      <c r="FK242">
        <v>1.8593</v>
      </c>
      <c r="FL242">
        <v>1.86538</v>
      </c>
      <c r="FM242">
        <v>1.8632</v>
      </c>
      <c r="FN242">
        <v>1.86456</v>
      </c>
      <c r="FO242">
        <v>1.86005</v>
      </c>
      <c r="FP242">
        <v>1.86415</v>
      </c>
      <c r="FQ242">
        <v>0</v>
      </c>
      <c r="FR242">
        <v>0</v>
      </c>
      <c r="FS242">
        <v>0</v>
      </c>
      <c r="FT242">
        <v>0</v>
      </c>
      <c r="FU242" t="s">
        <v>358</v>
      </c>
      <c r="FV242" t="s">
        <v>359</v>
      </c>
      <c r="FW242" t="s">
        <v>360</v>
      </c>
      <c r="FX242" t="s">
        <v>360</v>
      </c>
      <c r="FY242" t="s">
        <v>360</v>
      </c>
      <c r="FZ242" t="s">
        <v>360</v>
      </c>
      <c r="GA242">
        <v>0</v>
      </c>
      <c r="GB242">
        <v>100</v>
      </c>
      <c r="GC242">
        <v>100</v>
      </c>
      <c r="GD242">
        <v>-2.687</v>
      </c>
      <c r="GE242">
        <v>-0.009299999999999999</v>
      </c>
      <c r="GF242">
        <v>-0.8350387837502102</v>
      </c>
      <c r="GG242">
        <v>-0.004200780211792431</v>
      </c>
      <c r="GH242">
        <v>-6.086107273994438E-07</v>
      </c>
      <c r="GI242">
        <v>3.538391214060535E-10</v>
      </c>
      <c r="GJ242">
        <v>-0.03917734835192339</v>
      </c>
      <c r="GK242">
        <v>0.006682484536868237</v>
      </c>
      <c r="GL242">
        <v>-0.0007200357986506558</v>
      </c>
      <c r="GM242">
        <v>2.515042002614049E-05</v>
      </c>
      <c r="GN242">
        <v>15</v>
      </c>
      <c r="GO242">
        <v>1944</v>
      </c>
      <c r="GP242">
        <v>3</v>
      </c>
      <c r="GQ242">
        <v>20</v>
      </c>
      <c r="GR242">
        <v>6.4</v>
      </c>
      <c r="GS242">
        <v>6.3</v>
      </c>
      <c r="GT242">
        <v>1.14502</v>
      </c>
      <c r="GU242">
        <v>2.4585</v>
      </c>
      <c r="GV242">
        <v>1.44775</v>
      </c>
      <c r="GW242">
        <v>2.28516</v>
      </c>
      <c r="GX242">
        <v>1.55151</v>
      </c>
      <c r="GY242">
        <v>2.47803</v>
      </c>
      <c r="GZ242">
        <v>39.5416</v>
      </c>
      <c r="HA242">
        <v>13.3878</v>
      </c>
      <c r="HB242">
        <v>18</v>
      </c>
      <c r="HC242">
        <v>598.3390000000001</v>
      </c>
      <c r="HD242">
        <v>433.136</v>
      </c>
      <c r="HE242">
        <v>21.9998</v>
      </c>
      <c r="HF242">
        <v>29.2061</v>
      </c>
      <c r="HG242">
        <v>30.0001</v>
      </c>
      <c r="HH242">
        <v>29.2677</v>
      </c>
      <c r="HI242">
        <v>29.2409</v>
      </c>
      <c r="HJ242">
        <v>22.9261</v>
      </c>
      <c r="HK242">
        <v>23.9573</v>
      </c>
      <c r="HL242">
        <v>42.7505</v>
      </c>
      <c r="HM242">
        <v>22</v>
      </c>
      <c r="HN242">
        <v>420</v>
      </c>
      <c r="HO242">
        <v>17.1093</v>
      </c>
      <c r="HP242">
        <v>98.7278</v>
      </c>
      <c r="HQ242">
        <v>100.227</v>
      </c>
    </row>
    <row r="243" spans="1:225">
      <c r="A243">
        <v>227</v>
      </c>
      <c r="B243">
        <v>1714161963.1</v>
      </c>
      <c r="C243">
        <v>10906</v>
      </c>
      <c r="D243" t="s">
        <v>842</v>
      </c>
      <c r="E243" t="s">
        <v>843</v>
      </c>
      <c r="F243">
        <v>5</v>
      </c>
      <c r="G243" t="s">
        <v>474</v>
      </c>
      <c r="H243">
        <v>1714161955.166666</v>
      </c>
      <c r="I243">
        <f>(J243)/1000</f>
        <v>0</v>
      </c>
      <c r="J243">
        <f>IF(BE243, AM243, AG243)</f>
        <v>0</v>
      </c>
      <c r="K243">
        <f>IF(BE243, AH243, AF243)</f>
        <v>0</v>
      </c>
      <c r="L243">
        <f>BG243 - IF(AT243&gt;1, K243*BA243*100.0/(AV243*BU243), 0)</f>
        <v>0</v>
      </c>
      <c r="M243">
        <f>((S243-I243/2)*L243-K243)/(S243+I243/2)</f>
        <v>0</v>
      </c>
      <c r="N243">
        <f>M243*(BN243+BO243)/1000.0</f>
        <v>0</v>
      </c>
      <c r="O243">
        <f>(BG243 - IF(AT243&gt;1, K243*BA243*100.0/(AV243*BU243), 0))*(BN243+BO243)/1000.0</f>
        <v>0</v>
      </c>
      <c r="P243">
        <f>2.0/((1/R243-1/Q243)+SIGN(R243)*SQRT((1/R243-1/Q243)*(1/R243-1/Q243) + 4*BB243/((BB243+1)*(BB243+1))*(2*1/R243*1/Q243-1/Q243*1/Q243)))</f>
        <v>0</v>
      </c>
      <c r="Q243">
        <f>IF(LEFT(BC243,1)&lt;&gt;"0",IF(LEFT(BC243,1)="1",3.0,BD243),$D$5+$E$5*(BU243*BN243/($K$5*1000))+$F$5*(BU243*BN243/($K$5*1000))*MAX(MIN(BA243,$J$5),$I$5)*MAX(MIN(BA243,$J$5),$I$5)+$G$5*MAX(MIN(BA243,$J$5),$I$5)*(BU243*BN243/($K$5*1000))+$H$5*(BU243*BN243/($K$5*1000))*(BU243*BN243/($K$5*1000)))</f>
        <v>0</v>
      </c>
      <c r="R243">
        <f>I243*(1000-(1000*0.61365*exp(17.502*V243/(240.97+V243))/(BN243+BO243)+BI243)/2)/(1000*0.61365*exp(17.502*V243/(240.97+V243))/(BN243+BO243)-BI243)</f>
        <v>0</v>
      </c>
      <c r="S243">
        <f>1/((BB243+1)/(P243/1.6)+1/(Q243/1.37)) + BB243/((BB243+1)/(P243/1.6) + BB243/(Q243/1.37))</f>
        <v>0</v>
      </c>
      <c r="T243">
        <f>(AW243*AZ243)</f>
        <v>0</v>
      </c>
      <c r="U243">
        <f>(BP243+(T243+2*0.95*5.67E-8*(((BP243+$B$7)+273)^4-(BP243+273)^4)-44100*I243)/(1.84*29.3*Q243+8*0.95*5.67E-8*(BP243+273)^3))</f>
        <v>0</v>
      </c>
      <c r="V243">
        <f>($C$7*BQ243+$D$7*BR243+$E$7*U243)</f>
        <v>0</v>
      </c>
      <c r="W243">
        <f>0.61365*exp(17.502*V243/(240.97+V243))</f>
        <v>0</v>
      </c>
      <c r="X243">
        <f>(Y243/Z243*100)</f>
        <v>0</v>
      </c>
      <c r="Y243">
        <f>BI243*(BN243+BO243)/1000</f>
        <v>0</v>
      </c>
      <c r="Z243">
        <f>0.61365*exp(17.502*BP243/(240.97+BP243))</f>
        <v>0</v>
      </c>
      <c r="AA243">
        <f>(W243-BI243*(BN243+BO243)/1000)</f>
        <v>0</v>
      </c>
      <c r="AB243">
        <f>(-I243*44100)</f>
        <v>0</v>
      </c>
      <c r="AC243">
        <f>2*29.3*Q243*0.92*(BP243-V243)</f>
        <v>0</v>
      </c>
      <c r="AD243">
        <f>2*0.95*5.67E-8*(((BP243+$B$7)+273)^4-(V243+273)^4)</f>
        <v>0</v>
      </c>
      <c r="AE243">
        <f>T243+AD243+AB243+AC243</f>
        <v>0</v>
      </c>
      <c r="AF243">
        <f>BM243*AT243*(BH243-BG243*(1000-AT243*BJ243)/(1000-AT243*BI243))/(100*BA243)</f>
        <v>0</v>
      </c>
      <c r="AG243">
        <f>1000*BM243*AT243*(BI243-BJ243)/(100*BA243*(1000-AT243*BI243))</f>
        <v>0</v>
      </c>
      <c r="AH243">
        <f>(AI243 - AJ243 - BN243*1E3/(8.314*(BP243+273.15)) * AL243/BM243 * AK243) * BM243/(100*BA243) * (1000 - BJ243)/1000</f>
        <v>0</v>
      </c>
      <c r="AI243">
        <v>427.3320272656319</v>
      </c>
      <c r="AJ243">
        <v>426.0944545454547</v>
      </c>
      <c r="AK243">
        <v>-6.112258561816411E-05</v>
      </c>
      <c r="AL243">
        <v>67.23742582146876</v>
      </c>
      <c r="AM243">
        <f>(AO243 - AN243 + BN243*1E3/(8.314*(BP243+273.15)) * AQ243/BM243 * AP243) * BM243/(100*BA243) * 1000/(1000 - AO243)</f>
        <v>0</v>
      </c>
      <c r="AN243">
        <v>17.08476165031758</v>
      </c>
      <c r="AO243">
        <v>17.19167757575757</v>
      </c>
      <c r="AP243">
        <v>-8.295610077847954E-06</v>
      </c>
      <c r="AQ243">
        <v>78.51195341746603</v>
      </c>
      <c r="AR243">
        <v>0</v>
      </c>
      <c r="AS243">
        <v>0</v>
      </c>
      <c r="AT243">
        <f>IF(AR243*$H$13&gt;=AV243,1.0,(AV243/(AV243-AR243*$H$13)))</f>
        <v>0</v>
      </c>
      <c r="AU243">
        <f>(AT243-1)*100</f>
        <v>0</v>
      </c>
      <c r="AV243">
        <f>MAX(0,($B$13+$C$13*BU243)/(1+$D$13*BU243)*BN243/(BP243+273)*$E$13)</f>
        <v>0</v>
      </c>
      <c r="AW243">
        <f>$B$11*BV243+$C$11*BW243+$F$11*CH243*(1-CK243)</f>
        <v>0</v>
      </c>
      <c r="AX243">
        <f>AW243*AY243</f>
        <v>0</v>
      </c>
      <c r="AY243">
        <f>($B$11*$D$9+$C$11*$D$9+$F$11*((CU243+CM243)/MAX(CU243+CM243+CV243, 0.1)*$I$9+CV243/MAX(CU243+CM243+CV243, 0.1)*$J$9))/($B$11+$C$11+$F$11)</f>
        <v>0</v>
      </c>
      <c r="AZ243">
        <f>($B$11*$K$9+$C$11*$K$9+$F$11*((CU243+CM243)/MAX(CU243+CM243+CV243, 0.1)*$P$9+CV243/MAX(CU243+CM243+CV243, 0.1)*$Q$9))/($B$11+$C$11+$F$11)</f>
        <v>0</v>
      </c>
      <c r="BA243">
        <v>6</v>
      </c>
      <c r="BB243">
        <v>0.5</v>
      </c>
      <c r="BC243" t="s">
        <v>355</v>
      </c>
      <c r="BD243">
        <v>2</v>
      </c>
      <c r="BE243" t="b">
        <v>1</v>
      </c>
      <c r="BF243">
        <v>1714161955.166666</v>
      </c>
      <c r="BG243">
        <v>418.8024</v>
      </c>
      <c r="BH243">
        <v>420.0067333333333</v>
      </c>
      <c r="BI243">
        <v>17.19114</v>
      </c>
      <c r="BJ243">
        <v>17.08519333333334</v>
      </c>
      <c r="BK243">
        <v>421.4897333333333</v>
      </c>
      <c r="BL243">
        <v>17.20042666666667</v>
      </c>
      <c r="BM243">
        <v>600.0088</v>
      </c>
      <c r="BN243">
        <v>101.3088666666667</v>
      </c>
      <c r="BO243">
        <v>0.10009306</v>
      </c>
      <c r="BP243">
        <v>25.17608000000001</v>
      </c>
      <c r="BQ243">
        <v>25.36475999999999</v>
      </c>
      <c r="BR243">
        <v>999.9000000000002</v>
      </c>
      <c r="BS243">
        <v>0</v>
      </c>
      <c r="BT243">
        <v>0</v>
      </c>
      <c r="BU243">
        <v>10001.66466666667</v>
      </c>
      <c r="BV243">
        <v>0</v>
      </c>
      <c r="BW243">
        <v>886.6369666666667</v>
      </c>
      <c r="BX243">
        <v>-1.204371</v>
      </c>
      <c r="BY243">
        <v>426.1281</v>
      </c>
      <c r="BZ243">
        <v>427.3074333333333</v>
      </c>
      <c r="CA243">
        <v>0.1059501333333333</v>
      </c>
      <c r="CB243">
        <v>420.0067333333333</v>
      </c>
      <c r="CC243">
        <v>17.08519333333334</v>
      </c>
      <c r="CD243">
        <v>1.741615333333333</v>
      </c>
      <c r="CE243">
        <v>1.730880666666667</v>
      </c>
      <c r="CF243">
        <v>15.27240333333333</v>
      </c>
      <c r="CG243">
        <v>15.17618666666666</v>
      </c>
      <c r="CH243">
        <v>444.9936666666667</v>
      </c>
      <c r="CI243">
        <v>0.9099679999999998</v>
      </c>
      <c r="CJ243">
        <v>0.09003149999999997</v>
      </c>
      <c r="CK243">
        <v>0</v>
      </c>
      <c r="CL243">
        <v>137.5133666666667</v>
      </c>
      <c r="CM243">
        <v>5.00098</v>
      </c>
      <c r="CN243">
        <v>1143.089666666667</v>
      </c>
      <c r="CO243">
        <v>4085.784</v>
      </c>
      <c r="CP243">
        <v>34.625</v>
      </c>
      <c r="CQ243">
        <v>38.06199999999999</v>
      </c>
      <c r="CR243">
        <v>36.187</v>
      </c>
      <c r="CS243">
        <v>37.27066666666666</v>
      </c>
      <c r="CT243">
        <v>36.4454</v>
      </c>
      <c r="CU243">
        <v>400.3803333333333</v>
      </c>
      <c r="CV243">
        <v>39.60999999999999</v>
      </c>
      <c r="CW243">
        <v>0</v>
      </c>
      <c r="CX243">
        <v>1714162049.9</v>
      </c>
      <c r="CY243">
        <v>0</v>
      </c>
      <c r="CZ243">
        <v>1714161578</v>
      </c>
      <c r="DA243" t="s">
        <v>817</v>
      </c>
      <c r="DB243">
        <v>1714161569.5</v>
      </c>
      <c r="DC243">
        <v>1714161578</v>
      </c>
      <c r="DD243">
        <v>9</v>
      </c>
      <c r="DE243">
        <v>-1.772</v>
      </c>
      <c r="DF243">
        <v>0.006</v>
      </c>
      <c r="DG243">
        <v>-2.692</v>
      </c>
      <c r="DH243">
        <v>0.004</v>
      </c>
      <c r="DI243">
        <v>420</v>
      </c>
      <c r="DJ243">
        <v>20</v>
      </c>
      <c r="DK243">
        <v>0.09</v>
      </c>
      <c r="DL243">
        <v>0.04</v>
      </c>
      <c r="DM243">
        <v>-1.196018780487805</v>
      </c>
      <c r="DN243">
        <v>-0.006913170731708301</v>
      </c>
      <c r="DO243">
        <v>0.03096393324381488</v>
      </c>
      <c r="DP243">
        <v>1</v>
      </c>
      <c r="DQ243">
        <v>0.1052540731707317</v>
      </c>
      <c r="DR243">
        <v>0.01197940766550518</v>
      </c>
      <c r="DS243">
        <v>0.001639419162315726</v>
      </c>
      <c r="DT243">
        <v>1</v>
      </c>
      <c r="DU243">
        <v>2</v>
      </c>
      <c r="DV243">
        <v>2</v>
      </c>
      <c r="DW243" t="s">
        <v>365</v>
      </c>
      <c r="DX243">
        <v>3.22866</v>
      </c>
      <c r="DY243">
        <v>2.70414</v>
      </c>
      <c r="DZ243">
        <v>0.105093</v>
      </c>
      <c r="EA243">
        <v>0.105173</v>
      </c>
      <c r="EB243">
        <v>0.0907748</v>
      </c>
      <c r="EC243">
        <v>0.0908759</v>
      </c>
      <c r="ED243">
        <v>29061.6</v>
      </c>
      <c r="EE243">
        <v>28326.1</v>
      </c>
      <c r="EF243">
        <v>31116.2</v>
      </c>
      <c r="EG243">
        <v>30028</v>
      </c>
      <c r="EH243">
        <v>37884.1</v>
      </c>
      <c r="EI243">
        <v>36118.8</v>
      </c>
      <c r="EJ243">
        <v>43595.6</v>
      </c>
      <c r="EK243">
        <v>41954.3</v>
      </c>
      <c r="EL243">
        <v>2.09</v>
      </c>
      <c r="EM243">
        <v>1.83095</v>
      </c>
      <c r="EN243">
        <v>-0.0007562340000000001</v>
      </c>
      <c r="EO243">
        <v>0</v>
      </c>
      <c r="EP243">
        <v>25.3664</v>
      </c>
      <c r="EQ243">
        <v>999.9</v>
      </c>
      <c r="ER243">
        <v>36.8</v>
      </c>
      <c r="ES243">
        <v>35.1</v>
      </c>
      <c r="ET243">
        <v>20.6313</v>
      </c>
      <c r="EU243">
        <v>61.283</v>
      </c>
      <c r="EV243">
        <v>22.6562</v>
      </c>
      <c r="EW243">
        <v>1</v>
      </c>
      <c r="EX243">
        <v>0.166085</v>
      </c>
      <c r="EY243">
        <v>2.13296</v>
      </c>
      <c r="EZ243">
        <v>20.1932</v>
      </c>
      <c r="FA243">
        <v>5.22627</v>
      </c>
      <c r="FB243">
        <v>11.998</v>
      </c>
      <c r="FC243">
        <v>4.9668</v>
      </c>
      <c r="FD243">
        <v>3.297</v>
      </c>
      <c r="FE243">
        <v>9999</v>
      </c>
      <c r="FF243">
        <v>9999</v>
      </c>
      <c r="FG243">
        <v>9999</v>
      </c>
      <c r="FH243">
        <v>29.6</v>
      </c>
      <c r="FI243">
        <v>4.97095</v>
      </c>
      <c r="FJ243">
        <v>1.86787</v>
      </c>
      <c r="FK243">
        <v>1.8593</v>
      </c>
      <c r="FL243">
        <v>1.86538</v>
      </c>
      <c r="FM243">
        <v>1.86315</v>
      </c>
      <c r="FN243">
        <v>1.86453</v>
      </c>
      <c r="FO243">
        <v>1.86005</v>
      </c>
      <c r="FP243">
        <v>1.86416</v>
      </c>
      <c r="FQ243">
        <v>0</v>
      </c>
      <c r="FR243">
        <v>0</v>
      </c>
      <c r="FS243">
        <v>0</v>
      </c>
      <c r="FT243">
        <v>0</v>
      </c>
      <c r="FU243" t="s">
        <v>358</v>
      </c>
      <c r="FV243" t="s">
        <v>359</v>
      </c>
      <c r="FW243" t="s">
        <v>360</v>
      </c>
      <c r="FX243" t="s">
        <v>360</v>
      </c>
      <c r="FY243" t="s">
        <v>360</v>
      </c>
      <c r="FZ243" t="s">
        <v>360</v>
      </c>
      <c r="GA243">
        <v>0</v>
      </c>
      <c r="GB243">
        <v>100</v>
      </c>
      <c r="GC243">
        <v>100</v>
      </c>
      <c r="GD243">
        <v>-2.687</v>
      </c>
      <c r="GE243">
        <v>-0.0092</v>
      </c>
      <c r="GF243">
        <v>-0.8350387837502102</v>
      </c>
      <c r="GG243">
        <v>-0.004200780211792431</v>
      </c>
      <c r="GH243">
        <v>-6.086107273994438E-07</v>
      </c>
      <c r="GI243">
        <v>3.538391214060535E-10</v>
      </c>
      <c r="GJ243">
        <v>-0.03917734835192339</v>
      </c>
      <c r="GK243">
        <v>0.006682484536868237</v>
      </c>
      <c r="GL243">
        <v>-0.0007200357986506558</v>
      </c>
      <c r="GM243">
        <v>2.515042002614049E-05</v>
      </c>
      <c r="GN243">
        <v>15</v>
      </c>
      <c r="GO243">
        <v>1944</v>
      </c>
      <c r="GP243">
        <v>3</v>
      </c>
      <c r="GQ243">
        <v>20</v>
      </c>
      <c r="GR243">
        <v>6.6</v>
      </c>
      <c r="GS243">
        <v>6.4</v>
      </c>
      <c r="GT243">
        <v>1.14502</v>
      </c>
      <c r="GU243">
        <v>2.45117</v>
      </c>
      <c r="GV243">
        <v>1.44775</v>
      </c>
      <c r="GW243">
        <v>2.28394</v>
      </c>
      <c r="GX243">
        <v>1.55151</v>
      </c>
      <c r="GY243">
        <v>2.31079</v>
      </c>
      <c r="GZ243">
        <v>39.5416</v>
      </c>
      <c r="HA243">
        <v>13.3703</v>
      </c>
      <c r="HB243">
        <v>18</v>
      </c>
      <c r="HC243">
        <v>598.357</v>
      </c>
      <c r="HD243">
        <v>433.196</v>
      </c>
      <c r="HE243">
        <v>22.0004</v>
      </c>
      <c r="HF243">
        <v>29.2061</v>
      </c>
      <c r="HG243">
        <v>30.0001</v>
      </c>
      <c r="HH243">
        <v>29.2677</v>
      </c>
      <c r="HI243">
        <v>29.2409</v>
      </c>
      <c r="HJ243">
        <v>22.9242</v>
      </c>
      <c r="HK243">
        <v>23.9573</v>
      </c>
      <c r="HL243">
        <v>42.7505</v>
      </c>
      <c r="HM243">
        <v>22</v>
      </c>
      <c r="HN243">
        <v>420</v>
      </c>
      <c r="HO243">
        <v>17.1093</v>
      </c>
      <c r="HP243">
        <v>98.729</v>
      </c>
      <c r="HQ243">
        <v>100.227</v>
      </c>
    </row>
    <row r="244" spans="1:225">
      <c r="A244">
        <v>228</v>
      </c>
      <c r="B244">
        <v>1714162084.6</v>
      </c>
      <c r="C244">
        <v>11027.5</v>
      </c>
      <c r="D244" t="s">
        <v>844</v>
      </c>
      <c r="E244" t="s">
        <v>845</v>
      </c>
      <c r="F244">
        <v>5</v>
      </c>
      <c r="G244" t="s">
        <v>489</v>
      </c>
      <c r="H244">
        <v>1714162076.849999</v>
      </c>
      <c r="I244">
        <f>(J244)/1000</f>
        <v>0</v>
      </c>
      <c r="J244">
        <f>IF(BE244, AM244, AG244)</f>
        <v>0</v>
      </c>
      <c r="K244">
        <f>IF(BE244, AH244, AF244)</f>
        <v>0</v>
      </c>
      <c r="L244">
        <f>BG244 - IF(AT244&gt;1, K244*BA244*100.0/(AV244*BU244), 0)</f>
        <v>0</v>
      </c>
      <c r="M244">
        <f>((S244-I244/2)*L244-K244)/(S244+I244/2)</f>
        <v>0</v>
      </c>
      <c r="N244">
        <f>M244*(BN244+BO244)/1000.0</f>
        <v>0</v>
      </c>
      <c r="O244">
        <f>(BG244 - IF(AT244&gt;1, K244*BA244*100.0/(AV244*BU244), 0))*(BN244+BO244)/1000.0</f>
        <v>0</v>
      </c>
      <c r="P244">
        <f>2.0/((1/R244-1/Q244)+SIGN(R244)*SQRT((1/R244-1/Q244)*(1/R244-1/Q244) + 4*BB244/((BB244+1)*(BB244+1))*(2*1/R244*1/Q244-1/Q244*1/Q244)))</f>
        <v>0</v>
      </c>
      <c r="Q244">
        <f>IF(LEFT(BC244,1)&lt;&gt;"0",IF(LEFT(BC244,1)="1",3.0,BD244),$D$5+$E$5*(BU244*BN244/($K$5*1000))+$F$5*(BU244*BN244/($K$5*1000))*MAX(MIN(BA244,$J$5),$I$5)*MAX(MIN(BA244,$J$5),$I$5)+$G$5*MAX(MIN(BA244,$J$5),$I$5)*(BU244*BN244/($K$5*1000))+$H$5*(BU244*BN244/($K$5*1000))*(BU244*BN244/($K$5*1000)))</f>
        <v>0</v>
      </c>
      <c r="R244">
        <f>I244*(1000-(1000*0.61365*exp(17.502*V244/(240.97+V244))/(BN244+BO244)+BI244)/2)/(1000*0.61365*exp(17.502*V244/(240.97+V244))/(BN244+BO244)-BI244)</f>
        <v>0</v>
      </c>
      <c r="S244">
        <f>1/((BB244+1)/(P244/1.6)+1/(Q244/1.37)) + BB244/((BB244+1)/(P244/1.6) + BB244/(Q244/1.37))</f>
        <v>0</v>
      </c>
      <c r="T244">
        <f>(AW244*AZ244)</f>
        <v>0</v>
      </c>
      <c r="U244">
        <f>(BP244+(T244+2*0.95*5.67E-8*(((BP244+$B$7)+273)^4-(BP244+273)^4)-44100*I244)/(1.84*29.3*Q244+8*0.95*5.67E-8*(BP244+273)^3))</f>
        <v>0</v>
      </c>
      <c r="V244">
        <f>($C$7*BQ244+$D$7*BR244+$E$7*U244)</f>
        <v>0</v>
      </c>
      <c r="W244">
        <f>0.61365*exp(17.502*V244/(240.97+V244))</f>
        <v>0</v>
      </c>
      <c r="X244">
        <f>(Y244/Z244*100)</f>
        <v>0</v>
      </c>
      <c r="Y244">
        <f>BI244*(BN244+BO244)/1000</f>
        <v>0</v>
      </c>
      <c r="Z244">
        <f>0.61365*exp(17.502*BP244/(240.97+BP244))</f>
        <v>0</v>
      </c>
      <c r="AA244">
        <f>(W244-BI244*(BN244+BO244)/1000)</f>
        <v>0</v>
      </c>
      <c r="AB244">
        <f>(-I244*44100)</f>
        <v>0</v>
      </c>
      <c r="AC244">
        <f>2*29.3*Q244*0.92*(BP244-V244)</f>
        <v>0</v>
      </c>
      <c r="AD244">
        <f>2*0.95*5.67E-8*(((BP244+$B$7)+273)^4-(V244+273)^4)</f>
        <v>0</v>
      </c>
      <c r="AE244">
        <f>T244+AD244+AB244+AC244</f>
        <v>0</v>
      </c>
      <c r="AF244">
        <f>BM244*AT244*(BH244-BG244*(1000-AT244*BJ244)/(1000-AT244*BI244))/(100*BA244)</f>
        <v>0</v>
      </c>
      <c r="AG244">
        <f>1000*BM244*AT244*(BI244-BJ244)/(100*BA244*(1000-AT244*BI244))</f>
        <v>0</v>
      </c>
      <c r="AH244">
        <f>(AI244 - AJ244 - BN244*1E3/(8.314*(BP244+273.15)) * AL244/BM244 * AK244) * BM244/(100*BA244) * (1000 - BJ244)/1000</f>
        <v>0</v>
      </c>
      <c r="AI244">
        <v>427.0399692395283</v>
      </c>
      <c r="AJ244">
        <v>425.0810727272727</v>
      </c>
      <c r="AK244">
        <v>-0.0859323486099985</v>
      </c>
      <c r="AL244">
        <v>67.23848446765655</v>
      </c>
      <c r="AM244">
        <f>(AO244 - AN244 + BN244*1E3/(8.314*(BP244+273.15)) * AQ244/BM244 * AP244) * BM244/(100*BA244) * 1000/(1000 - AO244)</f>
        <v>0</v>
      </c>
      <c r="AN244">
        <v>17.05557890942052</v>
      </c>
      <c r="AO244">
        <v>17.28454363636363</v>
      </c>
      <c r="AP244">
        <v>-4.729439757221752E-05</v>
      </c>
      <c r="AQ244">
        <v>78.51056835904085</v>
      </c>
      <c r="AR244">
        <v>0</v>
      </c>
      <c r="AS244">
        <v>0</v>
      </c>
      <c r="AT244">
        <f>IF(AR244*$H$13&gt;=AV244,1.0,(AV244/(AV244-AR244*$H$13)))</f>
        <v>0</v>
      </c>
      <c r="AU244">
        <f>(AT244-1)*100</f>
        <v>0</v>
      </c>
      <c r="AV244">
        <f>MAX(0,($B$13+$C$13*BU244)/(1+$D$13*BU244)*BN244/(BP244+273)*$E$13)</f>
        <v>0</v>
      </c>
      <c r="AW244">
        <f>$B$11*BV244+$C$11*BW244+$F$11*CH244*(1-CK244)</f>
        <v>0</v>
      </c>
      <c r="AX244">
        <f>AW244*AY244</f>
        <v>0</v>
      </c>
      <c r="AY244">
        <f>($B$11*$D$9+$C$11*$D$9+$F$11*((CU244+CM244)/MAX(CU244+CM244+CV244, 0.1)*$I$9+CV244/MAX(CU244+CM244+CV244, 0.1)*$J$9))/($B$11+$C$11+$F$11)</f>
        <v>0</v>
      </c>
      <c r="AZ244">
        <f>($B$11*$K$9+$C$11*$K$9+$F$11*((CU244+CM244)/MAX(CU244+CM244+CV244, 0.1)*$P$9+CV244/MAX(CU244+CM244+CV244, 0.1)*$Q$9))/($B$11+$C$11+$F$11)</f>
        <v>0</v>
      </c>
      <c r="BA244">
        <v>6</v>
      </c>
      <c r="BB244">
        <v>0.5</v>
      </c>
      <c r="BC244" t="s">
        <v>355</v>
      </c>
      <c r="BD244">
        <v>2</v>
      </c>
      <c r="BE244" t="b">
        <v>1</v>
      </c>
      <c r="BF244">
        <v>1714162076.849999</v>
      </c>
      <c r="BG244">
        <v>418.1162666666667</v>
      </c>
      <c r="BH244">
        <v>420.1921</v>
      </c>
      <c r="BI244">
        <v>17.23712</v>
      </c>
      <c r="BJ244">
        <v>17.14094666666666</v>
      </c>
      <c r="BK244">
        <v>420.8004</v>
      </c>
      <c r="BL244">
        <v>17.24620333333333</v>
      </c>
      <c r="BM244">
        <v>600.0028333333332</v>
      </c>
      <c r="BN244">
        <v>101.2963</v>
      </c>
      <c r="BO244">
        <v>0.09998455666666668</v>
      </c>
      <c r="BP244">
        <v>25.10685</v>
      </c>
      <c r="BQ244">
        <v>25.29279</v>
      </c>
      <c r="BR244">
        <v>999.9000000000002</v>
      </c>
      <c r="BS244">
        <v>0</v>
      </c>
      <c r="BT244">
        <v>0</v>
      </c>
      <c r="BU244">
        <v>9996.956</v>
      </c>
      <c r="BV244">
        <v>0</v>
      </c>
      <c r="BW244">
        <v>905.5826333333333</v>
      </c>
      <c r="BX244">
        <v>-2.075845666666667</v>
      </c>
      <c r="BY244">
        <v>425.4497000000001</v>
      </c>
      <c r="BZ244">
        <v>427.5201333333334</v>
      </c>
      <c r="CA244">
        <v>0.09617288633333335</v>
      </c>
      <c r="CB244">
        <v>420.1921</v>
      </c>
      <c r="CC244">
        <v>17.14094666666666</v>
      </c>
      <c r="CD244">
        <v>1.746055333333333</v>
      </c>
      <c r="CE244">
        <v>1.736313666666667</v>
      </c>
      <c r="CF244">
        <v>15.31198</v>
      </c>
      <c r="CG244">
        <v>15.22485666666667</v>
      </c>
      <c r="CH244">
        <v>444.9958666666667</v>
      </c>
      <c r="CI244">
        <v>0.9100089999999998</v>
      </c>
      <c r="CJ244">
        <v>0.08999092666666665</v>
      </c>
      <c r="CK244">
        <v>0</v>
      </c>
      <c r="CL244">
        <v>280.7230666666667</v>
      </c>
      <c r="CM244">
        <v>5.00098</v>
      </c>
      <c r="CN244">
        <v>1834.352</v>
      </c>
      <c r="CO244">
        <v>4085.860333333333</v>
      </c>
      <c r="CP244">
        <v>34.62289999999999</v>
      </c>
      <c r="CQ244">
        <v>38.05579999999998</v>
      </c>
      <c r="CR244">
        <v>36.17666666666666</v>
      </c>
      <c r="CS244">
        <v>37.29339999999999</v>
      </c>
      <c r="CT244">
        <v>36.38533333333333</v>
      </c>
      <c r="CU244">
        <v>400.3996666666665</v>
      </c>
      <c r="CV244">
        <v>39.59666666666666</v>
      </c>
      <c r="CW244">
        <v>0</v>
      </c>
      <c r="CX244">
        <v>1714162171.7</v>
      </c>
      <c r="CY244">
        <v>0</v>
      </c>
      <c r="CZ244">
        <v>1714161578</v>
      </c>
      <c r="DA244" t="s">
        <v>817</v>
      </c>
      <c r="DB244">
        <v>1714161569.5</v>
      </c>
      <c r="DC244">
        <v>1714161578</v>
      </c>
      <c r="DD244">
        <v>9</v>
      </c>
      <c r="DE244">
        <v>-1.772</v>
      </c>
      <c r="DF244">
        <v>0.006</v>
      </c>
      <c r="DG244">
        <v>-2.692</v>
      </c>
      <c r="DH244">
        <v>0.004</v>
      </c>
      <c r="DI244">
        <v>420</v>
      </c>
      <c r="DJ244">
        <v>20</v>
      </c>
      <c r="DK244">
        <v>0.09</v>
      </c>
      <c r="DL244">
        <v>0.04</v>
      </c>
      <c r="DM244">
        <v>-1.774805475</v>
      </c>
      <c r="DN244">
        <v>-4.563325317073172</v>
      </c>
      <c r="DO244">
        <v>0.6051801014038709</v>
      </c>
      <c r="DP244">
        <v>0</v>
      </c>
      <c r="DQ244">
        <v>0.02983962975</v>
      </c>
      <c r="DR244">
        <v>1.579226862326454</v>
      </c>
      <c r="DS244">
        <v>0.1523630046488813</v>
      </c>
      <c r="DT244">
        <v>0</v>
      </c>
      <c r="DU244">
        <v>0</v>
      </c>
      <c r="DV244">
        <v>2</v>
      </c>
      <c r="DW244" t="s">
        <v>357</v>
      </c>
      <c r="DX244">
        <v>3.22846</v>
      </c>
      <c r="DY244">
        <v>2.70391</v>
      </c>
      <c r="DZ244">
        <v>0.104875</v>
      </c>
      <c r="EA244">
        <v>0.105096</v>
      </c>
      <c r="EB244">
        <v>0.0911086</v>
      </c>
      <c r="EC244">
        <v>0.0905248</v>
      </c>
      <c r="ED244">
        <v>29070</v>
      </c>
      <c r="EE244">
        <v>28329.2</v>
      </c>
      <c r="EF244">
        <v>31117.6</v>
      </c>
      <c r="EG244">
        <v>30028.6</v>
      </c>
      <c r="EH244">
        <v>37871.7</v>
      </c>
      <c r="EI244">
        <v>36133.8</v>
      </c>
      <c r="EJ244">
        <v>43597.4</v>
      </c>
      <c r="EK244">
        <v>41955.3</v>
      </c>
      <c r="EL244">
        <v>2.0995</v>
      </c>
      <c r="EM244">
        <v>1.83123</v>
      </c>
      <c r="EN244">
        <v>-0.00357628</v>
      </c>
      <c r="EO244">
        <v>0</v>
      </c>
      <c r="EP244">
        <v>25.3741</v>
      </c>
      <c r="EQ244">
        <v>999.9</v>
      </c>
      <c r="ER244">
        <v>36.9</v>
      </c>
      <c r="ES244">
        <v>35.1</v>
      </c>
      <c r="ET244">
        <v>20.6898</v>
      </c>
      <c r="EU244">
        <v>61.063</v>
      </c>
      <c r="EV244">
        <v>21.9952</v>
      </c>
      <c r="EW244">
        <v>1</v>
      </c>
      <c r="EX244">
        <v>0.165661</v>
      </c>
      <c r="EY244">
        <v>2.20584</v>
      </c>
      <c r="EZ244">
        <v>20.1921</v>
      </c>
      <c r="FA244">
        <v>5.22014</v>
      </c>
      <c r="FB244">
        <v>11.998</v>
      </c>
      <c r="FC244">
        <v>4.9653</v>
      </c>
      <c r="FD244">
        <v>3.2964</v>
      </c>
      <c r="FE244">
        <v>9999</v>
      </c>
      <c r="FF244">
        <v>9999</v>
      </c>
      <c r="FG244">
        <v>9999</v>
      </c>
      <c r="FH244">
        <v>29.6</v>
      </c>
      <c r="FI244">
        <v>4.97098</v>
      </c>
      <c r="FJ244">
        <v>1.86785</v>
      </c>
      <c r="FK244">
        <v>1.85929</v>
      </c>
      <c r="FL244">
        <v>1.86533</v>
      </c>
      <c r="FM244">
        <v>1.86323</v>
      </c>
      <c r="FN244">
        <v>1.86456</v>
      </c>
      <c r="FO244">
        <v>1.86005</v>
      </c>
      <c r="FP244">
        <v>1.86417</v>
      </c>
      <c r="FQ244">
        <v>0</v>
      </c>
      <c r="FR244">
        <v>0</v>
      </c>
      <c r="FS244">
        <v>0</v>
      </c>
      <c r="FT244">
        <v>0</v>
      </c>
      <c r="FU244" t="s">
        <v>358</v>
      </c>
      <c r="FV244" t="s">
        <v>359</v>
      </c>
      <c r="FW244" t="s">
        <v>360</v>
      </c>
      <c r="FX244" t="s">
        <v>360</v>
      </c>
      <c r="FY244" t="s">
        <v>360</v>
      </c>
      <c r="FZ244" t="s">
        <v>360</v>
      </c>
      <c r="GA244">
        <v>0</v>
      </c>
      <c r="GB244">
        <v>100</v>
      </c>
      <c r="GC244">
        <v>100</v>
      </c>
      <c r="GD244">
        <v>-2.682</v>
      </c>
      <c r="GE244">
        <v>-0.0089</v>
      </c>
      <c r="GF244">
        <v>-0.8350387837502102</v>
      </c>
      <c r="GG244">
        <v>-0.004200780211792431</v>
      </c>
      <c r="GH244">
        <v>-6.086107273994438E-07</v>
      </c>
      <c r="GI244">
        <v>3.538391214060535E-10</v>
      </c>
      <c r="GJ244">
        <v>-0.03917734835192339</v>
      </c>
      <c r="GK244">
        <v>0.006682484536868237</v>
      </c>
      <c r="GL244">
        <v>-0.0007200357986506558</v>
      </c>
      <c r="GM244">
        <v>2.515042002614049E-05</v>
      </c>
      <c r="GN244">
        <v>15</v>
      </c>
      <c r="GO244">
        <v>1944</v>
      </c>
      <c r="GP244">
        <v>3</v>
      </c>
      <c r="GQ244">
        <v>20</v>
      </c>
      <c r="GR244">
        <v>8.6</v>
      </c>
      <c r="GS244">
        <v>8.4</v>
      </c>
      <c r="GT244">
        <v>1.14502</v>
      </c>
      <c r="GU244">
        <v>2.46216</v>
      </c>
      <c r="GV244">
        <v>1.44775</v>
      </c>
      <c r="GW244">
        <v>2.28516</v>
      </c>
      <c r="GX244">
        <v>1.55151</v>
      </c>
      <c r="GY244">
        <v>2.44873</v>
      </c>
      <c r="GZ244">
        <v>39.4916</v>
      </c>
      <c r="HA244">
        <v>13.3615</v>
      </c>
      <c r="HB244">
        <v>18</v>
      </c>
      <c r="HC244">
        <v>605.321</v>
      </c>
      <c r="HD244">
        <v>433.522</v>
      </c>
      <c r="HE244">
        <v>22.0032</v>
      </c>
      <c r="HF244">
        <v>29.2052</v>
      </c>
      <c r="HG244">
        <v>30.0004</v>
      </c>
      <c r="HH244">
        <v>29.2849</v>
      </c>
      <c r="HI244">
        <v>29.2629</v>
      </c>
      <c r="HJ244">
        <v>22.9139</v>
      </c>
      <c r="HK244">
        <v>25.0458</v>
      </c>
      <c r="HL244">
        <v>42.7505</v>
      </c>
      <c r="HM244">
        <v>22</v>
      </c>
      <c r="HN244">
        <v>420</v>
      </c>
      <c r="HO244">
        <v>16.7729</v>
      </c>
      <c r="HP244">
        <v>98.7333</v>
      </c>
      <c r="HQ244">
        <v>100.229</v>
      </c>
    </row>
    <row r="245" spans="1:225">
      <c r="A245">
        <v>229</v>
      </c>
      <c r="B245">
        <v>1714162103.6</v>
      </c>
      <c r="C245">
        <v>11046.5</v>
      </c>
      <c r="D245" t="s">
        <v>846</v>
      </c>
      <c r="E245" t="s">
        <v>847</v>
      </c>
      <c r="F245">
        <v>5</v>
      </c>
      <c r="G245" t="s">
        <v>489</v>
      </c>
      <c r="H245">
        <v>1714162096.099999</v>
      </c>
      <c r="I245">
        <f>(J245)/1000</f>
        <v>0</v>
      </c>
      <c r="J245">
        <f>IF(BE245, AM245, AG245)</f>
        <v>0</v>
      </c>
      <c r="K245">
        <f>IF(BE245, AH245, AF245)</f>
        <v>0</v>
      </c>
      <c r="L245">
        <f>BG245 - IF(AT245&gt;1, K245*BA245*100.0/(AV245*BU245), 0)</f>
        <v>0</v>
      </c>
      <c r="M245">
        <f>((S245-I245/2)*L245-K245)/(S245+I245/2)</f>
        <v>0</v>
      </c>
      <c r="N245">
        <f>M245*(BN245+BO245)/1000.0</f>
        <v>0</v>
      </c>
      <c r="O245">
        <f>(BG245 - IF(AT245&gt;1, K245*BA245*100.0/(AV245*BU245), 0))*(BN245+BO245)/1000.0</f>
        <v>0</v>
      </c>
      <c r="P245">
        <f>2.0/((1/R245-1/Q245)+SIGN(R245)*SQRT((1/R245-1/Q245)*(1/R245-1/Q245) + 4*BB245/((BB245+1)*(BB245+1))*(2*1/R245*1/Q245-1/Q245*1/Q245)))</f>
        <v>0</v>
      </c>
      <c r="Q245">
        <f>IF(LEFT(BC245,1)&lt;&gt;"0",IF(LEFT(BC245,1)="1",3.0,BD245),$D$5+$E$5*(BU245*BN245/($K$5*1000))+$F$5*(BU245*BN245/($K$5*1000))*MAX(MIN(BA245,$J$5),$I$5)*MAX(MIN(BA245,$J$5),$I$5)+$G$5*MAX(MIN(BA245,$J$5),$I$5)*(BU245*BN245/($K$5*1000))+$H$5*(BU245*BN245/($K$5*1000))*(BU245*BN245/($K$5*1000)))</f>
        <v>0</v>
      </c>
      <c r="R245">
        <f>I245*(1000-(1000*0.61365*exp(17.502*V245/(240.97+V245))/(BN245+BO245)+BI245)/2)/(1000*0.61365*exp(17.502*V245/(240.97+V245))/(BN245+BO245)-BI245)</f>
        <v>0</v>
      </c>
      <c r="S245">
        <f>1/((BB245+1)/(P245/1.6)+1/(Q245/1.37)) + BB245/((BB245+1)/(P245/1.6) + BB245/(Q245/1.37))</f>
        <v>0</v>
      </c>
      <c r="T245">
        <f>(AW245*AZ245)</f>
        <v>0</v>
      </c>
      <c r="U245">
        <f>(BP245+(T245+2*0.95*5.67E-8*(((BP245+$B$7)+273)^4-(BP245+273)^4)-44100*I245)/(1.84*29.3*Q245+8*0.95*5.67E-8*(BP245+273)^3))</f>
        <v>0</v>
      </c>
      <c r="V245">
        <f>($C$7*BQ245+$D$7*BR245+$E$7*U245)</f>
        <v>0</v>
      </c>
      <c r="W245">
        <f>0.61365*exp(17.502*V245/(240.97+V245))</f>
        <v>0</v>
      </c>
      <c r="X245">
        <f>(Y245/Z245*100)</f>
        <v>0</v>
      </c>
      <c r="Y245">
        <f>BI245*(BN245+BO245)/1000</f>
        <v>0</v>
      </c>
      <c r="Z245">
        <f>0.61365*exp(17.502*BP245/(240.97+BP245))</f>
        <v>0</v>
      </c>
      <c r="AA245">
        <f>(W245-BI245*(BN245+BO245)/1000)</f>
        <v>0</v>
      </c>
      <c r="AB245">
        <f>(-I245*44100)</f>
        <v>0</v>
      </c>
      <c r="AC245">
        <f>2*29.3*Q245*0.92*(BP245-V245)</f>
        <v>0</v>
      </c>
      <c r="AD245">
        <f>2*0.95*5.67E-8*(((BP245+$B$7)+273)^4-(V245+273)^4)</f>
        <v>0</v>
      </c>
      <c r="AE245">
        <f>T245+AD245+AB245+AC245</f>
        <v>0</v>
      </c>
      <c r="AF245">
        <f>BM245*AT245*(BH245-BG245*(1000-AT245*BJ245)/(1000-AT245*BI245))/(100*BA245)</f>
        <v>0</v>
      </c>
      <c r="AG245">
        <f>1000*BM245*AT245*(BI245-BJ245)/(100*BA245*(1000-AT245*BI245))</f>
        <v>0</v>
      </c>
      <c r="AH245">
        <f>(AI245 - AJ245 - BN245*1E3/(8.314*(BP245+273.15)) * AL245/BM245 * AK245) * BM245/(100*BA245) * (1000 - BJ245)/1000</f>
        <v>0</v>
      </c>
      <c r="AI245">
        <v>427.1701915571729</v>
      </c>
      <c r="AJ245">
        <v>424.6488181818181</v>
      </c>
      <c r="AK245">
        <v>-0.0001188279849456894</v>
      </c>
      <c r="AL245">
        <v>67.23848446765655</v>
      </c>
      <c r="AM245">
        <f>(AO245 - AN245 + BN245*1E3/(8.314*(BP245+273.15)) * AQ245/BM245 * AP245) * BM245/(100*BA245) * 1000/(1000 - AO245)</f>
        <v>0</v>
      </c>
      <c r="AN245">
        <v>16.78767738374004</v>
      </c>
      <c r="AO245">
        <v>17.11883030303031</v>
      </c>
      <c r="AP245">
        <v>-0.008017099376701673</v>
      </c>
      <c r="AQ245">
        <v>78.51056835904085</v>
      </c>
      <c r="AR245">
        <v>0</v>
      </c>
      <c r="AS245">
        <v>0</v>
      </c>
      <c r="AT245">
        <f>IF(AR245*$H$13&gt;=AV245,1.0,(AV245/(AV245-AR245*$H$13)))</f>
        <v>0</v>
      </c>
      <c r="AU245">
        <f>(AT245-1)*100</f>
        <v>0</v>
      </c>
      <c r="AV245">
        <f>MAX(0,($B$13+$C$13*BU245)/(1+$D$13*BU245)*BN245/(BP245+273)*$E$13)</f>
        <v>0</v>
      </c>
      <c r="AW245">
        <f>$B$11*BV245+$C$11*BW245+$F$11*CH245*(1-CK245)</f>
        <v>0</v>
      </c>
      <c r="AX245">
        <f>AW245*AY245</f>
        <v>0</v>
      </c>
      <c r="AY245">
        <f>($B$11*$D$9+$C$11*$D$9+$F$11*((CU245+CM245)/MAX(CU245+CM245+CV245, 0.1)*$I$9+CV245/MAX(CU245+CM245+CV245, 0.1)*$J$9))/($B$11+$C$11+$F$11)</f>
        <v>0</v>
      </c>
      <c r="AZ245">
        <f>($B$11*$K$9+$C$11*$K$9+$F$11*((CU245+CM245)/MAX(CU245+CM245+CV245, 0.1)*$P$9+CV245/MAX(CU245+CM245+CV245, 0.1)*$Q$9))/($B$11+$C$11+$F$11)</f>
        <v>0</v>
      </c>
      <c r="BA245">
        <v>6</v>
      </c>
      <c r="BB245">
        <v>0.5</v>
      </c>
      <c r="BC245" t="s">
        <v>355</v>
      </c>
      <c r="BD245">
        <v>2</v>
      </c>
      <c r="BE245" t="b">
        <v>1</v>
      </c>
      <c r="BF245">
        <v>1714162096.099999</v>
      </c>
      <c r="BG245">
        <v>417.3732413793103</v>
      </c>
      <c r="BH245">
        <v>419.9413103448276</v>
      </c>
      <c r="BI245">
        <v>17.17768620689655</v>
      </c>
      <c r="BJ245">
        <v>16.82413793103448</v>
      </c>
      <c r="BK245">
        <v>420.0538965517241</v>
      </c>
      <c r="BL245">
        <v>17.18701724137932</v>
      </c>
      <c r="BM245">
        <v>600.0568620689655</v>
      </c>
      <c r="BN245">
        <v>101.2989310344827</v>
      </c>
      <c r="BO245">
        <v>0.1000823620689655</v>
      </c>
      <c r="BP245">
        <v>25.11912413793104</v>
      </c>
      <c r="BQ245">
        <v>25.30416896551724</v>
      </c>
      <c r="BR245">
        <v>999.9000000000002</v>
      </c>
      <c r="BS245">
        <v>0</v>
      </c>
      <c r="BT245">
        <v>0</v>
      </c>
      <c r="BU245">
        <v>10000.70344827586</v>
      </c>
      <c r="BV245">
        <v>0</v>
      </c>
      <c r="BW245">
        <v>902.049896551724</v>
      </c>
      <c r="BX245">
        <v>-2.56811275862069</v>
      </c>
      <c r="BY245">
        <v>424.6679655172415</v>
      </c>
      <c r="BZ245">
        <v>427.1273448275862</v>
      </c>
      <c r="CA245">
        <v>0.3535577586206897</v>
      </c>
      <c r="CB245">
        <v>419.9413103448276</v>
      </c>
      <c r="CC245">
        <v>16.82413793103448</v>
      </c>
      <c r="CD245">
        <v>1.740084137931034</v>
      </c>
      <c r="CE245">
        <v>1.704268275862069</v>
      </c>
      <c r="CF245">
        <v>15.25865517241379</v>
      </c>
      <c r="CG245">
        <v>14.93532413793104</v>
      </c>
      <c r="CH245">
        <v>445.016551724138</v>
      </c>
      <c r="CI245">
        <v>0.9100280000000001</v>
      </c>
      <c r="CJ245">
        <v>0.08997179999999998</v>
      </c>
      <c r="CK245">
        <v>0</v>
      </c>
      <c r="CL245">
        <v>274.188724137931</v>
      </c>
      <c r="CM245">
        <v>5.00098</v>
      </c>
      <c r="CN245">
        <v>1796.681034482759</v>
      </c>
      <c r="CO245">
        <v>4086.077586206897</v>
      </c>
      <c r="CP245">
        <v>34.625</v>
      </c>
      <c r="CQ245">
        <v>38.06199999999999</v>
      </c>
      <c r="CR245">
        <v>36.187</v>
      </c>
      <c r="CS245">
        <v>37.31199999999999</v>
      </c>
      <c r="CT245">
        <v>36.437</v>
      </c>
      <c r="CU245">
        <v>400.4275862068966</v>
      </c>
      <c r="CV245">
        <v>39.59</v>
      </c>
      <c r="CW245">
        <v>0</v>
      </c>
      <c r="CX245">
        <v>1714162190.9</v>
      </c>
      <c r="CY245">
        <v>0</v>
      </c>
      <c r="CZ245">
        <v>1714161578</v>
      </c>
      <c r="DA245" t="s">
        <v>817</v>
      </c>
      <c r="DB245">
        <v>1714161569.5</v>
      </c>
      <c r="DC245">
        <v>1714161578</v>
      </c>
      <c r="DD245">
        <v>9</v>
      </c>
      <c r="DE245">
        <v>-1.772</v>
      </c>
      <c r="DF245">
        <v>0.006</v>
      </c>
      <c r="DG245">
        <v>-2.692</v>
      </c>
      <c r="DH245">
        <v>0.004</v>
      </c>
      <c r="DI245">
        <v>420</v>
      </c>
      <c r="DJ245">
        <v>20</v>
      </c>
      <c r="DK245">
        <v>0.09</v>
      </c>
      <c r="DL245">
        <v>0.04</v>
      </c>
      <c r="DM245">
        <v>-2.430541707317073</v>
      </c>
      <c r="DN245">
        <v>-2.097065017421609</v>
      </c>
      <c r="DO245">
        <v>0.2226309487492417</v>
      </c>
      <c r="DP245">
        <v>0</v>
      </c>
      <c r="DQ245">
        <v>0.3372177317073171</v>
      </c>
      <c r="DR245">
        <v>0.2268142369337975</v>
      </c>
      <c r="DS245">
        <v>0.02948397097971875</v>
      </c>
      <c r="DT245">
        <v>0</v>
      </c>
      <c r="DU245">
        <v>0</v>
      </c>
      <c r="DV245">
        <v>2</v>
      </c>
      <c r="DW245" t="s">
        <v>357</v>
      </c>
      <c r="DX245">
        <v>3.22836</v>
      </c>
      <c r="DY245">
        <v>2.70388</v>
      </c>
      <c r="DZ245">
        <v>0.104818</v>
      </c>
      <c r="EA245">
        <v>0.105133</v>
      </c>
      <c r="EB245">
        <v>0.0904718</v>
      </c>
      <c r="EC245">
        <v>0.0896031</v>
      </c>
      <c r="ED245">
        <v>29071.6</v>
      </c>
      <c r="EE245">
        <v>28326.3</v>
      </c>
      <c r="EF245">
        <v>31117.3</v>
      </c>
      <c r="EG245">
        <v>30026.9</v>
      </c>
      <c r="EH245">
        <v>37897.7</v>
      </c>
      <c r="EI245">
        <v>36168.8</v>
      </c>
      <c r="EJ245">
        <v>43596.6</v>
      </c>
      <c r="EK245">
        <v>41953.3</v>
      </c>
      <c r="EL245">
        <v>2.10012</v>
      </c>
      <c r="EM245">
        <v>1.83127</v>
      </c>
      <c r="EN245">
        <v>-0.007867809999999999</v>
      </c>
      <c r="EO245">
        <v>0</v>
      </c>
      <c r="EP245">
        <v>25.4315</v>
      </c>
      <c r="EQ245">
        <v>999.9</v>
      </c>
      <c r="ER245">
        <v>36.9</v>
      </c>
      <c r="ES245">
        <v>35.1</v>
      </c>
      <c r="ET245">
        <v>20.6895</v>
      </c>
      <c r="EU245">
        <v>61.203</v>
      </c>
      <c r="EV245">
        <v>21.9311</v>
      </c>
      <c r="EW245">
        <v>1</v>
      </c>
      <c r="EX245">
        <v>0.166794</v>
      </c>
      <c r="EY245">
        <v>2.20325</v>
      </c>
      <c r="EZ245">
        <v>20.1928</v>
      </c>
      <c r="FA245">
        <v>5.22283</v>
      </c>
      <c r="FB245">
        <v>11.998</v>
      </c>
      <c r="FC245">
        <v>4.96595</v>
      </c>
      <c r="FD245">
        <v>3.297</v>
      </c>
      <c r="FE245">
        <v>9999</v>
      </c>
      <c r="FF245">
        <v>9999</v>
      </c>
      <c r="FG245">
        <v>9999</v>
      </c>
      <c r="FH245">
        <v>29.6</v>
      </c>
      <c r="FI245">
        <v>4.97095</v>
      </c>
      <c r="FJ245">
        <v>1.86785</v>
      </c>
      <c r="FK245">
        <v>1.8593</v>
      </c>
      <c r="FL245">
        <v>1.86537</v>
      </c>
      <c r="FM245">
        <v>1.86323</v>
      </c>
      <c r="FN245">
        <v>1.86457</v>
      </c>
      <c r="FO245">
        <v>1.86005</v>
      </c>
      <c r="FP245">
        <v>1.86417</v>
      </c>
      <c r="FQ245">
        <v>0</v>
      </c>
      <c r="FR245">
        <v>0</v>
      </c>
      <c r="FS245">
        <v>0</v>
      </c>
      <c r="FT245">
        <v>0</v>
      </c>
      <c r="FU245" t="s">
        <v>358</v>
      </c>
      <c r="FV245" t="s">
        <v>359</v>
      </c>
      <c r="FW245" t="s">
        <v>360</v>
      </c>
      <c r="FX245" t="s">
        <v>360</v>
      </c>
      <c r="FY245" t="s">
        <v>360</v>
      </c>
      <c r="FZ245" t="s">
        <v>360</v>
      </c>
      <c r="GA245">
        <v>0</v>
      </c>
      <c r="GB245">
        <v>100</v>
      </c>
      <c r="GC245">
        <v>100</v>
      </c>
      <c r="GD245">
        <v>-2.681</v>
      </c>
      <c r="GE245">
        <v>-0.009599999999999999</v>
      </c>
      <c r="GF245">
        <v>-0.8350387837502102</v>
      </c>
      <c r="GG245">
        <v>-0.004200780211792431</v>
      </c>
      <c r="GH245">
        <v>-6.086107273994438E-07</v>
      </c>
      <c r="GI245">
        <v>3.538391214060535E-10</v>
      </c>
      <c r="GJ245">
        <v>-0.03917734835192339</v>
      </c>
      <c r="GK245">
        <v>0.006682484536868237</v>
      </c>
      <c r="GL245">
        <v>-0.0007200357986506558</v>
      </c>
      <c r="GM245">
        <v>2.515042002614049E-05</v>
      </c>
      <c r="GN245">
        <v>15</v>
      </c>
      <c r="GO245">
        <v>1944</v>
      </c>
      <c r="GP245">
        <v>3</v>
      </c>
      <c r="GQ245">
        <v>20</v>
      </c>
      <c r="GR245">
        <v>8.9</v>
      </c>
      <c r="GS245">
        <v>8.800000000000001</v>
      </c>
      <c r="GT245">
        <v>1.14502</v>
      </c>
      <c r="GU245">
        <v>2.45728</v>
      </c>
      <c r="GV245">
        <v>1.44775</v>
      </c>
      <c r="GW245">
        <v>2.28516</v>
      </c>
      <c r="GX245">
        <v>1.55151</v>
      </c>
      <c r="GY245">
        <v>2.48901</v>
      </c>
      <c r="GZ245">
        <v>39.4916</v>
      </c>
      <c r="HA245">
        <v>13.3703</v>
      </c>
      <c r="HB245">
        <v>18</v>
      </c>
      <c r="HC245">
        <v>605.823</v>
      </c>
      <c r="HD245">
        <v>433.602</v>
      </c>
      <c r="HE245">
        <v>21.9991</v>
      </c>
      <c r="HF245">
        <v>29.2159</v>
      </c>
      <c r="HG245">
        <v>30.0003</v>
      </c>
      <c r="HH245">
        <v>29.2902</v>
      </c>
      <c r="HI245">
        <v>29.2697</v>
      </c>
      <c r="HJ245">
        <v>22.925</v>
      </c>
      <c r="HK245">
        <v>26.2582</v>
      </c>
      <c r="HL245">
        <v>42.7505</v>
      </c>
      <c r="HM245">
        <v>22</v>
      </c>
      <c r="HN245">
        <v>420</v>
      </c>
      <c r="HO245">
        <v>16.6813</v>
      </c>
      <c r="HP245">
        <v>98.7319</v>
      </c>
      <c r="HQ245">
        <v>100.224</v>
      </c>
    </row>
    <row r="246" spans="1:225">
      <c r="A246">
        <v>230</v>
      </c>
      <c r="B246">
        <v>1714162113.6</v>
      </c>
      <c r="C246">
        <v>11056.5</v>
      </c>
      <c r="D246" t="s">
        <v>848</v>
      </c>
      <c r="E246" t="s">
        <v>849</v>
      </c>
      <c r="F246">
        <v>5</v>
      </c>
      <c r="G246" t="s">
        <v>489</v>
      </c>
      <c r="H246">
        <v>1714162105.666666</v>
      </c>
      <c r="I246">
        <f>(J246)/1000</f>
        <v>0</v>
      </c>
      <c r="J246">
        <f>IF(BE246, AM246, AG246)</f>
        <v>0</v>
      </c>
      <c r="K246">
        <f>IF(BE246, AH246, AF246)</f>
        <v>0</v>
      </c>
      <c r="L246">
        <f>BG246 - IF(AT246&gt;1, K246*BA246*100.0/(AV246*BU246), 0)</f>
        <v>0</v>
      </c>
      <c r="M246">
        <f>((S246-I246/2)*L246-K246)/(S246+I246/2)</f>
        <v>0</v>
      </c>
      <c r="N246">
        <f>M246*(BN246+BO246)/1000.0</f>
        <v>0</v>
      </c>
      <c r="O246">
        <f>(BG246 - IF(AT246&gt;1, K246*BA246*100.0/(AV246*BU246), 0))*(BN246+BO246)/1000.0</f>
        <v>0</v>
      </c>
      <c r="P246">
        <f>2.0/((1/R246-1/Q246)+SIGN(R246)*SQRT((1/R246-1/Q246)*(1/R246-1/Q246) + 4*BB246/((BB246+1)*(BB246+1))*(2*1/R246*1/Q246-1/Q246*1/Q246)))</f>
        <v>0</v>
      </c>
      <c r="Q246">
        <f>IF(LEFT(BC246,1)&lt;&gt;"0",IF(LEFT(BC246,1)="1",3.0,BD246),$D$5+$E$5*(BU246*BN246/($K$5*1000))+$F$5*(BU246*BN246/($K$5*1000))*MAX(MIN(BA246,$J$5),$I$5)*MAX(MIN(BA246,$J$5),$I$5)+$G$5*MAX(MIN(BA246,$J$5),$I$5)*(BU246*BN246/($K$5*1000))+$H$5*(BU246*BN246/($K$5*1000))*(BU246*BN246/($K$5*1000)))</f>
        <v>0</v>
      </c>
      <c r="R246">
        <f>I246*(1000-(1000*0.61365*exp(17.502*V246/(240.97+V246))/(BN246+BO246)+BI246)/2)/(1000*0.61365*exp(17.502*V246/(240.97+V246))/(BN246+BO246)-BI246)</f>
        <v>0</v>
      </c>
      <c r="S246">
        <f>1/((BB246+1)/(P246/1.6)+1/(Q246/1.37)) + BB246/((BB246+1)/(P246/1.6) + BB246/(Q246/1.37))</f>
        <v>0</v>
      </c>
      <c r="T246">
        <f>(AW246*AZ246)</f>
        <v>0</v>
      </c>
      <c r="U246">
        <f>(BP246+(T246+2*0.95*5.67E-8*(((BP246+$B$7)+273)^4-(BP246+273)^4)-44100*I246)/(1.84*29.3*Q246+8*0.95*5.67E-8*(BP246+273)^3))</f>
        <v>0</v>
      </c>
      <c r="V246">
        <f>($C$7*BQ246+$D$7*BR246+$E$7*U246)</f>
        <v>0</v>
      </c>
      <c r="W246">
        <f>0.61365*exp(17.502*V246/(240.97+V246))</f>
        <v>0</v>
      </c>
      <c r="X246">
        <f>(Y246/Z246*100)</f>
        <v>0</v>
      </c>
      <c r="Y246">
        <f>BI246*(BN246+BO246)/1000</f>
        <v>0</v>
      </c>
      <c r="Z246">
        <f>0.61365*exp(17.502*BP246/(240.97+BP246))</f>
        <v>0</v>
      </c>
      <c r="AA246">
        <f>(W246-BI246*(BN246+BO246)/1000)</f>
        <v>0</v>
      </c>
      <c r="AB246">
        <f>(-I246*44100)</f>
        <v>0</v>
      </c>
      <c r="AC246">
        <f>2*29.3*Q246*0.92*(BP246-V246)</f>
        <v>0</v>
      </c>
      <c r="AD246">
        <f>2*0.95*5.67E-8*(((BP246+$B$7)+273)^4-(V246+273)^4)</f>
        <v>0</v>
      </c>
      <c r="AE246">
        <f>T246+AD246+AB246+AC246</f>
        <v>0</v>
      </c>
      <c r="AF246">
        <f>BM246*AT246*(BH246-BG246*(1000-AT246*BJ246)/(1000-AT246*BI246))/(100*BA246)</f>
        <v>0</v>
      </c>
      <c r="AG246">
        <f>1000*BM246*AT246*(BI246-BJ246)/(100*BA246*(1000-AT246*BI246))</f>
        <v>0</v>
      </c>
      <c r="AH246">
        <f>(AI246 - AJ246 - BN246*1E3/(8.314*(BP246+273.15)) * AL246/BM246 * AK246) * BM246/(100*BA246) * (1000 - BJ246)/1000</f>
        <v>0</v>
      </c>
      <c r="AI246">
        <v>427.1083264408172</v>
      </c>
      <c r="AJ246">
        <v>424.5926666666666</v>
      </c>
      <c r="AK246">
        <v>-3.986142543613773E-05</v>
      </c>
      <c r="AL246">
        <v>67.23848446765655</v>
      </c>
      <c r="AM246">
        <f>(AO246 - AN246 + BN246*1E3/(8.314*(BP246+273.15)) * AQ246/BM246 * AP246) * BM246/(100*BA246) * 1000/(1000 - AO246)</f>
        <v>0</v>
      </c>
      <c r="AN246">
        <v>16.72817747379314</v>
      </c>
      <c r="AO246">
        <v>17.0626896969697</v>
      </c>
      <c r="AP246">
        <v>-0.003811934192571088</v>
      </c>
      <c r="AQ246">
        <v>78.51056835904085</v>
      </c>
      <c r="AR246">
        <v>0</v>
      </c>
      <c r="AS246">
        <v>0</v>
      </c>
      <c r="AT246">
        <f>IF(AR246*$H$13&gt;=AV246,1.0,(AV246/(AV246-AR246*$H$13)))</f>
        <v>0</v>
      </c>
      <c r="AU246">
        <f>(AT246-1)*100</f>
        <v>0</v>
      </c>
      <c r="AV246">
        <f>MAX(0,($B$13+$C$13*BU246)/(1+$D$13*BU246)*BN246/(BP246+273)*$E$13)</f>
        <v>0</v>
      </c>
      <c r="AW246">
        <f>$B$11*BV246+$C$11*BW246+$F$11*CH246*(1-CK246)</f>
        <v>0</v>
      </c>
      <c r="AX246">
        <f>AW246*AY246</f>
        <v>0</v>
      </c>
      <c r="AY246">
        <f>($B$11*$D$9+$C$11*$D$9+$F$11*((CU246+CM246)/MAX(CU246+CM246+CV246, 0.1)*$I$9+CV246/MAX(CU246+CM246+CV246, 0.1)*$J$9))/($B$11+$C$11+$F$11)</f>
        <v>0</v>
      </c>
      <c r="AZ246">
        <f>($B$11*$K$9+$C$11*$K$9+$F$11*((CU246+CM246)/MAX(CU246+CM246+CV246, 0.1)*$P$9+CV246/MAX(CU246+CM246+CV246, 0.1)*$Q$9))/($B$11+$C$11+$F$11)</f>
        <v>0</v>
      </c>
      <c r="BA246">
        <v>6</v>
      </c>
      <c r="BB246">
        <v>0.5</v>
      </c>
      <c r="BC246" t="s">
        <v>355</v>
      </c>
      <c r="BD246">
        <v>2</v>
      </c>
      <c r="BE246" t="b">
        <v>1</v>
      </c>
      <c r="BF246">
        <v>1714162105.666666</v>
      </c>
      <c r="BG246">
        <v>417.3638333333332</v>
      </c>
      <c r="BH246">
        <v>419.9833666666666</v>
      </c>
      <c r="BI246">
        <v>17.10279333333333</v>
      </c>
      <c r="BJ246">
        <v>16.75306666666667</v>
      </c>
      <c r="BK246">
        <v>420.0446</v>
      </c>
      <c r="BL246">
        <v>17.11244</v>
      </c>
      <c r="BM246">
        <v>599.9934333333333</v>
      </c>
      <c r="BN246">
        <v>101.2993666666667</v>
      </c>
      <c r="BO246">
        <v>0.09991560333333332</v>
      </c>
      <c r="BP246">
        <v>25.10550666666667</v>
      </c>
      <c r="BQ246">
        <v>25.30352</v>
      </c>
      <c r="BR246">
        <v>999.9000000000002</v>
      </c>
      <c r="BS246">
        <v>0</v>
      </c>
      <c r="BT246">
        <v>0</v>
      </c>
      <c r="BU246">
        <v>10001.95433333333</v>
      </c>
      <c r="BV246">
        <v>0</v>
      </c>
      <c r="BW246">
        <v>909.6441666666666</v>
      </c>
      <c r="BX246">
        <v>-2.619481333333333</v>
      </c>
      <c r="BY246">
        <v>424.6262333333333</v>
      </c>
      <c r="BZ246">
        <v>427.1392999999999</v>
      </c>
      <c r="CA246">
        <v>0.3497242666666667</v>
      </c>
      <c r="CB246">
        <v>419.9833666666666</v>
      </c>
      <c r="CC246">
        <v>16.75306666666667</v>
      </c>
      <c r="CD246">
        <v>1.732501333333333</v>
      </c>
      <c r="CE246">
        <v>1.697075666666667</v>
      </c>
      <c r="CF246">
        <v>15.19071666666667</v>
      </c>
      <c r="CG246">
        <v>14.86968333333333</v>
      </c>
      <c r="CH246">
        <v>445.0202000000001</v>
      </c>
      <c r="CI246">
        <v>0.9100183333333334</v>
      </c>
      <c r="CJ246">
        <v>0.08998144999999998</v>
      </c>
      <c r="CK246">
        <v>0</v>
      </c>
      <c r="CL246">
        <v>272.1718666666666</v>
      </c>
      <c r="CM246">
        <v>5.00098</v>
      </c>
      <c r="CN246">
        <v>1817.146333333334</v>
      </c>
      <c r="CO246">
        <v>4086.098666666666</v>
      </c>
      <c r="CP246">
        <v>34.6145</v>
      </c>
      <c r="CQ246">
        <v>38.06199999999999</v>
      </c>
      <c r="CR246">
        <v>36.187</v>
      </c>
      <c r="CS246">
        <v>37.30786666666665</v>
      </c>
      <c r="CT246">
        <v>36.437</v>
      </c>
      <c r="CU246">
        <v>400.427</v>
      </c>
      <c r="CV246">
        <v>39.59299999999999</v>
      </c>
      <c r="CW246">
        <v>0</v>
      </c>
      <c r="CX246">
        <v>1714162200.5</v>
      </c>
      <c r="CY246">
        <v>0</v>
      </c>
      <c r="CZ246">
        <v>1714161578</v>
      </c>
      <c r="DA246" t="s">
        <v>817</v>
      </c>
      <c r="DB246">
        <v>1714161569.5</v>
      </c>
      <c r="DC246">
        <v>1714161578</v>
      </c>
      <c r="DD246">
        <v>9</v>
      </c>
      <c r="DE246">
        <v>-1.772</v>
      </c>
      <c r="DF246">
        <v>0.006</v>
      </c>
      <c r="DG246">
        <v>-2.692</v>
      </c>
      <c r="DH246">
        <v>0.004</v>
      </c>
      <c r="DI246">
        <v>420</v>
      </c>
      <c r="DJ246">
        <v>20</v>
      </c>
      <c r="DK246">
        <v>0.09</v>
      </c>
      <c r="DL246">
        <v>0.04</v>
      </c>
      <c r="DM246">
        <v>-2.6134075</v>
      </c>
      <c r="DN246">
        <v>-0.1129555722326354</v>
      </c>
      <c r="DO246">
        <v>0.03210096258291953</v>
      </c>
      <c r="DP246">
        <v>0</v>
      </c>
      <c r="DQ246">
        <v>0.35325915</v>
      </c>
      <c r="DR246">
        <v>-0.05119053658536656</v>
      </c>
      <c r="DS246">
        <v>0.007343688502891448</v>
      </c>
      <c r="DT246">
        <v>1</v>
      </c>
      <c r="DU246">
        <v>1</v>
      </c>
      <c r="DV246">
        <v>2</v>
      </c>
      <c r="DW246" t="s">
        <v>368</v>
      </c>
      <c r="DX246">
        <v>3.22842</v>
      </c>
      <c r="DY246">
        <v>2.70431</v>
      </c>
      <c r="DZ246">
        <v>0.104808</v>
      </c>
      <c r="EA246">
        <v>0.105125</v>
      </c>
      <c r="EB246">
        <v>0.0902698</v>
      </c>
      <c r="EC246">
        <v>0.0894784</v>
      </c>
      <c r="ED246">
        <v>29070.7</v>
      </c>
      <c r="EE246">
        <v>28325.7</v>
      </c>
      <c r="EF246">
        <v>31116</v>
      </c>
      <c r="EG246">
        <v>30026</v>
      </c>
      <c r="EH246">
        <v>37904.7</v>
      </c>
      <c r="EI246">
        <v>36172.7</v>
      </c>
      <c r="EJ246">
        <v>43594.9</v>
      </c>
      <c r="EK246">
        <v>41952.1</v>
      </c>
      <c r="EL246">
        <v>2.1005</v>
      </c>
      <c r="EM246">
        <v>1.8307</v>
      </c>
      <c r="EN246">
        <v>-0.00745803</v>
      </c>
      <c r="EO246">
        <v>0</v>
      </c>
      <c r="EP246">
        <v>25.4211</v>
      </c>
      <c r="EQ246">
        <v>999.9</v>
      </c>
      <c r="ER246">
        <v>36.9</v>
      </c>
      <c r="ES246">
        <v>35.1</v>
      </c>
      <c r="ET246">
        <v>20.6893</v>
      </c>
      <c r="EU246">
        <v>61.343</v>
      </c>
      <c r="EV246">
        <v>22.492</v>
      </c>
      <c r="EW246">
        <v>1</v>
      </c>
      <c r="EX246">
        <v>0.167342</v>
      </c>
      <c r="EY246">
        <v>2.18872</v>
      </c>
      <c r="EZ246">
        <v>20.1929</v>
      </c>
      <c r="FA246">
        <v>5.22343</v>
      </c>
      <c r="FB246">
        <v>11.998</v>
      </c>
      <c r="FC246">
        <v>4.96585</v>
      </c>
      <c r="FD246">
        <v>3.297</v>
      </c>
      <c r="FE246">
        <v>9999</v>
      </c>
      <c r="FF246">
        <v>9999</v>
      </c>
      <c r="FG246">
        <v>9999</v>
      </c>
      <c r="FH246">
        <v>29.6</v>
      </c>
      <c r="FI246">
        <v>4.97097</v>
      </c>
      <c r="FJ246">
        <v>1.86785</v>
      </c>
      <c r="FK246">
        <v>1.85931</v>
      </c>
      <c r="FL246">
        <v>1.86535</v>
      </c>
      <c r="FM246">
        <v>1.86322</v>
      </c>
      <c r="FN246">
        <v>1.86456</v>
      </c>
      <c r="FO246">
        <v>1.86005</v>
      </c>
      <c r="FP246">
        <v>1.86417</v>
      </c>
      <c r="FQ246">
        <v>0</v>
      </c>
      <c r="FR246">
        <v>0</v>
      </c>
      <c r="FS246">
        <v>0</v>
      </c>
      <c r="FT246">
        <v>0</v>
      </c>
      <c r="FU246" t="s">
        <v>358</v>
      </c>
      <c r="FV246" t="s">
        <v>359</v>
      </c>
      <c r="FW246" t="s">
        <v>360</v>
      </c>
      <c r="FX246" t="s">
        <v>360</v>
      </c>
      <c r="FY246" t="s">
        <v>360</v>
      </c>
      <c r="FZ246" t="s">
        <v>360</v>
      </c>
      <c r="GA246">
        <v>0</v>
      </c>
      <c r="GB246">
        <v>100</v>
      </c>
      <c r="GC246">
        <v>100</v>
      </c>
      <c r="GD246">
        <v>-2.68</v>
      </c>
      <c r="GE246">
        <v>-0.0098</v>
      </c>
      <c r="GF246">
        <v>-0.8350387837502102</v>
      </c>
      <c r="GG246">
        <v>-0.004200780211792431</v>
      </c>
      <c r="GH246">
        <v>-6.086107273994438E-07</v>
      </c>
      <c r="GI246">
        <v>3.538391214060535E-10</v>
      </c>
      <c r="GJ246">
        <v>-0.03917734835192339</v>
      </c>
      <c r="GK246">
        <v>0.006682484536868237</v>
      </c>
      <c r="GL246">
        <v>-0.0007200357986506558</v>
      </c>
      <c r="GM246">
        <v>2.515042002614049E-05</v>
      </c>
      <c r="GN246">
        <v>15</v>
      </c>
      <c r="GO246">
        <v>1944</v>
      </c>
      <c r="GP246">
        <v>3</v>
      </c>
      <c r="GQ246">
        <v>20</v>
      </c>
      <c r="GR246">
        <v>9.1</v>
      </c>
      <c r="GS246">
        <v>8.9</v>
      </c>
      <c r="GT246">
        <v>1.14502</v>
      </c>
      <c r="GU246">
        <v>2.44263</v>
      </c>
      <c r="GV246">
        <v>1.44775</v>
      </c>
      <c r="GW246">
        <v>2.28516</v>
      </c>
      <c r="GX246">
        <v>1.55151</v>
      </c>
      <c r="GY246">
        <v>2.42065</v>
      </c>
      <c r="GZ246">
        <v>39.4916</v>
      </c>
      <c r="HA246">
        <v>13.3528</v>
      </c>
      <c r="HB246">
        <v>18</v>
      </c>
      <c r="HC246">
        <v>606.127</v>
      </c>
      <c r="HD246">
        <v>433.282</v>
      </c>
      <c r="HE246">
        <v>21.9985</v>
      </c>
      <c r="HF246">
        <v>29.2212</v>
      </c>
      <c r="HG246">
        <v>30.0003</v>
      </c>
      <c r="HH246">
        <v>29.2937</v>
      </c>
      <c r="HI246">
        <v>29.2732</v>
      </c>
      <c r="HJ246">
        <v>22.9259</v>
      </c>
      <c r="HK246">
        <v>26.2582</v>
      </c>
      <c r="HL246">
        <v>42.7505</v>
      </c>
      <c r="HM246">
        <v>22</v>
      </c>
      <c r="HN246">
        <v>420</v>
      </c>
      <c r="HO246">
        <v>16.685</v>
      </c>
      <c r="HP246">
        <v>98.72790000000001</v>
      </c>
      <c r="HQ246">
        <v>100.221</v>
      </c>
    </row>
    <row r="247" spans="1:225">
      <c r="A247">
        <v>231</v>
      </c>
      <c r="B247">
        <v>1714162123.6</v>
      </c>
      <c r="C247">
        <v>11066.5</v>
      </c>
      <c r="D247" t="s">
        <v>850</v>
      </c>
      <c r="E247" t="s">
        <v>851</v>
      </c>
      <c r="F247">
        <v>5</v>
      </c>
      <c r="G247" t="s">
        <v>489</v>
      </c>
      <c r="H247">
        <v>1714162115.666666</v>
      </c>
      <c r="I247">
        <f>(J247)/1000</f>
        <v>0</v>
      </c>
      <c r="J247">
        <f>IF(BE247, AM247, AG247)</f>
        <v>0</v>
      </c>
      <c r="K247">
        <f>IF(BE247, AH247, AF247)</f>
        <v>0</v>
      </c>
      <c r="L247">
        <f>BG247 - IF(AT247&gt;1, K247*BA247*100.0/(AV247*BU247), 0)</f>
        <v>0</v>
      </c>
      <c r="M247">
        <f>((S247-I247/2)*L247-K247)/(S247+I247/2)</f>
        <v>0</v>
      </c>
      <c r="N247">
        <f>M247*(BN247+BO247)/1000.0</f>
        <v>0</v>
      </c>
      <c r="O247">
        <f>(BG247 - IF(AT247&gt;1, K247*BA247*100.0/(AV247*BU247), 0))*(BN247+BO247)/1000.0</f>
        <v>0</v>
      </c>
      <c r="P247">
        <f>2.0/((1/R247-1/Q247)+SIGN(R247)*SQRT((1/R247-1/Q247)*(1/R247-1/Q247) + 4*BB247/((BB247+1)*(BB247+1))*(2*1/R247*1/Q247-1/Q247*1/Q247)))</f>
        <v>0</v>
      </c>
      <c r="Q247">
        <f>IF(LEFT(BC247,1)&lt;&gt;"0",IF(LEFT(BC247,1)="1",3.0,BD247),$D$5+$E$5*(BU247*BN247/($K$5*1000))+$F$5*(BU247*BN247/($K$5*1000))*MAX(MIN(BA247,$J$5),$I$5)*MAX(MIN(BA247,$J$5),$I$5)+$G$5*MAX(MIN(BA247,$J$5),$I$5)*(BU247*BN247/($K$5*1000))+$H$5*(BU247*BN247/($K$5*1000))*(BU247*BN247/($K$5*1000)))</f>
        <v>0</v>
      </c>
      <c r="R247">
        <f>I247*(1000-(1000*0.61365*exp(17.502*V247/(240.97+V247))/(BN247+BO247)+BI247)/2)/(1000*0.61365*exp(17.502*V247/(240.97+V247))/(BN247+BO247)-BI247)</f>
        <v>0</v>
      </c>
      <c r="S247">
        <f>1/((BB247+1)/(P247/1.6)+1/(Q247/1.37)) + BB247/((BB247+1)/(P247/1.6) + BB247/(Q247/1.37))</f>
        <v>0</v>
      </c>
      <c r="T247">
        <f>(AW247*AZ247)</f>
        <v>0</v>
      </c>
      <c r="U247">
        <f>(BP247+(T247+2*0.95*5.67E-8*(((BP247+$B$7)+273)^4-(BP247+273)^4)-44100*I247)/(1.84*29.3*Q247+8*0.95*5.67E-8*(BP247+273)^3))</f>
        <v>0</v>
      </c>
      <c r="V247">
        <f>($C$7*BQ247+$D$7*BR247+$E$7*U247)</f>
        <v>0</v>
      </c>
      <c r="W247">
        <f>0.61365*exp(17.502*V247/(240.97+V247))</f>
        <v>0</v>
      </c>
      <c r="X247">
        <f>(Y247/Z247*100)</f>
        <v>0</v>
      </c>
      <c r="Y247">
        <f>BI247*(BN247+BO247)/1000</f>
        <v>0</v>
      </c>
      <c r="Z247">
        <f>0.61365*exp(17.502*BP247/(240.97+BP247))</f>
        <v>0</v>
      </c>
      <c r="AA247">
        <f>(W247-BI247*(BN247+BO247)/1000)</f>
        <v>0</v>
      </c>
      <c r="AB247">
        <f>(-I247*44100)</f>
        <v>0</v>
      </c>
      <c r="AC247">
        <f>2*29.3*Q247*0.92*(BP247-V247)</f>
        <v>0</v>
      </c>
      <c r="AD247">
        <f>2*0.95*5.67E-8*(((BP247+$B$7)+273)^4-(V247+273)^4)</f>
        <v>0</v>
      </c>
      <c r="AE247">
        <f>T247+AD247+AB247+AC247</f>
        <v>0</v>
      </c>
      <c r="AF247">
        <f>BM247*AT247*(BH247-BG247*(1000-AT247*BJ247)/(1000-AT247*BI247))/(100*BA247)</f>
        <v>0</v>
      </c>
      <c r="AG247">
        <f>1000*BM247*AT247*(BI247-BJ247)/(100*BA247*(1000-AT247*BI247))</f>
        <v>0</v>
      </c>
      <c r="AH247">
        <f>(AI247 - AJ247 - BN247*1E3/(8.314*(BP247+273.15)) * AL247/BM247 * AK247) * BM247/(100*BA247) * (1000 - BJ247)/1000</f>
        <v>0</v>
      </c>
      <c r="AI247">
        <v>427.1060098594097</v>
      </c>
      <c r="AJ247">
        <v>424.6107272727272</v>
      </c>
      <c r="AK247">
        <v>-0.0003201324078174542</v>
      </c>
      <c r="AL247">
        <v>67.23848446765655</v>
      </c>
      <c r="AM247">
        <f>(AO247 - AN247 + BN247*1E3/(8.314*(BP247+273.15)) * AQ247/BM247 * AP247) * BM247/(100*BA247) * 1000/(1000 - AO247)</f>
        <v>0</v>
      </c>
      <c r="AN247">
        <v>16.71938214813321</v>
      </c>
      <c r="AO247">
        <v>17.05231454545453</v>
      </c>
      <c r="AP247">
        <v>-0.000134383557988339</v>
      </c>
      <c r="AQ247">
        <v>78.51056835904085</v>
      </c>
      <c r="AR247">
        <v>0</v>
      </c>
      <c r="AS247">
        <v>0</v>
      </c>
      <c r="AT247">
        <f>IF(AR247*$H$13&gt;=AV247,1.0,(AV247/(AV247-AR247*$H$13)))</f>
        <v>0</v>
      </c>
      <c r="AU247">
        <f>(AT247-1)*100</f>
        <v>0</v>
      </c>
      <c r="AV247">
        <f>MAX(0,($B$13+$C$13*BU247)/(1+$D$13*BU247)*BN247/(BP247+273)*$E$13)</f>
        <v>0</v>
      </c>
      <c r="AW247">
        <f>$B$11*BV247+$C$11*BW247+$F$11*CH247*(1-CK247)</f>
        <v>0</v>
      </c>
      <c r="AX247">
        <f>AW247*AY247</f>
        <v>0</v>
      </c>
      <c r="AY247">
        <f>($B$11*$D$9+$C$11*$D$9+$F$11*((CU247+CM247)/MAX(CU247+CM247+CV247, 0.1)*$I$9+CV247/MAX(CU247+CM247+CV247, 0.1)*$J$9))/($B$11+$C$11+$F$11)</f>
        <v>0</v>
      </c>
      <c r="AZ247">
        <f>($B$11*$K$9+$C$11*$K$9+$F$11*((CU247+CM247)/MAX(CU247+CM247+CV247, 0.1)*$P$9+CV247/MAX(CU247+CM247+CV247, 0.1)*$Q$9))/($B$11+$C$11+$F$11)</f>
        <v>0</v>
      </c>
      <c r="BA247">
        <v>6</v>
      </c>
      <c r="BB247">
        <v>0.5</v>
      </c>
      <c r="BC247" t="s">
        <v>355</v>
      </c>
      <c r="BD247">
        <v>2</v>
      </c>
      <c r="BE247" t="b">
        <v>1</v>
      </c>
      <c r="BF247">
        <v>1714162115.666666</v>
      </c>
      <c r="BG247">
        <v>417.3576666666667</v>
      </c>
      <c r="BH247">
        <v>419.9862</v>
      </c>
      <c r="BI247">
        <v>17.06167666666667</v>
      </c>
      <c r="BJ247">
        <v>16.72541</v>
      </c>
      <c r="BK247">
        <v>420.0384</v>
      </c>
      <c r="BL247">
        <v>17.07149</v>
      </c>
      <c r="BM247">
        <v>600.0077</v>
      </c>
      <c r="BN247">
        <v>101.2993333333333</v>
      </c>
      <c r="BO247">
        <v>0.09999363666666666</v>
      </c>
      <c r="BP247">
        <v>25.09954</v>
      </c>
      <c r="BQ247">
        <v>25.30392</v>
      </c>
      <c r="BR247">
        <v>999.9000000000002</v>
      </c>
      <c r="BS247">
        <v>0</v>
      </c>
      <c r="BT247">
        <v>0</v>
      </c>
      <c r="BU247">
        <v>9997.352000000001</v>
      </c>
      <c r="BV247">
        <v>0</v>
      </c>
      <c r="BW247">
        <v>917.1917666666666</v>
      </c>
      <c r="BX247">
        <v>-2.628508000000001</v>
      </c>
      <c r="BY247">
        <v>424.6021333333334</v>
      </c>
      <c r="BZ247">
        <v>427.1302</v>
      </c>
      <c r="CA247">
        <v>0.3362635999999999</v>
      </c>
      <c r="CB247">
        <v>419.9862</v>
      </c>
      <c r="CC247">
        <v>16.72541</v>
      </c>
      <c r="CD247">
        <v>1.728333666666667</v>
      </c>
      <c r="CE247">
        <v>1.694270666666666</v>
      </c>
      <c r="CF247">
        <v>15.15329</v>
      </c>
      <c r="CG247">
        <v>14.84403333333333</v>
      </c>
      <c r="CH247">
        <v>444.9974333333333</v>
      </c>
      <c r="CI247">
        <v>0.9100183333333334</v>
      </c>
      <c r="CJ247">
        <v>0.08998144999999998</v>
      </c>
      <c r="CK247">
        <v>0</v>
      </c>
      <c r="CL247">
        <v>270.5352666666666</v>
      </c>
      <c r="CM247">
        <v>5.00098</v>
      </c>
      <c r="CN247">
        <v>1827.735333333333</v>
      </c>
      <c r="CO247">
        <v>4085.887333333334</v>
      </c>
      <c r="CP247">
        <v>34.6103</v>
      </c>
      <c r="CQ247">
        <v>38.06199999999999</v>
      </c>
      <c r="CR247">
        <v>36.1808</v>
      </c>
      <c r="CS247">
        <v>37.30373333333333</v>
      </c>
      <c r="CT247">
        <v>36.437</v>
      </c>
      <c r="CU247">
        <v>400.4053333333333</v>
      </c>
      <c r="CV247">
        <v>39.59199999999999</v>
      </c>
      <c r="CW247">
        <v>0</v>
      </c>
      <c r="CX247">
        <v>1714162210.7</v>
      </c>
      <c r="CY247">
        <v>0</v>
      </c>
      <c r="CZ247">
        <v>1714161578</v>
      </c>
      <c r="DA247" t="s">
        <v>817</v>
      </c>
      <c r="DB247">
        <v>1714161569.5</v>
      </c>
      <c r="DC247">
        <v>1714161578</v>
      </c>
      <c r="DD247">
        <v>9</v>
      </c>
      <c r="DE247">
        <v>-1.772</v>
      </c>
      <c r="DF247">
        <v>0.006</v>
      </c>
      <c r="DG247">
        <v>-2.692</v>
      </c>
      <c r="DH247">
        <v>0.004</v>
      </c>
      <c r="DI247">
        <v>420</v>
      </c>
      <c r="DJ247">
        <v>20</v>
      </c>
      <c r="DK247">
        <v>0.09</v>
      </c>
      <c r="DL247">
        <v>0.04</v>
      </c>
      <c r="DM247">
        <v>-2.626049</v>
      </c>
      <c r="DN247">
        <v>-0.05056480300186687</v>
      </c>
      <c r="DO247">
        <v>0.03300544991361275</v>
      </c>
      <c r="DP247">
        <v>1</v>
      </c>
      <c r="DQ247">
        <v>0.34216525</v>
      </c>
      <c r="DR247">
        <v>-0.09753928705440919</v>
      </c>
      <c r="DS247">
        <v>0.01036661331330054</v>
      </c>
      <c r="DT247">
        <v>1</v>
      </c>
      <c r="DU247">
        <v>2</v>
      </c>
      <c r="DV247">
        <v>2</v>
      </c>
      <c r="DW247" t="s">
        <v>365</v>
      </c>
      <c r="DX247">
        <v>3.22853</v>
      </c>
      <c r="DY247">
        <v>2.70409</v>
      </c>
      <c r="DZ247">
        <v>0.104808</v>
      </c>
      <c r="EA247">
        <v>0.105112</v>
      </c>
      <c r="EB247">
        <v>0.0902312</v>
      </c>
      <c r="EC247">
        <v>0.08946</v>
      </c>
      <c r="ED247">
        <v>29070.4</v>
      </c>
      <c r="EE247">
        <v>28326.1</v>
      </c>
      <c r="EF247">
        <v>31115.8</v>
      </c>
      <c r="EG247">
        <v>30026</v>
      </c>
      <c r="EH247">
        <v>37905.8</v>
      </c>
      <c r="EI247">
        <v>36173.6</v>
      </c>
      <c r="EJ247">
        <v>43594.3</v>
      </c>
      <c r="EK247">
        <v>41952.2</v>
      </c>
      <c r="EL247">
        <v>2.10037</v>
      </c>
      <c r="EM247">
        <v>1.83072</v>
      </c>
      <c r="EN247">
        <v>-0.00619143</v>
      </c>
      <c r="EO247">
        <v>0</v>
      </c>
      <c r="EP247">
        <v>25.4083</v>
      </c>
      <c r="EQ247">
        <v>999.9</v>
      </c>
      <c r="ER247">
        <v>36.9</v>
      </c>
      <c r="ES247">
        <v>35.1</v>
      </c>
      <c r="ET247">
        <v>20.6899</v>
      </c>
      <c r="EU247">
        <v>61.633</v>
      </c>
      <c r="EV247">
        <v>22.4439</v>
      </c>
      <c r="EW247">
        <v>1</v>
      </c>
      <c r="EX247">
        <v>0.167424</v>
      </c>
      <c r="EY247">
        <v>2.17867</v>
      </c>
      <c r="EZ247">
        <v>20.1928</v>
      </c>
      <c r="FA247">
        <v>5.22313</v>
      </c>
      <c r="FB247">
        <v>11.998</v>
      </c>
      <c r="FC247">
        <v>4.9658</v>
      </c>
      <c r="FD247">
        <v>3.297</v>
      </c>
      <c r="FE247">
        <v>9999</v>
      </c>
      <c r="FF247">
        <v>9999</v>
      </c>
      <c r="FG247">
        <v>9999</v>
      </c>
      <c r="FH247">
        <v>29.6</v>
      </c>
      <c r="FI247">
        <v>4.97098</v>
      </c>
      <c r="FJ247">
        <v>1.86786</v>
      </c>
      <c r="FK247">
        <v>1.85931</v>
      </c>
      <c r="FL247">
        <v>1.86538</v>
      </c>
      <c r="FM247">
        <v>1.86323</v>
      </c>
      <c r="FN247">
        <v>1.86455</v>
      </c>
      <c r="FO247">
        <v>1.86005</v>
      </c>
      <c r="FP247">
        <v>1.86416</v>
      </c>
      <c r="FQ247">
        <v>0</v>
      </c>
      <c r="FR247">
        <v>0</v>
      </c>
      <c r="FS247">
        <v>0</v>
      </c>
      <c r="FT247">
        <v>0</v>
      </c>
      <c r="FU247" t="s">
        <v>358</v>
      </c>
      <c r="FV247" t="s">
        <v>359</v>
      </c>
      <c r="FW247" t="s">
        <v>360</v>
      </c>
      <c r="FX247" t="s">
        <v>360</v>
      </c>
      <c r="FY247" t="s">
        <v>360</v>
      </c>
      <c r="FZ247" t="s">
        <v>360</v>
      </c>
      <c r="GA247">
        <v>0</v>
      </c>
      <c r="GB247">
        <v>100</v>
      </c>
      <c r="GC247">
        <v>100</v>
      </c>
      <c r="GD247">
        <v>-2.681</v>
      </c>
      <c r="GE247">
        <v>-0.0098</v>
      </c>
      <c r="GF247">
        <v>-0.8350387837502102</v>
      </c>
      <c r="GG247">
        <v>-0.004200780211792431</v>
      </c>
      <c r="GH247">
        <v>-6.086107273994438E-07</v>
      </c>
      <c r="GI247">
        <v>3.538391214060535E-10</v>
      </c>
      <c r="GJ247">
        <v>-0.03917734835192339</v>
      </c>
      <c r="GK247">
        <v>0.006682484536868237</v>
      </c>
      <c r="GL247">
        <v>-0.0007200357986506558</v>
      </c>
      <c r="GM247">
        <v>2.515042002614049E-05</v>
      </c>
      <c r="GN247">
        <v>15</v>
      </c>
      <c r="GO247">
        <v>1944</v>
      </c>
      <c r="GP247">
        <v>3</v>
      </c>
      <c r="GQ247">
        <v>20</v>
      </c>
      <c r="GR247">
        <v>9.199999999999999</v>
      </c>
      <c r="GS247">
        <v>9.1</v>
      </c>
      <c r="GT247">
        <v>1.14502</v>
      </c>
      <c r="GU247">
        <v>2.4646</v>
      </c>
      <c r="GV247">
        <v>1.44775</v>
      </c>
      <c r="GW247">
        <v>2.28394</v>
      </c>
      <c r="GX247">
        <v>1.55151</v>
      </c>
      <c r="GY247">
        <v>2.28638</v>
      </c>
      <c r="GZ247">
        <v>39.4916</v>
      </c>
      <c r="HA247">
        <v>13.344</v>
      </c>
      <c r="HB247">
        <v>18</v>
      </c>
      <c r="HC247">
        <v>606.056</v>
      </c>
      <c r="HD247">
        <v>433.308</v>
      </c>
      <c r="HE247">
        <v>21.9992</v>
      </c>
      <c r="HF247">
        <v>29.2247</v>
      </c>
      <c r="HG247">
        <v>30.0002</v>
      </c>
      <c r="HH247">
        <v>29.2956</v>
      </c>
      <c r="HI247">
        <v>29.2747</v>
      </c>
      <c r="HJ247">
        <v>22.9281</v>
      </c>
      <c r="HK247">
        <v>26.2582</v>
      </c>
      <c r="HL247">
        <v>42.7505</v>
      </c>
      <c r="HM247">
        <v>22</v>
      </c>
      <c r="HN247">
        <v>420</v>
      </c>
      <c r="HO247">
        <v>16.68</v>
      </c>
      <c r="HP247">
        <v>98.7268</v>
      </c>
      <c r="HQ247">
        <v>100.221</v>
      </c>
    </row>
    <row r="248" spans="1:225">
      <c r="A248">
        <v>232</v>
      </c>
      <c r="B248">
        <v>1714162133.6</v>
      </c>
      <c r="C248">
        <v>11076.5</v>
      </c>
      <c r="D248" t="s">
        <v>852</v>
      </c>
      <c r="E248" t="s">
        <v>853</v>
      </c>
      <c r="F248">
        <v>5</v>
      </c>
      <c r="G248" t="s">
        <v>489</v>
      </c>
      <c r="H248">
        <v>1714162125.666666</v>
      </c>
      <c r="I248">
        <f>(J248)/1000</f>
        <v>0</v>
      </c>
      <c r="J248">
        <f>IF(BE248, AM248, AG248)</f>
        <v>0</v>
      </c>
      <c r="K248">
        <f>IF(BE248, AH248, AF248)</f>
        <v>0</v>
      </c>
      <c r="L248">
        <f>BG248 - IF(AT248&gt;1, K248*BA248*100.0/(AV248*BU248), 0)</f>
        <v>0</v>
      </c>
      <c r="M248">
        <f>((S248-I248/2)*L248-K248)/(S248+I248/2)</f>
        <v>0</v>
      </c>
      <c r="N248">
        <f>M248*(BN248+BO248)/1000.0</f>
        <v>0</v>
      </c>
      <c r="O248">
        <f>(BG248 - IF(AT248&gt;1, K248*BA248*100.0/(AV248*BU248), 0))*(BN248+BO248)/1000.0</f>
        <v>0</v>
      </c>
      <c r="P248">
        <f>2.0/((1/R248-1/Q248)+SIGN(R248)*SQRT((1/R248-1/Q248)*(1/R248-1/Q248) + 4*BB248/((BB248+1)*(BB248+1))*(2*1/R248*1/Q248-1/Q248*1/Q248)))</f>
        <v>0</v>
      </c>
      <c r="Q248">
        <f>IF(LEFT(BC248,1)&lt;&gt;"0",IF(LEFT(BC248,1)="1",3.0,BD248),$D$5+$E$5*(BU248*BN248/($K$5*1000))+$F$5*(BU248*BN248/($K$5*1000))*MAX(MIN(BA248,$J$5),$I$5)*MAX(MIN(BA248,$J$5),$I$5)+$G$5*MAX(MIN(BA248,$J$5),$I$5)*(BU248*BN248/($K$5*1000))+$H$5*(BU248*BN248/($K$5*1000))*(BU248*BN248/($K$5*1000)))</f>
        <v>0</v>
      </c>
      <c r="R248">
        <f>I248*(1000-(1000*0.61365*exp(17.502*V248/(240.97+V248))/(BN248+BO248)+BI248)/2)/(1000*0.61365*exp(17.502*V248/(240.97+V248))/(BN248+BO248)-BI248)</f>
        <v>0</v>
      </c>
      <c r="S248">
        <f>1/((BB248+1)/(P248/1.6)+1/(Q248/1.37)) + BB248/((BB248+1)/(P248/1.6) + BB248/(Q248/1.37))</f>
        <v>0</v>
      </c>
      <c r="T248">
        <f>(AW248*AZ248)</f>
        <v>0</v>
      </c>
      <c r="U248">
        <f>(BP248+(T248+2*0.95*5.67E-8*(((BP248+$B$7)+273)^4-(BP248+273)^4)-44100*I248)/(1.84*29.3*Q248+8*0.95*5.67E-8*(BP248+273)^3))</f>
        <v>0</v>
      </c>
      <c r="V248">
        <f>($C$7*BQ248+$D$7*BR248+$E$7*U248)</f>
        <v>0</v>
      </c>
      <c r="W248">
        <f>0.61365*exp(17.502*V248/(240.97+V248))</f>
        <v>0</v>
      </c>
      <c r="X248">
        <f>(Y248/Z248*100)</f>
        <v>0</v>
      </c>
      <c r="Y248">
        <f>BI248*(BN248+BO248)/1000</f>
        <v>0</v>
      </c>
      <c r="Z248">
        <f>0.61365*exp(17.502*BP248/(240.97+BP248))</f>
        <v>0</v>
      </c>
      <c r="AA248">
        <f>(W248-BI248*(BN248+BO248)/1000)</f>
        <v>0</v>
      </c>
      <c r="AB248">
        <f>(-I248*44100)</f>
        <v>0</v>
      </c>
      <c r="AC248">
        <f>2*29.3*Q248*0.92*(BP248-V248)</f>
        <v>0</v>
      </c>
      <c r="AD248">
        <f>2*0.95*5.67E-8*(((BP248+$B$7)+273)^4-(V248+273)^4)</f>
        <v>0</v>
      </c>
      <c r="AE248">
        <f>T248+AD248+AB248+AC248</f>
        <v>0</v>
      </c>
      <c r="AF248">
        <f>BM248*AT248*(BH248-BG248*(1000-AT248*BJ248)/(1000-AT248*BI248))/(100*BA248)</f>
        <v>0</v>
      </c>
      <c r="AG248">
        <f>1000*BM248*AT248*(BI248-BJ248)/(100*BA248*(1000-AT248*BI248))</f>
        <v>0</v>
      </c>
      <c r="AH248">
        <f>(AI248 - AJ248 - BN248*1E3/(8.314*(BP248+273.15)) * AL248/BM248 * AK248) * BM248/(100*BA248) * (1000 - BJ248)/1000</f>
        <v>0</v>
      </c>
      <c r="AI248">
        <v>427.1746553066694</v>
      </c>
      <c r="AJ248">
        <v>424.5519636363636</v>
      </c>
      <c r="AK248">
        <v>-0.008048617127268579</v>
      </c>
      <c r="AL248">
        <v>67.23848446765655</v>
      </c>
      <c r="AM248">
        <f>(AO248 - AN248 + BN248*1E3/(8.314*(BP248+273.15)) * AQ248/BM248 * AP248) * BM248/(100*BA248) * 1000/(1000 - AO248)</f>
        <v>0</v>
      </c>
      <c r="AN248">
        <v>16.72281609153222</v>
      </c>
      <c r="AO248">
        <v>17.05212727272727</v>
      </c>
      <c r="AP248">
        <v>9.059116104834813E-06</v>
      </c>
      <c r="AQ248">
        <v>78.51056835904085</v>
      </c>
      <c r="AR248">
        <v>0</v>
      </c>
      <c r="AS248">
        <v>0</v>
      </c>
      <c r="AT248">
        <f>IF(AR248*$H$13&gt;=AV248,1.0,(AV248/(AV248-AR248*$H$13)))</f>
        <v>0</v>
      </c>
      <c r="AU248">
        <f>(AT248-1)*100</f>
        <v>0</v>
      </c>
      <c r="AV248">
        <f>MAX(0,($B$13+$C$13*BU248)/(1+$D$13*BU248)*BN248/(BP248+273)*$E$13)</f>
        <v>0</v>
      </c>
      <c r="AW248">
        <f>$B$11*BV248+$C$11*BW248+$F$11*CH248*(1-CK248)</f>
        <v>0</v>
      </c>
      <c r="AX248">
        <f>AW248*AY248</f>
        <v>0</v>
      </c>
      <c r="AY248">
        <f>($B$11*$D$9+$C$11*$D$9+$F$11*((CU248+CM248)/MAX(CU248+CM248+CV248, 0.1)*$I$9+CV248/MAX(CU248+CM248+CV248, 0.1)*$J$9))/($B$11+$C$11+$F$11)</f>
        <v>0</v>
      </c>
      <c r="AZ248">
        <f>($B$11*$K$9+$C$11*$K$9+$F$11*((CU248+CM248)/MAX(CU248+CM248+CV248, 0.1)*$P$9+CV248/MAX(CU248+CM248+CV248, 0.1)*$Q$9))/($B$11+$C$11+$F$11)</f>
        <v>0</v>
      </c>
      <c r="BA248">
        <v>6</v>
      </c>
      <c r="BB248">
        <v>0.5</v>
      </c>
      <c r="BC248" t="s">
        <v>355</v>
      </c>
      <c r="BD248">
        <v>2</v>
      </c>
      <c r="BE248" t="b">
        <v>1</v>
      </c>
      <c r="BF248">
        <v>1714162125.666666</v>
      </c>
      <c r="BG248">
        <v>417.3511333333334</v>
      </c>
      <c r="BH248">
        <v>420.0112999999999</v>
      </c>
      <c r="BI248">
        <v>17.05292333333334</v>
      </c>
      <c r="BJ248">
        <v>16.72228333333333</v>
      </c>
      <c r="BK248">
        <v>420.0318000000001</v>
      </c>
      <c r="BL248">
        <v>17.06277</v>
      </c>
      <c r="BM248">
        <v>600.0016666666667</v>
      </c>
      <c r="BN248">
        <v>101.2985</v>
      </c>
      <c r="BO248">
        <v>0.09987184</v>
      </c>
      <c r="BP248">
        <v>25.10609</v>
      </c>
      <c r="BQ248">
        <v>25.30689666666666</v>
      </c>
      <c r="BR248">
        <v>999.9000000000002</v>
      </c>
      <c r="BS248">
        <v>0</v>
      </c>
      <c r="BT248">
        <v>0</v>
      </c>
      <c r="BU248">
        <v>10000.28766666667</v>
      </c>
      <c r="BV248">
        <v>0</v>
      </c>
      <c r="BW248">
        <v>917.7125000000001</v>
      </c>
      <c r="BX248">
        <v>-2.660205333333333</v>
      </c>
      <c r="BY248">
        <v>424.5916999999999</v>
      </c>
      <c r="BZ248">
        <v>427.1544333333333</v>
      </c>
      <c r="CA248">
        <v>0.3306367000000001</v>
      </c>
      <c r="CB248">
        <v>420.0112999999999</v>
      </c>
      <c r="CC248">
        <v>16.72228333333333</v>
      </c>
      <c r="CD248">
        <v>1.727433333333334</v>
      </c>
      <c r="CE248">
        <v>1.693939666666667</v>
      </c>
      <c r="CF248">
        <v>15.14517666666667</v>
      </c>
      <c r="CG248">
        <v>14.84100666666667</v>
      </c>
      <c r="CH248">
        <v>444.9991</v>
      </c>
      <c r="CI248">
        <v>0.9100280000000001</v>
      </c>
      <c r="CJ248">
        <v>0.08997179999999998</v>
      </c>
      <c r="CK248">
        <v>0</v>
      </c>
      <c r="CL248">
        <v>269.224</v>
      </c>
      <c r="CM248">
        <v>5.00098</v>
      </c>
      <c r="CN248">
        <v>1826.436333333333</v>
      </c>
      <c r="CO248">
        <v>4085.916</v>
      </c>
      <c r="CP248">
        <v>34.625</v>
      </c>
      <c r="CQ248">
        <v>38.06199999999999</v>
      </c>
      <c r="CR248">
        <v>36.17666666666666</v>
      </c>
      <c r="CS248">
        <v>37.31199999999999</v>
      </c>
      <c r="CT248">
        <v>36.43286666666666</v>
      </c>
      <c r="CU248">
        <v>400.4109999999999</v>
      </c>
      <c r="CV248">
        <v>39.59</v>
      </c>
      <c r="CW248">
        <v>0</v>
      </c>
      <c r="CX248">
        <v>1714162220.9</v>
      </c>
      <c r="CY248">
        <v>0</v>
      </c>
      <c r="CZ248">
        <v>1714161578</v>
      </c>
      <c r="DA248" t="s">
        <v>817</v>
      </c>
      <c r="DB248">
        <v>1714161569.5</v>
      </c>
      <c r="DC248">
        <v>1714161578</v>
      </c>
      <c r="DD248">
        <v>9</v>
      </c>
      <c r="DE248">
        <v>-1.772</v>
      </c>
      <c r="DF248">
        <v>0.006</v>
      </c>
      <c r="DG248">
        <v>-2.692</v>
      </c>
      <c r="DH248">
        <v>0.004</v>
      </c>
      <c r="DI248">
        <v>420</v>
      </c>
      <c r="DJ248">
        <v>20</v>
      </c>
      <c r="DK248">
        <v>0.09</v>
      </c>
      <c r="DL248">
        <v>0.04</v>
      </c>
      <c r="DM248">
        <v>-2.655742195121951</v>
      </c>
      <c r="DN248">
        <v>-0.2262961672473927</v>
      </c>
      <c r="DO248">
        <v>0.05660671762739199</v>
      </c>
      <c r="DP248">
        <v>0</v>
      </c>
      <c r="DQ248">
        <v>0.3315033170731708</v>
      </c>
      <c r="DR248">
        <v>-0.02032011846689807</v>
      </c>
      <c r="DS248">
        <v>0.002741387688824804</v>
      </c>
      <c r="DT248">
        <v>1</v>
      </c>
      <c r="DU248">
        <v>1</v>
      </c>
      <c r="DV248">
        <v>2</v>
      </c>
      <c r="DW248" t="s">
        <v>368</v>
      </c>
      <c r="DX248">
        <v>3.22837</v>
      </c>
      <c r="DY248">
        <v>2.7043</v>
      </c>
      <c r="DZ248">
        <v>0.1048</v>
      </c>
      <c r="EA248">
        <v>0.105125</v>
      </c>
      <c r="EB248">
        <v>0.0902307</v>
      </c>
      <c r="EC248">
        <v>0.0894486</v>
      </c>
      <c r="ED248">
        <v>29069.8</v>
      </c>
      <c r="EE248">
        <v>28325.9</v>
      </c>
      <c r="EF248">
        <v>31114.9</v>
      </c>
      <c r="EG248">
        <v>30026.2</v>
      </c>
      <c r="EH248">
        <v>37905</v>
      </c>
      <c r="EI248">
        <v>36174</v>
      </c>
      <c r="EJ248">
        <v>43593.3</v>
      </c>
      <c r="EK248">
        <v>41952.2</v>
      </c>
      <c r="EL248">
        <v>2.10015</v>
      </c>
      <c r="EM248">
        <v>1.83092</v>
      </c>
      <c r="EN248">
        <v>-0.00566244</v>
      </c>
      <c r="EO248">
        <v>0</v>
      </c>
      <c r="EP248">
        <v>25.4095</v>
      </c>
      <c r="EQ248">
        <v>999.9</v>
      </c>
      <c r="ER248">
        <v>36.9</v>
      </c>
      <c r="ES248">
        <v>35</v>
      </c>
      <c r="ET248">
        <v>20.5747</v>
      </c>
      <c r="EU248">
        <v>61.623</v>
      </c>
      <c r="EV248">
        <v>21.9952</v>
      </c>
      <c r="EW248">
        <v>1</v>
      </c>
      <c r="EX248">
        <v>0.167886</v>
      </c>
      <c r="EY248">
        <v>2.19168</v>
      </c>
      <c r="EZ248">
        <v>20.1927</v>
      </c>
      <c r="FA248">
        <v>5.22313</v>
      </c>
      <c r="FB248">
        <v>11.998</v>
      </c>
      <c r="FC248">
        <v>4.96585</v>
      </c>
      <c r="FD248">
        <v>3.297</v>
      </c>
      <c r="FE248">
        <v>9999</v>
      </c>
      <c r="FF248">
        <v>9999</v>
      </c>
      <c r="FG248">
        <v>9999</v>
      </c>
      <c r="FH248">
        <v>29.6</v>
      </c>
      <c r="FI248">
        <v>4.97094</v>
      </c>
      <c r="FJ248">
        <v>1.86784</v>
      </c>
      <c r="FK248">
        <v>1.85929</v>
      </c>
      <c r="FL248">
        <v>1.86538</v>
      </c>
      <c r="FM248">
        <v>1.86322</v>
      </c>
      <c r="FN248">
        <v>1.86452</v>
      </c>
      <c r="FO248">
        <v>1.86005</v>
      </c>
      <c r="FP248">
        <v>1.86417</v>
      </c>
      <c r="FQ248">
        <v>0</v>
      </c>
      <c r="FR248">
        <v>0</v>
      </c>
      <c r="FS248">
        <v>0</v>
      </c>
      <c r="FT248">
        <v>0</v>
      </c>
      <c r="FU248" t="s">
        <v>358</v>
      </c>
      <c r="FV248" t="s">
        <v>359</v>
      </c>
      <c r="FW248" t="s">
        <v>360</v>
      </c>
      <c r="FX248" t="s">
        <v>360</v>
      </c>
      <c r="FY248" t="s">
        <v>360</v>
      </c>
      <c r="FZ248" t="s">
        <v>360</v>
      </c>
      <c r="GA248">
        <v>0</v>
      </c>
      <c r="GB248">
        <v>100</v>
      </c>
      <c r="GC248">
        <v>100</v>
      </c>
      <c r="GD248">
        <v>-2.681</v>
      </c>
      <c r="GE248">
        <v>-0.009900000000000001</v>
      </c>
      <c r="GF248">
        <v>-0.8350387837502102</v>
      </c>
      <c r="GG248">
        <v>-0.004200780211792431</v>
      </c>
      <c r="GH248">
        <v>-6.086107273994438E-07</v>
      </c>
      <c r="GI248">
        <v>3.538391214060535E-10</v>
      </c>
      <c r="GJ248">
        <v>-0.03917734835192339</v>
      </c>
      <c r="GK248">
        <v>0.006682484536868237</v>
      </c>
      <c r="GL248">
        <v>-0.0007200357986506558</v>
      </c>
      <c r="GM248">
        <v>2.515042002614049E-05</v>
      </c>
      <c r="GN248">
        <v>15</v>
      </c>
      <c r="GO248">
        <v>1944</v>
      </c>
      <c r="GP248">
        <v>3</v>
      </c>
      <c r="GQ248">
        <v>20</v>
      </c>
      <c r="GR248">
        <v>9.4</v>
      </c>
      <c r="GS248">
        <v>9.300000000000001</v>
      </c>
      <c r="GT248">
        <v>1.14502</v>
      </c>
      <c r="GU248">
        <v>2.45728</v>
      </c>
      <c r="GV248">
        <v>1.44775</v>
      </c>
      <c r="GW248">
        <v>2.28516</v>
      </c>
      <c r="GX248">
        <v>1.55151</v>
      </c>
      <c r="GY248">
        <v>2.42188</v>
      </c>
      <c r="GZ248">
        <v>39.4666</v>
      </c>
      <c r="HA248">
        <v>13.3528</v>
      </c>
      <c r="HB248">
        <v>18</v>
      </c>
      <c r="HC248">
        <v>605.931</v>
      </c>
      <c r="HD248">
        <v>433.454</v>
      </c>
      <c r="HE248">
        <v>22.0012</v>
      </c>
      <c r="HF248">
        <v>29.2285</v>
      </c>
      <c r="HG248">
        <v>30.0001</v>
      </c>
      <c r="HH248">
        <v>29.2993</v>
      </c>
      <c r="HI248">
        <v>29.2782</v>
      </c>
      <c r="HJ248">
        <v>22.9255</v>
      </c>
      <c r="HK248">
        <v>26.2582</v>
      </c>
      <c r="HL248">
        <v>42.7505</v>
      </c>
      <c r="HM248">
        <v>22</v>
      </c>
      <c r="HN248">
        <v>420</v>
      </c>
      <c r="HO248">
        <v>16.6723</v>
      </c>
      <c r="HP248">
        <v>98.7243</v>
      </c>
      <c r="HQ248">
        <v>100.221</v>
      </c>
    </row>
    <row r="249" spans="1:225">
      <c r="A249">
        <v>233</v>
      </c>
      <c r="B249">
        <v>1714162143.6</v>
      </c>
      <c r="C249">
        <v>11086.5</v>
      </c>
      <c r="D249" t="s">
        <v>854</v>
      </c>
      <c r="E249" t="s">
        <v>855</v>
      </c>
      <c r="F249">
        <v>5</v>
      </c>
      <c r="G249" t="s">
        <v>489</v>
      </c>
      <c r="H249">
        <v>1714162135.666666</v>
      </c>
      <c r="I249">
        <f>(J249)/1000</f>
        <v>0</v>
      </c>
      <c r="J249">
        <f>IF(BE249, AM249, AG249)</f>
        <v>0</v>
      </c>
      <c r="K249">
        <f>IF(BE249, AH249, AF249)</f>
        <v>0</v>
      </c>
      <c r="L249">
        <f>BG249 - IF(AT249&gt;1, K249*BA249*100.0/(AV249*BU249), 0)</f>
        <v>0</v>
      </c>
      <c r="M249">
        <f>((S249-I249/2)*L249-K249)/(S249+I249/2)</f>
        <v>0</v>
      </c>
      <c r="N249">
        <f>M249*(BN249+BO249)/1000.0</f>
        <v>0</v>
      </c>
      <c r="O249">
        <f>(BG249 - IF(AT249&gt;1, K249*BA249*100.0/(AV249*BU249), 0))*(BN249+BO249)/1000.0</f>
        <v>0</v>
      </c>
      <c r="P249">
        <f>2.0/((1/R249-1/Q249)+SIGN(R249)*SQRT((1/R249-1/Q249)*(1/R249-1/Q249) + 4*BB249/((BB249+1)*(BB249+1))*(2*1/R249*1/Q249-1/Q249*1/Q249)))</f>
        <v>0</v>
      </c>
      <c r="Q249">
        <f>IF(LEFT(BC249,1)&lt;&gt;"0",IF(LEFT(BC249,1)="1",3.0,BD249),$D$5+$E$5*(BU249*BN249/($K$5*1000))+$F$5*(BU249*BN249/($K$5*1000))*MAX(MIN(BA249,$J$5),$I$5)*MAX(MIN(BA249,$J$5),$I$5)+$G$5*MAX(MIN(BA249,$J$5),$I$5)*(BU249*BN249/($K$5*1000))+$H$5*(BU249*BN249/($K$5*1000))*(BU249*BN249/($K$5*1000)))</f>
        <v>0</v>
      </c>
      <c r="R249">
        <f>I249*(1000-(1000*0.61365*exp(17.502*V249/(240.97+V249))/(BN249+BO249)+BI249)/2)/(1000*0.61365*exp(17.502*V249/(240.97+V249))/(BN249+BO249)-BI249)</f>
        <v>0</v>
      </c>
      <c r="S249">
        <f>1/((BB249+1)/(P249/1.6)+1/(Q249/1.37)) + BB249/((BB249+1)/(P249/1.6) + BB249/(Q249/1.37))</f>
        <v>0</v>
      </c>
      <c r="T249">
        <f>(AW249*AZ249)</f>
        <v>0</v>
      </c>
      <c r="U249">
        <f>(BP249+(T249+2*0.95*5.67E-8*(((BP249+$B$7)+273)^4-(BP249+273)^4)-44100*I249)/(1.84*29.3*Q249+8*0.95*5.67E-8*(BP249+273)^3))</f>
        <v>0</v>
      </c>
      <c r="V249">
        <f>($C$7*BQ249+$D$7*BR249+$E$7*U249)</f>
        <v>0</v>
      </c>
      <c r="W249">
        <f>0.61365*exp(17.502*V249/(240.97+V249))</f>
        <v>0</v>
      </c>
      <c r="X249">
        <f>(Y249/Z249*100)</f>
        <v>0</v>
      </c>
      <c r="Y249">
        <f>BI249*(BN249+BO249)/1000</f>
        <v>0</v>
      </c>
      <c r="Z249">
        <f>0.61365*exp(17.502*BP249/(240.97+BP249))</f>
        <v>0</v>
      </c>
      <c r="AA249">
        <f>(W249-BI249*(BN249+BO249)/1000)</f>
        <v>0</v>
      </c>
      <c r="AB249">
        <f>(-I249*44100)</f>
        <v>0</v>
      </c>
      <c r="AC249">
        <f>2*29.3*Q249*0.92*(BP249-V249)</f>
        <v>0</v>
      </c>
      <c r="AD249">
        <f>2*0.95*5.67E-8*(((BP249+$B$7)+273)^4-(V249+273)^4)</f>
        <v>0</v>
      </c>
      <c r="AE249">
        <f>T249+AD249+AB249+AC249</f>
        <v>0</v>
      </c>
      <c r="AF249">
        <f>BM249*AT249*(BH249-BG249*(1000-AT249*BJ249)/(1000-AT249*BI249))/(100*BA249)</f>
        <v>0</v>
      </c>
      <c r="AG249">
        <f>1000*BM249*AT249*(BI249-BJ249)/(100*BA249*(1000-AT249*BI249))</f>
        <v>0</v>
      </c>
      <c r="AH249">
        <f>(AI249 - AJ249 - BN249*1E3/(8.314*(BP249+273.15)) * AL249/BM249 * AK249) * BM249/(100*BA249) * (1000 - BJ249)/1000</f>
        <v>0</v>
      </c>
      <c r="AI249">
        <v>427.0592284823949</v>
      </c>
      <c r="AJ249">
        <v>424.5594727272724</v>
      </c>
      <c r="AK249">
        <v>0.01316760640830335</v>
      </c>
      <c r="AL249">
        <v>67.23848446765655</v>
      </c>
      <c r="AM249">
        <f>(AO249 - AN249 + BN249*1E3/(8.314*(BP249+273.15)) * AQ249/BM249 * AP249) * BM249/(100*BA249) * 1000/(1000 - AO249)</f>
        <v>0</v>
      </c>
      <c r="AN249">
        <v>16.72319359807067</v>
      </c>
      <c r="AO249">
        <v>17.0554</v>
      </c>
      <c r="AP249">
        <v>-4.171651927396166E-05</v>
      </c>
      <c r="AQ249">
        <v>78.51056835904085</v>
      </c>
      <c r="AR249">
        <v>0</v>
      </c>
      <c r="AS249">
        <v>0</v>
      </c>
      <c r="AT249">
        <f>IF(AR249*$H$13&gt;=AV249,1.0,(AV249/(AV249-AR249*$H$13)))</f>
        <v>0</v>
      </c>
      <c r="AU249">
        <f>(AT249-1)*100</f>
        <v>0</v>
      </c>
      <c r="AV249">
        <f>MAX(0,($B$13+$C$13*BU249)/(1+$D$13*BU249)*BN249/(BP249+273)*$E$13)</f>
        <v>0</v>
      </c>
      <c r="AW249">
        <f>$B$11*BV249+$C$11*BW249+$F$11*CH249*(1-CK249)</f>
        <v>0</v>
      </c>
      <c r="AX249">
        <f>AW249*AY249</f>
        <v>0</v>
      </c>
      <c r="AY249">
        <f>($B$11*$D$9+$C$11*$D$9+$F$11*((CU249+CM249)/MAX(CU249+CM249+CV249, 0.1)*$I$9+CV249/MAX(CU249+CM249+CV249, 0.1)*$J$9))/($B$11+$C$11+$F$11)</f>
        <v>0</v>
      </c>
      <c r="AZ249">
        <f>($B$11*$K$9+$C$11*$K$9+$F$11*((CU249+CM249)/MAX(CU249+CM249+CV249, 0.1)*$P$9+CV249/MAX(CU249+CM249+CV249, 0.1)*$Q$9))/($B$11+$C$11+$F$11)</f>
        <v>0</v>
      </c>
      <c r="BA249">
        <v>6</v>
      </c>
      <c r="BB249">
        <v>0.5</v>
      </c>
      <c r="BC249" t="s">
        <v>355</v>
      </c>
      <c r="BD249">
        <v>2</v>
      </c>
      <c r="BE249" t="b">
        <v>1</v>
      </c>
      <c r="BF249">
        <v>1714162135.666666</v>
      </c>
      <c r="BG249">
        <v>417.3114666666667</v>
      </c>
      <c r="BH249">
        <v>419.9916</v>
      </c>
      <c r="BI249">
        <v>17.05452</v>
      </c>
      <c r="BJ249">
        <v>16.72228666666667</v>
      </c>
      <c r="BK249">
        <v>419.9919</v>
      </c>
      <c r="BL249">
        <v>17.06435</v>
      </c>
      <c r="BM249">
        <v>599.9981</v>
      </c>
      <c r="BN249">
        <v>101.2981333333333</v>
      </c>
      <c r="BO249">
        <v>0.10002289</v>
      </c>
      <c r="BP249">
        <v>25.1161</v>
      </c>
      <c r="BQ249">
        <v>25.31374</v>
      </c>
      <c r="BR249">
        <v>999.9000000000002</v>
      </c>
      <c r="BS249">
        <v>0</v>
      </c>
      <c r="BT249">
        <v>0</v>
      </c>
      <c r="BU249">
        <v>9994.141666666666</v>
      </c>
      <c r="BV249">
        <v>0</v>
      </c>
      <c r="BW249">
        <v>927.6689999999999</v>
      </c>
      <c r="BX249">
        <v>-2.680233666666666</v>
      </c>
      <c r="BY249">
        <v>424.5519333333333</v>
      </c>
      <c r="BZ249">
        <v>427.1344000000001</v>
      </c>
      <c r="CA249">
        <v>0.3322195666666666</v>
      </c>
      <c r="CB249">
        <v>419.9916</v>
      </c>
      <c r="CC249">
        <v>16.72228666666667</v>
      </c>
      <c r="CD249">
        <v>1.727590666666667</v>
      </c>
      <c r="CE249">
        <v>1.693936666666667</v>
      </c>
      <c r="CF249">
        <v>15.14659666666667</v>
      </c>
      <c r="CG249">
        <v>14.84099</v>
      </c>
      <c r="CH249">
        <v>444.9904999999999</v>
      </c>
      <c r="CI249">
        <v>0.9100241999999999</v>
      </c>
      <c r="CJ249">
        <v>0.0899756333333333</v>
      </c>
      <c r="CK249">
        <v>0</v>
      </c>
      <c r="CL249">
        <v>268.1703333333334</v>
      </c>
      <c r="CM249">
        <v>5.00098</v>
      </c>
      <c r="CN249">
        <v>1797.351666666666</v>
      </c>
      <c r="CO249">
        <v>4085.831</v>
      </c>
      <c r="CP249">
        <v>34.625</v>
      </c>
      <c r="CQ249">
        <v>38.06199999999999</v>
      </c>
      <c r="CR249">
        <v>36.187</v>
      </c>
      <c r="CS249">
        <v>37.31199999999999</v>
      </c>
      <c r="CT249">
        <v>36.437</v>
      </c>
      <c r="CU249">
        <v>400.4003333333332</v>
      </c>
      <c r="CV249">
        <v>39.59133333333332</v>
      </c>
      <c r="CW249">
        <v>0</v>
      </c>
      <c r="CX249">
        <v>1714162230.5</v>
      </c>
      <c r="CY249">
        <v>0</v>
      </c>
      <c r="CZ249">
        <v>1714161578</v>
      </c>
      <c r="DA249" t="s">
        <v>817</v>
      </c>
      <c r="DB249">
        <v>1714161569.5</v>
      </c>
      <c r="DC249">
        <v>1714161578</v>
      </c>
      <c r="DD249">
        <v>9</v>
      </c>
      <c r="DE249">
        <v>-1.772</v>
      </c>
      <c r="DF249">
        <v>0.006</v>
      </c>
      <c r="DG249">
        <v>-2.692</v>
      </c>
      <c r="DH249">
        <v>0.004</v>
      </c>
      <c r="DI249">
        <v>420</v>
      </c>
      <c r="DJ249">
        <v>20</v>
      </c>
      <c r="DK249">
        <v>0.09</v>
      </c>
      <c r="DL249">
        <v>0.04</v>
      </c>
      <c r="DM249">
        <v>-2.6801215</v>
      </c>
      <c r="DN249">
        <v>0.02836998123827601</v>
      </c>
      <c r="DO249">
        <v>0.05435943554480675</v>
      </c>
      <c r="DP249">
        <v>1</v>
      </c>
      <c r="DQ249">
        <v>0.331419325</v>
      </c>
      <c r="DR249">
        <v>0.02415751969981158</v>
      </c>
      <c r="DS249">
        <v>0.002851071258207167</v>
      </c>
      <c r="DT249">
        <v>1</v>
      </c>
      <c r="DU249">
        <v>2</v>
      </c>
      <c r="DV249">
        <v>2</v>
      </c>
      <c r="DW249" t="s">
        <v>365</v>
      </c>
      <c r="DX249">
        <v>3.22845</v>
      </c>
      <c r="DY249">
        <v>2.70429</v>
      </c>
      <c r="DZ249">
        <v>0.104797</v>
      </c>
      <c r="EA249">
        <v>0.105121</v>
      </c>
      <c r="EB249">
        <v>0.09024210000000001</v>
      </c>
      <c r="EC249">
        <v>0.0894407</v>
      </c>
      <c r="ED249">
        <v>29070.2</v>
      </c>
      <c r="EE249">
        <v>28325.4</v>
      </c>
      <c r="EF249">
        <v>31115.2</v>
      </c>
      <c r="EG249">
        <v>30025.6</v>
      </c>
      <c r="EH249">
        <v>37904.7</v>
      </c>
      <c r="EI249">
        <v>36173.8</v>
      </c>
      <c r="EJ249">
        <v>43593.6</v>
      </c>
      <c r="EK249">
        <v>41951.6</v>
      </c>
      <c r="EL249">
        <v>2.10047</v>
      </c>
      <c r="EM249">
        <v>1.8308</v>
      </c>
      <c r="EN249">
        <v>-0.0071153</v>
      </c>
      <c r="EO249">
        <v>0</v>
      </c>
      <c r="EP249">
        <v>25.4247</v>
      </c>
      <c r="EQ249">
        <v>999.9</v>
      </c>
      <c r="ER249">
        <v>37</v>
      </c>
      <c r="ES249">
        <v>35.1</v>
      </c>
      <c r="ET249">
        <v>20.743</v>
      </c>
      <c r="EU249">
        <v>61.673</v>
      </c>
      <c r="EV249">
        <v>22.0433</v>
      </c>
      <c r="EW249">
        <v>1</v>
      </c>
      <c r="EX249">
        <v>0.168232</v>
      </c>
      <c r="EY249">
        <v>2.20252</v>
      </c>
      <c r="EZ249">
        <v>20.1925</v>
      </c>
      <c r="FA249">
        <v>5.22313</v>
      </c>
      <c r="FB249">
        <v>11.998</v>
      </c>
      <c r="FC249">
        <v>4.9657</v>
      </c>
      <c r="FD249">
        <v>3.297</v>
      </c>
      <c r="FE249">
        <v>9999</v>
      </c>
      <c r="FF249">
        <v>9999</v>
      </c>
      <c r="FG249">
        <v>9999</v>
      </c>
      <c r="FH249">
        <v>29.6</v>
      </c>
      <c r="FI249">
        <v>4.97095</v>
      </c>
      <c r="FJ249">
        <v>1.86784</v>
      </c>
      <c r="FK249">
        <v>1.8593</v>
      </c>
      <c r="FL249">
        <v>1.86537</v>
      </c>
      <c r="FM249">
        <v>1.86323</v>
      </c>
      <c r="FN249">
        <v>1.86454</v>
      </c>
      <c r="FO249">
        <v>1.86005</v>
      </c>
      <c r="FP249">
        <v>1.86416</v>
      </c>
      <c r="FQ249">
        <v>0</v>
      </c>
      <c r="FR249">
        <v>0</v>
      </c>
      <c r="FS249">
        <v>0</v>
      </c>
      <c r="FT249">
        <v>0</v>
      </c>
      <c r="FU249" t="s">
        <v>358</v>
      </c>
      <c r="FV249" t="s">
        <v>359</v>
      </c>
      <c r="FW249" t="s">
        <v>360</v>
      </c>
      <c r="FX249" t="s">
        <v>360</v>
      </c>
      <c r="FY249" t="s">
        <v>360</v>
      </c>
      <c r="FZ249" t="s">
        <v>360</v>
      </c>
      <c r="GA249">
        <v>0</v>
      </c>
      <c r="GB249">
        <v>100</v>
      </c>
      <c r="GC249">
        <v>100</v>
      </c>
      <c r="GD249">
        <v>-2.68</v>
      </c>
      <c r="GE249">
        <v>-0.0098</v>
      </c>
      <c r="GF249">
        <v>-0.8350387837502102</v>
      </c>
      <c r="GG249">
        <v>-0.004200780211792431</v>
      </c>
      <c r="GH249">
        <v>-6.086107273994438E-07</v>
      </c>
      <c r="GI249">
        <v>3.538391214060535E-10</v>
      </c>
      <c r="GJ249">
        <v>-0.03917734835192339</v>
      </c>
      <c r="GK249">
        <v>0.006682484536868237</v>
      </c>
      <c r="GL249">
        <v>-0.0007200357986506558</v>
      </c>
      <c r="GM249">
        <v>2.515042002614049E-05</v>
      </c>
      <c r="GN249">
        <v>15</v>
      </c>
      <c r="GO249">
        <v>1944</v>
      </c>
      <c r="GP249">
        <v>3</v>
      </c>
      <c r="GQ249">
        <v>20</v>
      </c>
      <c r="GR249">
        <v>9.6</v>
      </c>
      <c r="GS249">
        <v>9.4</v>
      </c>
      <c r="GT249">
        <v>1.14502</v>
      </c>
      <c r="GU249">
        <v>2.44995</v>
      </c>
      <c r="GV249">
        <v>1.44775</v>
      </c>
      <c r="GW249">
        <v>2.28516</v>
      </c>
      <c r="GX249">
        <v>1.55151</v>
      </c>
      <c r="GY249">
        <v>2.49878</v>
      </c>
      <c r="GZ249">
        <v>39.4666</v>
      </c>
      <c r="HA249">
        <v>13.3528</v>
      </c>
      <c r="HB249">
        <v>18</v>
      </c>
      <c r="HC249">
        <v>606.2</v>
      </c>
      <c r="HD249">
        <v>433.397</v>
      </c>
      <c r="HE249">
        <v>22.0009</v>
      </c>
      <c r="HF249">
        <v>29.2329</v>
      </c>
      <c r="HG249">
        <v>30.0004</v>
      </c>
      <c r="HH249">
        <v>29.3027</v>
      </c>
      <c r="HI249">
        <v>29.2807</v>
      </c>
      <c r="HJ249">
        <v>22.9277</v>
      </c>
      <c r="HK249">
        <v>26.2582</v>
      </c>
      <c r="HL249">
        <v>42.7505</v>
      </c>
      <c r="HM249">
        <v>22</v>
      </c>
      <c r="HN249">
        <v>420</v>
      </c>
      <c r="HO249">
        <v>16.6571</v>
      </c>
      <c r="HP249">
        <v>98.7251</v>
      </c>
      <c r="HQ249">
        <v>100.22</v>
      </c>
    </row>
    <row r="250" spans="1:225">
      <c r="A250">
        <v>234</v>
      </c>
      <c r="B250">
        <v>1714162153.6</v>
      </c>
      <c r="C250">
        <v>11096.5</v>
      </c>
      <c r="D250" t="s">
        <v>856</v>
      </c>
      <c r="E250" t="s">
        <v>857</v>
      </c>
      <c r="F250">
        <v>5</v>
      </c>
      <c r="G250" t="s">
        <v>489</v>
      </c>
      <c r="H250">
        <v>1714162145.666666</v>
      </c>
      <c r="I250">
        <f>(J250)/1000</f>
        <v>0</v>
      </c>
      <c r="J250">
        <f>IF(BE250, AM250, AG250)</f>
        <v>0</v>
      </c>
      <c r="K250">
        <f>IF(BE250, AH250, AF250)</f>
        <v>0</v>
      </c>
      <c r="L250">
        <f>BG250 - IF(AT250&gt;1, K250*BA250*100.0/(AV250*BU250), 0)</f>
        <v>0</v>
      </c>
      <c r="M250">
        <f>((S250-I250/2)*L250-K250)/(S250+I250/2)</f>
        <v>0</v>
      </c>
      <c r="N250">
        <f>M250*(BN250+BO250)/1000.0</f>
        <v>0</v>
      </c>
      <c r="O250">
        <f>(BG250 - IF(AT250&gt;1, K250*BA250*100.0/(AV250*BU250), 0))*(BN250+BO250)/1000.0</f>
        <v>0</v>
      </c>
      <c r="P250">
        <f>2.0/((1/R250-1/Q250)+SIGN(R250)*SQRT((1/R250-1/Q250)*(1/R250-1/Q250) + 4*BB250/((BB250+1)*(BB250+1))*(2*1/R250*1/Q250-1/Q250*1/Q250)))</f>
        <v>0</v>
      </c>
      <c r="Q250">
        <f>IF(LEFT(BC250,1)&lt;&gt;"0",IF(LEFT(BC250,1)="1",3.0,BD250),$D$5+$E$5*(BU250*BN250/($K$5*1000))+$F$5*(BU250*BN250/($K$5*1000))*MAX(MIN(BA250,$J$5),$I$5)*MAX(MIN(BA250,$J$5),$I$5)+$G$5*MAX(MIN(BA250,$J$5),$I$5)*(BU250*BN250/($K$5*1000))+$H$5*(BU250*BN250/($K$5*1000))*(BU250*BN250/($K$5*1000)))</f>
        <v>0</v>
      </c>
      <c r="R250">
        <f>I250*(1000-(1000*0.61365*exp(17.502*V250/(240.97+V250))/(BN250+BO250)+BI250)/2)/(1000*0.61365*exp(17.502*V250/(240.97+V250))/(BN250+BO250)-BI250)</f>
        <v>0</v>
      </c>
      <c r="S250">
        <f>1/((BB250+1)/(P250/1.6)+1/(Q250/1.37)) + BB250/((BB250+1)/(P250/1.6) + BB250/(Q250/1.37))</f>
        <v>0</v>
      </c>
      <c r="T250">
        <f>(AW250*AZ250)</f>
        <v>0</v>
      </c>
      <c r="U250">
        <f>(BP250+(T250+2*0.95*5.67E-8*(((BP250+$B$7)+273)^4-(BP250+273)^4)-44100*I250)/(1.84*29.3*Q250+8*0.95*5.67E-8*(BP250+273)^3))</f>
        <v>0</v>
      </c>
      <c r="V250">
        <f>($C$7*BQ250+$D$7*BR250+$E$7*U250)</f>
        <v>0</v>
      </c>
      <c r="W250">
        <f>0.61365*exp(17.502*V250/(240.97+V250))</f>
        <v>0</v>
      </c>
      <c r="X250">
        <f>(Y250/Z250*100)</f>
        <v>0</v>
      </c>
      <c r="Y250">
        <f>BI250*(BN250+BO250)/1000</f>
        <v>0</v>
      </c>
      <c r="Z250">
        <f>0.61365*exp(17.502*BP250/(240.97+BP250))</f>
        <v>0</v>
      </c>
      <c r="AA250">
        <f>(W250-BI250*(BN250+BO250)/1000)</f>
        <v>0</v>
      </c>
      <c r="AB250">
        <f>(-I250*44100)</f>
        <v>0</v>
      </c>
      <c r="AC250">
        <f>2*29.3*Q250*0.92*(BP250-V250)</f>
        <v>0</v>
      </c>
      <c r="AD250">
        <f>2*0.95*5.67E-8*(((BP250+$B$7)+273)^4-(V250+273)^4)</f>
        <v>0</v>
      </c>
      <c r="AE250">
        <f>T250+AD250+AB250+AC250</f>
        <v>0</v>
      </c>
      <c r="AF250">
        <f>BM250*AT250*(BH250-BG250*(1000-AT250*BJ250)/(1000-AT250*BI250))/(100*BA250)</f>
        <v>0</v>
      </c>
      <c r="AG250">
        <f>1000*BM250*AT250*(BI250-BJ250)/(100*BA250*(1000-AT250*BI250))</f>
        <v>0</v>
      </c>
      <c r="AH250">
        <f>(AI250 - AJ250 - BN250*1E3/(8.314*(BP250+273.15)) * AL250/BM250 * AK250) * BM250/(100*BA250) * (1000 - BJ250)/1000</f>
        <v>0</v>
      </c>
      <c r="AI250">
        <v>427.1272782600733</v>
      </c>
      <c r="AJ250">
        <v>424.5094484848485</v>
      </c>
      <c r="AK250">
        <v>-6.471498269659641E-05</v>
      </c>
      <c r="AL250">
        <v>67.23848446765655</v>
      </c>
      <c r="AM250">
        <f>(AO250 - AN250 + BN250*1E3/(8.314*(BP250+273.15)) * AQ250/BM250 * AP250) * BM250/(100*BA250) * 1000/(1000 - AO250)</f>
        <v>0</v>
      </c>
      <c r="AN250">
        <v>16.70541016413066</v>
      </c>
      <c r="AO250">
        <v>17.04987333333333</v>
      </c>
      <c r="AP250">
        <v>7.019743900426532E-06</v>
      </c>
      <c r="AQ250">
        <v>78.51056835904085</v>
      </c>
      <c r="AR250">
        <v>0</v>
      </c>
      <c r="AS250">
        <v>0</v>
      </c>
      <c r="AT250">
        <f>IF(AR250*$H$13&gt;=AV250,1.0,(AV250/(AV250-AR250*$H$13)))</f>
        <v>0</v>
      </c>
      <c r="AU250">
        <f>(AT250-1)*100</f>
        <v>0</v>
      </c>
      <c r="AV250">
        <f>MAX(0,($B$13+$C$13*BU250)/(1+$D$13*BU250)*BN250/(BP250+273)*$E$13)</f>
        <v>0</v>
      </c>
      <c r="AW250">
        <f>$B$11*BV250+$C$11*BW250+$F$11*CH250*(1-CK250)</f>
        <v>0</v>
      </c>
      <c r="AX250">
        <f>AW250*AY250</f>
        <v>0</v>
      </c>
      <c r="AY250">
        <f>($B$11*$D$9+$C$11*$D$9+$F$11*((CU250+CM250)/MAX(CU250+CM250+CV250, 0.1)*$I$9+CV250/MAX(CU250+CM250+CV250, 0.1)*$J$9))/($B$11+$C$11+$F$11)</f>
        <v>0</v>
      </c>
      <c r="AZ250">
        <f>($B$11*$K$9+$C$11*$K$9+$F$11*((CU250+CM250)/MAX(CU250+CM250+CV250, 0.1)*$P$9+CV250/MAX(CU250+CM250+CV250, 0.1)*$Q$9))/($B$11+$C$11+$F$11)</f>
        <v>0</v>
      </c>
      <c r="BA250">
        <v>6</v>
      </c>
      <c r="BB250">
        <v>0.5</v>
      </c>
      <c r="BC250" t="s">
        <v>355</v>
      </c>
      <c r="BD250">
        <v>2</v>
      </c>
      <c r="BE250" t="b">
        <v>1</v>
      </c>
      <c r="BF250">
        <v>1714162145.666666</v>
      </c>
      <c r="BG250">
        <v>417.2825</v>
      </c>
      <c r="BH250">
        <v>419.9770666666666</v>
      </c>
      <c r="BI250">
        <v>17.05591</v>
      </c>
      <c r="BJ250">
        <v>16.71450333333333</v>
      </c>
      <c r="BK250">
        <v>419.9628333333333</v>
      </c>
      <c r="BL250">
        <v>17.06574333333333</v>
      </c>
      <c r="BM250">
        <v>600.0141333333333</v>
      </c>
      <c r="BN250">
        <v>101.3005333333333</v>
      </c>
      <c r="BO250">
        <v>0.10003416</v>
      </c>
      <c r="BP250">
        <v>25.11867333333333</v>
      </c>
      <c r="BQ250">
        <v>25.31063666666667</v>
      </c>
      <c r="BR250">
        <v>999.9000000000002</v>
      </c>
      <c r="BS250">
        <v>0</v>
      </c>
      <c r="BT250">
        <v>0</v>
      </c>
      <c r="BU250">
        <v>10002.66966666667</v>
      </c>
      <c r="BV250">
        <v>0</v>
      </c>
      <c r="BW250">
        <v>926.5572666666666</v>
      </c>
      <c r="BX250">
        <v>-2.694566</v>
      </c>
      <c r="BY250">
        <v>424.5230333333333</v>
      </c>
      <c r="BZ250">
        <v>427.1160333333335</v>
      </c>
      <c r="CA250">
        <v>0.3414044000000001</v>
      </c>
      <c r="CB250">
        <v>419.9770666666666</v>
      </c>
      <c r="CC250">
        <v>16.71450333333333</v>
      </c>
      <c r="CD250">
        <v>1.727771333333333</v>
      </c>
      <c r="CE250">
        <v>1.693187333333333</v>
      </c>
      <c r="CF250">
        <v>15.14822666666667</v>
      </c>
      <c r="CG250">
        <v>14.83411</v>
      </c>
      <c r="CH250">
        <v>444.9954333333334</v>
      </c>
      <c r="CI250">
        <v>0.9100223</v>
      </c>
      <c r="CJ250">
        <v>0.08997758999999997</v>
      </c>
      <c r="CK250">
        <v>0</v>
      </c>
      <c r="CL250">
        <v>267.3188666666667</v>
      </c>
      <c r="CM250">
        <v>5.00098</v>
      </c>
      <c r="CN250">
        <v>1731.725333333333</v>
      </c>
      <c r="CO250">
        <v>4085.874</v>
      </c>
      <c r="CP250">
        <v>34.625</v>
      </c>
      <c r="CQ250">
        <v>38.06619999999999</v>
      </c>
      <c r="CR250">
        <v>36.18493333333333</v>
      </c>
      <c r="CS250">
        <v>37.31199999999999</v>
      </c>
      <c r="CT250">
        <v>36.437</v>
      </c>
      <c r="CU250">
        <v>400.405</v>
      </c>
      <c r="CV250">
        <v>39.59199999999999</v>
      </c>
      <c r="CW250">
        <v>0</v>
      </c>
      <c r="CX250">
        <v>1714162240.7</v>
      </c>
      <c r="CY250">
        <v>0</v>
      </c>
      <c r="CZ250">
        <v>1714161578</v>
      </c>
      <c r="DA250" t="s">
        <v>817</v>
      </c>
      <c r="DB250">
        <v>1714161569.5</v>
      </c>
      <c r="DC250">
        <v>1714161578</v>
      </c>
      <c r="DD250">
        <v>9</v>
      </c>
      <c r="DE250">
        <v>-1.772</v>
      </c>
      <c r="DF250">
        <v>0.006</v>
      </c>
      <c r="DG250">
        <v>-2.692</v>
      </c>
      <c r="DH250">
        <v>0.004</v>
      </c>
      <c r="DI250">
        <v>420</v>
      </c>
      <c r="DJ250">
        <v>20</v>
      </c>
      <c r="DK250">
        <v>0.09</v>
      </c>
      <c r="DL250">
        <v>0.04</v>
      </c>
      <c r="DM250">
        <v>-2.685462</v>
      </c>
      <c r="DN250">
        <v>-0.1038227392120003</v>
      </c>
      <c r="DO250">
        <v>0.04612382671678487</v>
      </c>
      <c r="DP250">
        <v>0</v>
      </c>
      <c r="DQ250">
        <v>0.33686205</v>
      </c>
      <c r="DR250">
        <v>0.05453900938086339</v>
      </c>
      <c r="DS250">
        <v>0.00782829512713336</v>
      </c>
      <c r="DT250">
        <v>1</v>
      </c>
      <c r="DU250">
        <v>1</v>
      </c>
      <c r="DV250">
        <v>2</v>
      </c>
      <c r="DW250" t="s">
        <v>368</v>
      </c>
      <c r="DX250">
        <v>3.22847</v>
      </c>
      <c r="DY250">
        <v>2.70432</v>
      </c>
      <c r="DZ250">
        <v>0.104794</v>
      </c>
      <c r="EA250">
        <v>0.105148</v>
      </c>
      <c r="EB250">
        <v>0.0902148</v>
      </c>
      <c r="EC250">
        <v>0.08921279999999999</v>
      </c>
      <c r="ED250">
        <v>29069.9</v>
      </c>
      <c r="EE250">
        <v>28324.7</v>
      </c>
      <c r="EF250">
        <v>31114.8</v>
      </c>
      <c r="EG250">
        <v>30025.8</v>
      </c>
      <c r="EH250">
        <v>37905.8</v>
      </c>
      <c r="EI250">
        <v>36183</v>
      </c>
      <c r="EJ250">
        <v>43593.5</v>
      </c>
      <c r="EK250">
        <v>41951.7</v>
      </c>
      <c r="EL250">
        <v>2.10085</v>
      </c>
      <c r="EM250">
        <v>1.8301</v>
      </c>
      <c r="EN250">
        <v>-0.00758469</v>
      </c>
      <c r="EO250">
        <v>0</v>
      </c>
      <c r="EP250">
        <v>25.4315</v>
      </c>
      <c r="EQ250">
        <v>999.9</v>
      </c>
      <c r="ER250">
        <v>36.9</v>
      </c>
      <c r="ES250">
        <v>35.1</v>
      </c>
      <c r="ET250">
        <v>20.6862</v>
      </c>
      <c r="EU250">
        <v>61.273</v>
      </c>
      <c r="EV250">
        <v>22.508</v>
      </c>
      <c r="EW250">
        <v>1</v>
      </c>
      <c r="EX250">
        <v>0.168526</v>
      </c>
      <c r="EY250">
        <v>2.19341</v>
      </c>
      <c r="EZ250">
        <v>20.1928</v>
      </c>
      <c r="FA250">
        <v>5.22313</v>
      </c>
      <c r="FB250">
        <v>11.998</v>
      </c>
      <c r="FC250">
        <v>4.96565</v>
      </c>
      <c r="FD250">
        <v>3.297</v>
      </c>
      <c r="FE250">
        <v>9999</v>
      </c>
      <c r="FF250">
        <v>9999</v>
      </c>
      <c r="FG250">
        <v>9999</v>
      </c>
      <c r="FH250">
        <v>29.6</v>
      </c>
      <c r="FI250">
        <v>4.97098</v>
      </c>
      <c r="FJ250">
        <v>1.86784</v>
      </c>
      <c r="FK250">
        <v>1.85929</v>
      </c>
      <c r="FL250">
        <v>1.86536</v>
      </c>
      <c r="FM250">
        <v>1.86322</v>
      </c>
      <c r="FN250">
        <v>1.86455</v>
      </c>
      <c r="FO250">
        <v>1.86005</v>
      </c>
      <c r="FP250">
        <v>1.86417</v>
      </c>
      <c r="FQ250">
        <v>0</v>
      </c>
      <c r="FR250">
        <v>0</v>
      </c>
      <c r="FS250">
        <v>0</v>
      </c>
      <c r="FT250">
        <v>0</v>
      </c>
      <c r="FU250" t="s">
        <v>358</v>
      </c>
      <c r="FV250" t="s">
        <v>359</v>
      </c>
      <c r="FW250" t="s">
        <v>360</v>
      </c>
      <c r="FX250" t="s">
        <v>360</v>
      </c>
      <c r="FY250" t="s">
        <v>360</v>
      </c>
      <c r="FZ250" t="s">
        <v>360</v>
      </c>
      <c r="GA250">
        <v>0</v>
      </c>
      <c r="GB250">
        <v>100</v>
      </c>
      <c r="GC250">
        <v>100</v>
      </c>
      <c r="GD250">
        <v>-2.68</v>
      </c>
      <c r="GE250">
        <v>-0.009900000000000001</v>
      </c>
      <c r="GF250">
        <v>-0.8350387837502102</v>
      </c>
      <c r="GG250">
        <v>-0.004200780211792431</v>
      </c>
      <c r="GH250">
        <v>-6.086107273994438E-07</v>
      </c>
      <c r="GI250">
        <v>3.538391214060535E-10</v>
      </c>
      <c r="GJ250">
        <v>-0.03917734835192339</v>
      </c>
      <c r="GK250">
        <v>0.006682484536868237</v>
      </c>
      <c r="GL250">
        <v>-0.0007200357986506558</v>
      </c>
      <c r="GM250">
        <v>2.515042002614049E-05</v>
      </c>
      <c r="GN250">
        <v>15</v>
      </c>
      <c r="GO250">
        <v>1944</v>
      </c>
      <c r="GP250">
        <v>3</v>
      </c>
      <c r="GQ250">
        <v>20</v>
      </c>
      <c r="GR250">
        <v>9.699999999999999</v>
      </c>
      <c r="GS250">
        <v>9.6</v>
      </c>
      <c r="GT250">
        <v>1.14502</v>
      </c>
      <c r="GU250">
        <v>2.44507</v>
      </c>
      <c r="GV250">
        <v>1.44775</v>
      </c>
      <c r="GW250">
        <v>2.28516</v>
      </c>
      <c r="GX250">
        <v>1.55151</v>
      </c>
      <c r="GY250">
        <v>2.37061</v>
      </c>
      <c r="GZ250">
        <v>39.4666</v>
      </c>
      <c r="HA250">
        <v>13.344</v>
      </c>
      <c r="HB250">
        <v>18</v>
      </c>
      <c r="HC250">
        <v>606.494</v>
      </c>
      <c r="HD250">
        <v>432.995</v>
      </c>
      <c r="HE250">
        <v>21.999</v>
      </c>
      <c r="HF250">
        <v>29.2366</v>
      </c>
      <c r="HG250">
        <v>30.0002</v>
      </c>
      <c r="HH250">
        <v>29.3052</v>
      </c>
      <c r="HI250">
        <v>29.2831</v>
      </c>
      <c r="HJ250">
        <v>22.9243</v>
      </c>
      <c r="HK250">
        <v>26.5385</v>
      </c>
      <c r="HL250">
        <v>42.38</v>
      </c>
      <c r="HM250">
        <v>22</v>
      </c>
      <c r="HN250">
        <v>420</v>
      </c>
      <c r="HO250">
        <v>16.6608</v>
      </c>
      <c r="HP250">
        <v>98.7244</v>
      </c>
      <c r="HQ250">
        <v>100.22</v>
      </c>
    </row>
    <row r="251" spans="1:225">
      <c r="A251">
        <v>235</v>
      </c>
      <c r="B251">
        <v>1714162283.1</v>
      </c>
      <c r="C251">
        <v>11226</v>
      </c>
      <c r="D251" t="s">
        <v>858</v>
      </c>
      <c r="E251" t="s">
        <v>859</v>
      </c>
      <c r="F251">
        <v>5</v>
      </c>
      <c r="G251" t="s">
        <v>504</v>
      </c>
      <c r="H251">
        <v>1714162275.349999</v>
      </c>
      <c r="I251">
        <f>(J251)/1000</f>
        <v>0</v>
      </c>
      <c r="J251">
        <f>IF(BE251, AM251, AG251)</f>
        <v>0</v>
      </c>
      <c r="K251">
        <f>IF(BE251, AH251, AF251)</f>
        <v>0</v>
      </c>
      <c r="L251">
        <f>BG251 - IF(AT251&gt;1, K251*BA251*100.0/(AV251*BU251), 0)</f>
        <v>0</v>
      </c>
      <c r="M251">
        <f>((S251-I251/2)*L251-K251)/(S251+I251/2)</f>
        <v>0</v>
      </c>
      <c r="N251">
        <f>M251*(BN251+BO251)/1000.0</f>
        <v>0</v>
      </c>
      <c r="O251">
        <f>(BG251 - IF(AT251&gt;1, K251*BA251*100.0/(AV251*BU251), 0))*(BN251+BO251)/1000.0</f>
        <v>0</v>
      </c>
      <c r="P251">
        <f>2.0/((1/R251-1/Q251)+SIGN(R251)*SQRT((1/R251-1/Q251)*(1/R251-1/Q251) + 4*BB251/((BB251+1)*(BB251+1))*(2*1/R251*1/Q251-1/Q251*1/Q251)))</f>
        <v>0</v>
      </c>
      <c r="Q251">
        <f>IF(LEFT(BC251,1)&lt;&gt;"0",IF(LEFT(BC251,1)="1",3.0,BD251),$D$5+$E$5*(BU251*BN251/($K$5*1000))+$F$5*(BU251*BN251/($K$5*1000))*MAX(MIN(BA251,$J$5),$I$5)*MAX(MIN(BA251,$J$5),$I$5)+$G$5*MAX(MIN(BA251,$J$5),$I$5)*(BU251*BN251/($K$5*1000))+$H$5*(BU251*BN251/($K$5*1000))*(BU251*BN251/($K$5*1000)))</f>
        <v>0</v>
      </c>
      <c r="R251">
        <f>I251*(1000-(1000*0.61365*exp(17.502*V251/(240.97+V251))/(BN251+BO251)+BI251)/2)/(1000*0.61365*exp(17.502*V251/(240.97+V251))/(BN251+BO251)-BI251)</f>
        <v>0</v>
      </c>
      <c r="S251">
        <f>1/((BB251+1)/(P251/1.6)+1/(Q251/1.37)) + BB251/((BB251+1)/(P251/1.6) + BB251/(Q251/1.37))</f>
        <v>0</v>
      </c>
      <c r="T251">
        <f>(AW251*AZ251)</f>
        <v>0</v>
      </c>
      <c r="U251">
        <f>(BP251+(T251+2*0.95*5.67E-8*(((BP251+$B$7)+273)^4-(BP251+273)^4)-44100*I251)/(1.84*29.3*Q251+8*0.95*5.67E-8*(BP251+273)^3))</f>
        <v>0</v>
      </c>
      <c r="V251">
        <f>($C$7*BQ251+$D$7*BR251+$E$7*U251)</f>
        <v>0</v>
      </c>
      <c r="W251">
        <f>0.61365*exp(17.502*V251/(240.97+V251))</f>
        <v>0</v>
      </c>
      <c r="X251">
        <f>(Y251/Z251*100)</f>
        <v>0</v>
      </c>
      <c r="Y251">
        <f>BI251*(BN251+BO251)/1000</f>
        <v>0</v>
      </c>
      <c r="Z251">
        <f>0.61365*exp(17.502*BP251/(240.97+BP251))</f>
        <v>0</v>
      </c>
      <c r="AA251">
        <f>(W251-BI251*(BN251+BO251)/1000)</f>
        <v>0</v>
      </c>
      <c r="AB251">
        <f>(-I251*44100)</f>
        <v>0</v>
      </c>
      <c r="AC251">
        <f>2*29.3*Q251*0.92*(BP251-V251)</f>
        <v>0</v>
      </c>
      <c r="AD251">
        <f>2*0.95*5.67E-8*(((BP251+$B$7)+273)^4-(V251+273)^4)</f>
        <v>0</v>
      </c>
      <c r="AE251">
        <f>T251+AD251+AB251+AC251</f>
        <v>0</v>
      </c>
      <c r="AF251">
        <f>BM251*AT251*(BH251-BG251*(1000-AT251*BJ251)/(1000-AT251*BI251))/(100*BA251)</f>
        <v>0</v>
      </c>
      <c r="AG251">
        <f>1000*BM251*AT251*(BI251-BJ251)/(100*BA251*(1000-AT251*BI251))</f>
        <v>0</v>
      </c>
      <c r="AH251">
        <f>(AI251 - AJ251 - BN251*1E3/(8.314*(BP251+273.15)) * AL251/BM251 * AK251) * BM251/(100*BA251) * (1000 - BJ251)/1000</f>
        <v>0</v>
      </c>
      <c r="AI251">
        <v>427.3734246725131</v>
      </c>
      <c r="AJ251">
        <v>425.47103030303</v>
      </c>
      <c r="AK251">
        <v>0.00251121848746909</v>
      </c>
      <c r="AL251">
        <v>67.23824743732898</v>
      </c>
      <c r="AM251">
        <f>(AO251 - AN251 + BN251*1E3/(8.314*(BP251+273.15)) * AQ251/BM251 * AP251) * BM251/(100*BA251) * 1000/(1000 - AO251)</f>
        <v>0</v>
      </c>
      <c r="AN251">
        <v>17.27658572598679</v>
      </c>
      <c r="AO251">
        <v>17.42262666666667</v>
      </c>
      <c r="AP251">
        <v>0.01066851383059783</v>
      </c>
      <c r="AQ251">
        <v>78.51090478923814</v>
      </c>
      <c r="AR251">
        <v>0</v>
      </c>
      <c r="AS251">
        <v>0</v>
      </c>
      <c r="AT251">
        <f>IF(AR251*$H$13&gt;=AV251,1.0,(AV251/(AV251-AR251*$H$13)))</f>
        <v>0</v>
      </c>
      <c r="AU251">
        <f>(AT251-1)*100</f>
        <v>0</v>
      </c>
      <c r="AV251">
        <f>MAX(0,($B$13+$C$13*BU251)/(1+$D$13*BU251)*BN251/(BP251+273)*$E$13)</f>
        <v>0</v>
      </c>
      <c r="AW251">
        <f>$B$11*BV251+$C$11*BW251+$F$11*CH251*(1-CK251)</f>
        <v>0</v>
      </c>
      <c r="AX251">
        <f>AW251*AY251</f>
        <v>0</v>
      </c>
      <c r="AY251">
        <f>($B$11*$D$9+$C$11*$D$9+$F$11*((CU251+CM251)/MAX(CU251+CM251+CV251, 0.1)*$I$9+CV251/MAX(CU251+CM251+CV251, 0.1)*$J$9))/($B$11+$C$11+$F$11)</f>
        <v>0</v>
      </c>
      <c r="AZ251">
        <f>($B$11*$K$9+$C$11*$K$9+$F$11*((CU251+CM251)/MAX(CU251+CM251+CV251, 0.1)*$P$9+CV251/MAX(CU251+CM251+CV251, 0.1)*$Q$9))/($B$11+$C$11+$F$11)</f>
        <v>0</v>
      </c>
      <c r="BA251">
        <v>6</v>
      </c>
      <c r="BB251">
        <v>0.5</v>
      </c>
      <c r="BC251" t="s">
        <v>355</v>
      </c>
      <c r="BD251">
        <v>2</v>
      </c>
      <c r="BE251" t="b">
        <v>1</v>
      </c>
      <c r="BF251">
        <v>1714162275.349999</v>
      </c>
      <c r="BG251">
        <v>418.0454666666666</v>
      </c>
      <c r="BH251">
        <v>420.0175</v>
      </c>
      <c r="BI251">
        <v>17.32249</v>
      </c>
      <c r="BJ251">
        <v>17.28368333333333</v>
      </c>
      <c r="BK251">
        <v>420.7292999999999</v>
      </c>
      <c r="BL251">
        <v>17.33120666666667</v>
      </c>
      <c r="BM251">
        <v>600.0101333333332</v>
      </c>
      <c r="BN251">
        <v>101.3121333333333</v>
      </c>
      <c r="BO251">
        <v>0.1000160166666667</v>
      </c>
      <c r="BP251">
        <v>25.22436333333333</v>
      </c>
      <c r="BQ251">
        <v>25.3764</v>
      </c>
      <c r="BR251">
        <v>999.9000000000002</v>
      </c>
      <c r="BS251">
        <v>0</v>
      </c>
      <c r="BT251">
        <v>0</v>
      </c>
      <c r="BU251">
        <v>9995.082333333334</v>
      </c>
      <c r="BV251">
        <v>0</v>
      </c>
      <c r="BW251">
        <v>952.4128999999999</v>
      </c>
      <c r="BX251">
        <v>-1.972032</v>
      </c>
      <c r="BY251">
        <v>425.4147666666667</v>
      </c>
      <c r="BZ251">
        <v>427.4046333333334</v>
      </c>
      <c r="CA251">
        <v>0.03881226966666666</v>
      </c>
      <c r="CB251">
        <v>420.0175</v>
      </c>
      <c r="CC251">
        <v>17.28368333333333</v>
      </c>
      <c r="CD251">
        <v>1.754978333333334</v>
      </c>
      <c r="CE251">
        <v>1.751046333333334</v>
      </c>
      <c r="CF251">
        <v>15.39132333333333</v>
      </c>
      <c r="CG251">
        <v>15.35652000000001</v>
      </c>
      <c r="CH251">
        <v>445.0024</v>
      </c>
      <c r="CI251">
        <v>0.9099815333333331</v>
      </c>
      <c r="CJ251">
        <v>0.09001864333333336</v>
      </c>
      <c r="CK251">
        <v>0</v>
      </c>
      <c r="CL251">
        <v>197.7537333333333</v>
      </c>
      <c r="CM251">
        <v>5.00098</v>
      </c>
      <c r="CN251">
        <v>1419.03</v>
      </c>
      <c r="CO251">
        <v>4085.884333333333</v>
      </c>
      <c r="CP251">
        <v>34.625</v>
      </c>
      <c r="CQ251">
        <v>38.125</v>
      </c>
      <c r="CR251">
        <v>36.187</v>
      </c>
      <c r="CS251">
        <v>37.3666</v>
      </c>
      <c r="CT251">
        <v>36.44119999999999</v>
      </c>
      <c r="CU251">
        <v>400.3933333333334</v>
      </c>
      <c r="CV251">
        <v>39.61033333333332</v>
      </c>
      <c r="CW251">
        <v>0</v>
      </c>
      <c r="CX251">
        <v>1714162370.3</v>
      </c>
      <c r="CY251">
        <v>0</v>
      </c>
      <c r="CZ251">
        <v>1714161578</v>
      </c>
      <c r="DA251" t="s">
        <v>817</v>
      </c>
      <c r="DB251">
        <v>1714161569.5</v>
      </c>
      <c r="DC251">
        <v>1714161578</v>
      </c>
      <c r="DD251">
        <v>9</v>
      </c>
      <c r="DE251">
        <v>-1.772</v>
      </c>
      <c r="DF251">
        <v>0.006</v>
      </c>
      <c r="DG251">
        <v>-2.692</v>
      </c>
      <c r="DH251">
        <v>0.004</v>
      </c>
      <c r="DI251">
        <v>420</v>
      </c>
      <c r="DJ251">
        <v>20</v>
      </c>
      <c r="DK251">
        <v>0.09</v>
      </c>
      <c r="DL251">
        <v>0.04</v>
      </c>
      <c r="DM251">
        <v>-1.96360243902439</v>
      </c>
      <c r="DN251">
        <v>-0.06258188153310455</v>
      </c>
      <c r="DO251">
        <v>0.0431172299768947</v>
      </c>
      <c r="DP251">
        <v>1</v>
      </c>
      <c r="DQ251">
        <v>-0.03641663195121951</v>
      </c>
      <c r="DR251">
        <v>1.476699229337979</v>
      </c>
      <c r="DS251">
        <v>0.1477247655931571</v>
      </c>
      <c r="DT251">
        <v>0</v>
      </c>
      <c r="DU251">
        <v>1</v>
      </c>
      <c r="DV251">
        <v>2</v>
      </c>
      <c r="DW251" t="s">
        <v>368</v>
      </c>
      <c r="DX251">
        <v>3.22854</v>
      </c>
      <c r="DY251">
        <v>2.70436</v>
      </c>
      <c r="DZ251">
        <v>0.104951</v>
      </c>
      <c r="EA251">
        <v>0.105155</v>
      </c>
      <c r="EB251">
        <v>0.0916569</v>
      </c>
      <c r="EC251">
        <v>0.09138640000000001</v>
      </c>
      <c r="ED251">
        <v>29063</v>
      </c>
      <c r="EE251">
        <v>28321.4</v>
      </c>
      <c r="EF251">
        <v>31113.1</v>
      </c>
      <c r="EG251">
        <v>30022.8</v>
      </c>
      <c r="EH251">
        <v>37842.9</v>
      </c>
      <c r="EI251">
        <v>36092.5</v>
      </c>
      <c r="EJ251">
        <v>43590.7</v>
      </c>
      <c r="EK251">
        <v>41947.3</v>
      </c>
      <c r="EL251">
        <v>2.107</v>
      </c>
      <c r="EM251">
        <v>1.83078</v>
      </c>
      <c r="EN251">
        <v>-0.00482053</v>
      </c>
      <c r="EO251">
        <v>0</v>
      </c>
      <c r="EP251">
        <v>25.453</v>
      </c>
      <c r="EQ251">
        <v>999.9</v>
      </c>
      <c r="ER251">
        <v>37</v>
      </c>
      <c r="ES251">
        <v>35</v>
      </c>
      <c r="ET251">
        <v>20.6261</v>
      </c>
      <c r="EU251">
        <v>60.873</v>
      </c>
      <c r="EV251">
        <v>22.0272</v>
      </c>
      <c r="EW251">
        <v>1</v>
      </c>
      <c r="EX251">
        <v>0.172149</v>
      </c>
      <c r="EY251">
        <v>2.19556</v>
      </c>
      <c r="EZ251">
        <v>20.1927</v>
      </c>
      <c r="FA251">
        <v>5.22508</v>
      </c>
      <c r="FB251">
        <v>11.998</v>
      </c>
      <c r="FC251">
        <v>4.96575</v>
      </c>
      <c r="FD251">
        <v>3.297</v>
      </c>
      <c r="FE251">
        <v>9999</v>
      </c>
      <c r="FF251">
        <v>9999</v>
      </c>
      <c r="FG251">
        <v>9999</v>
      </c>
      <c r="FH251">
        <v>29.7</v>
      </c>
      <c r="FI251">
        <v>4.971</v>
      </c>
      <c r="FJ251">
        <v>1.86786</v>
      </c>
      <c r="FK251">
        <v>1.85934</v>
      </c>
      <c r="FL251">
        <v>1.86537</v>
      </c>
      <c r="FM251">
        <v>1.86324</v>
      </c>
      <c r="FN251">
        <v>1.86458</v>
      </c>
      <c r="FO251">
        <v>1.86005</v>
      </c>
      <c r="FP251">
        <v>1.86415</v>
      </c>
      <c r="FQ251">
        <v>0</v>
      </c>
      <c r="FR251">
        <v>0</v>
      </c>
      <c r="FS251">
        <v>0</v>
      </c>
      <c r="FT251">
        <v>0</v>
      </c>
      <c r="FU251" t="s">
        <v>358</v>
      </c>
      <c r="FV251" t="s">
        <v>359</v>
      </c>
      <c r="FW251" t="s">
        <v>360</v>
      </c>
      <c r="FX251" t="s">
        <v>360</v>
      </c>
      <c r="FY251" t="s">
        <v>360</v>
      </c>
      <c r="FZ251" t="s">
        <v>360</v>
      </c>
      <c r="GA251">
        <v>0</v>
      </c>
      <c r="GB251">
        <v>100</v>
      </c>
      <c r="GC251">
        <v>100</v>
      </c>
      <c r="GD251">
        <v>-2.684</v>
      </c>
      <c r="GE251">
        <v>-0.0083</v>
      </c>
      <c r="GF251">
        <v>-0.8350387837502102</v>
      </c>
      <c r="GG251">
        <v>-0.004200780211792431</v>
      </c>
      <c r="GH251">
        <v>-6.086107273994438E-07</v>
      </c>
      <c r="GI251">
        <v>3.538391214060535E-10</v>
      </c>
      <c r="GJ251">
        <v>-0.03917734835192339</v>
      </c>
      <c r="GK251">
        <v>0.006682484536868237</v>
      </c>
      <c r="GL251">
        <v>-0.0007200357986506558</v>
      </c>
      <c r="GM251">
        <v>2.515042002614049E-05</v>
      </c>
      <c r="GN251">
        <v>15</v>
      </c>
      <c r="GO251">
        <v>1944</v>
      </c>
      <c r="GP251">
        <v>3</v>
      </c>
      <c r="GQ251">
        <v>20</v>
      </c>
      <c r="GR251">
        <v>11.9</v>
      </c>
      <c r="GS251">
        <v>11.8</v>
      </c>
      <c r="GT251">
        <v>1.14502</v>
      </c>
      <c r="GU251">
        <v>2.45972</v>
      </c>
      <c r="GV251">
        <v>1.44775</v>
      </c>
      <c r="GW251">
        <v>2.28394</v>
      </c>
      <c r="GX251">
        <v>1.55151</v>
      </c>
      <c r="GY251">
        <v>2.43896</v>
      </c>
      <c r="GZ251">
        <v>39.4416</v>
      </c>
      <c r="HA251">
        <v>13.3177</v>
      </c>
      <c r="HB251">
        <v>18</v>
      </c>
      <c r="HC251">
        <v>611.335</v>
      </c>
      <c r="HD251">
        <v>433.682</v>
      </c>
      <c r="HE251">
        <v>22.001</v>
      </c>
      <c r="HF251">
        <v>29.279</v>
      </c>
      <c r="HG251">
        <v>30.0002</v>
      </c>
      <c r="HH251">
        <v>29.3453</v>
      </c>
      <c r="HI251">
        <v>29.3217</v>
      </c>
      <c r="HJ251">
        <v>22.9292</v>
      </c>
      <c r="HK251">
        <v>23.635</v>
      </c>
      <c r="HL251">
        <v>42.7532</v>
      </c>
      <c r="HM251">
        <v>22</v>
      </c>
      <c r="HN251">
        <v>420</v>
      </c>
      <c r="HO251">
        <v>16.9862</v>
      </c>
      <c r="HP251">
        <v>98.7184</v>
      </c>
      <c r="HQ251">
        <v>100.21</v>
      </c>
    </row>
    <row r="252" spans="1:225">
      <c r="A252">
        <v>236</v>
      </c>
      <c r="B252">
        <v>1714162305.1</v>
      </c>
      <c r="C252">
        <v>11248</v>
      </c>
      <c r="D252" t="s">
        <v>860</v>
      </c>
      <c r="E252" t="s">
        <v>861</v>
      </c>
      <c r="F252">
        <v>5</v>
      </c>
      <c r="G252" t="s">
        <v>504</v>
      </c>
      <c r="H252">
        <v>1714162299.099999</v>
      </c>
      <c r="I252">
        <f>(J252)/1000</f>
        <v>0</v>
      </c>
      <c r="J252">
        <f>IF(BE252, AM252, AG252)</f>
        <v>0</v>
      </c>
      <c r="K252">
        <f>IF(BE252, AH252, AF252)</f>
        <v>0</v>
      </c>
      <c r="L252">
        <f>BG252 - IF(AT252&gt;1, K252*BA252*100.0/(AV252*BU252), 0)</f>
        <v>0</v>
      </c>
      <c r="M252">
        <f>((S252-I252/2)*L252-K252)/(S252+I252/2)</f>
        <v>0</v>
      </c>
      <c r="N252">
        <f>M252*(BN252+BO252)/1000.0</f>
        <v>0</v>
      </c>
      <c r="O252">
        <f>(BG252 - IF(AT252&gt;1, K252*BA252*100.0/(AV252*BU252), 0))*(BN252+BO252)/1000.0</f>
        <v>0</v>
      </c>
      <c r="P252">
        <f>2.0/((1/R252-1/Q252)+SIGN(R252)*SQRT((1/R252-1/Q252)*(1/R252-1/Q252) + 4*BB252/((BB252+1)*(BB252+1))*(2*1/R252*1/Q252-1/Q252*1/Q252)))</f>
        <v>0</v>
      </c>
      <c r="Q252">
        <f>IF(LEFT(BC252,1)&lt;&gt;"0",IF(LEFT(BC252,1)="1",3.0,BD252),$D$5+$E$5*(BU252*BN252/($K$5*1000))+$F$5*(BU252*BN252/($K$5*1000))*MAX(MIN(BA252,$J$5),$I$5)*MAX(MIN(BA252,$J$5),$I$5)+$G$5*MAX(MIN(BA252,$J$5),$I$5)*(BU252*BN252/($K$5*1000))+$H$5*(BU252*BN252/($K$5*1000))*(BU252*BN252/($K$5*1000)))</f>
        <v>0</v>
      </c>
      <c r="R252">
        <f>I252*(1000-(1000*0.61365*exp(17.502*V252/(240.97+V252))/(BN252+BO252)+BI252)/2)/(1000*0.61365*exp(17.502*V252/(240.97+V252))/(BN252+BO252)-BI252)</f>
        <v>0</v>
      </c>
      <c r="S252">
        <f>1/((BB252+1)/(P252/1.6)+1/(Q252/1.37)) + BB252/((BB252+1)/(P252/1.6) + BB252/(Q252/1.37))</f>
        <v>0</v>
      </c>
      <c r="T252">
        <f>(AW252*AZ252)</f>
        <v>0</v>
      </c>
      <c r="U252">
        <f>(BP252+(T252+2*0.95*5.67E-8*(((BP252+$B$7)+273)^4-(BP252+273)^4)-44100*I252)/(1.84*29.3*Q252+8*0.95*5.67E-8*(BP252+273)^3))</f>
        <v>0</v>
      </c>
      <c r="V252">
        <f>($C$7*BQ252+$D$7*BR252+$E$7*U252)</f>
        <v>0</v>
      </c>
      <c r="W252">
        <f>0.61365*exp(17.502*V252/(240.97+V252))</f>
        <v>0</v>
      </c>
      <c r="X252">
        <f>(Y252/Z252*100)</f>
        <v>0</v>
      </c>
      <c r="Y252">
        <f>BI252*(BN252+BO252)/1000</f>
        <v>0</v>
      </c>
      <c r="Z252">
        <f>0.61365*exp(17.502*BP252/(240.97+BP252))</f>
        <v>0</v>
      </c>
      <c r="AA252">
        <f>(W252-BI252*(BN252+BO252)/1000)</f>
        <v>0</v>
      </c>
      <c r="AB252">
        <f>(-I252*44100)</f>
        <v>0</v>
      </c>
      <c r="AC252">
        <f>2*29.3*Q252*0.92*(BP252-V252)</f>
        <v>0</v>
      </c>
      <c r="AD252">
        <f>2*0.95*5.67E-8*(((BP252+$B$7)+273)^4-(V252+273)^4)</f>
        <v>0</v>
      </c>
      <c r="AE252">
        <f>T252+AD252+AB252+AC252</f>
        <v>0</v>
      </c>
      <c r="AF252">
        <f>BM252*AT252*(BH252-BG252*(1000-AT252*BJ252)/(1000-AT252*BI252))/(100*BA252)</f>
        <v>0</v>
      </c>
      <c r="AG252">
        <f>1000*BM252*AT252*(BI252-BJ252)/(100*BA252*(1000-AT252*BI252))</f>
        <v>0</v>
      </c>
      <c r="AH252">
        <f>(AI252 - AJ252 - BN252*1E3/(8.314*(BP252+273.15)) * AL252/BM252 * AK252) * BM252/(100*BA252) * (1000 - BJ252)/1000</f>
        <v>0</v>
      </c>
      <c r="AI252">
        <v>427.2021683988432</v>
      </c>
      <c r="AJ252">
        <v>425.3108303030302</v>
      </c>
      <c r="AK252">
        <v>-0.004530636458912411</v>
      </c>
      <c r="AL252">
        <v>67.23824743732898</v>
      </c>
      <c r="AM252">
        <f>(AO252 - AN252 + BN252*1E3/(8.314*(BP252+273.15)) * AQ252/BM252 * AP252) * BM252/(100*BA252) * 1000/(1000 - AO252)</f>
        <v>0</v>
      </c>
      <c r="AN252">
        <v>16.94759074092284</v>
      </c>
      <c r="AO252">
        <v>17.2740309090909</v>
      </c>
      <c r="AP252">
        <v>-0.007532194368102868</v>
      </c>
      <c r="AQ252">
        <v>78.51090478923814</v>
      </c>
      <c r="AR252">
        <v>0</v>
      </c>
      <c r="AS252">
        <v>0</v>
      </c>
      <c r="AT252">
        <f>IF(AR252*$H$13&gt;=AV252,1.0,(AV252/(AV252-AR252*$H$13)))</f>
        <v>0</v>
      </c>
      <c r="AU252">
        <f>(AT252-1)*100</f>
        <v>0</v>
      </c>
      <c r="AV252">
        <f>MAX(0,($B$13+$C$13*BU252)/(1+$D$13*BU252)*BN252/(BP252+273)*$E$13)</f>
        <v>0</v>
      </c>
      <c r="AW252">
        <f>$B$11*BV252+$C$11*BW252+$F$11*CH252*(1-CK252)</f>
        <v>0</v>
      </c>
      <c r="AX252">
        <f>AW252*AY252</f>
        <v>0</v>
      </c>
      <c r="AY252">
        <f>($B$11*$D$9+$C$11*$D$9+$F$11*((CU252+CM252)/MAX(CU252+CM252+CV252, 0.1)*$I$9+CV252/MAX(CU252+CM252+CV252, 0.1)*$J$9))/($B$11+$C$11+$F$11)</f>
        <v>0</v>
      </c>
      <c r="AZ252">
        <f>($B$11*$K$9+$C$11*$K$9+$F$11*((CU252+CM252)/MAX(CU252+CM252+CV252, 0.1)*$P$9+CV252/MAX(CU252+CM252+CV252, 0.1)*$Q$9))/($B$11+$C$11+$F$11)</f>
        <v>0</v>
      </c>
      <c r="BA252">
        <v>6</v>
      </c>
      <c r="BB252">
        <v>0.5</v>
      </c>
      <c r="BC252" t="s">
        <v>355</v>
      </c>
      <c r="BD252">
        <v>2</v>
      </c>
      <c r="BE252" t="b">
        <v>1</v>
      </c>
      <c r="BF252">
        <v>1714162299.099999</v>
      </c>
      <c r="BG252">
        <v>417.9857391304348</v>
      </c>
      <c r="BH252">
        <v>420.0404782608696</v>
      </c>
      <c r="BI252">
        <v>17.31775652173913</v>
      </c>
      <c r="BJ252">
        <v>16.97632173913044</v>
      </c>
      <c r="BK252">
        <v>420.6693913043479</v>
      </c>
      <c r="BL252">
        <v>17.32648695652174</v>
      </c>
      <c r="BM252">
        <v>600.0319130434783</v>
      </c>
      <c r="BN252">
        <v>101.3089130434782</v>
      </c>
      <c r="BO252">
        <v>0.09998146956521738</v>
      </c>
      <c r="BP252">
        <v>25.22179999999999</v>
      </c>
      <c r="BQ252">
        <v>25.36783043478261</v>
      </c>
      <c r="BR252">
        <v>999.9000000000003</v>
      </c>
      <c r="BS252">
        <v>0</v>
      </c>
      <c r="BT252">
        <v>0</v>
      </c>
      <c r="BU252">
        <v>10003.96130434783</v>
      </c>
      <c r="BV252">
        <v>0</v>
      </c>
      <c r="BW252">
        <v>924.2507391304349</v>
      </c>
      <c r="BX252">
        <v>-2.054602173913044</v>
      </c>
      <c r="BY252">
        <v>425.3519130434782</v>
      </c>
      <c r="BZ252">
        <v>427.2942608695652</v>
      </c>
      <c r="CA252">
        <v>0.3414395652173913</v>
      </c>
      <c r="CB252">
        <v>420.0404782608696</v>
      </c>
      <c r="CC252">
        <v>16.97632173913044</v>
      </c>
      <c r="CD252">
        <v>1.754443043478261</v>
      </c>
      <c r="CE252">
        <v>1.719852173913044</v>
      </c>
      <c r="CF252">
        <v>15.38669565217391</v>
      </c>
      <c r="CG252">
        <v>15.07676956521739</v>
      </c>
      <c r="CH252">
        <v>445.0218260869565</v>
      </c>
      <c r="CI252">
        <v>0.9099881739130432</v>
      </c>
      <c r="CJ252">
        <v>0.09001199130434782</v>
      </c>
      <c r="CK252">
        <v>0</v>
      </c>
      <c r="CL252">
        <v>194.297347826087</v>
      </c>
      <c r="CM252">
        <v>5.000979999999999</v>
      </c>
      <c r="CN252">
        <v>1378.233913043478</v>
      </c>
      <c r="CO252">
        <v>4086.072173913044</v>
      </c>
      <c r="CP252">
        <v>34.625</v>
      </c>
      <c r="CQ252">
        <v>38.125</v>
      </c>
      <c r="CR252">
        <v>36.187</v>
      </c>
      <c r="CS252">
        <v>37.36952173913043</v>
      </c>
      <c r="CT252">
        <v>36.437</v>
      </c>
      <c r="CU252">
        <v>400.4139130434782</v>
      </c>
      <c r="CV252">
        <v>39.60391304347827</v>
      </c>
      <c r="CW252">
        <v>0</v>
      </c>
      <c r="CX252">
        <v>1714162391.9</v>
      </c>
      <c r="CY252">
        <v>0</v>
      </c>
      <c r="CZ252">
        <v>1714161578</v>
      </c>
      <c r="DA252" t="s">
        <v>817</v>
      </c>
      <c r="DB252">
        <v>1714161569.5</v>
      </c>
      <c r="DC252">
        <v>1714161578</v>
      </c>
      <c r="DD252">
        <v>9</v>
      </c>
      <c r="DE252">
        <v>-1.772</v>
      </c>
      <c r="DF252">
        <v>0.006</v>
      </c>
      <c r="DG252">
        <v>-2.692</v>
      </c>
      <c r="DH252">
        <v>0.004</v>
      </c>
      <c r="DI252">
        <v>420</v>
      </c>
      <c r="DJ252">
        <v>20</v>
      </c>
      <c r="DK252">
        <v>0.09</v>
      </c>
      <c r="DL252">
        <v>0.04</v>
      </c>
      <c r="DM252">
        <v>-2.050004390243903</v>
      </c>
      <c r="DN252">
        <v>-0.1953324041811837</v>
      </c>
      <c r="DO252">
        <v>0.0775941239304281</v>
      </c>
      <c r="DP252">
        <v>0</v>
      </c>
      <c r="DQ252">
        <v>0.3174536341463415</v>
      </c>
      <c r="DR252">
        <v>0.3103471358885019</v>
      </c>
      <c r="DS252">
        <v>0.03568074789886345</v>
      </c>
      <c r="DT252">
        <v>0</v>
      </c>
      <c r="DU252">
        <v>0</v>
      </c>
      <c r="DV252">
        <v>2</v>
      </c>
      <c r="DW252" t="s">
        <v>357</v>
      </c>
      <c r="DX252">
        <v>3.22867</v>
      </c>
      <c r="DY252">
        <v>2.70434</v>
      </c>
      <c r="DZ252">
        <v>0.104923</v>
      </c>
      <c r="EA252">
        <v>0.10512</v>
      </c>
      <c r="EB252">
        <v>0.09106210000000001</v>
      </c>
      <c r="EC252">
        <v>0.0902985</v>
      </c>
      <c r="ED252">
        <v>29062.7</v>
      </c>
      <c r="EE252">
        <v>28322</v>
      </c>
      <c r="EF252">
        <v>31111.9</v>
      </c>
      <c r="EG252">
        <v>30022.3</v>
      </c>
      <c r="EH252">
        <v>37866.4</v>
      </c>
      <c r="EI252">
        <v>36135.6</v>
      </c>
      <c r="EJ252">
        <v>43589</v>
      </c>
      <c r="EK252">
        <v>41947</v>
      </c>
      <c r="EL252">
        <v>2.1081</v>
      </c>
      <c r="EM252">
        <v>1.83008</v>
      </c>
      <c r="EN252">
        <v>-0.00580773</v>
      </c>
      <c r="EO252">
        <v>0</v>
      </c>
      <c r="EP252">
        <v>25.4573</v>
      </c>
      <c r="EQ252">
        <v>999.9</v>
      </c>
      <c r="ER252">
        <v>37</v>
      </c>
      <c r="ES252">
        <v>35</v>
      </c>
      <c r="ET252">
        <v>20.628</v>
      </c>
      <c r="EU252">
        <v>61.073</v>
      </c>
      <c r="EV252">
        <v>22.2917</v>
      </c>
      <c r="EW252">
        <v>1</v>
      </c>
      <c r="EX252">
        <v>0.172729</v>
      </c>
      <c r="EY252">
        <v>2.21119</v>
      </c>
      <c r="EZ252">
        <v>20.1926</v>
      </c>
      <c r="FA252">
        <v>5.22463</v>
      </c>
      <c r="FB252">
        <v>11.998</v>
      </c>
      <c r="FC252">
        <v>4.96565</v>
      </c>
      <c r="FD252">
        <v>3.297</v>
      </c>
      <c r="FE252">
        <v>9999</v>
      </c>
      <c r="FF252">
        <v>9999</v>
      </c>
      <c r="FG252">
        <v>9999</v>
      </c>
      <c r="FH252">
        <v>29.7</v>
      </c>
      <c r="FI252">
        <v>4.97096</v>
      </c>
      <c r="FJ252">
        <v>1.86785</v>
      </c>
      <c r="FK252">
        <v>1.8593</v>
      </c>
      <c r="FL252">
        <v>1.86535</v>
      </c>
      <c r="FM252">
        <v>1.86321</v>
      </c>
      <c r="FN252">
        <v>1.86457</v>
      </c>
      <c r="FO252">
        <v>1.86005</v>
      </c>
      <c r="FP252">
        <v>1.86415</v>
      </c>
      <c r="FQ252">
        <v>0</v>
      </c>
      <c r="FR252">
        <v>0</v>
      </c>
      <c r="FS252">
        <v>0</v>
      </c>
      <c r="FT252">
        <v>0</v>
      </c>
      <c r="FU252" t="s">
        <v>358</v>
      </c>
      <c r="FV252" t="s">
        <v>359</v>
      </c>
      <c r="FW252" t="s">
        <v>360</v>
      </c>
      <c r="FX252" t="s">
        <v>360</v>
      </c>
      <c r="FY252" t="s">
        <v>360</v>
      </c>
      <c r="FZ252" t="s">
        <v>360</v>
      </c>
      <c r="GA252">
        <v>0</v>
      </c>
      <c r="GB252">
        <v>100</v>
      </c>
      <c r="GC252">
        <v>100</v>
      </c>
      <c r="GD252">
        <v>-2.684</v>
      </c>
      <c r="GE252">
        <v>-0.008999999999999999</v>
      </c>
      <c r="GF252">
        <v>-0.8350387837502102</v>
      </c>
      <c r="GG252">
        <v>-0.004200780211792431</v>
      </c>
      <c r="GH252">
        <v>-6.086107273994438E-07</v>
      </c>
      <c r="GI252">
        <v>3.538391214060535E-10</v>
      </c>
      <c r="GJ252">
        <v>-0.03917734835192339</v>
      </c>
      <c r="GK252">
        <v>0.006682484536868237</v>
      </c>
      <c r="GL252">
        <v>-0.0007200357986506558</v>
      </c>
      <c r="GM252">
        <v>2.515042002614049E-05</v>
      </c>
      <c r="GN252">
        <v>15</v>
      </c>
      <c r="GO252">
        <v>1944</v>
      </c>
      <c r="GP252">
        <v>3</v>
      </c>
      <c r="GQ252">
        <v>20</v>
      </c>
      <c r="GR252">
        <v>12.3</v>
      </c>
      <c r="GS252">
        <v>12.1</v>
      </c>
      <c r="GT252">
        <v>1.14502</v>
      </c>
      <c r="GU252">
        <v>2.46216</v>
      </c>
      <c r="GV252">
        <v>1.44775</v>
      </c>
      <c r="GW252">
        <v>2.28394</v>
      </c>
      <c r="GX252">
        <v>1.55151</v>
      </c>
      <c r="GY252">
        <v>2.33276</v>
      </c>
      <c r="GZ252">
        <v>39.4416</v>
      </c>
      <c r="HA252">
        <v>13.309</v>
      </c>
      <c r="HB252">
        <v>18</v>
      </c>
      <c r="HC252">
        <v>612.201</v>
      </c>
      <c r="HD252">
        <v>433.308</v>
      </c>
      <c r="HE252">
        <v>22.0004</v>
      </c>
      <c r="HF252">
        <v>29.2865</v>
      </c>
      <c r="HG252">
        <v>30.0003</v>
      </c>
      <c r="HH252">
        <v>29.3522</v>
      </c>
      <c r="HI252">
        <v>29.328</v>
      </c>
      <c r="HJ252">
        <v>22.9249</v>
      </c>
      <c r="HK252">
        <v>24.8146</v>
      </c>
      <c r="HL252">
        <v>42.7532</v>
      </c>
      <c r="HM252">
        <v>22</v>
      </c>
      <c r="HN252">
        <v>420</v>
      </c>
      <c r="HO252">
        <v>16.8726</v>
      </c>
      <c r="HP252">
        <v>98.7146</v>
      </c>
      <c r="HQ252">
        <v>100.209</v>
      </c>
    </row>
    <row r="253" spans="1:225">
      <c r="A253">
        <v>237</v>
      </c>
      <c r="B253">
        <v>1714162315.1</v>
      </c>
      <c r="C253">
        <v>11258</v>
      </c>
      <c r="D253" t="s">
        <v>862</v>
      </c>
      <c r="E253" t="s">
        <v>863</v>
      </c>
      <c r="F253">
        <v>5</v>
      </c>
      <c r="G253" t="s">
        <v>504</v>
      </c>
      <c r="H253">
        <v>1714162307.166666</v>
      </c>
      <c r="I253">
        <f>(J253)/1000</f>
        <v>0</v>
      </c>
      <c r="J253">
        <f>IF(BE253, AM253, AG253)</f>
        <v>0</v>
      </c>
      <c r="K253">
        <f>IF(BE253, AH253, AF253)</f>
        <v>0</v>
      </c>
      <c r="L253">
        <f>BG253 - IF(AT253&gt;1, K253*BA253*100.0/(AV253*BU253), 0)</f>
        <v>0</v>
      </c>
      <c r="M253">
        <f>((S253-I253/2)*L253-K253)/(S253+I253/2)</f>
        <v>0</v>
      </c>
      <c r="N253">
        <f>M253*(BN253+BO253)/1000.0</f>
        <v>0</v>
      </c>
      <c r="O253">
        <f>(BG253 - IF(AT253&gt;1, K253*BA253*100.0/(AV253*BU253), 0))*(BN253+BO253)/1000.0</f>
        <v>0</v>
      </c>
      <c r="P253">
        <f>2.0/((1/R253-1/Q253)+SIGN(R253)*SQRT((1/R253-1/Q253)*(1/R253-1/Q253) + 4*BB253/((BB253+1)*(BB253+1))*(2*1/R253*1/Q253-1/Q253*1/Q253)))</f>
        <v>0</v>
      </c>
      <c r="Q253">
        <f>IF(LEFT(BC253,1)&lt;&gt;"0",IF(LEFT(BC253,1)="1",3.0,BD253),$D$5+$E$5*(BU253*BN253/($K$5*1000))+$F$5*(BU253*BN253/($K$5*1000))*MAX(MIN(BA253,$J$5),$I$5)*MAX(MIN(BA253,$J$5),$I$5)+$G$5*MAX(MIN(BA253,$J$5),$I$5)*(BU253*BN253/($K$5*1000))+$H$5*(BU253*BN253/($K$5*1000))*(BU253*BN253/($K$5*1000)))</f>
        <v>0</v>
      </c>
      <c r="R253">
        <f>I253*(1000-(1000*0.61365*exp(17.502*V253/(240.97+V253))/(BN253+BO253)+BI253)/2)/(1000*0.61365*exp(17.502*V253/(240.97+V253))/(BN253+BO253)-BI253)</f>
        <v>0</v>
      </c>
      <c r="S253">
        <f>1/((BB253+1)/(P253/1.6)+1/(Q253/1.37)) + BB253/((BB253+1)/(P253/1.6) + BB253/(Q253/1.37))</f>
        <v>0</v>
      </c>
      <c r="T253">
        <f>(AW253*AZ253)</f>
        <v>0</v>
      </c>
      <c r="U253">
        <f>(BP253+(T253+2*0.95*5.67E-8*(((BP253+$B$7)+273)^4-(BP253+273)^4)-44100*I253)/(1.84*29.3*Q253+8*0.95*5.67E-8*(BP253+273)^3))</f>
        <v>0</v>
      </c>
      <c r="V253">
        <f>($C$7*BQ253+$D$7*BR253+$E$7*U253)</f>
        <v>0</v>
      </c>
      <c r="W253">
        <f>0.61365*exp(17.502*V253/(240.97+V253))</f>
        <v>0</v>
      </c>
      <c r="X253">
        <f>(Y253/Z253*100)</f>
        <v>0</v>
      </c>
      <c r="Y253">
        <f>BI253*(BN253+BO253)/1000</f>
        <v>0</v>
      </c>
      <c r="Z253">
        <f>0.61365*exp(17.502*BP253/(240.97+BP253))</f>
        <v>0</v>
      </c>
      <c r="AA253">
        <f>(W253-BI253*(BN253+BO253)/1000)</f>
        <v>0</v>
      </c>
      <c r="AB253">
        <f>(-I253*44100)</f>
        <v>0</v>
      </c>
      <c r="AC253">
        <f>2*29.3*Q253*0.92*(BP253-V253)</f>
        <v>0</v>
      </c>
      <c r="AD253">
        <f>2*0.95*5.67E-8*(((BP253+$B$7)+273)^4-(V253+273)^4)</f>
        <v>0</v>
      </c>
      <c r="AE253">
        <f>T253+AD253+AB253+AC253</f>
        <v>0</v>
      </c>
      <c r="AF253">
        <f>BM253*AT253*(BH253-BG253*(1000-AT253*BJ253)/(1000-AT253*BI253))/(100*BA253)</f>
        <v>0</v>
      </c>
      <c r="AG253">
        <f>1000*BM253*AT253*(BI253-BJ253)/(100*BA253*(1000-AT253*BI253))</f>
        <v>0</v>
      </c>
      <c r="AH253">
        <f>(AI253 - AJ253 - BN253*1E3/(8.314*(BP253+273.15)) * AL253/BM253 * AK253) * BM253/(100*BA253) * (1000 - BJ253)/1000</f>
        <v>0</v>
      </c>
      <c r="AI253">
        <v>427.1597353639105</v>
      </c>
      <c r="AJ253">
        <v>425.1896181818181</v>
      </c>
      <c r="AK253">
        <v>-0.003046623045935126</v>
      </c>
      <c r="AL253">
        <v>67.23824743732898</v>
      </c>
      <c r="AM253">
        <f>(AO253 - AN253 + BN253*1E3/(8.314*(BP253+273.15)) * AQ253/BM253 * AP253) * BM253/(100*BA253) * 1000/(1000 - AO253)</f>
        <v>0</v>
      </c>
      <c r="AN253">
        <v>16.92834324209574</v>
      </c>
      <c r="AO253">
        <v>17.23943878787878</v>
      </c>
      <c r="AP253">
        <v>-0.0004649508268529202</v>
      </c>
      <c r="AQ253">
        <v>78.51090478923814</v>
      </c>
      <c r="AR253">
        <v>0</v>
      </c>
      <c r="AS253">
        <v>0</v>
      </c>
      <c r="AT253">
        <f>IF(AR253*$H$13&gt;=AV253,1.0,(AV253/(AV253-AR253*$H$13)))</f>
        <v>0</v>
      </c>
      <c r="AU253">
        <f>(AT253-1)*100</f>
        <v>0</v>
      </c>
      <c r="AV253">
        <f>MAX(0,($B$13+$C$13*BU253)/(1+$D$13*BU253)*BN253/(BP253+273)*$E$13)</f>
        <v>0</v>
      </c>
      <c r="AW253">
        <f>$B$11*BV253+$C$11*BW253+$F$11*CH253*(1-CK253)</f>
        <v>0</v>
      </c>
      <c r="AX253">
        <f>AW253*AY253</f>
        <v>0</v>
      </c>
      <c r="AY253">
        <f>($B$11*$D$9+$C$11*$D$9+$F$11*((CU253+CM253)/MAX(CU253+CM253+CV253, 0.1)*$I$9+CV253/MAX(CU253+CM253+CV253, 0.1)*$J$9))/($B$11+$C$11+$F$11)</f>
        <v>0</v>
      </c>
      <c r="AZ253">
        <f>($B$11*$K$9+$C$11*$K$9+$F$11*((CU253+CM253)/MAX(CU253+CM253+CV253, 0.1)*$P$9+CV253/MAX(CU253+CM253+CV253, 0.1)*$Q$9))/($B$11+$C$11+$F$11)</f>
        <v>0</v>
      </c>
      <c r="BA253">
        <v>6</v>
      </c>
      <c r="BB253">
        <v>0.5</v>
      </c>
      <c r="BC253" t="s">
        <v>355</v>
      </c>
      <c r="BD253">
        <v>2</v>
      </c>
      <c r="BE253" t="b">
        <v>1</v>
      </c>
      <c r="BF253">
        <v>1714162307.166666</v>
      </c>
      <c r="BG253">
        <v>417.9207</v>
      </c>
      <c r="BH253">
        <v>419.9681666666667</v>
      </c>
      <c r="BI253">
        <v>17.265</v>
      </c>
      <c r="BJ253">
        <v>16.93866666666667</v>
      </c>
      <c r="BK253">
        <v>420.6039666666667</v>
      </c>
      <c r="BL253">
        <v>17.27396</v>
      </c>
      <c r="BM253">
        <v>599.9832666666666</v>
      </c>
      <c r="BN253">
        <v>101.3112333333333</v>
      </c>
      <c r="BO253">
        <v>0.1000410633333333</v>
      </c>
      <c r="BP253">
        <v>25.21894666666667</v>
      </c>
      <c r="BQ253">
        <v>25.36737333333333</v>
      </c>
      <c r="BR253">
        <v>999.9000000000002</v>
      </c>
      <c r="BS253">
        <v>0</v>
      </c>
      <c r="BT253">
        <v>0</v>
      </c>
      <c r="BU253">
        <v>9990.351333333334</v>
      </c>
      <c r="BV253">
        <v>0</v>
      </c>
      <c r="BW253">
        <v>927.8490666666664</v>
      </c>
      <c r="BX253">
        <v>-2.047477666666667</v>
      </c>
      <c r="BY253">
        <v>425.2628</v>
      </c>
      <c r="BZ253">
        <v>427.2044333333333</v>
      </c>
      <c r="CA253">
        <v>0.3263350999999999</v>
      </c>
      <c r="CB253">
        <v>419.9681666666667</v>
      </c>
      <c r="CC253">
        <v>16.93866666666667</v>
      </c>
      <c r="CD253">
        <v>1.749138666666667</v>
      </c>
      <c r="CE253">
        <v>1.716077333333334</v>
      </c>
      <c r="CF253">
        <v>15.33951333333333</v>
      </c>
      <c r="CG253">
        <v>15.04263666666666</v>
      </c>
      <c r="CH253">
        <v>444.9946333333334</v>
      </c>
      <c r="CI253">
        <v>0.9099834666666665</v>
      </c>
      <c r="CJ253">
        <v>0.09001670666666667</v>
      </c>
      <c r="CK253">
        <v>0</v>
      </c>
      <c r="CL253">
        <v>193.6222666666667</v>
      </c>
      <c r="CM253">
        <v>5.00098</v>
      </c>
      <c r="CN253">
        <v>1370.516</v>
      </c>
      <c r="CO253">
        <v>4085.814</v>
      </c>
      <c r="CP253">
        <v>34.625</v>
      </c>
      <c r="CQ253">
        <v>38.125</v>
      </c>
      <c r="CR253">
        <v>36.187</v>
      </c>
      <c r="CS253">
        <v>37.3582</v>
      </c>
      <c r="CT253">
        <v>36.437</v>
      </c>
      <c r="CU253">
        <v>400.3873333333334</v>
      </c>
      <c r="CV253">
        <v>39.60299999999999</v>
      </c>
      <c r="CW253">
        <v>0</v>
      </c>
      <c r="CX253">
        <v>1714162402.1</v>
      </c>
      <c r="CY253">
        <v>0</v>
      </c>
      <c r="CZ253">
        <v>1714161578</v>
      </c>
      <c r="DA253" t="s">
        <v>817</v>
      </c>
      <c r="DB253">
        <v>1714161569.5</v>
      </c>
      <c r="DC253">
        <v>1714161578</v>
      </c>
      <c r="DD253">
        <v>9</v>
      </c>
      <c r="DE253">
        <v>-1.772</v>
      </c>
      <c r="DF253">
        <v>0.006</v>
      </c>
      <c r="DG253">
        <v>-2.692</v>
      </c>
      <c r="DH253">
        <v>0.004</v>
      </c>
      <c r="DI253">
        <v>420</v>
      </c>
      <c r="DJ253">
        <v>20</v>
      </c>
      <c r="DK253">
        <v>0.09</v>
      </c>
      <c r="DL253">
        <v>0.04</v>
      </c>
      <c r="DM253">
        <v>-2.051406097560975</v>
      </c>
      <c r="DN253">
        <v>0.1293541463414596</v>
      </c>
      <c r="DO253">
        <v>0.05810987732999923</v>
      </c>
      <c r="DP253">
        <v>0</v>
      </c>
      <c r="DQ253">
        <v>0.3318851463414634</v>
      </c>
      <c r="DR253">
        <v>-0.1042187456445986</v>
      </c>
      <c r="DS253">
        <v>0.01190598203929636</v>
      </c>
      <c r="DT253">
        <v>0</v>
      </c>
      <c r="DU253">
        <v>0</v>
      </c>
      <c r="DV253">
        <v>2</v>
      </c>
      <c r="DW253" t="s">
        <v>357</v>
      </c>
      <c r="DX253">
        <v>3.22843</v>
      </c>
      <c r="DY253">
        <v>2.70416</v>
      </c>
      <c r="DZ253">
        <v>0.104899</v>
      </c>
      <c r="EA253">
        <v>0.105128</v>
      </c>
      <c r="EB253">
        <v>0.090938</v>
      </c>
      <c r="EC253">
        <v>0.0902631</v>
      </c>
      <c r="ED253">
        <v>29063</v>
      </c>
      <c r="EE253">
        <v>28321.7</v>
      </c>
      <c r="EF253">
        <v>31111.4</v>
      </c>
      <c r="EG253">
        <v>30022.2</v>
      </c>
      <c r="EH253">
        <v>37871.2</v>
      </c>
      <c r="EI253">
        <v>36136.6</v>
      </c>
      <c r="EJ253">
        <v>43588.5</v>
      </c>
      <c r="EK253">
        <v>41946.4</v>
      </c>
      <c r="EL253">
        <v>2.10825</v>
      </c>
      <c r="EM253">
        <v>1.83005</v>
      </c>
      <c r="EN253">
        <v>-0.00518188</v>
      </c>
      <c r="EO253">
        <v>0</v>
      </c>
      <c r="EP253">
        <v>25.4552</v>
      </c>
      <c r="EQ253">
        <v>999.9</v>
      </c>
      <c r="ER253">
        <v>37</v>
      </c>
      <c r="ES253">
        <v>35</v>
      </c>
      <c r="ET253">
        <v>20.6306</v>
      </c>
      <c r="EU253">
        <v>61.513</v>
      </c>
      <c r="EV253">
        <v>22.1474</v>
      </c>
      <c r="EW253">
        <v>1</v>
      </c>
      <c r="EX253">
        <v>0.172899</v>
      </c>
      <c r="EY253">
        <v>2.21117</v>
      </c>
      <c r="EZ253">
        <v>20.1918</v>
      </c>
      <c r="FA253">
        <v>5.22148</v>
      </c>
      <c r="FB253">
        <v>11.998</v>
      </c>
      <c r="FC253">
        <v>4.9647</v>
      </c>
      <c r="FD253">
        <v>3.29635</v>
      </c>
      <c r="FE253">
        <v>9999</v>
      </c>
      <c r="FF253">
        <v>9999</v>
      </c>
      <c r="FG253">
        <v>9999</v>
      </c>
      <c r="FH253">
        <v>29.7</v>
      </c>
      <c r="FI253">
        <v>4.97097</v>
      </c>
      <c r="FJ253">
        <v>1.86784</v>
      </c>
      <c r="FK253">
        <v>1.85931</v>
      </c>
      <c r="FL253">
        <v>1.86532</v>
      </c>
      <c r="FM253">
        <v>1.86324</v>
      </c>
      <c r="FN253">
        <v>1.86457</v>
      </c>
      <c r="FO253">
        <v>1.86005</v>
      </c>
      <c r="FP253">
        <v>1.86413</v>
      </c>
      <c r="FQ253">
        <v>0</v>
      </c>
      <c r="FR253">
        <v>0</v>
      </c>
      <c r="FS253">
        <v>0</v>
      </c>
      <c r="FT253">
        <v>0</v>
      </c>
      <c r="FU253" t="s">
        <v>358</v>
      </c>
      <c r="FV253" t="s">
        <v>359</v>
      </c>
      <c r="FW253" t="s">
        <v>360</v>
      </c>
      <c r="FX253" t="s">
        <v>360</v>
      </c>
      <c r="FY253" t="s">
        <v>360</v>
      </c>
      <c r="FZ253" t="s">
        <v>360</v>
      </c>
      <c r="GA253">
        <v>0</v>
      </c>
      <c r="GB253">
        <v>100</v>
      </c>
      <c r="GC253">
        <v>100</v>
      </c>
      <c r="GD253">
        <v>-2.683</v>
      </c>
      <c r="GE253">
        <v>-0.0091</v>
      </c>
      <c r="GF253">
        <v>-0.8350387837502102</v>
      </c>
      <c r="GG253">
        <v>-0.004200780211792431</v>
      </c>
      <c r="GH253">
        <v>-6.086107273994438E-07</v>
      </c>
      <c r="GI253">
        <v>3.538391214060535E-10</v>
      </c>
      <c r="GJ253">
        <v>-0.03917734835192339</v>
      </c>
      <c r="GK253">
        <v>0.006682484536868237</v>
      </c>
      <c r="GL253">
        <v>-0.0007200357986506558</v>
      </c>
      <c r="GM253">
        <v>2.515042002614049E-05</v>
      </c>
      <c r="GN253">
        <v>15</v>
      </c>
      <c r="GO253">
        <v>1944</v>
      </c>
      <c r="GP253">
        <v>3</v>
      </c>
      <c r="GQ253">
        <v>20</v>
      </c>
      <c r="GR253">
        <v>12.4</v>
      </c>
      <c r="GS253">
        <v>12.3</v>
      </c>
      <c r="GT253">
        <v>1.14502</v>
      </c>
      <c r="GU253">
        <v>2.45361</v>
      </c>
      <c r="GV253">
        <v>1.44775</v>
      </c>
      <c r="GW253">
        <v>2.28516</v>
      </c>
      <c r="GX253">
        <v>1.55151</v>
      </c>
      <c r="GY253">
        <v>2.48413</v>
      </c>
      <c r="GZ253">
        <v>39.4166</v>
      </c>
      <c r="HA253">
        <v>13.3177</v>
      </c>
      <c r="HB253">
        <v>18</v>
      </c>
      <c r="HC253">
        <v>612.341</v>
      </c>
      <c r="HD253">
        <v>433.311</v>
      </c>
      <c r="HE253">
        <v>22.0001</v>
      </c>
      <c r="HF253">
        <v>29.2897</v>
      </c>
      <c r="HG253">
        <v>30.0003</v>
      </c>
      <c r="HH253">
        <v>29.3552</v>
      </c>
      <c r="HI253">
        <v>29.3305</v>
      </c>
      <c r="HJ253">
        <v>22.9278</v>
      </c>
      <c r="HK253">
        <v>25.0992</v>
      </c>
      <c r="HL253">
        <v>42.7532</v>
      </c>
      <c r="HM253">
        <v>22</v>
      </c>
      <c r="HN253">
        <v>420</v>
      </c>
      <c r="HO253">
        <v>16.8625</v>
      </c>
      <c r="HP253">
        <v>98.7133</v>
      </c>
      <c r="HQ253">
        <v>100.208</v>
      </c>
    </row>
    <row r="254" spans="1:225">
      <c r="A254">
        <v>238</v>
      </c>
      <c r="B254">
        <v>1714162325.1</v>
      </c>
      <c r="C254">
        <v>11268</v>
      </c>
      <c r="D254" t="s">
        <v>864</v>
      </c>
      <c r="E254" t="s">
        <v>865</v>
      </c>
      <c r="F254">
        <v>5</v>
      </c>
      <c r="G254" t="s">
        <v>504</v>
      </c>
      <c r="H254">
        <v>1714162317.166666</v>
      </c>
      <c r="I254">
        <f>(J254)/1000</f>
        <v>0</v>
      </c>
      <c r="J254">
        <f>IF(BE254, AM254, AG254)</f>
        <v>0</v>
      </c>
      <c r="K254">
        <f>IF(BE254, AH254, AF254)</f>
        <v>0</v>
      </c>
      <c r="L254">
        <f>BG254 - IF(AT254&gt;1, K254*BA254*100.0/(AV254*BU254), 0)</f>
        <v>0</v>
      </c>
      <c r="M254">
        <f>((S254-I254/2)*L254-K254)/(S254+I254/2)</f>
        <v>0</v>
      </c>
      <c r="N254">
        <f>M254*(BN254+BO254)/1000.0</f>
        <v>0</v>
      </c>
      <c r="O254">
        <f>(BG254 - IF(AT254&gt;1, K254*BA254*100.0/(AV254*BU254), 0))*(BN254+BO254)/1000.0</f>
        <v>0</v>
      </c>
      <c r="P254">
        <f>2.0/((1/R254-1/Q254)+SIGN(R254)*SQRT((1/R254-1/Q254)*(1/R254-1/Q254) + 4*BB254/((BB254+1)*(BB254+1))*(2*1/R254*1/Q254-1/Q254*1/Q254)))</f>
        <v>0</v>
      </c>
      <c r="Q254">
        <f>IF(LEFT(BC254,1)&lt;&gt;"0",IF(LEFT(BC254,1)="1",3.0,BD254),$D$5+$E$5*(BU254*BN254/($K$5*1000))+$F$5*(BU254*BN254/($K$5*1000))*MAX(MIN(BA254,$J$5),$I$5)*MAX(MIN(BA254,$J$5),$I$5)+$G$5*MAX(MIN(BA254,$J$5),$I$5)*(BU254*BN254/($K$5*1000))+$H$5*(BU254*BN254/($K$5*1000))*(BU254*BN254/($K$5*1000)))</f>
        <v>0</v>
      </c>
      <c r="R254">
        <f>I254*(1000-(1000*0.61365*exp(17.502*V254/(240.97+V254))/(BN254+BO254)+BI254)/2)/(1000*0.61365*exp(17.502*V254/(240.97+V254))/(BN254+BO254)-BI254)</f>
        <v>0</v>
      </c>
      <c r="S254">
        <f>1/((BB254+1)/(P254/1.6)+1/(Q254/1.37)) + BB254/((BB254+1)/(P254/1.6) + BB254/(Q254/1.37))</f>
        <v>0</v>
      </c>
      <c r="T254">
        <f>(AW254*AZ254)</f>
        <v>0</v>
      </c>
      <c r="U254">
        <f>(BP254+(T254+2*0.95*5.67E-8*(((BP254+$B$7)+273)^4-(BP254+273)^4)-44100*I254)/(1.84*29.3*Q254+8*0.95*5.67E-8*(BP254+273)^3))</f>
        <v>0</v>
      </c>
      <c r="V254">
        <f>($C$7*BQ254+$D$7*BR254+$E$7*U254)</f>
        <v>0</v>
      </c>
      <c r="W254">
        <f>0.61365*exp(17.502*V254/(240.97+V254))</f>
        <v>0</v>
      </c>
      <c r="X254">
        <f>(Y254/Z254*100)</f>
        <v>0</v>
      </c>
      <c r="Y254">
        <f>BI254*(BN254+BO254)/1000</f>
        <v>0</v>
      </c>
      <c r="Z254">
        <f>0.61365*exp(17.502*BP254/(240.97+BP254))</f>
        <v>0</v>
      </c>
      <c r="AA254">
        <f>(W254-BI254*(BN254+BO254)/1000)</f>
        <v>0</v>
      </c>
      <c r="AB254">
        <f>(-I254*44100)</f>
        <v>0</v>
      </c>
      <c r="AC254">
        <f>2*29.3*Q254*0.92*(BP254-V254)</f>
        <v>0</v>
      </c>
      <c r="AD254">
        <f>2*0.95*5.67E-8*(((BP254+$B$7)+273)^4-(V254+273)^4)</f>
        <v>0</v>
      </c>
      <c r="AE254">
        <f>T254+AD254+AB254+AC254</f>
        <v>0</v>
      </c>
      <c r="AF254">
        <f>BM254*AT254*(BH254-BG254*(1000-AT254*BJ254)/(1000-AT254*BI254))/(100*BA254)</f>
        <v>0</v>
      </c>
      <c r="AG254">
        <f>1000*BM254*AT254*(BI254-BJ254)/(100*BA254*(1000-AT254*BI254))</f>
        <v>0</v>
      </c>
      <c r="AH254">
        <f>(AI254 - AJ254 - BN254*1E3/(8.314*(BP254+273.15)) * AL254/BM254 * AK254) * BM254/(100*BA254) * (1000 - BJ254)/1000</f>
        <v>0</v>
      </c>
      <c r="AI254">
        <v>427.2429986791975</v>
      </c>
      <c r="AJ254">
        <v>425.3001939393939</v>
      </c>
      <c r="AK254">
        <v>0.0001148206404116542</v>
      </c>
      <c r="AL254">
        <v>67.23824743732898</v>
      </c>
      <c r="AM254">
        <f>(AO254 - AN254 + BN254*1E3/(8.314*(BP254+273.15)) * AQ254/BM254 * AP254) * BM254/(100*BA254) * 1000/(1000 - AO254)</f>
        <v>0</v>
      </c>
      <c r="AN254">
        <v>16.8714654699189</v>
      </c>
      <c r="AO254">
        <v>17.20736242424242</v>
      </c>
      <c r="AP254">
        <v>-0.0005858037237296167</v>
      </c>
      <c r="AQ254">
        <v>78.51090478923814</v>
      </c>
      <c r="AR254">
        <v>0</v>
      </c>
      <c r="AS254">
        <v>0</v>
      </c>
      <c r="AT254">
        <f>IF(AR254*$H$13&gt;=AV254,1.0,(AV254/(AV254-AR254*$H$13)))</f>
        <v>0</v>
      </c>
      <c r="AU254">
        <f>(AT254-1)*100</f>
        <v>0</v>
      </c>
      <c r="AV254">
        <f>MAX(0,($B$13+$C$13*BU254)/(1+$D$13*BU254)*BN254/(BP254+273)*$E$13)</f>
        <v>0</v>
      </c>
      <c r="AW254">
        <f>$B$11*BV254+$C$11*BW254+$F$11*CH254*(1-CK254)</f>
        <v>0</v>
      </c>
      <c r="AX254">
        <f>AW254*AY254</f>
        <v>0</v>
      </c>
      <c r="AY254">
        <f>($B$11*$D$9+$C$11*$D$9+$F$11*((CU254+CM254)/MAX(CU254+CM254+CV254, 0.1)*$I$9+CV254/MAX(CU254+CM254+CV254, 0.1)*$J$9))/($B$11+$C$11+$F$11)</f>
        <v>0</v>
      </c>
      <c r="AZ254">
        <f>($B$11*$K$9+$C$11*$K$9+$F$11*((CU254+CM254)/MAX(CU254+CM254+CV254, 0.1)*$P$9+CV254/MAX(CU254+CM254+CV254, 0.1)*$Q$9))/($B$11+$C$11+$F$11)</f>
        <v>0</v>
      </c>
      <c r="BA254">
        <v>6</v>
      </c>
      <c r="BB254">
        <v>0.5</v>
      </c>
      <c r="BC254" t="s">
        <v>355</v>
      </c>
      <c r="BD254">
        <v>2</v>
      </c>
      <c r="BE254" t="b">
        <v>1</v>
      </c>
      <c r="BF254">
        <v>1714162317.166666</v>
      </c>
      <c r="BG254">
        <v>417.9163666666666</v>
      </c>
      <c r="BH254">
        <v>420.0158333333333</v>
      </c>
      <c r="BI254">
        <v>17.23163333333333</v>
      </c>
      <c r="BJ254">
        <v>16.90593</v>
      </c>
      <c r="BK254">
        <v>420.5994333333333</v>
      </c>
      <c r="BL254">
        <v>17.24074333333333</v>
      </c>
      <c r="BM254">
        <v>599.9896333333334</v>
      </c>
      <c r="BN254">
        <v>101.3095666666667</v>
      </c>
      <c r="BO254">
        <v>0.09996681333333332</v>
      </c>
      <c r="BP254">
        <v>25.22271333333333</v>
      </c>
      <c r="BQ254">
        <v>25.37014666666667</v>
      </c>
      <c r="BR254">
        <v>999.9000000000002</v>
      </c>
      <c r="BS254">
        <v>0</v>
      </c>
      <c r="BT254">
        <v>0</v>
      </c>
      <c r="BU254">
        <v>9992.536666666665</v>
      </c>
      <c r="BV254">
        <v>0</v>
      </c>
      <c r="BW254">
        <v>881.5076333333333</v>
      </c>
      <c r="BX254">
        <v>-2.099546</v>
      </c>
      <c r="BY254">
        <v>425.2439666666667</v>
      </c>
      <c r="BZ254">
        <v>427.2386333333333</v>
      </c>
      <c r="CA254">
        <v>0.3257045333333333</v>
      </c>
      <c r="CB254">
        <v>420.0158333333333</v>
      </c>
      <c r="CC254">
        <v>16.90593</v>
      </c>
      <c r="CD254">
        <v>1.745729</v>
      </c>
      <c r="CE254">
        <v>1.712732666666667</v>
      </c>
      <c r="CF254">
        <v>15.30913666666666</v>
      </c>
      <c r="CG254">
        <v>15.01231</v>
      </c>
      <c r="CH254">
        <v>445.0008</v>
      </c>
      <c r="CI254">
        <v>0.9099892666666664</v>
      </c>
      <c r="CJ254">
        <v>0.09001089666666667</v>
      </c>
      <c r="CK254">
        <v>0</v>
      </c>
      <c r="CL254">
        <v>193.0016333333334</v>
      </c>
      <c r="CM254">
        <v>5.00098</v>
      </c>
      <c r="CN254">
        <v>1400.187333333334</v>
      </c>
      <c r="CO254">
        <v>4085.88</v>
      </c>
      <c r="CP254">
        <v>34.625</v>
      </c>
      <c r="CQ254">
        <v>38.125</v>
      </c>
      <c r="CR254">
        <v>36.187</v>
      </c>
      <c r="CS254">
        <v>37.3624</v>
      </c>
      <c r="CT254">
        <v>36.437</v>
      </c>
      <c r="CU254">
        <v>400.3956666666666</v>
      </c>
      <c r="CV254">
        <v>39.60199999999999</v>
      </c>
      <c r="CW254">
        <v>0</v>
      </c>
      <c r="CX254">
        <v>1714162412.3</v>
      </c>
      <c r="CY254">
        <v>0</v>
      </c>
      <c r="CZ254">
        <v>1714161578</v>
      </c>
      <c r="DA254" t="s">
        <v>817</v>
      </c>
      <c r="DB254">
        <v>1714161569.5</v>
      </c>
      <c r="DC254">
        <v>1714161578</v>
      </c>
      <c r="DD254">
        <v>9</v>
      </c>
      <c r="DE254">
        <v>-1.772</v>
      </c>
      <c r="DF254">
        <v>0.006</v>
      </c>
      <c r="DG254">
        <v>-2.692</v>
      </c>
      <c r="DH254">
        <v>0.004</v>
      </c>
      <c r="DI254">
        <v>420</v>
      </c>
      <c r="DJ254">
        <v>20</v>
      </c>
      <c r="DK254">
        <v>0.09</v>
      </c>
      <c r="DL254">
        <v>0.04</v>
      </c>
      <c r="DM254">
        <v>-2.075414146341464</v>
      </c>
      <c r="DN254">
        <v>-0.4125106620209048</v>
      </c>
      <c r="DO254">
        <v>0.07186158999739842</v>
      </c>
      <c r="DP254">
        <v>0</v>
      </c>
      <c r="DQ254">
        <v>0.3253231463414634</v>
      </c>
      <c r="DR254">
        <v>0.04014436933797918</v>
      </c>
      <c r="DS254">
        <v>0.01288818909219387</v>
      </c>
      <c r="DT254">
        <v>1</v>
      </c>
      <c r="DU254">
        <v>1</v>
      </c>
      <c r="DV254">
        <v>2</v>
      </c>
      <c r="DW254" t="s">
        <v>368</v>
      </c>
      <c r="DX254">
        <v>3.22841</v>
      </c>
      <c r="DY254">
        <v>2.70439</v>
      </c>
      <c r="DZ254">
        <v>0.104925</v>
      </c>
      <c r="EA254">
        <v>0.105132</v>
      </c>
      <c r="EB254">
        <v>0.090811</v>
      </c>
      <c r="EC254">
        <v>0.09002930000000001</v>
      </c>
      <c r="ED254">
        <v>29062.1</v>
      </c>
      <c r="EE254">
        <v>28321.6</v>
      </c>
      <c r="EF254">
        <v>31111.4</v>
      </c>
      <c r="EG254">
        <v>30022.4</v>
      </c>
      <c r="EH254">
        <v>37876.1</v>
      </c>
      <c r="EI254">
        <v>36146.4</v>
      </c>
      <c r="EJ254">
        <v>43588.1</v>
      </c>
      <c r="EK254">
        <v>41947</v>
      </c>
      <c r="EL254">
        <v>2.10845</v>
      </c>
      <c r="EM254">
        <v>1.82995</v>
      </c>
      <c r="EN254">
        <v>-0.00526384</v>
      </c>
      <c r="EO254">
        <v>0</v>
      </c>
      <c r="EP254">
        <v>25.4637</v>
      </c>
      <c r="EQ254">
        <v>999.9</v>
      </c>
      <c r="ER254">
        <v>37</v>
      </c>
      <c r="ES254">
        <v>35</v>
      </c>
      <c r="ET254">
        <v>20.6278</v>
      </c>
      <c r="EU254">
        <v>61.023</v>
      </c>
      <c r="EV254">
        <v>22.7244</v>
      </c>
      <c r="EW254">
        <v>1</v>
      </c>
      <c r="EX254">
        <v>0.173453</v>
      </c>
      <c r="EY254">
        <v>2.22682</v>
      </c>
      <c r="EZ254">
        <v>20.1917</v>
      </c>
      <c r="FA254">
        <v>5.22118</v>
      </c>
      <c r="FB254">
        <v>11.998</v>
      </c>
      <c r="FC254">
        <v>4.96465</v>
      </c>
      <c r="FD254">
        <v>3.29633</v>
      </c>
      <c r="FE254">
        <v>9999</v>
      </c>
      <c r="FF254">
        <v>9999</v>
      </c>
      <c r="FG254">
        <v>9999</v>
      </c>
      <c r="FH254">
        <v>29.7</v>
      </c>
      <c r="FI254">
        <v>4.97095</v>
      </c>
      <c r="FJ254">
        <v>1.86783</v>
      </c>
      <c r="FK254">
        <v>1.85929</v>
      </c>
      <c r="FL254">
        <v>1.86529</v>
      </c>
      <c r="FM254">
        <v>1.86322</v>
      </c>
      <c r="FN254">
        <v>1.86455</v>
      </c>
      <c r="FO254">
        <v>1.86005</v>
      </c>
      <c r="FP254">
        <v>1.86409</v>
      </c>
      <c r="FQ254">
        <v>0</v>
      </c>
      <c r="FR254">
        <v>0</v>
      </c>
      <c r="FS254">
        <v>0</v>
      </c>
      <c r="FT254">
        <v>0</v>
      </c>
      <c r="FU254" t="s">
        <v>358</v>
      </c>
      <c r="FV254" t="s">
        <v>359</v>
      </c>
      <c r="FW254" t="s">
        <v>360</v>
      </c>
      <c r="FX254" t="s">
        <v>360</v>
      </c>
      <c r="FY254" t="s">
        <v>360</v>
      </c>
      <c r="FZ254" t="s">
        <v>360</v>
      </c>
      <c r="GA254">
        <v>0</v>
      </c>
      <c r="GB254">
        <v>100</v>
      </c>
      <c r="GC254">
        <v>100</v>
      </c>
      <c r="GD254">
        <v>-2.684</v>
      </c>
      <c r="GE254">
        <v>-0.0092</v>
      </c>
      <c r="GF254">
        <v>-0.8350387837502102</v>
      </c>
      <c r="GG254">
        <v>-0.004200780211792431</v>
      </c>
      <c r="GH254">
        <v>-6.086107273994438E-07</v>
      </c>
      <c r="GI254">
        <v>3.538391214060535E-10</v>
      </c>
      <c r="GJ254">
        <v>-0.03917734835192339</v>
      </c>
      <c r="GK254">
        <v>0.006682484536868237</v>
      </c>
      <c r="GL254">
        <v>-0.0007200357986506558</v>
      </c>
      <c r="GM254">
        <v>2.515042002614049E-05</v>
      </c>
      <c r="GN254">
        <v>15</v>
      </c>
      <c r="GO254">
        <v>1944</v>
      </c>
      <c r="GP254">
        <v>3</v>
      </c>
      <c r="GQ254">
        <v>20</v>
      </c>
      <c r="GR254">
        <v>12.6</v>
      </c>
      <c r="GS254">
        <v>12.5</v>
      </c>
      <c r="GT254">
        <v>1.14502</v>
      </c>
      <c r="GU254">
        <v>2.45972</v>
      </c>
      <c r="GV254">
        <v>1.44775</v>
      </c>
      <c r="GW254">
        <v>2.28394</v>
      </c>
      <c r="GX254">
        <v>1.55151</v>
      </c>
      <c r="GY254">
        <v>2.27783</v>
      </c>
      <c r="GZ254">
        <v>39.4166</v>
      </c>
      <c r="HA254">
        <v>13.3002</v>
      </c>
      <c r="HB254">
        <v>18</v>
      </c>
      <c r="HC254">
        <v>612.5119999999999</v>
      </c>
      <c r="HD254">
        <v>433.282</v>
      </c>
      <c r="HE254">
        <v>22.0015</v>
      </c>
      <c r="HF254">
        <v>29.294</v>
      </c>
      <c r="HG254">
        <v>30.0003</v>
      </c>
      <c r="HH254">
        <v>29.3577</v>
      </c>
      <c r="HI254">
        <v>29.3348</v>
      </c>
      <c r="HJ254">
        <v>22.9242</v>
      </c>
      <c r="HK254">
        <v>25.0992</v>
      </c>
      <c r="HL254">
        <v>42.7532</v>
      </c>
      <c r="HM254">
        <v>22</v>
      </c>
      <c r="HN254">
        <v>420</v>
      </c>
      <c r="HO254">
        <v>16.8713</v>
      </c>
      <c r="HP254">
        <v>98.7127</v>
      </c>
      <c r="HQ254">
        <v>100.209</v>
      </c>
    </row>
    <row r="255" spans="1:225">
      <c r="A255">
        <v>239</v>
      </c>
      <c r="B255">
        <v>1714162335.1</v>
      </c>
      <c r="C255">
        <v>11278</v>
      </c>
      <c r="D255" t="s">
        <v>866</v>
      </c>
      <c r="E255" t="s">
        <v>867</v>
      </c>
      <c r="F255">
        <v>5</v>
      </c>
      <c r="G255" t="s">
        <v>504</v>
      </c>
      <c r="H255">
        <v>1714162327.166666</v>
      </c>
      <c r="I255">
        <f>(J255)/1000</f>
        <v>0</v>
      </c>
      <c r="J255">
        <f>IF(BE255, AM255, AG255)</f>
        <v>0</v>
      </c>
      <c r="K255">
        <f>IF(BE255, AH255, AF255)</f>
        <v>0</v>
      </c>
      <c r="L255">
        <f>BG255 - IF(AT255&gt;1, K255*BA255*100.0/(AV255*BU255), 0)</f>
        <v>0</v>
      </c>
      <c r="M255">
        <f>((S255-I255/2)*L255-K255)/(S255+I255/2)</f>
        <v>0</v>
      </c>
      <c r="N255">
        <f>M255*(BN255+BO255)/1000.0</f>
        <v>0</v>
      </c>
      <c r="O255">
        <f>(BG255 - IF(AT255&gt;1, K255*BA255*100.0/(AV255*BU255), 0))*(BN255+BO255)/1000.0</f>
        <v>0</v>
      </c>
      <c r="P255">
        <f>2.0/((1/R255-1/Q255)+SIGN(R255)*SQRT((1/R255-1/Q255)*(1/R255-1/Q255) + 4*BB255/((BB255+1)*(BB255+1))*(2*1/R255*1/Q255-1/Q255*1/Q255)))</f>
        <v>0</v>
      </c>
      <c r="Q255">
        <f>IF(LEFT(BC255,1)&lt;&gt;"0",IF(LEFT(BC255,1)="1",3.0,BD255),$D$5+$E$5*(BU255*BN255/($K$5*1000))+$F$5*(BU255*BN255/($K$5*1000))*MAX(MIN(BA255,$J$5),$I$5)*MAX(MIN(BA255,$J$5),$I$5)+$G$5*MAX(MIN(BA255,$J$5),$I$5)*(BU255*BN255/($K$5*1000))+$H$5*(BU255*BN255/($K$5*1000))*(BU255*BN255/($K$5*1000)))</f>
        <v>0</v>
      </c>
      <c r="R255">
        <f>I255*(1000-(1000*0.61365*exp(17.502*V255/(240.97+V255))/(BN255+BO255)+BI255)/2)/(1000*0.61365*exp(17.502*V255/(240.97+V255))/(BN255+BO255)-BI255)</f>
        <v>0</v>
      </c>
      <c r="S255">
        <f>1/((BB255+1)/(P255/1.6)+1/(Q255/1.37)) + BB255/((BB255+1)/(P255/1.6) + BB255/(Q255/1.37))</f>
        <v>0</v>
      </c>
      <c r="T255">
        <f>(AW255*AZ255)</f>
        <v>0</v>
      </c>
      <c r="U255">
        <f>(BP255+(T255+2*0.95*5.67E-8*(((BP255+$B$7)+273)^4-(BP255+273)^4)-44100*I255)/(1.84*29.3*Q255+8*0.95*5.67E-8*(BP255+273)^3))</f>
        <v>0</v>
      </c>
      <c r="V255">
        <f>($C$7*BQ255+$D$7*BR255+$E$7*U255)</f>
        <v>0</v>
      </c>
      <c r="W255">
        <f>0.61365*exp(17.502*V255/(240.97+V255))</f>
        <v>0</v>
      </c>
      <c r="X255">
        <f>(Y255/Z255*100)</f>
        <v>0</v>
      </c>
      <c r="Y255">
        <f>BI255*(BN255+BO255)/1000</f>
        <v>0</v>
      </c>
      <c r="Z255">
        <f>0.61365*exp(17.502*BP255/(240.97+BP255))</f>
        <v>0</v>
      </c>
      <c r="AA255">
        <f>(W255-BI255*(BN255+BO255)/1000)</f>
        <v>0</v>
      </c>
      <c r="AB255">
        <f>(-I255*44100)</f>
        <v>0</v>
      </c>
      <c r="AC255">
        <f>2*29.3*Q255*0.92*(BP255-V255)</f>
        <v>0</v>
      </c>
      <c r="AD255">
        <f>2*0.95*5.67E-8*(((BP255+$B$7)+273)^4-(V255+273)^4)</f>
        <v>0</v>
      </c>
      <c r="AE255">
        <f>T255+AD255+AB255+AC255</f>
        <v>0</v>
      </c>
      <c r="AF255">
        <f>BM255*AT255*(BH255-BG255*(1000-AT255*BJ255)/(1000-AT255*BI255))/(100*BA255)</f>
        <v>0</v>
      </c>
      <c r="AG255">
        <f>1000*BM255*AT255*(BI255-BJ255)/(100*BA255*(1000-AT255*BI255))</f>
        <v>0</v>
      </c>
      <c r="AH255">
        <f>(AI255 - AJ255 - BN255*1E3/(8.314*(BP255+273.15)) * AL255/BM255 * AK255) * BM255/(100*BA255) * (1000 - BJ255)/1000</f>
        <v>0</v>
      </c>
      <c r="AI255">
        <v>427.1448237686315</v>
      </c>
      <c r="AJ255">
        <v>425.2577878787879</v>
      </c>
      <c r="AK255">
        <v>-0.0001520284831809547</v>
      </c>
      <c r="AL255">
        <v>67.23824743732898</v>
      </c>
      <c r="AM255">
        <f>(AO255 - AN255 + BN255*1E3/(8.314*(BP255+273.15)) * AQ255/BM255 * AP255) * BM255/(100*BA255) * 1000/(1000 - AO255)</f>
        <v>0</v>
      </c>
      <c r="AN255">
        <v>16.86635613552235</v>
      </c>
      <c r="AO255">
        <v>17.18863393939393</v>
      </c>
      <c r="AP255">
        <v>-0.00010282969956262</v>
      </c>
      <c r="AQ255">
        <v>78.51090478923814</v>
      </c>
      <c r="AR255">
        <v>0</v>
      </c>
      <c r="AS255">
        <v>0</v>
      </c>
      <c r="AT255">
        <f>IF(AR255*$H$13&gt;=AV255,1.0,(AV255/(AV255-AR255*$H$13)))</f>
        <v>0</v>
      </c>
      <c r="AU255">
        <f>(AT255-1)*100</f>
        <v>0</v>
      </c>
      <c r="AV255">
        <f>MAX(0,($B$13+$C$13*BU255)/(1+$D$13*BU255)*BN255/(BP255+273)*$E$13)</f>
        <v>0</v>
      </c>
      <c r="AW255">
        <f>$B$11*BV255+$C$11*BW255+$F$11*CH255*(1-CK255)</f>
        <v>0</v>
      </c>
      <c r="AX255">
        <f>AW255*AY255</f>
        <v>0</v>
      </c>
      <c r="AY255">
        <f>($B$11*$D$9+$C$11*$D$9+$F$11*((CU255+CM255)/MAX(CU255+CM255+CV255, 0.1)*$I$9+CV255/MAX(CU255+CM255+CV255, 0.1)*$J$9))/($B$11+$C$11+$F$11)</f>
        <v>0</v>
      </c>
      <c r="AZ255">
        <f>($B$11*$K$9+$C$11*$K$9+$F$11*((CU255+CM255)/MAX(CU255+CM255+CV255, 0.1)*$P$9+CV255/MAX(CU255+CM255+CV255, 0.1)*$Q$9))/($B$11+$C$11+$F$11)</f>
        <v>0</v>
      </c>
      <c r="BA255">
        <v>6</v>
      </c>
      <c r="BB255">
        <v>0.5</v>
      </c>
      <c r="BC255" t="s">
        <v>355</v>
      </c>
      <c r="BD255">
        <v>2</v>
      </c>
      <c r="BE255" t="b">
        <v>1</v>
      </c>
      <c r="BF255">
        <v>1714162327.166666</v>
      </c>
      <c r="BG255">
        <v>417.9604</v>
      </c>
      <c r="BH255">
        <v>420.0220666666666</v>
      </c>
      <c r="BI255">
        <v>17.20327666666667</v>
      </c>
      <c r="BJ255">
        <v>16.87016666666667</v>
      </c>
      <c r="BK255">
        <v>420.6438</v>
      </c>
      <c r="BL255">
        <v>17.21249333333333</v>
      </c>
      <c r="BM255">
        <v>600.0099333333333</v>
      </c>
      <c r="BN255">
        <v>101.3099666666667</v>
      </c>
      <c r="BO255">
        <v>0.09997705999999998</v>
      </c>
      <c r="BP255">
        <v>25.23265333333334</v>
      </c>
      <c r="BQ255">
        <v>25.37286666666667</v>
      </c>
      <c r="BR255">
        <v>999.9000000000002</v>
      </c>
      <c r="BS255">
        <v>0</v>
      </c>
      <c r="BT255">
        <v>0</v>
      </c>
      <c r="BU255">
        <v>10004.78933333333</v>
      </c>
      <c r="BV255">
        <v>0</v>
      </c>
      <c r="BW255">
        <v>878.6590666666666</v>
      </c>
      <c r="BX255">
        <v>-2.061817333333333</v>
      </c>
      <c r="BY255">
        <v>425.2765666666667</v>
      </c>
      <c r="BZ255">
        <v>427.2296666666666</v>
      </c>
      <c r="CA255">
        <v>0.3331060333333333</v>
      </c>
      <c r="CB255">
        <v>420.0220666666666</v>
      </c>
      <c r="CC255">
        <v>16.87016666666667</v>
      </c>
      <c r="CD255">
        <v>1.742864333333333</v>
      </c>
      <c r="CE255">
        <v>1.709117</v>
      </c>
      <c r="CF255">
        <v>15.28356</v>
      </c>
      <c r="CG255">
        <v>14.97948666666667</v>
      </c>
      <c r="CH255">
        <v>444.9951666666667</v>
      </c>
      <c r="CI255">
        <v>0.9099873333333331</v>
      </c>
      <c r="CJ255">
        <v>0.09001283333333335</v>
      </c>
      <c r="CK255">
        <v>0</v>
      </c>
      <c r="CL255">
        <v>192.4532666666666</v>
      </c>
      <c r="CM255">
        <v>5.00098</v>
      </c>
      <c r="CN255">
        <v>1400.229666666667</v>
      </c>
      <c r="CO255">
        <v>4085.824666666667</v>
      </c>
      <c r="CP255">
        <v>34.625</v>
      </c>
      <c r="CQ255">
        <v>38.125</v>
      </c>
      <c r="CR255">
        <v>36.187</v>
      </c>
      <c r="CS255">
        <v>37.375</v>
      </c>
      <c r="CT255">
        <v>36.437</v>
      </c>
      <c r="CU255">
        <v>400.3893333333334</v>
      </c>
      <c r="CV255">
        <v>39.60399999999999</v>
      </c>
      <c r="CW255">
        <v>0</v>
      </c>
      <c r="CX255">
        <v>1714162421.9</v>
      </c>
      <c r="CY255">
        <v>0</v>
      </c>
      <c r="CZ255">
        <v>1714161578</v>
      </c>
      <c r="DA255" t="s">
        <v>817</v>
      </c>
      <c r="DB255">
        <v>1714161569.5</v>
      </c>
      <c r="DC255">
        <v>1714161578</v>
      </c>
      <c r="DD255">
        <v>9</v>
      </c>
      <c r="DE255">
        <v>-1.772</v>
      </c>
      <c r="DF255">
        <v>0.006</v>
      </c>
      <c r="DG255">
        <v>-2.692</v>
      </c>
      <c r="DH255">
        <v>0.004</v>
      </c>
      <c r="DI255">
        <v>420</v>
      </c>
      <c r="DJ255">
        <v>20</v>
      </c>
      <c r="DK255">
        <v>0.09</v>
      </c>
      <c r="DL255">
        <v>0.04</v>
      </c>
      <c r="DM255">
        <v>-2.093021951219512</v>
      </c>
      <c r="DN255">
        <v>0.339518257839717</v>
      </c>
      <c r="DO255">
        <v>0.05943133591696949</v>
      </c>
      <c r="DP255">
        <v>0</v>
      </c>
      <c r="DQ255">
        <v>0.3284713902439024</v>
      </c>
      <c r="DR255">
        <v>0.03529852264808371</v>
      </c>
      <c r="DS255">
        <v>0.01175289307793482</v>
      </c>
      <c r="DT255">
        <v>1</v>
      </c>
      <c r="DU255">
        <v>1</v>
      </c>
      <c r="DV255">
        <v>2</v>
      </c>
      <c r="DW255" t="s">
        <v>368</v>
      </c>
      <c r="DX255">
        <v>3.22854</v>
      </c>
      <c r="DY255">
        <v>2.70444</v>
      </c>
      <c r="DZ255">
        <v>0.104915</v>
      </c>
      <c r="EA255">
        <v>0.105113</v>
      </c>
      <c r="EB255">
        <v>0.0907444</v>
      </c>
      <c r="EC255">
        <v>0.09001580000000001</v>
      </c>
      <c r="ED255">
        <v>29062.3</v>
      </c>
      <c r="EE255">
        <v>28321.5</v>
      </c>
      <c r="EF255">
        <v>31111.3</v>
      </c>
      <c r="EG255">
        <v>30021.5</v>
      </c>
      <c r="EH255">
        <v>37879.2</v>
      </c>
      <c r="EI255">
        <v>36145.7</v>
      </c>
      <c r="EJ255">
        <v>43588.5</v>
      </c>
      <c r="EK255">
        <v>41945.5</v>
      </c>
      <c r="EL255">
        <v>2.1086</v>
      </c>
      <c r="EM255">
        <v>1.83</v>
      </c>
      <c r="EN255">
        <v>-0.00596419</v>
      </c>
      <c r="EO255">
        <v>0</v>
      </c>
      <c r="EP255">
        <v>25.4797</v>
      </c>
      <c r="EQ255">
        <v>999.9</v>
      </c>
      <c r="ER255">
        <v>37</v>
      </c>
      <c r="ES255">
        <v>35</v>
      </c>
      <c r="ET255">
        <v>20.6287</v>
      </c>
      <c r="EU255">
        <v>61.163</v>
      </c>
      <c r="EV255">
        <v>22.2436</v>
      </c>
      <c r="EW255">
        <v>1</v>
      </c>
      <c r="EX255">
        <v>0.174019</v>
      </c>
      <c r="EY255">
        <v>2.24739</v>
      </c>
      <c r="EZ255">
        <v>20.1918</v>
      </c>
      <c r="FA255">
        <v>5.22553</v>
      </c>
      <c r="FB255">
        <v>11.998</v>
      </c>
      <c r="FC255">
        <v>4.96575</v>
      </c>
      <c r="FD255">
        <v>3.297</v>
      </c>
      <c r="FE255">
        <v>9999</v>
      </c>
      <c r="FF255">
        <v>9999</v>
      </c>
      <c r="FG255">
        <v>9999</v>
      </c>
      <c r="FH255">
        <v>29.7</v>
      </c>
      <c r="FI255">
        <v>4.97098</v>
      </c>
      <c r="FJ255">
        <v>1.86785</v>
      </c>
      <c r="FK255">
        <v>1.85928</v>
      </c>
      <c r="FL255">
        <v>1.86535</v>
      </c>
      <c r="FM255">
        <v>1.86325</v>
      </c>
      <c r="FN255">
        <v>1.86458</v>
      </c>
      <c r="FO255">
        <v>1.86005</v>
      </c>
      <c r="FP255">
        <v>1.86417</v>
      </c>
      <c r="FQ255">
        <v>0</v>
      </c>
      <c r="FR255">
        <v>0</v>
      </c>
      <c r="FS255">
        <v>0</v>
      </c>
      <c r="FT255">
        <v>0</v>
      </c>
      <c r="FU255" t="s">
        <v>358</v>
      </c>
      <c r="FV255" t="s">
        <v>359</v>
      </c>
      <c r="FW255" t="s">
        <v>360</v>
      </c>
      <c r="FX255" t="s">
        <v>360</v>
      </c>
      <c r="FY255" t="s">
        <v>360</v>
      </c>
      <c r="FZ255" t="s">
        <v>360</v>
      </c>
      <c r="GA255">
        <v>0</v>
      </c>
      <c r="GB255">
        <v>100</v>
      </c>
      <c r="GC255">
        <v>100</v>
      </c>
      <c r="GD255">
        <v>-2.683</v>
      </c>
      <c r="GE255">
        <v>-0.0092</v>
      </c>
      <c r="GF255">
        <v>-0.8350387837502102</v>
      </c>
      <c r="GG255">
        <v>-0.004200780211792431</v>
      </c>
      <c r="GH255">
        <v>-6.086107273994438E-07</v>
      </c>
      <c r="GI255">
        <v>3.538391214060535E-10</v>
      </c>
      <c r="GJ255">
        <v>-0.03917734835192339</v>
      </c>
      <c r="GK255">
        <v>0.006682484536868237</v>
      </c>
      <c r="GL255">
        <v>-0.0007200357986506558</v>
      </c>
      <c r="GM255">
        <v>2.515042002614049E-05</v>
      </c>
      <c r="GN255">
        <v>15</v>
      </c>
      <c r="GO255">
        <v>1944</v>
      </c>
      <c r="GP255">
        <v>3</v>
      </c>
      <c r="GQ255">
        <v>20</v>
      </c>
      <c r="GR255">
        <v>12.8</v>
      </c>
      <c r="GS255">
        <v>12.6</v>
      </c>
      <c r="GT255">
        <v>1.14502</v>
      </c>
      <c r="GU255">
        <v>2.45605</v>
      </c>
      <c r="GV255">
        <v>1.44897</v>
      </c>
      <c r="GW255">
        <v>2.28516</v>
      </c>
      <c r="GX255">
        <v>1.55151</v>
      </c>
      <c r="GY255">
        <v>2.34619</v>
      </c>
      <c r="GZ255">
        <v>39.4166</v>
      </c>
      <c r="HA255">
        <v>13.309</v>
      </c>
      <c r="HB255">
        <v>18</v>
      </c>
      <c r="HC255">
        <v>612.664</v>
      </c>
      <c r="HD255">
        <v>433.344</v>
      </c>
      <c r="HE255">
        <v>22.0018</v>
      </c>
      <c r="HF255">
        <v>29.299</v>
      </c>
      <c r="HG255">
        <v>30.0004</v>
      </c>
      <c r="HH255">
        <v>29.3622</v>
      </c>
      <c r="HI255">
        <v>29.3391</v>
      </c>
      <c r="HJ255">
        <v>22.9266</v>
      </c>
      <c r="HK255">
        <v>25.0992</v>
      </c>
      <c r="HL255">
        <v>42.7532</v>
      </c>
      <c r="HM255">
        <v>22</v>
      </c>
      <c r="HN255">
        <v>420</v>
      </c>
      <c r="HO255">
        <v>16.8713</v>
      </c>
      <c r="HP255">
        <v>98.7132</v>
      </c>
      <c r="HQ255">
        <v>100.206</v>
      </c>
    </row>
    <row r="256" spans="1:225">
      <c r="A256">
        <v>240</v>
      </c>
      <c r="B256">
        <v>1714162345.1</v>
      </c>
      <c r="C256">
        <v>11288</v>
      </c>
      <c r="D256" t="s">
        <v>868</v>
      </c>
      <c r="E256" t="s">
        <v>869</v>
      </c>
      <c r="F256">
        <v>5</v>
      </c>
      <c r="G256" t="s">
        <v>504</v>
      </c>
      <c r="H256">
        <v>1714162337.166666</v>
      </c>
      <c r="I256">
        <f>(J256)/1000</f>
        <v>0</v>
      </c>
      <c r="J256">
        <f>IF(BE256, AM256, AG256)</f>
        <v>0</v>
      </c>
      <c r="K256">
        <f>IF(BE256, AH256, AF256)</f>
        <v>0</v>
      </c>
      <c r="L256">
        <f>BG256 - IF(AT256&gt;1, K256*BA256*100.0/(AV256*BU256), 0)</f>
        <v>0</v>
      </c>
      <c r="M256">
        <f>((S256-I256/2)*L256-K256)/(S256+I256/2)</f>
        <v>0</v>
      </c>
      <c r="N256">
        <f>M256*(BN256+BO256)/1000.0</f>
        <v>0</v>
      </c>
      <c r="O256">
        <f>(BG256 - IF(AT256&gt;1, K256*BA256*100.0/(AV256*BU256), 0))*(BN256+BO256)/1000.0</f>
        <v>0</v>
      </c>
      <c r="P256">
        <f>2.0/((1/R256-1/Q256)+SIGN(R256)*SQRT((1/R256-1/Q256)*(1/R256-1/Q256) + 4*BB256/((BB256+1)*(BB256+1))*(2*1/R256*1/Q256-1/Q256*1/Q256)))</f>
        <v>0</v>
      </c>
      <c r="Q256">
        <f>IF(LEFT(BC256,1)&lt;&gt;"0",IF(LEFT(BC256,1)="1",3.0,BD256),$D$5+$E$5*(BU256*BN256/($K$5*1000))+$F$5*(BU256*BN256/($K$5*1000))*MAX(MIN(BA256,$J$5),$I$5)*MAX(MIN(BA256,$J$5),$I$5)+$G$5*MAX(MIN(BA256,$J$5),$I$5)*(BU256*BN256/($K$5*1000))+$H$5*(BU256*BN256/($K$5*1000))*(BU256*BN256/($K$5*1000)))</f>
        <v>0</v>
      </c>
      <c r="R256">
        <f>I256*(1000-(1000*0.61365*exp(17.502*V256/(240.97+V256))/(BN256+BO256)+BI256)/2)/(1000*0.61365*exp(17.502*V256/(240.97+V256))/(BN256+BO256)-BI256)</f>
        <v>0</v>
      </c>
      <c r="S256">
        <f>1/((BB256+1)/(P256/1.6)+1/(Q256/1.37)) + BB256/((BB256+1)/(P256/1.6) + BB256/(Q256/1.37))</f>
        <v>0</v>
      </c>
      <c r="T256">
        <f>(AW256*AZ256)</f>
        <v>0</v>
      </c>
      <c r="U256">
        <f>(BP256+(T256+2*0.95*5.67E-8*(((BP256+$B$7)+273)^4-(BP256+273)^4)-44100*I256)/(1.84*29.3*Q256+8*0.95*5.67E-8*(BP256+273)^3))</f>
        <v>0</v>
      </c>
      <c r="V256">
        <f>($C$7*BQ256+$D$7*BR256+$E$7*U256)</f>
        <v>0</v>
      </c>
      <c r="W256">
        <f>0.61365*exp(17.502*V256/(240.97+V256))</f>
        <v>0</v>
      </c>
      <c r="X256">
        <f>(Y256/Z256*100)</f>
        <v>0</v>
      </c>
      <c r="Y256">
        <f>BI256*(BN256+BO256)/1000</f>
        <v>0</v>
      </c>
      <c r="Z256">
        <f>0.61365*exp(17.502*BP256/(240.97+BP256))</f>
        <v>0</v>
      </c>
      <c r="AA256">
        <f>(W256-BI256*(BN256+BO256)/1000)</f>
        <v>0</v>
      </c>
      <c r="AB256">
        <f>(-I256*44100)</f>
        <v>0</v>
      </c>
      <c r="AC256">
        <f>2*29.3*Q256*0.92*(BP256-V256)</f>
        <v>0</v>
      </c>
      <c r="AD256">
        <f>2*0.95*5.67E-8*(((BP256+$B$7)+273)^4-(V256+273)^4)</f>
        <v>0</v>
      </c>
      <c r="AE256">
        <f>T256+AD256+AB256+AC256</f>
        <v>0</v>
      </c>
      <c r="AF256">
        <f>BM256*AT256*(BH256-BG256*(1000-AT256*BJ256)/(1000-AT256*BI256))/(100*BA256)</f>
        <v>0</v>
      </c>
      <c r="AG256">
        <f>1000*BM256*AT256*(BI256-BJ256)/(100*BA256*(1000-AT256*BI256))</f>
        <v>0</v>
      </c>
      <c r="AH256">
        <f>(AI256 - AJ256 - BN256*1E3/(8.314*(BP256+273.15)) * AL256/BM256 * AK256) * BM256/(100*BA256) * (1000 - BJ256)/1000</f>
        <v>0</v>
      </c>
      <c r="AI256">
        <v>427.2184005294998</v>
      </c>
      <c r="AJ256">
        <v>425.1823696969695</v>
      </c>
      <c r="AK256">
        <v>0.004309362867455131</v>
      </c>
      <c r="AL256">
        <v>67.23824743732898</v>
      </c>
      <c r="AM256">
        <f>(AO256 - AN256 + BN256*1E3/(8.314*(BP256+273.15)) * AQ256/BM256 * AP256) * BM256/(100*BA256) * 1000/(1000 - AO256)</f>
        <v>0</v>
      </c>
      <c r="AN256">
        <v>16.86685492364535</v>
      </c>
      <c r="AO256">
        <v>17.18194424242424</v>
      </c>
      <c r="AP256">
        <v>-5.54135771777199E-05</v>
      </c>
      <c r="AQ256">
        <v>78.51090478923814</v>
      </c>
      <c r="AR256">
        <v>0</v>
      </c>
      <c r="AS256">
        <v>0</v>
      </c>
      <c r="AT256">
        <f>IF(AR256*$H$13&gt;=AV256,1.0,(AV256/(AV256-AR256*$H$13)))</f>
        <v>0</v>
      </c>
      <c r="AU256">
        <f>(AT256-1)*100</f>
        <v>0</v>
      </c>
      <c r="AV256">
        <f>MAX(0,($B$13+$C$13*BU256)/(1+$D$13*BU256)*BN256/(BP256+273)*$E$13)</f>
        <v>0</v>
      </c>
      <c r="AW256">
        <f>$B$11*BV256+$C$11*BW256+$F$11*CH256*(1-CK256)</f>
        <v>0</v>
      </c>
      <c r="AX256">
        <f>AW256*AY256</f>
        <v>0</v>
      </c>
      <c r="AY256">
        <f>($B$11*$D$9+$C$11*$D$9+$F$11*((CU256+CM256)/MAX(CU256+CM256+CV256, 0.1)*$I$9+CV256/MAX(CU256+CM256+CV256, 0.1)*$J$9))/($B$11+$C$11+$F$11)</f>
        <v>0</v>
      </c>
      <c r="AZ256">
        <f>($B$11*$K$9+$C$11*$K$9+$F$11*((CU256+CM256)/MAX(CU256+CM256+CV256, 0.1)*$P$9+CV256/MAX(CU256+CM256+CV256, 0.1)*$Q$9))/($B$11+$C$11+$F$11)</f>
        <v>0</v>
      </c>
      <c r="BA256">
        <v>6</v>
      </c>
      <c r="BB256">
        <v>0.5</v>
      </c>
      <c r="BC256" t="s">
        <v>355</v>
      </c>
      <c r="BD256">
        <v>2</v>
      </c>
      <c r="BE256" t="b">
        <v>1</v>
      </c>
      <c r="BF256">
        <v>1714162337.166666</v>
      </c>
      <c r="BG256">
        <v>417.9195333333333</v>
      </c>
      <c r="BH256">
        <v>419.9820333333334</v>
      </c>
      <c r="BI256">
        <v>17.18745</v>
      </c>
      <c r="BJ256">
        <v>16.86728666666666</v>
      </c>
      <c r="BK256">
        <v>420.6029</v>
      </c>
      <c r="BL256">
        <v>17.19674</v>
      </c>
      <c r="BM256">
        <v>600.0136333333334</v>
      </c>
      <c r="BN256">
        <v>101.3093666666667</v>
      </c>
      <c r="BO256">
        <v>0.09997641666666666</v>
      </c>
      <c r="BP256">
        <v>25.23975999999999</v>
      </c>
      <c r="BQ256">
        <v>25.37789666666666</v>
      </c>
      <c r="BR256">
        <v>999.9000000000002</v>
      </c>
      <c r="BS256">
        <v>0</v>
      </c>
      <c r="BT256">
        <v>0</v>
      </c>
      <c r="BU256">
        <v>10000.46133333333</v>
      </c>
      <c r="BV256">
        <v>0</v>
      </c>
      <c r="BW256">
        <v>864.1466000000001</v>
      </c>
      <c r="BX256">
        <v>-2.062553333333333</v>
      </c>
      <c r="BY256">
        <v>425.2282333333334</v>
      </c>
      <c r="BZ256">
        <v>427.1875999999999</v>
      </c>
      <c r="CA256">
        <v>0.3201625</v>
      </c>
      <c r="CB256">
        <v>419.9820333333334</v>
      </c>
      <c r="CC256">
        <v>16.86728666666666</v>
      </c>
      <c r="CD256">
        <v>1.741249</v>
      </c>
      <c r="CE256">
        <v>1.708813666666667</v>
      </c>
      <c r="CF256">
        <v>15.26912666666666</v>
      </c>
      <c r="CG256">
        <v>14.97673333333334</v>
      </c>
      <c r="CH256">
        <v>445.0036333333334</v>
      </c>
      <c r="CI256">
        <v>0.9099911999999998</v>
      </c>
      <c r="CJ256">
        <v>0.09000896000000001</v>
      </c>
      <c r="CK256">
        <v>0</v>
      </c>
      <c r="CL256">
        <v>192.0476333333333</v>
      </c>
      <c r="CM256">
        <v>5.00098</v>
      </c>
      <c r="CN256">
        <v>1398.035666666667</v>
      </c>
      <c r="CO256">
        <v>4085.908000000001</v>
      </c>
      <c r="CP256">
        <v>34.63946666666666</v>
      </c>
      <c r="CQ256">
        <v>38.125</v>
      </c>
      <c r="CR256">
        <v>36.187</v>
      </c>
      <c r="CS256">
        <v>37.37913333333334</v>
      </c>
      <c r="CT256">
        <v>36.4454</v>
      </c>
      <c r="CU256">
        <v>400.398</v>
      </c>
      <c r="CV256">
        <v>39.60299999999999</v>
      </c>
      <c r="CW256">
        <v>0</v>
      </c>
      <c r="CX256">
        <v>1714162432.1</v>
      </c>
      <c r="CY256">
        <v>0</v>
      </c>
      <c r="CZ256">
        <v>1714161578</v>
      </c>
      <c r="DA256" t="s">
        <v>817</v>
      </c>
      <c r="DB256">
        <v>1714161569.5</v>
      </c>
      <c r="DC256">
        <v>1714161578</v>
      </c>
      <c r="DD256">
        <v>9</v>
      </c>
      <c r="DE256">
        <v>-1.772</v>
      </c>
      <c r="DF256">
        <v>0.006</v>
      </c>
      <c r="DG256">
        <v>-2.692</v>
      </c>
      <c r="DH256">
        <v>0.004</v>
      </c>
      <c r="DI256">
        <v>420</v>
      </c>
      <c r="DJ256">
        <v>20</v>
      </c>
      <c r="DK256">
        <v>0.09</v>
      </c>
      <c r="DL256">
        <v>0.04</v>
      </c>
      <c r="DM256">
        <v>-2.068213414634146</v>
      </c>
      <c r="DN256">
        <v>-0.1624762369338016</v>
      </c>
      <c r="DO256">
        <v>0.06801570925465267</v>
      </c>
      <c r="DP256">
        <v>0</v>
      </c>
      <c r="DQ256">
        <v>0.324434268292683</v>
      </c>
      <c r="DR256">
        <v>-0.06871927526132365</v>
      </c>
      <c r="DS256">
        <v>0.006998044873389295</v>
      </c>
      <c r="DT256">
        <v>1</v>
      </c>
      <c r="DU256">
        <v>1</v>
      </c>
      <c r="DV256">
        <v>2</v>
      </c>
      <c r="DW256" t="s">
        <v>368</v>
      </c>
      <c r="DX256">
        <v>3.22851</v>
      </c>
      <c r="DY256">
        <v>2.70441</v>
      </c>
      <c r="DZ256">
        <v>0.104901</v>
      </c>
      <c r="EA256">
        <v>0.105106</v>
      </c>
      <c r="EB256">
        <v>0.090721</v>
      </c>
      <c r="EC256">
        <v>0.09002350000000001</v>
      </c>
      <c r="ED256">
        <v>29062.6</v>
      </c>
      <c r="EE256">
        <v>28320.9</v>
      </c>
      <c r="EF256">
        <v>31111.1</v>
      </c>
      <c r="EG256">
        <v>30020.8</v>
      </c>
      <c r="EH256">
        <v>37879.7</v>
      </c>
      <c r="EI256">
        <v>36144.9</v>
      </c>
      <c r="EJ256">
        <v>43587.9</v>
      </c>
      <c r="EK256">
        <v>41945</v>
      </c>
      <c r="EL256">
        <v>2.10853</v>
      </c>
      <c r="EM256">
        <v>1.83</v>
      </c>
      <c r="EN256">
        <v>-0.0071004</v>
      </c>
      <c r="EO256">
        <v>0</v>
      </c>
      <c r="EP256">
        <v>25.4986</v>
      </c>
      <c r="EQ256">
        <v>999.9</v>
      </c>
      <c r="ER256">
        <v>37</v>
      </c>
      <c r="ES256">
        <v>35</v>
      </c>
      <c r="ET256">
        <v>20.6269</v>
      </c>
      <c r="EU256">
        <v>60.793</v>
      </c>
      <c r="EV256">
        <v>22.0232</v>
      </c>
      <c r="EW256">
        <v>1</v>
      </c>
      <c r="EX256">
        <v>0.174573</v>
      </c>
      <c r="EY256">
        <v>2.25786</v>
      </c>
      <c r="EZ256">
        <v>20.1918</v>
      </c>
      <c r="FA256">
        <v>5.22538</v>
      </c>
      <c r="FB256">
        <v>11.998</v>
      </c>
      <c r="FC256">
        <v>4.96585</v>
      </c>
      <c r="FD256">
        <v>3.297</v>
      </c>
      <c r="FE256">
        <v>9999</v>
      </c>
      <c r="FF256">
        <v>9999</v>
      </c>
      <c r="FG256">
        <v>9999</v>
      </c>
      <c r="FH256">
        <v>29.7</v>
      </c>
      <c r="FI256">
        <v>4.97095</v>
      </c>
      <c r="FJ256">
        <v>1.86784</v>
      </c>
      <c r="FK256">
        <v>1.85929</v>
      </c>
      <c r="FL256">
        <v>1.86536</v>
      </c>
      <c r="FM256">
        <v>1.86324</v>
      </c>
      <c r="FN256">
        <v>1.86454</v>
      </c>
      <c r="FO256">
        <v>1.86005</v>
      </c>
      <c r="FP256">
        <v>1.86416</v>
      </c>
      <c r="FQ256">
        <v>0</v>
      </c>
      <c r="FR256">
        <v>0</v>
      </c>
      <c r="FS256">
        <v>0</v>
      </c>
      <c r="FT256">
        <v>0</v>
      </c>
      <c r="FU256" t="s">
        <v>358</v>
      </c>
      <c r="FV256" t="s">
        <v>359</v>
      </c>
      <c r="FW256" t="s">
        <v>360</v>
      </c>
      <c r="FX256" t="s">
        <v>360</v>
      </c>
      <c r="FY256" t="s">
        <v>360</v>
      </c>
      <c r="FZ256" t="s">
        <v>360</v>
      </c>
      <c r="GA256">
        <v>0</v>
      </c>
      <c r="GB256">
        <v>100</v>
      </c>
      <c r="GC256">
        <v>100</v>
      </c>
      <c r="GD256">
        <v>-2.683</v>
      </c>
      <c r="GE256">
        <v>-0.009299999999999999</v>
      </c>
      <c r="GF256">
        <v>-0.8350387837502102</v>
      </c>
      <c r="GG256">
        <v>-0.004200780211792431</v>
      </c>
      <c r="GH256">
        <v>-6.086107273994438E-07</v>
      </c>
      <c r="GI256">
        <v>3.538391214060535E-10</v>
      </c>
      <c r="GJ256">
        <v>-0.03917734835192339</v>
      </c>
      <c r="GK256">
        <v>0.006682484536868237</v>
      </c>
      <c r="GL256">
        <v>-0.0007200357986506558</v>
      </c>
      <c r="GM256">
        <v>2.515042002614049E-05</v>
      </c>
      <c r="GN256">
        <v>15</v>
      </c>
      <c r="GO256">
        <v>1944</v>
      </c>
      <c r="GP256">
        <v>3</v>
      </c>
      <c r="GQ256">
        <v>20</v>
      </c>
      <c r="GR256">
        <v>12.9</v>
      </c>
      <c r="GS256">
        <v>12.8</v>
      </c>
      <c r="GT256">
        <v>1.14502</v>
      </c>
      <c r="GU256">
        <v>2.46094</v>
      </c>
      <c r="GV256">
        <v>1.44775</v>
      </c>
      <c r="GW256">
        <v>2.28516</v>
      </c>
      <c r="GX256">
        <v>1.55151</v>
      </c>
      <c r="GY256">
        <v>2.47192</v>
      </c>
      <c r="GZ256">
        <v>39.4166</v>
      </c>
      <c r="HA256">
        <v>13.3177</v>
      </c>
      <c r="HB256">
        <v>18</v>
      </c>
      <c r="HC256">
        <v>612.654</v>
      </c>
      <c r="HD256">
        <v>433.372</v>
      </c>
      <c r="HE256">
        <v>22.0008</v>
      </c>
      <c r="HF256">
        <v>29.3041</v>
      </c>
      <c r="HG256">
        <v>30.0004</v>
      </c>
      <c r="HH256">
        <v>29.3666</v>
      </c>
      <c r="HI256">
        <v>29.3429</v>
      </c>
      <c r="HJ256">
        <v>22.927</v>
      </c>
      <c r="HK256">
        <v>25.0992</v>
      </c>
      <c r="HL256">
        <v>42.7532</v>
      </c>
      <c r="HM256">
        <v>22</v>
      </c>
      <c r="HN256">
        <v>420</v>
      </c>
      <c r="HO256">
        <v>16.8713</v>
      </c>
      <c r="HP256">
        <v>98.71210000000001</v>
      </c>
      <c r="HQ256">
        <v>100.204</v>
      </c>
    </row>
    <row r="257" spans="1:225">
      <c r="A257">
        <v>241</v>
      </c>
      <c r="B257">
        <v>1714162355.1</v>
      </c>
      <c r="C257">
        <v>11298</v>
      </c>
      <c r="D257" t="s">
        <v>870</v>
      </c>
      <c r="E257" t="s">
        <v>871</v>
      </c>
      <c r="F257">
        <v>5</v>
      </c>
      <c r="G257" t="s">
        <v>504</v>
      </c>
      <c r="H257">
        <v>1714162347.166666</v>
      </c>
      <c r="I257">
        <f>(J257)/1000</f>
        <v>0</v>
      </c>
      <c r="J257">
        <f>IF(BE257, AM257, AG257)</f>
        <v>0</v>
      </c>
      <c r="K257">
        <f>IF(BE257, AH257, AF257)</f>
        <v>0</v>
      </c>
      <c r="L257">
        <f>BG257 - IF(AT257&gt;1, K257*BA257*100.0/(AV257*BU257), 0)</f>
        <v>0</v>
      </c>
      <c r="M257">
        <f>((S257-I257/2)*L257-K257)/(S257+I257/2)</f>
        <v>0</v>
      </c>
      <c r="N257">
        <f>M257*(BN257+BO257)/1000.0</f>
        <v>0</v>
      </c>
      <c r="O257">
        <f>(BG257 - IF(AT257&gt;1, K257*BA257*100.0/(AV257*BU257), 0))*(BN257+BO257)/1000.0</f>
        <v>0</v>
      </c>
      <c r="P257">
        <f>2.0/((1/R257-1/Q257)+SIGN(R257)*SQRT((1/R257-1/Q257)*(1/R257-1/Q257) + 4*BB257/((BB257+1)*(BB257+1))*(2*1/R257*1/Q257-1/Q257*1/Q257)))</f>
        <v>0</v>
      </c>
      <c r="Q257">
        <f>IF(LEFT(BC257,1)&lt;&gt;"0",IF(LEFT(BC257,1)="1",3.0,BD257),$D$5+$E$5*(BU257*BN257/($K$5*1000))+$F$5*(BU257*BN257/($K$5*1000))*MAX(MIN(BA257,$J$5),$I$5)*MAX(MIN(BA257,$J$5),$I$5)+$G$5*MAX(MIN(BA257,$J$5),$I$5)*(BU257*BN257/($K$5*1000))+$H$5*(BU257*BN257/($K$5*1000))*(BU257*BN257/($K$5*1000)))</f>
        <v>0</v>
      </c>
      <c r="R257">
        <f>I257*(1000-(1000*0.61365*exp(17.502*V257/(240.97+V257))/(BN257+BO257)+BI257)/2)/(1000*0.61365*exp(17.502*V257/(240.97+V257))/(BN257+BO257)-BI257)</f>
        <v>0</v>
      </c>
      <c r="S257">
        <f>1/((BB257+1)/(P257/1.6)+1/(Q257/1.37)) + BB257/((BB257+1)/(P257/1.6) + BB257/(Q257/1.37))</f>
        <v>0</v>
      </c>
      <c r="T257">
        <f>(AW257*AZ257)</f>
        <v>0</v>
      </c>
      <c r="U257">
        <f>(BP257+(T257+2*0.95*5.67E-8*(((BP257+$B$7)+273)^4-(BP257+273)^4)-44100*I257)/(1.84*29.3*Q257+8*0.95*5.67E-8*(BP257+273)^3))</f>
        <v>0</v>
      </c>
      <c r="V257">
        <f>($C$7*BQ257+$D$7*BR257+$E$7*U257)</f>
        <v>0</v>
      </c>
      <c r="W257">
        <f>0.61365*exp(17.502*V257/(240.97+V257))</f>
        <v>0</v>
      </c>
      <c r="X257">
        <f>(Y257/Z257*100)</f>
        <v>0</v>
      </c>
      <c r="Y257">
        <f>BI257*(BN257+BO257)/1000</f>
        <v>0</v>
      </c>
      <c r="Z257">
        <f>0.61365*exp(17.502*BP257/(240.97+BP257))</f>
        <v>0</v>
      </c>
      <c r="AA257">
        <f>(W257-BI257*(BN257+BO257)/1000)</f>
        <v>0</v>
      </c>
      <c r="AB257">
        <f>(-I257*44100)</f>
        <v>0</v>
      </c>
      <c r="AC257">
        <f>2*29.3*Q257*0.92*(BP257-V257)</f>
        <v>0</v>
      </c>
      <c r="AD257">
        <f>2*0.95*5.67E-8*(((BP257+$B$7)+273)^4-(V257+273)^4)</f>
        <v>0</v>
      </c>
      <c r="AE257">
        <f>T257+AD257+AB257+AC257</f>
        <v>0</v>
      </c>
      <c r="AF257">
        <f>BM257*AT257*(BH257-BG257*(1000-AT257*BJ257)/(1000-AT257*BI257))/(100*BA257)</f>
        <v>0</v>
      </c>
      <c r="AG257">
        <f>1000*BM257*AT257*(BI257-BJ257)/(100*BA257*(1000-AT257*BI257))</f>
        <v>0</v>
      </c>
      <c r="AH257">
        <f>(AI257 - AJ257 - BN257*1E3/(8.314*(BP257+273.15)) * AL257/BM257 * AK257) * BM257/(100*BA257) * (1000 - BJ257)/1000</f>
        <v>0</v>
      </c>
      <c r="AI257">
        <v>427.1217383825906</v>
      </c>
      <c r="AJ257">
        <v>425.190193939394</v>
      </c>
      <c r="AK257">
        <v>0.003286797607534172</v>
      </c>
      <c r="AL257">
        <v>67.23824743732898</v>
      </c>
      <c r="AM257">
        <f>(AO257 - AN257 + BN257*1E3/(8.314*(BP257+273.15)) * AQ257/BM257 * AP257) * BM257/(100*BA257) * 1000/(1000 - AO257)</f>
        <v>0</v>
      </c>
      <c r="AN257">
        <v>16.87196731579879</v>
      </c>
      <c r="AO257">
        <v>17.18207818181817</v>
      </c>
      <c r="AP257">
        <v>5.140329590424037E-06</v>
      </c>
      <c r="AQ257">
        <v>78.51090478923814</v>
      </c>
      <c r="AR257">
        <v>0</v>
      </c>
      <c r="AS257">
        <v>0</v>
      </c>
      <c r="AT257">
        <f>IF(AR257*$H$13&gt;=AV257,1.0,(AV257/(AV257-AR257*$H$13)))</f>
        <v>0</v>
      </c>
      <c r="AU257">
        <f>(AT257-1)*100</f>
        <v>0</v>
      </c>
      <c r="AV257">
        <f>MAX(0,($B$13+$C$13*BU257)/(1+$D$13*BU257)*BN257/(BP257+273)*$E$13)</f>
        <v>0</v>
      </c>
      <c r="AW257">
        <f>$B$11*BV257+$C$11*BW257+$F$11*CH257*(1-CK257)</f>
        <v>0</v>
      </c>
      <c r="AX257">
        <f>AW257*AY257</f>
        <v>0</v>
      </c>
      <c r="AY257">
        <f>($B$11*$D$9+$C$11*$D$9+$F$11*((CU257+CM257)/MAX(CU257+CM257+CV257, 0.1)*$I$9+CV257/MAX(CU257+CM257+CV257, 0.1)*$J$9))/($B$11+$C$11+$F$11)</f>
        <v>0</v>
      </c>
      <c r="AZ257">
        <f>($B$11*$K$9+$C$11*$K$9+$F$11*((CU257+CM257)/MAX(CU257+CM257+CV257, 0.1)*$P$9+CV257/MAX(CU257+CM257+CV257, 0.1)*$Q$9))/($B$11+$C$11+$F$11)</f>
        <v>0</v>
      </c>
      <c r="BA257">
        <v>6</v>
      </c>
      <c r="BB257">
        <v>0.5</v>
      </c>
      <c r="BC257" t="s">
        <v>355</v>
      </c>
      <c r="BD257">
        <v>2</v>
      </c>
      <c r="BE257" t="b">
        <v>1</v>
      </c>
      <c r="BF257">
        <v>1714162347.166666</v>
      </c>
      <c r="BG257">
        <v>417.8605000000001</v>
      </c>
      <c r="BH257">
        <v>419.9839333333333</v>
      </c>
      <c r="BI257">
        <v>17.18223333333333</v>
      </c>
      <c r="BJ257">
        <v>16.86936333333333</v>
      </c>
      <c r="BK257">
        <v>420.5435000000001</v>
      </c>
      <c r="BL257">
        <v>17.19154666666667</v>
      </c>
      <c r="BM257">
        <v>599.9982666666667</v>
      </c>
      <c r="BN257">
        <v>101.3106666666667</v>
      </c>
      <c r="BO257">
        <v>0.10001376</v>
      </c>
      <c r="BP257">
        <v>25.23707333333333</v>
      </c>
      <c r="BQ257">
        <v>25.37927000000001</v>
      </c>
      <c r="BR257">
        <v>999.9000000000002</v>
      </c>
      <c r="BS257">
        <v>0</v>
      </c>
      <c r="BT257">
        <v>0</v>
      </c>
      <c r="BU257">
        <v>10001.18933333333</v>
      </c>
      <c r="BV257">
        <v>0</v>
      </c>
      <c r="BW257">
        <v>834.5532000000002</v>
      </c>
      <c r="BX257">
        <v>-2.123503</v>
      </c>
      <c r="BY257">
        <v>425.1657999999999</v>
      </c>
      <c r="BZ257">
        <v>427.1903666666666</v>
      </c>
      <c r="CA257">
        <v>0.3128673</v>
      </c>
      <c r="CB257">
        <v>419.9839333333333</v>
      </c>
      <c r="CC257">
        <v>16.86936333333333</v>
      </c>
      <c r="CD257">
        <v>1.740742333333333</v>
      </c>
      <c r="CE257">
        <v>1.709046333333333</v>
      </c>
      <c r="CF257">
        <v>15.26458666666667</v>
      </c>
      <c r="CG257">
        <v>14.97885333333334</v>
      </c>
      <c r="CH257">
        <v>444.9947</v>
      </c>
      <c r="CI257">
        <v>0.9099873333333331</v>
      </c>
      <c r="CJ257">
        <v>0.09001283333333335</v>
      </c>
      <c r="CK257">
        <v>0</v>
      </c>
      <c r="CL257">
        <v>191.7991</v>
      </c>
      <c r="CM257">
        <v>5.00098</v>
      </c>
      <c r="CN257">
        <v>1392.193333333333</v>
      </c>
      <c r="CO257">
        <v>4085.820666666667</v>
      </c>
      <c r="CP257">
        <v>34.63326666666667</v>
      </c>
      <c r="CQ257">
        <v>38.125</v>
      </c>
      <c r="CR257">
        <v>36.187</v>
      </c>
      <c r="CS257">
        <v>37.375</v>
      </c>
      <c r="CT257">
        <v>36.46849999999999</v>
      </c>
      <c r="CU257">
        <v>400.3883333333334</v>
      </c>
      <c r="CV257">
        <v>39.60199999999999</v>
      </c>
      <c r="CW257">
        <v>0</v>
      </c>
      <c r="CX257">
        <v>1714162442.3</v>
      </c>
      <c r="CY257">
        <v>0</v>
      </c>
      <c r="CZ257">
        <v>1714161578</v>
      </c>
      <c r="DA257" t="s">
        <v>817</v>
      </c>
      <c r="DB257">
        <v>1714161569.5</v>
      </c>
      <c r="DC257">
        <v>1714161578</v>
      </c>
      <c r="DD257">
        <v>9</v>
      </c>
      <c r="DE257">
        <v>-1.772</v>
      </c>
      <c r="DF257">
        <v>0.006</v>
      </c>
      <c r="DG257">
        <v>-2.692</v>
      </c>
      <c r="DH257">
        <v>0.004</v>
      </c>
      <c r="DI257">
        <v>420</v>
      </c>
      <c r="DJ257">
        <v>20</v>
      </c>
      <c r="DK257">
        <v>0.09</v>
      </c>
      <c r="DL257">
        <v>0.04</v>
      </c>
      <c r="DM257">
        <v>-2.092560975609756</v>
      </c>
      <c r="DN257">
        <v>-0.3045612543554009</v>
      </c>
      <c r="DO257">
        <v>0.07515727291632472</v>
      </c>
      <c r="DP257">
        <v>0</v>
      </c>
      <c r="DQ257">
        <v>0.3146139512195122</v>
      </c>
      <c r="DR257">
        <v>-0.03985365156794422</v>
      </c>
      <c r="DS257">
        <v>0.003971818671414406</v>
      </c>
      <c r="DT257">
        <v>1</v>
      </c>
      <c r="DU257">
        <v>1</v>
      </c>
      <c r="DV257">
        <v>2</v>
      </c>
      <c r="DW257" t="s">
        <v>368</v>
      </c>
      <c r="DX257">
        <v>3.2285</v>
      </c>
      <c r="DY257">
        <v>2.70424</v>
      </c>
      <c r="DZ257">
        <v>0.1049</v>
      </c>
      <c r="EA257">
        <v>0.105117</v>
      </c>
      <c r="EB257">
        <v>0.0907203</v>
      </c>
      <c r="EC257">
        <v>0.09003849999999999</v>
      </c>
      <c r="ED257">
        <v>29062.4</v>
      </c>
      <c r="EE257">
        <v>28320.2</v>
      </c>
      <c r="EF257">
        <v>31110.9</v>
      </c>
      <c r="EG257">
        <v>30020.4</v>
      </c>
      <c r="EH257">
        <v>37879.3</v>
      </c>
      <c r="EI257">
        <v>36144.1</v>
      </c>
      <c r="EJ257">
        <v>43587.4</v>
      </c>
      <c r="EK257">
        <v>41944.7</v>
      </c>
      <c r="EL257">
        <v>2.10873</v>
      </c>
      <c r="EM257">
        <v>1.82965</v>
      </c>
      <c r="EN257">
        <v>-0.00761449</v>
      </c>
      <c r="EO257">
        <v>0</v>
      </c>
      <c r="EP257">
        <v>25.5035</v>
      </c>
      <c r="EQ257">
        <v>999.9</v>
      </c>
      <c r="ER257">
        <v>37</v>
      </c>
      <c r="ES257">
        <v>35</v>
      </c>
      <c r="ET257">
        <v>20.6283</v>
      </c>
      <c r="EU257">
        <v>61.563</v>
      </c>
      <c r="EV257">
        <v>22.6402</v>
      </c>
      <c r="EW257">
        <v>1</v>
      </c>
      <c r="EX257">
        <v>0.174906</v>
      </c>
      <c r="EY257">
        <v>2.24375</v>
      </c>
      <c r="EZ257">
        <v>20.1919</v>
      </c>
      <c r="FA257">
        <v>5.22538</v>
      </c>
      <c r="FB257">
        <v>11.998</v>
      </c>
      <c r="FC257">
        <v>4.966</v>
      </c>
      <c r="FD257">
        <v>3.297</v>
      </c>
      <c r="FE257">
        <v>9999</v>
      </c>
      <c r="FF257">
        <v>9999</v>
      </c>
      <c r="FG257">
        <v>9999</v>
      </c>
      <c r="FH257">
        <v>29.7</v>
      </c>
      <c r="FI257">
        <v>4.97095</v>
      </c>
      <c r="FJ257">
        <v>1.86784</v>
      </c>
      <c r="FK257">
        <v>1.85928</v>
      </c>
      <c r="FL257">
        <v>1.86534</v>
      </c>
      <c r="FM257">
        <v>1.86319</v>
      </c>
      <c r="FN257">
        <v>1.86455</v>
      </c>
      <c r="FO257">
        <v>1.86005</v>
      </c>
      <c r="FP257">
        <v>1.86416</v>
      </c>
      <c r="FQ257">
        <v>0</v>
      </c>
      <c r="FR257">
        <v>0</v>
      </c>
      <c r="FS257">
        <v>0</v>
      </c>
      <c r="FT257">
        <v>0</v>
      </c>
      <c r="FU257" t="s">
        <v>358</v>
      </c>
      <c r="FV257" t="s">
        <v>359</v>
      </c>
      <c r="FW257" t="s">
        <v>360</v>
      </c>
      <c r="FX257" t="s">
        <v>360</v>
      </c>
      <c r="FY257" t="s">
        <v>360</v>
      </c>
      <c r="FZ257" t="s">
        <v>360</v>
      </c>
      <c r="GA257">
        <v>0</v>
      </c>
      <c r="GB257">
        <v>100</v>
      </c>
      <c r="GC257">
        <v>100</v>
      </c>
      <c r="GD257">
        <v>-2.683</v>
      </c>
      <c r="GE257">
        <v>-0.009299999999999999</v>
      </c>
      <c r="GF257">
        <v>-0.8350387837502102</v>
      </c>
      <c r="GG257">
        <v>-0.004200780211792431</v>
      </c>
      <c r="GH257">
        <v>-6.086107273994438E-07</v>
      </c>
      <c r="GI257">
        <v>3.538391214060535E-10</v>
      </c>
      <c r="GJ257">
        <v>-0.03917734835192339</v>
      </c>
      <c r="GK257">
        <v>0.006682484536868237</v>
      </c>
      <c r="GL257">
        <v>-0.0007200357986506558</v>
      </c>
      <c r="GM257">
        <v>2.515042002614049E-05</v>
      </c>
      <c r="GN257">
        <v>15</v>
      </c>
      <c r="GO257">
        <v>1944</v>
      </c>
      <c r="GP257">
        <v>3</v>
      </c>
      <c r="GQ257">
        <v>20</v>
      </c>
      <c r="GR257">
        <v>13.1</v>
      </c>
      <c r="GS257">
        <v>13</v>
      </c>
      <c r="GT257">
        <v>1.14502</v>
      </c>
      <c r="GU257">
        <v>2.45483</v>
      </c>
      <c r="GV257">
        <v>1.44775</v>
      </c>
      <c r="GW257">
        <v>2.28516</v>
      </c>
      <c r="GX257">
        <v>1.55151</v>
      </c>
      <c r="GY257">
        <v>2.31934</v>
      </c>
      <c r="GZ257">
        <v>39.4166</v>
      </c>
      <c r="HA257">
        <v>13.3002</v>
      </c>
      <c r="HB257">
        <v>18</v>
      </c>
      <c r="HC257">
        <v>612.837</v>
      </c>
      <c r="HD257">
        <v>433.188</v>
      </c>
      <c r="HE257">
        <v>21.9988</v>
      </c>
      <c r="HF257">
        <v>29.3092</v>
      </c>
      <c r="HG257">
        <v>30.0003</v>
      </c>
      <c r="HH257">
        <v>29.3703</v>
      </c>
      <c r="HI257">
        <v>29.3466</v>
      </c>
      <c r="HJ257">
        <v>22.9287</v>
      </c>
      <c r="HK257">
        <v>25.0992</v>
      </c>
      <c r="HL257">
        <v>42.7532</v>
      </c>
      <c r="HM257">
        <v>22</v>
      </c>
      <c r="HN257">
        <v>420</v>
      </c>
      <c r="HO257">
        <v>16.8713</v>
      </c>
      <c r="HP257">
        <v>98.71120000000001</v>
      </c>
      <c r="HQ257">
        <v>100.203</v>
      </c>
    </row>
    <row r="258" spans="1:225">
      <c r="A258">
        <v>242</v>
      </c>
      <c r="B258">
        <v>1714162554.1</v>
      </c>
      <c r="C258">
        <v>11497</v>
      </c>
      <c r="D258" t="s">
        <v>872</v>
      </c>
      <c r="E258" t="s">
        <v>873</v>
      </c>
      <c r="F258">
        <v>5</v>
      </c>
      <c r="G258" t="s">
        <v>519</v>
      </c>
      <c r="H258">
        <v>1714162546.099999</v>
      </c>
      <c r="I258">
        <f>(J258)/1000</f>
        <v>0</v>
      </c>
      <c r="J258">
        <f>IF(BE258, AM258, AG258)</f>
        <v>0</v>
      </c>
      <c r="K258">
        <f>IF(BE258, AH258, AF258)</f>
        <v>0</v>
      </c>
      <c r="L258">
        <f>BG258 - IF(AT258&gt;1, K258*BA258*100.0/(AV258*BU258), 0)</f>
        <v>0</v>
      </c>
      <c r="M258">
        <f>((S258-I258/2)*L258-K258)/(S258+I258/2)</f>
        <v>0</v>
      </c>
      <c r="N258">
        <f>M258*(BN258+BO258)/1000.0</f>
        <v>0</v>
      </c>
      <c r="O258">
        <f>(BG258 - IF(AT258&gt;1, K258*BA258*100.0/(AV258*BU258), 0))*(BN258+BO258)/1000.0</f>
        <v>0</v>
      </c>
      <c r="P258">
        <f>2.0/((1/R258-1/Q258)+SIGN(R258)*SQRT((1/R258-1/Q258)*(1/R258-1/Q258) + 4*BB258/((BB258+1)*(BB258+1))*(2*1/R258*1/Q258-1/Q258*1/Q258)))</f>
        <v>0</v>
      </c>
      <c r="Q258">
        <f>IF(LEFT(BC258,1)&lt;&gt;"0",IF(LEFT(BC258,1)="1",3.0,BD258),$D$5+$E$5*(BU258*BN258/($K$5*1000))+$F$5*(BU258*BN258/($K$5*1000))*MAX(MIN(BA258,$J$5),$I$5)*MAX(MIN(BA258,$J$5),$I$5)+$G$5*MAX(MIN(BA258,$J$5),$I$5)*(BU258*BN258/($K$5*1000))+$H$5*(BU258*BN258/($K$5*1000))*(BU258*BN258/($K$5*1000)))</f>
        <v>0</v>
      </c>
      <c r="R258">
        <f>I258*(1000-(1000*0.61365*exp(17.502*V258/(240.97+V258))/(BN258+BO258)+BI258)/2)/(1000*0.61365*exp(17.502*V258/(240.97+V258))/(BN258+BO258)-BI258)</f>
        <v>0</v>
      </c>
      <c r="S258">
        <f>1/((BB258+1)/(P258/1.6)+1/(Q258/1.37)) + BB258/((BB258+1)/(P258/1.6) + BB258/(Q258/1.37))</f>
        <v>0</v>
      </c>
      <c r="T258">
        <f>(AW258*AZ258)</f>
        <v>0</v>
      </c>
      <c r="U258">
        <f>(BP258+(T258+2*0.95*5.67E-8*(((BP258+$B$7)+273)^4-(BP258+273)^4)-44100*I258)/(1.84*29.3*Q258+8*0.95*5.67E-8*(BP258+273)^3))</f>
        <v>0</v>
      </c>
      <c r="V258">
        <f>($C$7*BQ258+$D$7*BR258+$E$7*U258)</f>
        <v>0</v>
      </c>
      <c r="W258">
        <f>0.61365*exp(17.502*V258/(240.97+V258))</f>
        <v>0</v>
      </c>
      <c r="X258">
        <f>(Y258/Z258*100)</f>
        <v>0</v>
      </c>
      <c r="Y258">
        <f>BI258*(BN258+BO258)/1000</f>
        <v>0</v>
      </c>
      <c r="Z258">
        <f>0.61365*exp(17.502*BP258/(240.97+BP258))</f>
        <v>0</v>
      </c>
      <c r="AA258">
        <f>(W258-BI258*(BN258+BO258)/1000)</f>
        <v>0</v>
      </c>
      <c r="AB258">
        <f>(-I258*44100)</f>
        <v>0</v>
      </c>
      <c r="AC258">
        <f>2*29.3*Q258*0.92*(BP258-V258)</f>
        <v>0</v>
      </c>
      <c r="AD258">
        <f>2*0.95*5.67E-8*(((BP258+$B$7)+273)^4-(V258+273)^4)</f>
        <v>0</v>
      </c>
      <c r="AE258">
        <f>T258+AD258+AB258+AC258</f>
        <v>0</v>
      </c>
      <c r="AF258">
        <f>BM258*AT258*(BH258-BG258*(1000-AT258*BJ258)/(1000-AT258*BI258))/(100*BA258)</f>
        <v>0</v>
      </c>
      <c r="AG258">
        <f>1000*BM258*AT258*(BI258-BJ258)/(100*BA258*(1000-AT258*BI258))</f>
        <v>0</v>
      </c>
      <c r="AH258">
        <f>(AI258 - AJ258 - BN258*1E3/(8.314*(BP258+273.15)) * AL258/BM258 * AK258) * BM258/(100*BA258) * (1000 - BJ258)/1000</f>
        <v>0</v>
      </c>
      <c r="AI258">
        <v>427.3060671334444</v>
      </c>
      <c r="AJ258">
        <v>425.2298060606061</v>
      </c>
      <c r="AK258">
        <v>-0.004444303439532116</v>
      </c>
      <c r="AL258">
        <v>67.23762528289431</v>
      </c>
      <c r="AM258">
        <f>(AO258 - AN258 + BN258*1E3/(8.314*(BP258+273.15)) * AQ258/BM258 * AP258) * BM258/(100*BA258) * 1000/(1000 - AO258)</f>
        <v>0</v>
      </c>
      <c r="AN258">
        <v>17.06827841767964</v>
      </c>
      <c r="AO258">
        <v>17.37696363636363</v>
      </c>
      <c r="AP258">
        <v>-0.0135060819963834</v>
      </c>
      <c r="AQ258">
        <v>78.51170861621952</v>
      </c>
      <c r="AR258">
        <v>0</v>
      </c>
      <c r="AS258">
        <v>0</v>
      </c>
      <c r="AT258">
        <f>IF(AR258*$H$13&gt;=AV258,1.0,(AV258/(AV258-AR258*$H$13)))</f>
        <v>0</v>
      </c>
      <c r="AU258">
        <f>(AT258-1)*100</f>
        <v>0</v>
      </c>
      <c r="AV258">
        <f>MAX(0,($B$13+$C$13*BU258)/(1+$D$13*BU258)*BN258/(BP258+273)*$E$13)</f>
        <v>0</v>
      </c>
      <c r="AW258">
        <f>$B$11*BV258+$C$11*BW258+$F$11*CH258*(1-CK258)</f>
        <v>0</v>
      </c>
      <c r="AX258">
        <f>AW258*AY258</f>
        <v>0</v>
      </c>
      <c r="AY258">
        <f>($B$11*$D$9+$C$11*$D$9+$F$11*((CU258+CM258)/MAX(CU258+CM258+CV258, 0.1)*$I$9+CV258/MAX(CU258+CM258+CV258, 0.1)*$J$9))/($B$11+$C$11+$F$11)</f>
        <v>0</v>
      </c>
      <c r="AZ258">
        <f>($B$11*$K$9+$C$11*$K$9+$F$11*((CU258+CM258)/MAX(CU258+CM258+CV258, 0.1)*$P$9+CV258/MAX(CU258+CM258+CV258, 0.1)*$Q$9))/($B$11+$C$11+$F$11)</f>
        <v>0</v>
      </c>
      <c r="BA258">
        <v>6</v>
      </c>
      <c r="BB258">
        <v>0.5</v>
      </c>
      <c r="BC258" t="s">
        <v>355</v>
      </c>
      <c r="BD258">
        <v>2</v>
      </c>
      <c r="BE258" t="b">
        <v>1</v>
      </c>
      <c r="BF258">
        <v>1714162546.099999</v>
      </c>
      <c r="BG258">
        <v>417.9436774193548</v>
      </c>
      <c r="BH258">
        <v>420.016870967742</v>
      </c>
      <c r="BI258">
        <v>17.46870000000001</v>
      </c>
      <c r="BJ258">
        <v>17.19258387096774</v>
      </c>
      <c r="BK258">
        <v>420.627</v>
      </c>
      <c r="BL258">
        <v>17.47675483870967</v>
      </c>
      <c r="BM258">
        <v>600.005</v>
      </c>
      <c r="BN258">
        <v>101.3037419354839</v>
      </c>
      <c r="BO258">
        <v>0.1000330483870968</v>
      </c>
      <c r="BP258">
        <v>25.26318387096774</v>
      </c>
      <c r="BQ258">
        <v>25.27184193548387</v>
      </c>
      <c r="BR258">
        <v>999.9000000000003</v>
      </c>
      <c r="BS258">
        <v>0</v>
      </c>
      <c r="BT258">
        <v>0</v>
      </c>
      <c r="BU258">
        <v>9999.130967741936</v>
      </c>
      <c r="BV258">
        <v>0</v>
      </c>
      <c r="BW258">
        <v>885.1424838709678</v>
      </c>
      <c r="BX258">
        <v>-2.073321935483871</v>
      </c>
      <c r="BY258">
        <v>425.3743548387098</v>
      </c>
      <c r="BZ258">
        <v>427.3645161290323</v>
      </c>
      <c r="CA258">
        <v>0.2761084838709678</v>
      </c>
      <c r="CB258">
        <v>420.016870967742</v>
      </c>
      <c r="CC258">
        <v>17.19258387096774</v>
      </c>
      <c r="CD258">
        <v>1.769644516129032</v>
      </c>
      <c r="CE258">
        <v>1.741674193548387</v>
      </c>
      <c r="CF258">
        <v>15.52114516129032</v>
      </c>
      <c r="CG258">
        <v>15.27267096774194</v>
      </c>
      <c r="CH258">
        <v>444.9982580645162</v>
      </c>
      <c r="CI258">
        <v>0.9100280000000001</v>
      </c>
      <c r="CJ258">
        <v>0.08997179999999996</v>
      </c>
      <c r="CK258">
        <v>0</v>
      </c>
      <c r="CL258">
        <v>183.5174838709678</v>
      </c>
      <c r="CM258">
        <v>5.00098</v>
      </c>
      <c r="CN258">
        <v>1341.517096774194</v>
      </c>
      <c r="CO258">
        <v>4085.908387096773</v>
      </c>
      <c r="CP258">
        <v>34.633</v>
      </c>
      <c r="CQ258">
        <v>38.12296774193548</v>
      </c>
      <c r="CR258">
        <v>36.18699999999999</v>
      </c>
      <c r="CS258">
        <v>37.375</v>
      </c>
      <c r="CT258">
        <v>36.43699999999999</v>
      </c>
      <c r="CU258">
        <v>400.4103225806451</v>
      </c>
      <c r="CV258">
        <v>39.58999999999999</v>
      </c>
      <c r="CW258">
        <v>0</v>
      </c>
      <c r="CX258">
        <v>1714162640.9</v>
      </c>
      <c r="CY258">
        <v>0</v>
      </c>
      <c r="CZ258">
        <v>1714161578</v>
      </c>
      <c r="DA258" t="s">
        <v>817</v>
      </c>
      <c r="DB258">
        <v>1714161569.5</v>
      </c>
      <c r="DC258">
        <v>1714161578</v>
      </c>
      <c r="DD258">
        <v>9</v>
      </c>
      <c r="DE258">
        <v>-1.772</v>
      </c>
      <c r="DF258">
        <v>0.006</v>
      </c>
      <c r="DG258">
        <v>-2.692</v>
      </c>
      <c r="DH258">
        <v>0.004</v>
      </c>
      <c r="DI258">
        <v>420</v>
      </c>
      <c r="DJ258">
        <v>20</v>
      </c>
      <c r="DK258">
        <v>0.09</v>
      </c>
      <c r="DL258">
        <v>0.04</v>
      </c>
      <c r="DM258">
        <v>-2.018640731707317</v>
      </c>
      <c r="DN258">
        <v>-1.014866550522651</v>
      </c>
      <c r="DO258">
        <v>0.1121592513150929</v>
      </c>
      <c r="DP258">
        <v>0</v>
      </c>
      <c r="DQ258">
        <v>0.1937541148780488</v>
      </c>
      <c r="DR258">
        <v>1.335179733449477</v>
      </c>
      <c r="DS258">
        <v>0.1396170835234895</v>
      </c>
      <c r="DT258">
        <v>0</v>
      </c>
      <c r="DU258">
        <v>0</v>
      </c>
      <c r="DV258">
        <v>2</v>
      </c>
      <c r="DW258" t="s">
        <v>357</v>
      </c>
      <c r="DX258">
        <v>3.22854</v>
      </c>
      <c r="DY258">
        <v>2.70444</v>
      </c>
      <c r="DZ258">
        <v>0.104864</v>
      </c>
      <c r="EA258">
        <v>0.105088</v>
      </c>
      <c r="EB258">
        <v>0.0914136</v>
      </c>
      <c r="EC258">
        <v>0.0906641</v>
      </c>
      <c r="ED258">
        <v>29061.3</v>
      </c>
      <c r="EE258">
        <v>28316.9</v>
      </c>
      <c r="EF258">
        <v>31108.9</v>
      </c>
      <c r="EG258">
        <v>30016.4</v>
      </c>
      <c r="EH258">
        <v>37847.3</v>
      </c>
      <c r="EI258">
        <v>36114.7</v>
      </c>
      <c r="EJ258">
        <v>43583.9</v>
      </c>
      <c r="EK258">
        <v>41939.5</v>
      </c>
      <c r="EL258">
        <v>2.08185</v>
      </c>
      <c r="EM258">
        <v>1.82952</v>
      </c>
      <c r="EN258">
        <v>-0.0171326</v>
      </c>
      <c r="EO258">
        <v>0</v>
      </c>
      <c r="EP258">
        <v>25.5645</v>
      </c>
      <c r="EQ258">
        <v>999.9</v>
      </c>
      <c r="ER258">
        <v>37.3</v>
      </c>
      <c r="ES258">
        <v>34.9</v>
      </c>
      <c r="ET258">
        <v>20.683</v>
      </c>
      <c r="EU258">
        <v>61.223</v>
      </c>
      <c r="EV258">
        <v>22.1474</v>
      </c>
      <c r="EW258">
        <v>1</v>
      </c>
      <c r="EX258">
        <v>0.180427</v>
      </c>
      <c r="EY258">
        <v>2.28846</v>
      </c>
      <c r="EZ258">
        <v>20.1917</v>
      </c>
      <c r="FA258">
        <v>5.22553</v>
      </c>
      <c r="FB258">
        <v>11.998</v>
      </c>
      <c r="FC258">
        <v>4.9658</v>
      </c>
      <c r="FD258">
        <v>3.297</v>
      </c>
      <c r="FE258">
        <v>9999</v>
      </c>
      <c r="FF258">
        <v>9999</v>
      </c>
      <c r="FG258">
        <v>9999</v>
      </c>
      <c r="FH258">
        <v>29.7</v>
      </c>
      <c r="FI258">
        <v>4.97099</v>
      </c>
      <c r="FJ258">
        <v>1.86784</v>
      </c>
      <c r="FK258">
        <v>1.85928</v>
      </c>
      <c r="FL258">
        <v>1.86535</v>
      </c>
      <c r="FM258">
        <v>1.86324</v>
      </c>
      <c r="FN258">
        <v>1.86458</v>
      </c>
      <c r="FO258">
        <v>1.86005</v>
      </c>
      <c r="FP258">
        <v>1.86417</v>
      </c>
      <c r="FQ258">
        <v>0</v>
      </c>
      <c r="FR258">
        <v>0</v>
      </c>
      <c r="FS258">
        <v>0</v>
      </c>
      <c r="FT258">
        <v>0</v>
      </c>
      <c r="FU258" t="s">
        <v>358</v>
      </c>
      <c r="FV258" t="s">
        <v>359</v>
      </c>
      <c r="FW258" t="s">
        <v>360</v>
      </c>
      <c r="FX258" t="s">
        <v>360</v>
      </c>
      <c r="FY258" t="s">
        <v>360</v>
      </c>
      <c r="FZ258" t="s">
        <v>360</v>
      </c>
      <c r="GA258">
        <v>0</v>
      </c>
      <c r="GB258">
        <v>100</v>
      </c>
      <c r="GC258">
        <v>100</v>
      </c>
      <c r="GD258">
        <v>-2.683</v>
      </c>
      <c r="GE258">
        <v>-0.008500000000000001</v>
      </c>
      <c r="GF258">
        <v>-0.8350387837502102</v>
      </c>
      <c r="GG258">
        <v>-0.004200780211792431</v>
      </c>
      <c r="GH258">
        <v>-6.086107273994438E-07</v>
      </c>
      <c r="GI258">
        <v>3.538391214060535E-10</v>
      </c>
      <c r="GJ258">
        <v>-0.03917734835192339</v>
      </c>
      <c r="GK258">
        <v>0.006682484536868237</v>
      </c>
      <c r="GL258">
        <v>-0.0007200357986506558</v>
      </c>
      <c r="GM258">
        <v>2.515042002614049E-05</v>
      </c>
      <c r="GN258">
        <v>15</v>
      </c>
      <c r="GO258">
        <v>1944</v>
      </c>
      <c r="GP258">
        <v>3</v>
      </c>
      <c r="GQ258">
        <v>20</v>
      </c>
      <c r="GR258">
        <v>16.4</v>
      </c>
      <c r="GS258">
        <v>16.3</v>
      </c>
      <c r="GT258">
        <v>1.14502</v>
      </c>
      <c r="GU258">
        <v>2.44995</v>
      </c>
      <c r="GV258">
        <v>1.44775</v>
      </c>
      <c r="GW258">
        <v>2.28394</v>
      </c>
      <c r="GX258">
        <v>1.55151</v>
      </c>
      <c r="GY258">
        <v>2.49756</v>
      </c>
      <c r="GZ258">
        <v>39.3667</v>
      </c>
      <c r="HA258">
        <v>13.2652</v>
      </c>
      <c r="HB258">
        <v>18</v>
      </c>
      <c r="HC258">
        <v>594.28</v>
      </c>
      <c r="HD258">
        <v>433.629</v>
      </c>
      <c r="HE258">
        <v>22.0015</v>
      </c>
      <c r="HF258">
        <v>29.3773</v>
      </c>
      <c r="HG258">
        <v>30.0003</v>
      </c>
      <c r="HH258">
        <v>29.4432</v>
      </c>
      <c r="HI258">
        <v>29.4172</v>
      </c>
      <c r="HJ258">
        <v>22.9273</v>
      </c>
      <c r="HK258">
        <v>25.2512</v>
      </c>
      <c r="HL258">
        <v>43.0668</v>
      </c>
      <c r="HM258">
        <v>22</v>
      </c>
      <c r="HN258">
        <v>420</v>
      </c>
      <c r="HO258">
        <v>16.8949</v>
      </c>
      <c r="HP258">
        <v>98.7039</v>
      </c>
      <c r="HQ258">
        <v>100.19</v>
      </c>
    </row>
    <row r="259" spans="1:225">
      <c r="A259">
        <v>243</v>
      </c>
      <c r="B259">
        <v>1714162577.6</v>
      </c>
      <c r="C259">
        <v>11520.5</v>
      </c>
      <c r="D259" t="s">
        <v>874</v>
      </c>
      <c r="E259" t="s">
        <v>875</v>
      </c>
      <c r="F259">
        <v>5</v>
      </c>
      <c r="G259" t="s">
        <v>519</v>
      </c>
      <c r="H259">
        <v>1714162569.849999</v>
      </c>
      <c r="I259">
        <f>(J259)/1000</f>
        <v>0</v>
      </c>
      <c r="J259">
        <f>IF(BE259, AM259, AG259)</f>
        <v>0</v>
      </c>
      <c r="K259">
        <f>IF(BE259, AH259, AF259)</f>
        <v>0</v>
      </c>
      <c r="L259">
        <f>BG259 - IF(AT259&gt;1, K259*BA259*100.0/(AV259*BU259), 0)</f>
        <v>0</v>
      </c>
      <c r="M259">
        <f>((S259-I259/2)*L259-K259)/(S259+I259/2)</f>
        <v>0</v>
      </c>
      <c r="N259">
        <f>M259*(BN259+BO259)/1000.0</f>
        <v>0</v>
      </c>
      <c r="O259">
        <f>(BG259 - IF(AT259&gt;1, K259*BA259*100.0/(AV259*BU259), 0))*(BN259+BO259)/1000.0</f>
        <v>0</v>
      </c>
      <c r="P259">
        <f>2.0/((1/R259-1/Q259)+SIGN(R259)*SQRT((1/R259-1/Q259)*(1/R259-1/Q259) + 4*BB259/((BB259+1)*(BB259+1))*(2*1/R259*1/Q259-1/Q259*1/Q259)))</f>
        <v>0</v>
      </c>
      <c r="Q259">
        <f>IF(LEFT(BC259,1)&lt;&gt;"0",IF(LEFT(BC259,1)="1",3.0,BD259),$D$5+$E$5*(BU259*BN259/($K$5*1000))+$F$5*(BU259*BN259/($K$5*1000))*MAX(MIN(BA259,$J$5),$I$5)*MAX(MIN(BA259,$J$5),$I$5)+$G$5*MAX(MIN(BA259,$J$5),$I$5)*(BU259*BN259/($K$5*1000))+$H$5*(BU259*BN259/($K$5*1000))*(BU259*BN259/($K$5*1000)))</f>
        <v>0</v>
      </c>
      <c r="R259">
        <f>I259*(1000-(1000*0.61365*exp(17.502*V259/(240.97+V259))/(BN259+BO259)+BI259)/2)/(1000*0.61365*exp(17.502*V259/(240.97+V259))/(BN259+BO259)-BI259)</f>
        <v>0</v>
      </c>
      <c r="S259">
        <f>1/((BB259+1)/(P259/1.6)+1/(Q259/1.37)) + BB259/((BB259+1)/(P259/1.6) + BB259/(Q259/1.37))</f>
        <v>0</v>
      </c>
      <c r="T259">
        <f>(AW259*AZ259)</f>
        <v>0</v>
      </c>
      <c r="U259">
        <f>(BP259+(T259+2*0.95*5.67E-8*(((BP259+$B$7)+273)^4-(BP259+273)^4)-44100*I259)/(1.84*29.3*Q259+8*0.95*5.67E-8*(BP259+273)^3))</f>
        <v>0</v>
      </c>
      <c r="V259">
        <f>($C$7*BQ259+$D$7*BR259+$E$7*U259)</f>
        <v>0</v>
      </c>
      <c r="W259">
        <f>0.61365*exp(17.502*V259/(240.97+V259))</f>
        <v>0</v>
      </c>
      <c r="X259">
        <f>(Y259/Z259*100)</f>
        <v>0</v>
      </c>
      <c r="Y259">
        <f>BI259*(BN259+BO259)/1000</f>
        <v>0</v>
      </c>
      <c r="Z259">
        <f>0.61365*exp(17.502*BP259/(240.97+BP259))</f>
        <v>0</v>
      </c>
      <c r="AA259">
        <f>(W259-BI259*(BN259+BO259)/1000)</f>
        <v>0</v>
      </c>
      <c r="AB259">
        <f>(-I259*44100)</f>
        <v>0</v>
      </c>
      <c r="AC259">
        <f>2*29.3*Q259*0.92*(BP259-V259)</f>
        <v>0</v>
      </c>
      <c r="AD259">
        <f>2*0.95*5.67E-8*(((BP259+$B$7)+273)^4-(V259+273)^4)</f>
        <v>0</v>
      </c>
      <c r="AE259">
        <f>T259+AD259+AB259+AC259</f>
        <v>0</v>
      </c>
      <c r="AF259">
        <f>BM259*AT259*(BH259-BG259*(1000-AT259*BJ259)/(1000-AT259*BI259))/(100*BA259)</f>
        <v>0</v>
      </c>
      <c r="AG259">
        <f>1000*BM259*AT259*(BI259-BJ259)/(100*BA259*(1000-AT259*BI259))</f>
        <v>0</v>
      </c>
      <c r="AH259">
        <f>(AI259 - AJ259 - BN259*1E3/(8.314*(BP259+273.15)) * AL259/BM259 * AK259) * BM259/(100*BA259) * (1000 - BJ259)/1000</f>
        <v>0</v>
      </c>
      <c r="AI259">
        <v>427.2206741416986</v>
      </c>
      <c r="AJ259">
        <v>425.0457454545453</v>
      </c>
      <c r="AK259">
        <v>-0.0001264002450043159</v>
      </c>
      <c r="AL259">
        <v>67.23762528289431</v>
      </c>
      <c r="AM259">
        <f>(AO259 - AN259 + BN259*1E3/(8.314*(BP259+273.15)) * AQ259/BM259 * AP259) * BM259/(100*BA259) * 1000/(1000 - AO259)</f>
        <v>0</v>
      </c>
      <c r="AN259">
        <v>16.9348987287913</v>
      </c>
      <c r="AO259">
        <v>17.21247939393939</v>
      </c>
      <c r="AP259">
        <v>-0.0004209197807463911</v>
      </c>
      <c r="AQ259">
        <v>78.51170861621952</v>
      </c>
      <c r="AR259">
        <v>0</v>
      </c>
      <c r="AS259">
        <v>0</v>
      </c>
      <c r="AT259">
        <f>IF(AR259*$H$13&gt;=AV259,1.0,(AV259/(AV259-AR259*$H$13)))</f>
        <v>0</v>
      </c>
      <c r="AU259">
        <f>(AT259-1)*100</f>
        <v>0</v>
      </c>
      <c r="AV259">
        <f>MAX(0,($B$13+$C$13*BU259)/(1+$D$13*BU259)*BN259/(BP259+273)*$E$13)</f>
        <v>0</v>
      </c>
      <c r="AW259">
        <f>$B$11*BV259+$C$11*BW259+$F$11*CH259*(1-CK259)</f>
        <v>0</v>
      </c>
      <c r="AX259">
        <f>AW259*AY259</f>
        <v>0</v>
      </c>
      <c r="AY259">
        <f>($B$11*$D$9+$C$11*$D$9+$F$11*((CU259+CM259)/MAX(CU259+CM259+CV259, 0.1)*$I$9+CV259/MAX(CU259+CM259+CV259, 0.1)*$J$9))/($B$11+$C$11+$F$11)</f>
        <v>0</v>
      </c>
      <c r="AZ259">
        <f>($B$11*$K$9+$C$11*$K$9+$F$11*((CU259+CM259)/MAX(CU259+CM259+CV259, 0.1)*$P$9+CV259/MAX(CU259+CM259+CV259, 0.1)*$Q$9))/($B$11+$C$11+$F$11)</f>
        <v>0</v>
      </c>
      <c r="BA259">
        <v>6</v>
      </c>
      <c r="BB259">
        <v>0.5</v>
      </c>
      <c r="BC259" t="s">
        <v>355</v>
      </c>
      <c r="BD259">
        <v>2</v>
      </c>
      <c r="BE259" t="b">
        <v>1</v>
      </c>
      <c r="BF259">
        <v>1714162569.849999</v>
      </c>
      <c r="BG259">
        <v>417.7823333333334</v>
      </c>
      <c r="BH259">
        <v>420.0094999999999</v>
      </c>
      <c r="BI259">
        <v>17.23537</v>
      </c>
      <c r="BJ259">
        <v>16.93717</v>
      </c>
      <c r="BK259">
        <v>420.465</v>
      </c>
      <c r="BL259">
        <v>17.24445</v>
      </c>
      <c r="BM259">
        <v>600.0081666666666</v>
      </c>
      <c r="BN259">
        <v>101.3006666666667</v>
      </c>
      <c r="BO259">
        <v>0.1000375333333334</v>
      </c>
      <c r="BP259">
        <v>25.28001</v>
      </c>
      <c r="BQ259">
        <v>25.28476666666667</v>
      </c>
      <c r="BR259">
        <v>999.9000000000002</v>
      </c>
      <c r="BS259">
        <v>0</v>
      </c>
      <c r="BT259">
        <v>0</v>
      </c>
      <c r="BU259">
        <v>9990.981</v>
      </c>
      <c r="BV259">
        <v>0</v>
      </c>
      <c r="BW259">
        <v>842.5471666666666</v>
      </c>
      <c r="BX259">
        <v>-2.22702</v>
      </c>
      <c r="BY259">
        <v>425.1093</v>
      </c>
      <c r="BZ259">
        <v>427.2457</v>
      </c>
      <c r="CA259">
        <v>0.2981891</v>
      </c>
      <c r="CB259">
        <v>420.0094999999999</v>
      </c>
      <c r="CC259">
        <v>16.93717</v>
      </c>
      <c r="CD259">
        <v>1.745954666666667</v>
      </c>
      <c r="CE259">
        <v>1.715748</v>
      </c>
      <c r="CF259">
        <v>15.31114666666667</v>
      </c>
      <c r="CG259">
        <v>15.03964666666666</v>
      </c>
      <c r="CH259">
        <v>445.0022666666666</v>
      </c>
      <c r="CI259">
        <v>0.9100280000000001</v>
      </c>
      <c r="CJ259">
        <v>0.08997179999999998</v>
      </c>
      <c r="CK259">
        <v>0</v>
      </c>
      <c r="CL259">
        <v>182.0919</v>
      </c>
      <c r="CM259">
        <v>5.00098</v>
      </c>
      <c r="CN259">
        <v>1333.8</v>
      </c>
      <c r="CO259">
        <v>4085.945666666666</v>
      </c>
      <c r="CP259">
        <v>34.67873333333333</v>
      </c>
      <c r="CQ259">
        <v>38.125</v>
      </c>
      <c r="CR259">
        <v>36.19119999999999</v>
      </c>
      <c r="CS259">
        <v>37.37913333333334</v>
      </c>
      <c r="CT259">
        <v>36.5</v>
      </c>
      <c r="CU259">
        <v>400.4146666666667</v>
      </c>
      <c r="CV259">
        <v>39.59</v>
      </c>
      <c r="CW259">
        <v>0</v>
      </c>
      <c r="CX259">
        <v>1714162664.9</v>
      </c>
      <c r="CY259">
        <v>0</v>
      </c>
      <c r="CZ259">
        <v>1714161578</v>
      </c>
      <c r="DA259" t="s">
        <v>817</v>
      </c>
      <c r="DB259">
        <v>1714161569.5</v>
      </c>
      <c r="DC259">
        <v>1714161578</v>
      </c>
      <c r="DD259">
        <v>9</v>
      </c>
      <c r="DE259">
        <v>-1.772</v>
      </c>
      <c r="DF259">
        <v>0.006</v>
      </c>
      <c r="DG259">
        <v>-2.692</v>
      </c>
      <c r="DH259">
        <v>0.004</v>
      </c>
      <c r="DI259">
        <v>420</v>
      </c>
      <c r="DJ259">
        <v>20</v>
      </c>
      <c r="DK259">
        <v>0.09</v>
      </c>
      <c r="DL259">
        <v>0.04</v>
      </c>
      <c r="DM259">
        <v>-2.23268125</v>
      </c>
      <c r="DN259">
        <v>0.06589317073171434</v>
      </c>
      <c r="DO259">
        <v>0.04850974980287471</v>
      </c>
      <c r="DP259">
        <v>1</v>
      </c>
      <c r="DQ259">
        <v>0.309005175</v>
      </c>
      <c r="DR259">
        <v>-0.2278544577861161</v>
      </c>
      <c r="DS259">
        <v>0.02315085611795761</v>
      </c>
      <c r="DT259">
        <v>0</v>
      </c>
      <c r="DU259">
        <v>1</v>
      </c>
      <c r="DV259">
        <v>2</v>
      </c>
      <c r="DW259" t="s">
        <v>368</v>
      </c>
      <c r="DX259">
        <v>3.22859</v>
      </c>
      <c r="DY259">
        <v>2.70429</v>
      </c>
      <c r="DZ259">
        <v>0.104842</v>
      </c>
      <c r="EA259">
        <v>0.1051</v>
      </c>
      <c r="EB259">
        <v>0.0908072</v>
      </c>
      <c r="EC259">
        <v>0.0901926</v>
      </c>
      <c r="ED259">
        <v>29060.7</v>
      </c>
      <c r="EE259">
        <v>28315.5</v>
      </c>
      <c r="EF259">
        <v>31107.5</v>
      </c>
      <c r="EG259">
        <v>30015.4</v>
      </c>
      <c r="EH259">
        <v>37871</v>
      </c>
      <c r="EI259">
        <v>36132.1</v>
      </c>
      <c r="EJ259">
        <v>43582.1</v>
      </c>
      <c r="EK259">
        <v>41937.8</v>
      </c>
      <c r="EL259">
        <v>2.08283</v>
      </c>
      <c r="EM259">
        <v>1.82913</v>
      </c>
      <c r="EN259">
        <v>-0.0210479</v>
      </c>
      <c r="EO259">
        <v>0</v>
      </c>
      <c r="EP259">
        <v>25.6271</v>
      </c>
      <c r="EQ259">
        <v>999.9</v>
      </c>
      <c r="ER259">
        <v>37.3</v>
      </c>
      <c r="ES259">
        <v>34.9</v>
      </c>
      <c r="ET259">
        <v>20.6833</v>
      </c>
      <c r="EU259">
        <v>61.2631</v>
      </c>
      <c r="EV259">
        <v>22.1274</v>
      </c>
      <c r="EW259">
        <v>1</v>
      </c>
      <c r="EX259">
        <v>0.182007</v>
      </c>
      <c r="EY259">
        <v>2.30011</v>
      </c>
      <c r="EZ259">
        <v>20.1914</v>
      </c>
      <c r="FA259">
        <v>5.22583</v>
      </c>
      <c r="FB259">
        <v>11.998</v>
      </c>
      <c r="FC259">
        <v>4.966</v>
      </c>
      <c r="FD259">
        <v>3.297</v>
      </c>
      <c r="FE259">
        <v>9999</v>
      </c>
      <c r="FF259">
        <v>9999</v>
      </c>
      <c r="FG259">
        <v>9999</v>
      </c>
      <c r="FH259">
        <v>29.7</v>
      </c>
      <c r="FI259">
        <v>4.971</v>
      </c>
      <c r="FJ259">
        <v>1.86785</v>
      </c>
      <c r="FK259">
        <v>1.85929</v>
      </c>
      <c r="FL259">
        <v>1.86533</v>
      </c>
      <c r="FM259">
        <v>1.86323</v>
      </c>
      <c r="FN259">
        <v>1.86459</v>
      </c>
      <c r="FO259">
        <v>1.86005</v>
      </c>
      <c r="FP259">
        <v>1.86417</v>
      </c>
      <c r="FQ259">
        <v>0</v>
      </c>
      <c r="FR259">
        <v>0</v>
      </c>
      <c r="FS259">
        <v>0</v>
      </c>
      <c r="FT259">
        <v>0</v>
      </c>
      <c r="FU259" t="s">
        <v>358</v>
      </c>
      <c r="FV259" t="s">
        <v>359</v>
      </c>
      <c r="FW259" t="s">
        <v>360</v>
      </c>
      <c r="FX259" t="s">
        <v>360</v>
      </c>
      <c r="FY259" t="s">
        <v>360</v>
      </c>
      <c r="FZ259" t="s">
        <v>360</v>
      </c>
      <c r="GA259">
        <v>0</v>
      </c>
      <c r="GB259">
        <v>100</v>
      </c>
      <c r="GC259">
        <v>100</v>
      </c>
      <c r="GD259">
        <v>-2.683</v>
      </c>
      <c r="GE259">
        <v>-0.0092</v>
      </c>
      <c r="GF259">
        <v>-0.8350387837502102</v>
      </c>
      <c r="GG259">
        <v>-0.004200780211792431</v>
      </c>
      <c r="GH259">
        <v>-6.086107273994438E-07</v>
      </c>
      <c r="GI259">
        <v>3.538391214060535E-10</v>
      </c>
      <c r="GJ259">
        <v>-0.03917734835192339</v>
      </c>
      <c r="GK259">
        <v>0.006682484536868237</v>
      </c>
      <c r="GL259">
        <v>-0.0007200357986506558</v>
      </c>
      <c r="GM259">
        <v>2.515042002614049E-05</v>
      </c>
      <c r="GN259">
        <v>15</v>
      </c>
      <c r="GO259">
        <v>1944</v>
      </c>
      <c r="GP259">
        <v>3</v>
      </c>
      <c r="GQ259">
        <v>20</v>
      </c>
      <c r="GR259">
        <v>16.8</v>
      </c>
      <c r="GS259">
        <v>16.7</v>
      </c>
      <c r="GT259">
        <v>1.14502</v>
      </c>
      <c r="GU259">
        <v>2.45728</v>
      </c>
      <c r="GV259">
        <v>1.44775</v>
      </c>
      <c r="GW259">
        <v>2.28394</v>
      </c>
      <c r="GX259">
        <v>1.55151</v>
      </c>
      <c r="GY259">
        <v>2.36328</v>
      </c>
      <c r="GZ259">
        <v>39.3418</v>
      </c>
      <c r="HA259">
        <v>13.2564</v>
      </c>
      <c r="HB259">
        <v>18</v>
      </c>
      <c r="HC259">
        <v>595.0650000000001</v>
      </c>
      <c r="HD259">
        <v>433.467</v>
      </c>
      <c r="HE259">
        <v>21.9994</v>
      </c>
      <c r="HF259">
        <v>29.3915</v>
      </c>
      <c r="HG259">
        <v>30.0003</v>
      </c>
      <c r="HH259">
        <v>29.4529</v>
      </c>
      <c r="HI259">
        <v>29.4279</v>
      </c>
      <c r="HJ259">
        <v>22.9181</v>
      </c>
      <c r="HK259">
        <v>25.5637</v>
      </c>
      <c r="HL259">
        <v>43.0668</v>
      </c>
      <c r="HM259">
        <v>22</v>
      </c>
      <c r="HN259">
        <v>420</v>
      </c>
      <c r="HO259">
        <v>16.8627</v>
      </c>
      <c r="HP259">
        <v>98.6996</v>
      </c>
      <c r="HQ259">
        <v>100.186</v>
      </c>
    </row>
    <row r="260" spans="1:225">
      <c r="A260">
        <v>244</v>
      </c>
      <c r="B260">
        <v>1714162587.6</v>
      </c>
      <c r="C260">
        <v>11530.5</v>
      </c>
      <c r="D260" t="s">
        <v>876</v>
      </c>
      <c r="E260" t="s">
        <v>877</v>
      </c>
      <c r="F260">
        <v>5</v>
      </c>
      <c r="G260" t="s">
        <v>519</v>
      </c>
      <c r="H260">
        <v>1714162579.927586</v>
      </c>
      <c r="I260">
        <f>(J260)/1000</f>
        <v>0</v>
      </c>
      <c r="J260">
        <f>IF(BE260, AM260, AG260)</f>
        <v>0</v>
      </c>
      <c r="K260">
        <f>IF(BE260, AH260, AF260)</f>
        <v>0</v>
      </c>
      <c r="L260">
        <f>BG260 - IF(AT260&gt;1, K260*BA260*100.0/(AV260*BU260), 0)</f>
        <v>0</v>
      </c>
      <c r="M260">
        <f>((S260-I260/2)*L260-K260)/(S260+I260/2)</f>
        <v>0</v>
      </c>
      <c r="N260">
        <f>M260*(BN260+BO260)/1000.0</f>
        <v>0</v>
      </c>
      <c r="O260">
        <f>(BG260 - IF(AT260&gt;1, K260*BA260*100.0/(AV260*BU260), 0))*(BN260+BO260)/1000.0</f>
        <v>0</v>
      </c>
      <c r="P260">
        <f>2.0/((1/R260-1/Q260)+SIGN(R260)*SQRT((1/R260-1/Q260)*(1/R260-1/Q260) + 4*BB260/((BB260+1)*(BB260+1))*(2*1/R260*1/Q260-1/Q260*1/Q260)))</f>
        <v>0</v>
      </c>
      <c r="Q260">
        <f>IF(LEFT(BC260,1)&lt;&gt;"0",IF(LEFT(BC260,1)="1",3.0,BD260),$D$5+$E$5*(BU260*BN260/($K$5*1000))+$F$5*(BU260*BN260/($K$5*1000))*MAX(MIN(BA260,$J$5),$I$5)*MAX(MIN(BA260,$J$5),$I$5)+$G$5*MAX(MIN(BA260,$J$5),$I$5)*(BU260*BN260/($K$5*1000))+$H$5*(BU260*BN260/($K$5*1000))*(BU260*BN260/($K$5*1000)))</f>
        <v>0</v>
      </c>
      <c r="R260">
        <f>I260*(1000-(1000*0.61365*exp(17.502*V260/(240.97+V260))/(BN260+BO260)+BI260)/2)/(1000*0.61365*exp(17.502*V260/(240.97+V260))/(BN260+BO260)-BI260)</f>
        <v>0</v>
      </c>
      <c r="S260">
        <f>1/((BB260+1)/(P260/1.6)+1/(Q260/1.37)) + BB260/((BB260+1)/(P260/1.6) + BB260/(Q260/1.37))</f>
        <v>0</v>
      </c>
      <c r="T260">
        <f>(AW260*AZ260)</f>
        <v>0</v>
      </c>
      <c r="U260">
        <f>(BP260+(T260+2*0.95*5.67E-8*(((BP260+$B$7)+273)^4-(BP260+273)^4)-44100*I260)/(1.84*29.3*Q260+8*0.95*5.67E-8*(BP260+273)^3))</f>
        <v>0</v>
      </c>
      <c r="V260">
        <f>($C$7*BQ260+$D$7*BR260+$E$7*U260)</f>
        <v>0</v>
      </c>
      <c r="W260">
        <f>0.61365*exp(17.502*V260/(240.97+V260))</f>
        <v>0</v>
      </c>
      <c r="X260">
        <f>(Y260/Z260*100)</f>
        <v>0</v>
      </c>
      <c r="Y260">
        <f>BI260*(BN260+BO260)/1000</f>
        <v>0</v>
      </c>
      <c r="Z260">
        <f>0.61365*exp(17.502*BP260/(240.97+BP260))</f>
        <v>0</v>
      </c>
      <c r="AA260">
        <f>(W260-BI260*(BN260+BO260)/1000)</f>
        <v>0</v>
      </c>
      <c r="AB260">
        <f>(-I260*44100)</f>
        <v>0</v>
      </c>
      <c r="AC260">
        <f>2*29.3*Q260*0.92*(BP260-V260)</f>
        <v>0</v>
      </c>
      <c r="AD260">
        <f>2*0.95*5.67E-8*(((BP260+$B$7)+273)^4-(V260+273)^4)</f>
        <v>0</v>
      </c>
      <c r="AE260">
        <f>T260+AD260+AB260+AC260</f>
        <v>0</v>
      </c>
      <c r="AF260">
        <f>BM260*AT260*(BH260-BG260*(1000-AT260*BJ260)/(1000-AT260*BI260))/(100*BA260)</f>
        <v>0</v>
      </c>
      <c r="AG260">
        <f>1000*BM260*AT260*(BI260-BJ260)/(100*BA260*(1000-AT260*BI260))</f>
        <v>0</v>
      </c>
      <c r="AH260">
        <f>(AI260 - AJ260 - BN260*1E3/(8.314*(BP260+273.15)) * AL260/BM260 * AK260) * BM260/(100*BA260) * (1000 - BJ260)/1000</f>
        <v>0</v>
      </c>
      <c r="AI260">
        <v>427.2934276282907</v>
      </c>
      <c r="AJ260">
        <v>425.0024363636363</v>
      </c>
      <c r="AK260">
        <v>8.743235704334088E-06</v>
      </c>
      <c r="AL260">
        <v>67.23762528289431</v>
      </c>
      <c r="AM260">
        <f>(AO260 - AN260 + BN260*1E3/(8.314*(BP260+273.15)) * AQ260/BM260 * AP260) * BM260/(100*BA260) * 1000/(1000 - AO260)</f>
        <v>0</v>
      </c>
      <c r="AN260">
        <v>16.91099976696684</v>
      </c>
      <c r="AO260">
        <v>17.18955333333334</v>
      </c>
      <c r="AP260">
        <v>-0.0001881678936575077</v>
      </c>
      <c r="AQ260">
        <v>78.51170861621952</v>
      </c>
      <c r="AR260">
        <v>0</v>
      </c>
      <c r="AS260">
        <v>0</v>
      </c>
      <c r="AT260">
        <f>IF(AR260*$H$13&gt;=AV260,1.0,(AV260/(AV260-AR260*$H$13)))</f>
        <v>0</v>
      </c>
      <c r="AU260">
        <f>(AT260-1)*100</f>
        <v>0</v>
      </c>
      <c r="AV260">
        <f>MAX(0,($B$13+$C$13*BU260)/(1+$D$13*BU260)*BN260/(BP260+273)*$E$13)</f>
        <v>0</v>
      </c>
      <c r="AW260">
        <f>$B$11*BV260+$C$11*BW260+$F$11*CH260*(1-CK260)</f>
        <v>0</v>
      </c>
      <c r="AX260">
        <f>AW260*AY260</f>
        <v>0</v>
      </c>
      <c r="AY260">
        <f>($B$11*$D$9+$C$11*$D$9+$F$11*((CU260+CM260)/MAX(CU260+CM260+CV260, 0.1)*$I$9+CV260/MAX(CU260+CM260+CV260, 0.1)*$J$9))/($B$11+$C$11+$F$11)</f>
        <v>0</v>
      </c>
      <c r="AZ260">
        <f>($B$11*$K$9+$C$11*$K$9+$F$11*((CU260+CM260)/MAX(CU260+CM260+CV260, 0.1)*$P$9+CV260/MAX(CU260+CM260+CV260, 0.1)*$Q$9))/($B$11+$C$11+$F$11)</f>
        <v>0</v>
      </c>
      <c r="BA260">
        <v>6</v>
      </c>
      <c r="BB260">
        <v>0.5</v>
      </c>
      <c r="BC260" t="s">
        <v>355</v>
      </c>
      <c r="BD260">
        <v>2</v>
      </c>
      <c r="BE260" t="b">
        <v>1</v>
      </c>
      <c r="BF260">
        <v>1714162579.927586</v>
      </c>
      <c r="BG260">
        <v>417.7191379310345</v>
      </c>
      <c r="BH260">
        <v>420.0058965517242</v>
      </c>
      <c r="BI260">
        <v>17.20408620689655</v>
      </c>
      <c r="BJ260">
        <v>16.91693793103448</v>
      </c>
      <c r="BK260">
        <v>420.4015517241379</v>
      </c>
      <c r="BL260">
        <v>17.21330344827586</v>
      </c>
      <c r="BM260">
        <v>599.9895172413793</v>
      </c>
      <c r="BN260">
        <v>101.3037586206897</v>
      </c>
      <c r="BO260">
        <v>0.09995484137931035</v>
      </c>
      <c r="BP260">
        <v>25.27517931034483</v>
      </c>
      <c r="BQ260">
        <v>25.28523448275863</v>
      </c>
      <c r="BR260">
        <v>999.9000000000002</v>
      </c>
      <c r="BS260">
        <v>0</v>
      </c>
      <c r="BT260">
        <v>0</v>
      </c>
      <c r="BU260">
        <v>10008.44068965517</v>
      </c>
      <c r="BV260">
        <v>0</v>
      </c>
      <c r="BW260">
        <v>853.2096896551724</v>
      </c>
      <c r="BX260">
        <v>-2.286698965517242</v>
      </c>
      <c r="BY260">
        <v>425.0314137931035</v>
      </c>
      <c r="BZ260">
        <v>427.2333448275862</v>
      </c>
      <c r="CA260">
        <v>0.2871511379310345</v>
      </c>
      <c r="CB260">
        <v>420.0058965517242</v>
      </c>
      <c r="CC260">
        <v>16.91693793103448</v>
      </c>
      <c r="CD260">
        <v>1.742841379310345</v>
      </c>
      <c r="CE260">
        <v>1.713751379310345</v>
      </c>
      <c r="CF260">
        <v>15.28335517241379</v>
      </c>
      <c r="CG260">
        <v>15.02155862068966</v>
      </c>
      <c r="CH260">
        <v>444.998724137931</v>
      </c>
      <c r="CI260">
        <v>0.9100220344827586</v>
      </c>
      <c r="CJ260">
        <v>0.08997777586206897</v>
      </c>
      <c r="CK260">
        <v>0</v>
      </c>
      <c r="CL260">
        <v>181.7100689655172</v>
      </c>
      <c r="CM260">
        <v>5.00098</v>
      </c>
      <c r="CN260">
        <v>1341.253793103448</v>
      </c>
      <c r="CO260">
        <v>4085.904137931035</v>
      </c>
      <c r="CP260">
        <v>34.66562068965517</v>
      </c>
      <c r="CQ260">
        <v>38.125</v>
      </c>
      <c r="CR260">
        <v>36.19134482758621</v>
      </c>
      <c r="CS260">
        <v>37.375</v>
      </c>
      <c r="CT260">
        <v>36.5</v>
      </c>
      <c r="CU260">
        <v>400.4086206896551</v>
      </c>
      <c r="CV260">
        <v>39.59103448275862</v>
      </c>
      <c r="CW260">
        <v>0</v>
      </c>
      <c r="CX260">
        <v>1714162674.5</v>
      </c>
      <c r="CY260">
        <v>0</v>
      </c>
      <c r="CZ260">
        <v>1714161578</v>
      </c>
      <c r="DA260" t="s">
        <v>817</v>
      </c>
      <c r="DB260">
        <v>1714161569.5</v>
      </c>
      <c r="DC260">
        <v>1714161578</v>
      </c>
      <c r="DD260">
        <v>9</v>
      </c>
      <c r="DE260">
        <v>-1.772</v>
      </c>
      <c r="DF260">
        <v>0.006</v>
      </c>
      <c r="DG260">
        <v>-2.692</v>
      </c>
      <c r="DH260">
        <v>0.004</v>
      </c>
      <c r="DI260">
        <v>420</v>
      </c>
      <c r="DJ260">
        <v>20</v>
      </c>
      <c r="DK260">
        <v>0.09</v>
      </c>
      <c r="DL260">
        <v>0.04</v>
      </c>
      <c r="DM260">
        <v>-2.253247</v>
      </c>
      <c r="DN260">
        <v>-0.5719105440900494</v>
      </c>
      <c r="DO260">
        <v>0.06753405090026811</v>
      </c>
      <c r="DP260">
        <v>0</v>
      </c>
      <c r="DQ260">
        <v>0.28987195</v>
      </c>
      <c r="DR260">
        <v>-0.03294414258911871</v>
      </c>
      <c r="DS260">
        <v>0.007097839139308527</v>
      </c>
      <c r="DT260">
        <v>1</v>
      </c>
      <c r="DU260">
        <v>1</v>
      </c>
      <c r="DV260">
        <v>2</v>
      </c>
      <c r="DW260" t="s">
        <v>368</v>
      </c>
      <c r="DX260">
        <v>3.22846</v>
      </c>
      <c r="DY260">
        <v>2.70446</v>
      </c>
      <c r="DZ260">
        <v>0.10484</v>
      </c>
      <c r="EA260">
        <v>0.105085</v>
      </c>
      <c r="EB260">
        <v>0.0907215</v>
      </c>
      <c r="EC260">
        <v>0.0901472</v>
      </c>
      <c r="ED260">
        <v>29060</v>
      </c>
      <c r="EE260">
        <v>28315.4</v>
      </c>
      <c r="EF260">
        <v>31106.8</v>
      </c>
      <c r="EG260">
        <v>30014.8</v>
      </c>
      <c r="EH260">
        <v>37873.6</v>
      </c>
      <c r="EI260">
        <v>36133.6</v>
      </c>
      <c r="EJ260">
        <v>43580.9</v>
      </c>
      <c r="EK260">
        <v>41937.5</v>
      </c>
      <c r="EL260">
        <v>2.08302</v>
      </c>
      <c r="EM260">
        <v>1.82878</v>
      </c>
      <c r="EN260">
        <v>-0.0201985</v>
      </c>
      <c r="EO260">
        <v>0</v>
      </c>
      <c r="EP260">
        <v>25.6275</v>
      </c>
      <c r="EQ260">
        <v>999.9</v>
      </c>
      <c r="ER260">
        <v>37.3</v>
      </c>
      <c r="ES260">
        <v>34.9</v>
      </c>
      <c r="ET260">
        <v>20.6802</v>
      </c>
      <c r="EU260">
        <v>61.4331</v>
      </c>
      <c r="EV260">
        <v>22.2436</v>
      </c>
      <c r="EW260">
        <v>1</v>
      </c>
      <c r="EX260">
        <v>0.182436</v>
      </c>
      <c r="EY260">
        <v>2.29089</v>
      </c>
      <c r="EZ260">
        <v>20.1915</v>
      </c>
      <c r="FA260">
        <v>5.22538</v>
      </c>
      <c r="FB260">
        <v>11.998</v>
      </c>
      <c r="FC260">
        <v>4.966</v>
      </c>
      <c r="FD260">
        <v>3.297</v>
      </c>
      <c r="FE260">
        <v>9999</v>
      </c>
      <c r="FF260">
        <v>9999</v>
      </c>
      <c r="FG260">
        <v>9999</v>
      </c>
      <c r="FH260">
        <v>29.7</v>
      </c>
      <c r="FI260">
        <v>4.97098</v>
      </c>
      <c r="FJ260">
        <v>1.86784</v>
      </c>
      <c r="FK260">
        <v>1.85928</v>
      </c>
      <c r="FL260">
        <v>1.86535</v>
      </c>
      <c r="FM260">
        <v>1.86318</v>
      </c>
      <c r="FN260">
        <v>1.86456</v>
      </c>
      <c r="FO260">
        <v>1.86005</v>
      </c>
      <c r="FP260">
        <v>1.86417</v>
      </c>
      <c r="FQ260">
        <v>0</v>
      </c>
      <c r="FR260">
        <v>0</v>
      </c>
      <c r="FS260">
        <v>0</v>
      </c>
      <c r="FT260">
        <v>0</v>
      </c>
      <c r="FU260" t="s">
        <v>358</v>
      </c>
      <c r="FV260" t="s">
        <v>359</v>
      </c>
      <c r="FW260" t="s">
        <v>360</v>
      </c>
      <c r="FX260" t="s">
        <v>360</v>
      </c>
      <c r="FY260" t="s">
        <v>360</v>
      </c>
      <c r="FZ260" t="s">
        <v>360</v>
      </c>
      <c r="GA260">
        <v>0</v>
      </c>
      <c r="GB260">
        <v>100</v>
      </c>
      <c r="GC260">
        <v>100</v>
      </c>
      <c r="GD260">
        <v>-2.682</v>
      </c>
      <c r="GE260">
        <v>-0.009299999999999999</v>
      </c>
      <c r="GF260">
        <v>-0.8350387837502102</v>
      </c>
      <c r="GG260">
        <v>-0.004200780211792431</v>
      </c>
      <c r="GH260">
        <v>-6.086107273994438E-07</v>
      </c>
      <c r="GI260">
        <v>3.538391214060535E-10</v>
      </c>
      <c r="GJ260">
        <v>-0.03917734835192339</v>
      </c>
      <c r="GK260">
        <v>0.006682484536868237</v>
      </c>
      <c r="GL260">
        <v>-0.0007200357986506558</v>
      </c>
      <c r="GM260">
        <v>2.515042002614049E-05</v>
      </c>
      <c r="GN260">
        <v>15</v>
      </c>
      <c r="GO260">
        <v>1944</v>
      </c>
      <c r="GP260">
        <v>3</v>
      </c>
      <c r="GQ260">
        <v>20</v>
      </c>
      <c r="GR260">
        <v>17</v>
      </c>
      <c r="GS260">
        <v>16.8</v>
      </c>
      <c r="GT260">
        <v>1.14502</v>
      </c>
      <c r="GU260">
        <v>2.44507</v>
      </c>
      <c r="GV260">
        <v>1.44775</v>
      </c>
      <c r="GW260">
        <v>2.28394</v>
      </c>
      <c r="GX260">
        <v>1.55151</v>
      </c>
      <c r="GY260">
        <v>2.50488</v>
      </c>
      <c r="GZ260">
        <v>39.3418</v>
      </c>
      <c r="HA260">
        <v>13.2564</v>
      </c>
      <c r="HB260">
        <v>18</v>
      </c>
      <c r="HC260">
        <v>595.244</v>
      </c>
      <c r="HD260">
        <v>433.281</v>
      </c>
      <c r="HE260">
        <v>21.9995</v>
      </c>
      <c r="HF260">
        <v>29.3965</v>
      </c>
      <c r="HG260">
        <v>30.0004</v>
      </c>
      <c r="HH260">
        <v>29.4567</v>
      </c>
      <c r="HI260">
        <v>29.4313</v>
      </c>
      <c r="HJ260">
        <v>22.9217</v>
      </c>
      <c r="HK260">
        <v>25.5637</v>
      </c>
      <c r="HL260">
        <v>43.0668</v>
      </c>
      <c r="HM260">
        <v>22</v>
      </c>
      <c r="HN260">
        <v>420</v>
      </c>
      <c r="HO260">
        <v>16.8667</v>
      </c>
      <c r="HP260">
        <v>98.69710000000001</v>
      </c>
      <c r="HQ260">
        <v>100.185</v>
      </c>
    </row>
    <row r="261" spans="1:225">
      <c r="A261">
        <v>245</v>
      </c>
      <c r="B261">
        <v>1714162597.6</v>
      </c>
      <c r="C261">
        <v>11540.5</v>
      </c>
      <c r="D261" t="s">
        <v>878</v>
      </c>
      <c r="E261" t="s">
        <v>879</v>
      </c>
      <c r="F261">
        <v>5</v>
      </c>
      <c r="G261" t="s">
        <v>519</v>
      </c>
      <c r="H261">
        <v>1714162589.666666</v>
      </c>
      <c r="I261">
        <f>(J261)/1000</f>
        <v>0</v>
      </c>
      <c r="J261">
        <f>IF(BE261, AM261, AG261)</f>
        <v>0</v>
      </c>
      <c r="K261">
        <f>IF(BE261, AH261, AF261)</f>
        <v>0</v>
      </c>
      <c r="L261">
        <f>BG261 - IF(AT261&gt;1, K261*BA261*100.0/(AV261*BU261), 0)</f>
        <v>0</v>
      </c>
      <c r="M261">
        <f>((S261-I261/2)*L261-K261)/(S261+I261/2)</f>
        <v>0</v>
      </c>
      <c r="N261">
        <f>M261*(BN261+BO261)/1000.0</f>
        <v>0</v>
      </c>
      <c r="O261">
        <f>(BG261 - IF(AT261&gt;1, K261*BA261*100.0/(AV261*BU261), 0))*(BN261+BO261)/1000.0</f>
        <v>0</v>
      </c>
      <c r="P261">
        <f>2.0/((1/R261-1/Q261)+SIGN(R261)*SQRT((1/R261-1/Q261)*(1/R261-1/Q261) + 4*BB261/((BB261+1)*(BB261+1))*(2*1/R261*1/Q261-1/Q261*1/Q261)))</f>
        <v>0</v>
      </c>
      <c r="Q261">
        <f>IF(LEFT(BC261,1)&lt;&gt;"0",IF(LEFT(BC261,1)="1",3.0,BD261),$D$5+$E$5*(BU261*BN261/($K$5*1000))+$F$5*(BU261*BN261/($K$5*1000))*MAX(MIN(BA261,$J$5),$I$5)*MAX(MIN(BA261,$J$5),$I$5)+$G$5*MAX(MIN(BA261,$J$5),$I$5)*(BU261*BN261/($K$5*1000))+$H$5*(BU261*BN261/($K$5*1000))*(BU261*BN261/($K$5*1000)))</f>
        <v>0</v>
      </c>
      <c r="R261">
        <f>I261*(1000-(1000*0.61365*exp(17.502*V261/(240.97+V261))/(BN261+BO261)+BI261)/2)/(1000*0.61365*exp(17.502*V261/(240.97+V261))/(BN261+BO261)-BI261)</f>
        <v>0</v>
      </c>
      <c r="S261">
        <f>1/((BB261+1)/(P261/1.6)+1/(Q261/1.37)) + BB261/((BB261+1)/(P261/1.6) + BB261/(Q261/1.37))</f>
        <v>0</v>
      </c>
      <c r="T261">
        <f>(AW261*AZ261)</f>
        <v>0</v>
      </c>
      <c r="U261">
        <f>(BP261+(T261+2*0.95*5.67E-8*(((BP261+$B$7)+273)^4-(BP261+273)^4)-44100*I261)/(1.84*29.3*Q261+8*0.95*5.67E-8*(BP261+273)^3))</f>
        <v>0</v>
      </c>
      <c r="V261">
        <f>($C$7*BQ261+$D$7*BR261+$E$7*U261)</f>
        <v>0</v>
      </c>
      <c r="W261">
        <f>0.61365*exp(17.502*V261/(240.97+V261))</f>
        <v>0</v>
      </c>
      <c r="X261">
        <f>(Y261/Z261*100)</f>
        <v>0</v>
      </c>
      <c r="Y261">
        <f>BI261*(BN261+BO261)/1000</f>
        <v>0</v>
      </c>
      <c r="Z261">
        <f>0.61365*exp(17.502*BP261/(240.97+BP261))</f>
        <v>0</v>
      </c>
      <c r="AA261">
        <f>(W261-BI261*(BN261+BO261)/1000)</f>
        <v>0</v>
      </c>
      <c r="AB261">
        <f>(-I261*44100)</f>
        <v>0</v>
      </c>
      <c r="AC261">
        <f>2*29.3*Q261*0.92*(BP261-V261)</f>
        <v>0</v>
      </c>
      <c r="AD261">
        <f>2*0.95*5.67E-8*(((BP261+$B$7)+273)^4-(V261+273)^4)</f>
        <v>0</v>
      </c>
      <c r="AE261">
        <f>T261+AD261+AB261+AC261</f>
        <v>0</v>
      </c>
      <c r="AF261">
        <f>BM261*AT261*(BH261-BG261*(1000-AT261*BJ261)/(1000-AT261*BI261))/(100*BA261)</f>
        <v>0</v>
      </c>
      <c r="AG261">
        <f>1000*BM261*AT261*(BI261-BJ261)/(100*BA261*(1000-AT261*BI261))</f>
        <v>0</v>
      </c>
      <c r="AH261">
        <f>(AI261 - AJ261 - BN261*1E3/(8.314*(BP261+273.15)) * AL261/BM261 * AK261) * BM261/(100*BA261) * (1000 - BJ261)/1000</f>
        <v>0</v>
      </c>
      <c r="AI261">
        <v>427.1897626646204</v>
      </c>
      <c r="AJ261">
        <v>424.9911515151516</v>
      </c>
      <c r="AK261">
        <v>0.00118494122091183</v>
      </c>
      <c r="AL261">
        <v>67.23762528289431</v>
      </c>
      <c r="AM261">
        <f>(AO261 - AN261 + BN261*1E3/(8.314*(BP261+273.15)) * AQ261/BM261 * AP261) * BM261/(100*BA261) * 1000/(1000 - AO261)</f>
        <v>0</v>
      </c>
      <c r="AN261">
        <v>16.90171600028819</v>
      </c>
      <c r="AO261">
        <v>17.18983212121212</v>
      </c>
      <c r="AP261">
        <v>1.284116907737444E-05</v>
      </c>
      <c r="AQ261">
        <v>78.51170861621952</v>
      </c>
      <c r="AR261">
        <v>0</v>
      </c>
      <c r="AS261">
        <v>0</v>
      </c>
      <c r="AT261">
        <f>IF(AR261*$H$13&gt;=AV261,1.0,(AV261/(AV261-AR261*$H$13)))</f>
        <v>0</v>
      </c>
      <c r="AU261">
        <f>(AT261-1)*100</f>
        <v>0</v>
      </c>
      <c r="AV261">
        <f>MAX(0,($B$13+$C$13*BU261)/(1+$D$13*BU261)*BN261/(BP261+273)*$E$13)</f>
        <v>0</v>
      </c>
      <c r="AW261">
        <f>$B$11*BV261+$C$11*BW261+$F$11*CH261*(1-CK261)</f>
        <v>0</v>
      </c>
      <c r="AX261">
        <f>AW261*AY261</f>
        <v>0</v>
      </c>
      <c r="AY261">
        <f>($B$11*$D$9+$C$11*$D$9+$F$11*((CU261+CM261)/MAX(CU261+CM261+CV261, 0.1)*$I$9+CV261/MAX(CU261+CM261+CV261, 0.1)*$J$9))/($B$11+$C$11+$F$11)</f>
        <v>0</v>
      </c>
      <c r="AZ261">
        <f>($B$11*$K$9+$C$11*$K$9+$F$11*((CU261+CM261)/MAX(CU261+CM261+CV261, 0.1)*$P$9+CV261/MAX(CU261+CM261+CV261, 0.1)*$Q$9))/($B$11+$C$11+$F$11)</f>
        <v>0</v>
      </c>
      <c r="BA261">
        <v>6</v>
      </c>
      <c r="BB261">
        <v>0.5</v>
      </c>
      <c r="BC261" t="s">
        <v>355</v>
      </c>
      <c r="BD261">
        <v>2</v>
      </c>
      <c r="BE261" t="b">
        <v>1</v>
      </c>
      <c r="BF261">
        <v>1714162589.666666</v>
      </c>
      <c r="BG261">
        <v>417.6792666666667</v>
      </c>
      <c r="BH261">
        <v>419.9832666666667</v>
      </c>
      <c r="BI261">
        <v>17.19031</v>
      </c>
      <c r="BJ261">
        <v>16.90460333333333</v>
      </c>
      <c r="BK261">
        <v>420.3614</v>
      </c>
      <c r="BL261">
        <v>17.19959</v>
      </c>
      <c r="BM261">
        <v>600.0014666666666</v>
      </c>
      <c r="BN261">
        <v>101.3048333333333</v>
      </c>
      <c r="BO261">
        <v>0.09995060333333333</v>
      </c>
      <c r="BP261">
        <v>25.28513</v>
      </c>
      <c r="BQ261">
        <v>25.29807333333333</v>
      </c>
      <c r="BR261">
        <v>999.9000000000002</v>
      </c>
      <c r="BS261">
        <v>0</v>
      </c>
      <c r="BT261">
        <v>0</v>
      </c>
      <c r="BU261">
        <v>10003.49566666667</v>
      </c>
      <c r="BV261">
        <v>0</v>
      </c>
      <c r="BW261">
        <v>863.0114000000001</v>
      </c>
      <c r="BX261">
        <v>-2.304115666666667</v>
      </c>
      <c r="BY261">
        <v>424.9847666666666</v>
      </c>
      <c r="BZ261">
        <v>427.2050333333333</v>
      </c>
      <c r="CA261">
        <v>0.2857113333333333</v>
      </c>
      <c r="CB261">
        <v>419.9832666666667</v>
      </c>
      <c r="CC261">
        <v>16.90460333333333</v>
      </c>
      <c r="CD261">
        <v>1.741461666666667</v>
      </c>
      <c r="CE261">
        <v>1.712518</v>
      </c>
      <c r="CF261">
        <v>15.27103</v>
      </c>
      <c r="CG261">
        <v>15.01037333333333</v>
      </c>
      <c r="CH261">
        <v>444.9921666666667</v>
      </c>
      <c r="CI261">
        <v>0.9100222333333334</v>
      </c>
      <c r="CJ261">
        <v>0.08997757666666664</v>
      </c>
      <c r="CK261">
        <v>0</v>
      </c>
      <c r="CL261">
        <v>181.3878666666666</v>
      </c>
      <c r="CM261">
        <v>5.00098</v>
      </c>
      <c r="CN261">
        <v>1380.502333333333</v>
      </c>
      <c r="CO261">
        <v>4085.843333333334</v>
      </c>
      <c r="CP261">
        <v>34.67460000000001</v>
      </c>
      <c r="CQ261">
        <v>38.125</v>
      </c>
      <c r="CR261">
        <v>36.1996</v>
      </c>
      <c r="CS261">
        <v>37.375</v>
      </c>
      <c r="CT261">
        <v>36.5</v>
      </c>
      <c r="CU261">
        <v>400.4016666666666</v>
      </c>
      <c r="CV261">
        <v>39.59099999999999</v>
      </c>
      <c r="CW261">
        <v>0</v>
      </c>
      <c r="CX261">
        <v>1714162684.7</v>
      </c>
      <c r="CY261">
        <v>0</v>
      </c>
      <c r="CZ261">
        <v>1714161578</v>
      </c>
      <c r="DA261" t="s">
        <v>817</v>
      </c>
      <c r="DB261">
        <v>1714161569.5</v>
      </c>
      <c r="DC261">
        <v>1714161578</v>
      </c>
      <c r="DD261">
        <v>9</v>
      </c>
      <c r="DE261">
        <v>-1.772</v>
      </c>
      <c r="DF261">
        <v>0.006</v>
      </c>
      <c r="DG261">
        <v>-2.692</v>
      </c>
      <c r="DH261">
        <v>0.004</v>
      </c>
      <c r="DI261">
        <v>420</v>
      </c>
      <c r="DJ261">
        <v>20</v>
      </c>
      <c r="DK261">
        <v>0.09</v>
      </c>
      <c r="DL261">
        <v>0.04</v>
      </c>
      <c r="DM261">
        <v>-2.2937545</v>
      </c>
      <c r="DN261">
        <v>-0.120310919324579</v>
      </c>
      <c r="DO261">
        <v>0.06065562067731234</v>
      </c>
      <c r="DP261">
        <v>0</v>
      </c>
      <c r="DQ261">
        <v>0.28791435</v>
      </c>
      <c r="DR261">
        <v>-0.02455747091932521</v>
      </c>
      <c r="DS261">
        <v>0.005287738224184324</v>
      </c>
      <c r="DT261">
        <v>1</v>
      </c>
      <c r="DU261">
        <v>1</v>
      </c>
      <c r="DV261">
        <v>2</v>
      </c>
      <c r="DW261" t="s">
        <v>368</v>
      </c>
      <c r="DX261">
        <v>3.22849</v>
      </c>
      <c r="DY261">
        <v>2.70432</v>
      </c>
      <c r="DZ261">
        <v>0.104836</v>
      </c>
      <c r="EA261">
        <v>0.105092</v>
      </c>
      <c r="EB261">
        <v>0.09072570000000001</v>
      </c>
      <c r="EC261">
        <v>0.0901243</v>
      </c>
      <c r="ED261">
        <v>29060.2</v>
      </c>
      <c r="EE261">
        <v>28314.6</v>
      </c>
      <c r="EF261">
        <v>31106.8</v>
      </c>
      <c r="EG261">
        <v>30014.3</v>
      </c>
      <c r="EH261">
        <v>37873.3</v>
      </c>
      <c r="EI261">
        <v>36133.5</v>
      </c>
      <c r="EJ261">
        <v>43580.8</v>
      </c>
      <c r="EK261">
        <v>41936.3</v>
      </c>
      <c r="EL261">
        <v>2.08295</v>
      </c>
      <c r="EM261">
        <v>1.829</v>
      </c>
      <c r="EN261">
        <v>-0.0196174</v>
      </c>
      <c r="EO261">
        <v>0</v>
      </c>
      <c r="EP261">
        <v>25.6324</v>
      </c>
      <c r="EQ261">
        <v>999.9</v>
      </c>
      <c r="ER261">
        <v>37.3</v>
      </c>
      <c r="ES261">
        <v>34.9</v>
      </c>
      <c r="ET261">
        <v>20.6816</v>
      </c>
      <c r="EU261">
        <v>61.1831</v>
      </c>
      <c r="EV261">
        <v>22.5721</v>
      </c>
      <c r="EW261">
        <v>1</v>
      </c>
      <c r="EX261">
        <v>0.182818</v>
      </c>
      <c r="EY261">
        <v>2.30165</v>
      </c>
      <c r="EZ261">
        <v>20.1914</v>
      </c>
      <c r="FA261">
        <v>5.22627</v>
      </c>
      <c r="FB261">
        <v>11.998</v>
      </c>
      <c r="FC261">
        <v>4.9661</v>
      </c>
      <c r="FD261">
        <v>3.297</v>
      </c>
      <c r="FE261">
        <v>9999</v>
      </c>
      <c r="FF261">
        <v>9999</v>
      </c>
      <c r="FG261">
        <v>9999</v>
      </c>
      <c r="FH261">
        <v>29.7</v>
      </c>
      <c r="FI261">
        <v>4.97094</v>
      </c>
      <c r="FJ261">
        <v>1.86784</v>
      </c>
      <c r="FK261">
        <v>1.85928</v>
      </c>
      <c r="FL261">
        <v>1.86532</v>
      </c>
      <c r="FM261">
        <v>1.86318</v>
      </c>
      <c r="FN261">
        <v>1.86453</v>
      </c>
      <c r="FO261">
        <v>1.86005</v>
      </c>
      <c r="FP261">
        <v>1.86417</v>
      </c>
      <c r="FQ261">
        <v>0</v>
      </c>
      <c r="FR261">
        <v>0</v>
      </c>
      <c r="FS261">
        <v>0</v>
      </c>
      <c r="FT261">
        <v>0</v>
      </c>
      <c r="FU261" t="s">
        <v>358</v>
      </c>
      <c r="FV261" t="s">
        <v>359</v>
      </c>
      <c r="FW261" t="s">
        <v>360</v>
      </c>
      <c r="FX261" t="s">
        <v>360</v>
      </c>
      <c r="FY261" t="s">
        <v>360</v>
      </c>
      <c r="FZ261" t="s">
        <v>360</v>
      </c>
      <c r="GA261">
        <v>0</v>
      </c>
      <c r="GB261">
        <v>100</v>
      </c>
      <c r="GC261">
        <v>100</v>
      </c>
      <c r="GD261">
        <v>-2.683</v>
      </c>
      <c r="GE261">
        <v>-0.009299999999999999</v>
      </c>
      <c r="GF261">
        <v>-0.8350387837502102</v>
      </c>
      <c r="GG261">
        <v>-0.004200780211792431</v>
      </c>
      <c r="GH261">
        <v>-6.086107273994438E-07</v>
      </c>
      <c r="GI261">
        <v>3.538391214060535E-10</v>
      </c>
      <c r="GJ261">
        <v>-0.03917734835192339</v>
      </c>
      <c r="GK261">
        <v>0.006682484536868237</v>
      </c>
      <c r="GL261">
        <v>-0.0007200357986506558</v>
      </c>
      <c r="GM261">
        <v>2.515042002614049E-05</v>
      </c>
      <c r="GN261">
        <v>15</v>
      </c>
      <c r="GO261">
        <v>1944</v>
      </c>
      <c r="GP261">
        <v>3</v>
      </c>
      <c r="GQ261">
        <v>20</v>
      </c>
      <c r="GR261">
        <v>17.1</v>
      </c>
      <c r="GS261">
        <v>17</v>
      </c>
      <c r="GT261">
        <v>1.14502</v>
      </c>
      <c r="GU261">
        <v>2.4646</v>
      </c>
      <c r="GV261">
        <v>1.44775</v>
      </c>
      <c r="GW261">
        <v>2.28394</v>
      </c>
      <c r="GX261">
        <v>1.55151</v>
      </c>
      <c r="GY261">
        <v>2.27783</v>
      </c>
      <c r="GZ261">
        <v>39.3418</v>
      </c>
      <c r="HA261">
        <v>13.2477</v>
      </c>
      <c r="HB261">
        <v>18</v>
      </c>
      <c r="HC261">
        <v>595.234</v>
      </c>
      <c r="HD261">
        <v>433.453</v>
      </c>
      <c r="HE261">
        <v>22.0011</v>
      </c>
      <c r="HF261">
        <v>29.4022</v>
      </c>
      <c r="HG261">
        <v>30.0003</v>
      </c>
      <c r="HH261">
        <v>29.4611</v>
      </c>
      <c r="HI261">
        <v>29.4363</v>
      </c>
      <c r="HJ261">
        <v>22.9229</v>
      </c>
      <c r="HK261">
        <v>25.5637</v>
      </c>
      <c r="HL261">
        <v>43.0668</v>
      </c>
      <c r="HM261">
        <v>22</v>
      </c>
      <c r="HN261">
        <v>420</v>
      </c>
      <c r="HO261">
        <v>16.8586</v>
      </c>
      <c r="HP261">
        <v>98.697</v>
      </c>
      <c r="HQ261">
        <v>100.183</v>
      </c>
    </row>
    <row r="262" spans="1:225">
      <c r="A262">
        <v>246</v>
      </c>
      <c r="B262">
        <v>1714162607.6</v>
      </c>
      <c r="C262">
        <v>11550.5</v>
      </c>
      <c r="D262" t="s">
        <v>880</v>
      </c>
      <c r="E262" t="s">
        <v>881</v>
      </c>
      <c r="F262">
        <v>5</v>
      </c>
      <c r="G262" t="s">
        <v>519</v>
      </c>
      <c r="H262">
        <v>1714162599.666666</v>
      </c>
      <c r="I262">
        <f>(J262)/1000</f>
        <v>0</v>
      </c>
      <c r="J262">
        <f>IF(BE262, AM262, AG262)</f>
        <v>0</v>
      </c>
      <c r="K262">
        <f>IF(BE262, AH262, AF262)</f>
        <v>0</v>
      </c>
      <c r="L262">
        <f>BG262 - IF(AT262&gt;1, K262*BA262*100.0/(AV262*BU262), 0)</f>
        <v>0</v>
      </c>
      <c r="M262">
        <f>((S262-I262/2)*L262-K262)/(S262+I262/2)</f>
        <v>0</v>
      </c>
      <c r="N262">
        <f>M262*(BN262+BO262)/1000.0</f>
        <v>0</v>
      </c>
      <c r="O262">
        <f>(BG262 - IF(AT262&gt;1, K262*BA262*100.0/(AV262*BU262), 0))*(BN262+BO262)/1000.0</f>
        <v>0</v>
      </c>
      <c r="P262">
        <f>2.0/((1/R262-1/Q262)+SIGN(R262)*SQRT((1/R262-1/Q262)*(1/R262-1/Q262) + 4*BB262/((BB262+1)*(BB262+1))*(2*1/R262*1/Q262-1/Q262*1/Q262)))</f>
        <v>0</v>
      </c>
      <c r="Q262">
        <f>IF(LEFT(BC262,1)&lt;&gt;"0",IF(LEFT(BC262,1)="1",3.0,BD262),$D$5+$E$5*(BU262*BN262/($K$5*1000))+$F$5*(BU262*BN262/($K$5*1000))*MAX(MIN(BA262,$J$5),$I$5)*MAX(MIN(BA262,$J$5),$I$5)+$G$5*MAX(MIN(BA262,$J$5),$I$5)*(BU262*BN262/($K$5*1000))+$H$5*(BU262*BN262/($K$5*1000))*(BU262*BN262/($K$5*1000)))</f>
        <v>0</v>
      </c>
      <c r="R262">
        <f>I262*(1000-(1000*0.61365*exp(17.502*V262/(240.97+V262))/(BN262+BO262)+BI262)/2)/(1000*0.61365*exp(17.502*V262/(240.97+V262))/(BN262+BO262)-BI262)</f>
        <v>0</v>
      </c>
      <c r="S262">
        <f>1/((BB262+1)/(P262/1.6)+1/(Q262/1.37)) + BB262/((BB262+1)/(P262/1.6) + BB262/(Q262/1.37))</f>
        <v>0</v>
      </c>
      <c r="T262">
        <f>(AW262*AZ262)</f>
        <v>0</v>
      </c>
      <c r="U262">
        <f>(BP262+(T262+2*0.95*5.67E-8*(((BP262+$B$7)+273)^4-(BP262+273)^4)-44100*I262)/(1.84*29.3*Q262+8*0.95*5.67E-8*(BP262+273)^3))</f>
        <v>0</v>
      </c>
      <c r="V262">
        <f>($C$7*BQ262+$D$7*BR262+$E$7*U262)</f>
        <v>0</v>
      </c>
      <c r="W262">
        <f>0.61365*exp(17.502*V262/(240.97+V262))</f>
        <v>0</v>
      </c>
      <c r="X262">
        <f>(Y262/Z262*100)</f>
        <v>0</v>
      </c>
      <c r="Y262">
        <f>BI262*(BN262+BO262)/1000</f>
        <v>0</v>
      </c>
      <c r="Z262">
        <f>0.61365*exp(17.502*BP262/(240.97+BP262))</f>
        <v>0</v>
      </c>
      <c r="AA262">
        <f>(W262-BI262*(BN262+BO262)/1000)</f>
        <v>0</v>
      </c>
      <c r="AB262">
        <f>(-I262*44100)</f>
        <v>0</v>
      </c>
      <c r="AC262">
        <f>2*29.3*Q262*0.92*(BP262-V262)</f>
        <v>0</v>
      </c>
      <c r="AD262">
        <f>2*0.95*5.67E-8*(((BP262+$B$7)+273)^4-(V262+273)^4)</f>
        <v>0</v>
      </c>
      <c r="AE262">
        <f>T262+AD262+AB262+AC262</f>
        <v>0</v>
      </c>
      <c r="AF262">
        <f>BM262*AT262*(BH262-BG262*(1000-AT262*BJ262)/(1000-AT262*BI262))/(100*BA262)</f>
        <v>0</v>
      </c>
      <c r="AG262">
        <f>1000*BM262*AT262*(BI262-BJ262)/(100*BA262*(1000-AT262*BI262))</f>
        <v>0</v>
      </c>
      <c r="AH262">
        <f>(AI262 - AJ262 - BN262*1E3/(8.314*(BP262+273.15)) * AL262/BM262 * AK262) * BM262/(100*BA262) * (1000 - BJ262)/1000</f>
        <v>0</v>
      </c>
      <c r="AI262">
        <v>427.2397764210313</v>
      </c>
      <c r="AJ262">
        <v>425.0034000000001</v>
      </c>
      <c r="AK262">
        <v>0.0006669233865506845</v>
      </c>
      <c r="AL262">
        <v>67.23762528289431</v>
      </c>
      <c r="AM262">
        <f>(AO262 - AN262 + BN262*1E3/(8.314*(BP262+273.15)) * AQ262/BM262 * AP262) * BM262/(100*BA262) * 1000/(1000 - AO262)</f>
        <v>0</v>
      </c>
      <c r="AN262">
        <v>16.89807763243334</v>
      </c>
      <c r="AO262">
        <v>17.19434121212121</v>
      </c>
      <c r="AP262">
        <v>1.372553442994925E-05</v>
      </c>
      <c r="AQ262">
        <v>78.51170861621952</v>
      </c>
      <c r="AR262">
        <v>0</v>
      </c>
      <c r="AS262">
        <v>0</v>
      </c>
      <c r="AT262">
        <f>IF(AR262*$H$13&gt;=AV262,1.0,(AV262/(AV262-AR262*$H$13)))</f>
        <v>0</v>
      </c>
      <c r="AU262">
        <f>(AT262-1)*100</f>
        <v>0</v>
      </c>
      <c r="AV262">
        <f>MAX(0,($B$13+$C$13*BU262)/(1+$D$13*BU262)*BN262/(BP262+273)*$E$13)</f>
        <v>0</v>
      </c>
      <c r="AW262">
        <f>$B$11*BV262+$C$11*BW262+$F$11*CH262*(1-CK262)</f>
        <v>0</v>
      </c>
      <c r="AX262">
        <f>AW262*AY262</f>
        <v>0</v>
      </c>
      <c r="AY262">
        <f>($B$11*$D$9+$C$11*$D$9+$F$11*((CU262+CM262)/MAX(CU262+CM262+CV262, 0.1)*$I$9+CV262/MAX(CU262+CM262+CV262, 0.1)*$J$9))/($B$11+$C$11+$F$11)</f>
        <v>0</v>
      </c>
      <c r="AZ262">
        <f>($B$11*$K$9+$C$11*$K$9+$F$11*((CU262+CM262)/MAX(CU262+CM262+CV262, 0.1)*$P$9+CV262/MAX(CU262+CM262+CV262, 0.1)*$Q$9))/($B$11+$C$11+$F$11)</f>
        <v>0</v>
      </c>
      <c r="BA262">
        <v>6</v>
      </c>
      <c r="BB262">
        <v>0.5</v>
      </c>
      <c r="BC262" t="s">
        <v>355</v>
      </c>
      <c r="BD262">
        <v>2</v>
      </c>
      <c r="BE262" t="b">
        <v>1</v>
      </c>
      <c r="BF262">
        <v>1714162599.666666</v>
      </c>
      <c r="BG262">
        <v>417.6692</v>
      </c>
      <c r="BH262">
        <v>419.9931333333333</v>
      </c>
      <c r="BI262">
        <v>17.19131666666667</v>
      </c>
      <c r="BJ262">
        <v>16.89972333333333</v>
      </c>
      <c r="BK262">
        <v>420.3513333333333</v>
      </c>
      <c r="BL262">
        <v>17.20058333333333</v>
      </c>
      <c r="BM262">
        <v>599.9899666666666</v>
      </c>
      <c r="BN262">
        <v>101.3051333333333</v>
      </c>
      <c r="BO262">
        <v>0.09997357333333333</v>
      </c>
      <c r="BP262">
        <v>25.30172</v>
      </c>
      <c r="BQ262">
        <v>25.30843666666667</v>
      </c>
      <c r="BR262">
        <v>999.9000000000002</v>
      </c>
      <c r="BS262">
        <v>0</v>
      </c>
      <c r="BT262">
        <v>0</v>
      </c>
      <c r="BU262">
        <v>9995.4</v>
      </c>
      <c r="BV262">
        <v>0</v>
      </c>
      <c r="BW262">
        <v>856.0163666666667</v>
      </c>
      <c r="BX262">
        <v>-2.323997333333333</v>
      </c>
      <c r="BY262">
        <v>424.9750666666666</v>
      </c>
      <c r="BZ262">
        <v>427.2128999999999</v>
      </c>
      <c r="CA262">
        <v>0.2915878</v>
      </c>
      <c r="CB262">
        <v>419.9931333333333</v>
      </c>
      <c r="CC262">
        <v>16.89972333333333</v>
      </c>
      <c r="CD262">
        <v>1.741568333333334</v>
      </c>
      <c r="CE262">
        <v>1.712029333333333</v>
      </c>
      <c r="CF262">
        <v>15.27197666666667</v>
      </c>
      <c r="CG262">
        <v>15.00593</v>
      </c>
      <c r="CH262">
        <v>444.9962666666667</v>
      </c>
      <c r="CI262">
        <v>0.9100280000000001</v>
      </c>
      <c r="CJ262">
        <v>0.08997179999999998</v>
      </c>
      <c r="CK262">
        <v>0</v>
      </c>
      <c r="CL262">
        <v>181.1388333333334</v>
      </c>
      <c r="CM262">
        <v>5.00098</v>
      </c>
      <c r="CN262">
        <v>1374.212333333333</v>
      </c>
      <c r="CO262">
        <v>4085.888666666667</v>
      </c>
      <c r="CP262">
        <v>34.687</v>
      </c>
      <c r="CQ262">
        <v>38.125</v>
      </c>
      <c r="CR262">
        <v>36.22479999999999</v>
      </c>
      <c r="CS262">
        <v>37.41013333333333</v>
      </c>
      <c r="CT262">
        <v>36.5</v>
      </c>
      <c r="CU262">
        <v>400.4086666666666</v>
      </c>
      <c r="CV262">
        <v>39.59</v>
      </c>
      <c r="CW262">
        <v>0</v>
      </c>
      <c r="CX262">
        <v>1714162694.9</v>
      </c>
      <c r="CY262">
        <v>0</v>
      </c>
      <c r="CZ262">
        <v>1714161578</v>
      </c>
      <c r="DA262" t="s">
        <v>817</v>
      </c>
      <c r="DB262">
        <v>1714161569.5</v>
      </c>
      <c r="DC262">
        <v>1714161578</v>
      </c>
      <c r="DD262">
        <v>9</v>
      </c>
      <c r="DE262">
        <v>-1.772</v>
      </c>
      <c r="DF262">
        <v>0.006</v>
      </c>
      <c r="DG262">
        <v>-2.692</v>
      </c>
      <c r="DH262">
        <v>0.004</v>
      </c>
      <c r="DI262">
        <v>420</v>
      </c>
      <c r="DJ262">
        <v>20</v>
      </c>
      <c r="DK262">
        <v>0.09</v>
      </c>
      <c r="DL262">
        <v>0.04</v>
      </c>
      <c r="DM262">
        <v>-2.304636097560976</v>
      </c>
      <c r="DN262">
        <v>-0.2434492682926804</v>
      </c>
      <c r="DO262">
        <v>0.04892659423866902</v>
      </c>
      <c r="DP262">
        <v>0</v>
      </c>
      <c r="DQ262">
        <v>0.2896774146341463</v>
      </c>
      <c r="DR262">
        <v>0.04103979094076642</v>
      </c>
      <c r="DS262">
        <v>0.004226252667383521</v>
      </c>
      <c r="DT262">
        <v>1</v>
      </c>
      <c r="DU262">
        <v>1</v>
      </c>
      <c r="DV262">
        <v>2</v>
      </c>
      <c r="DW262" t="s">
        <v>368</v>
      </c>
      <c r="DX262">
        <v>3.22865</v>
      </c>
      <c r="DY262">
        <v>2.70453</v>
      </c>
      <c r="DZ262">
        <v>0.104834</v>
      </c>
      <c r="EA262">
        <v>0.105098</v>
      </c>
      <c r="EB262">
        <v>0.0907386</v>
      </c>
      <c r="EC262">
        <v>0.0901077</v>
      </c>
      <c r="ED262">
        <v>29060</v>
      </c>
      <c r="EE262">
        <v>28314.3</v>
      </c>
      <c r="EF262">
        <v>31106.6</v>
      </c>
      <c r="EG262">
        <v>30014.1</v>
      </c>
      <c r="EH262">
        <v>37872.6</v>
      </c>
      <c r="EI262">
        <v>36133.9</v>
      </c>
      <c r="EJ262">
        <v>43580.5</v>
      </c>
      <c r="EK262">
        <v>41935.9</v>
      </c>
      <c r="EL262">
        <v>2.08328</v>
      </c>
      <c r="EM262">
        <v>1.82882</v>
      </c>
      <c r="EN262">
        <v>-0.0211522</v>
      </c>
      <c r="EO262">
        <v>0</v>
      </c>
      <c r="EP262">
        <v>25.6561</v>
      </c>
      <c r="EQ262">
        <v>999.9</v>
      </c>
      <c r="ER262">
        <v>37.3</v>
      </c>
      <c r="ES262">
        <v>34.9</v>
      </c>
      <c r="ET262">
        <v>20.6814</v>
      </c>
      <c r="EU262">
        <v>61.3831</v>
      </c>
      <c r="EV262">
        <v>21.9591</v>
      </c>
      <c r="EW262">
        <v>1</v>
      </c>
      <c r="EX262">
        <v>0.18343</v>
      </c>
      <c r="EY262">
        <v>2.32072</v>
      </c>
      <c r="EZ262">
        <v>20.1912</v>
      </c>
      <c r="FA262">
        <v>5.22493</v>
      </c>
      <c r="FB262">
        <v>11.998</v>
      </c>
      <c r="FC262">
        <v>4.96585</v>
      </c>
      <c r="FD262">
        <v>3.29693</v>
      </c>
      <c r="FE262">
        <v>9999</v>
      </c>
      <c r="FF262">
        <v>9999</v>
      </c>
      <c r="FG262">
        <v>9999</v>
      </c>
      <c r="FH262">
        <v>29.7</v>
      </c>
      <c r="FI262">
        <v>4.97098</v>
      </c>
      <c r="FJ262">
        <v>1.86785</v>
      </c>
      <c r="FK262">
        <v>1.85929</v>
      </c>
      <c r="FL262">
        <v>1.86533</v>
      </c>
      <c r="FM262">
        <v>1.86322</v>
      </c>
      <c r="FN262">
        <v>1.86454</v>
      </c>
      <c r="FO262">
        <v>1.86006</v>
      </c>
      <c r="FP262">
        <v>1.86417</v>
      </c>
      <c r="FQ262">
        <v>0</v>
      </c>
      <c r="FR262">
        <v>0</v>
      </c>
      <c r="FS262">
        <v>0</v>
      </c>
      <c r="FT262">
        <v>0</v>
      </c>
      <c r="FU262" t="s">
        <v>358</v>
      </c>
      <c r="FV262" t="s">
        <v>359</v>
      </c>
      <c r="FW262" t="s">
        <v>360</v>
      </c>
      <c r="FX262" t="s">
        <v>360</v>
      </c>
      <c r="FY262" t="s">
        <v>360</v>
      </c>
      <c r="FZ262" t="s">
        <v>360</v>
      </c>
      <c r="GA262">
        <v>0</v>
      </c>
      <c r="GB262">
        <v>100</v>
      </c>
      <c r="GC262">
        <v>100</v>
      </c>
      <c r="GD262">
        <v>-2.682</v>
      </c>
      <c r="GE262">
        <v>-0.009299999999999999</v>
      </c>
      <c r="GF262">
        <v>-0.8350387837502102</v>
      </c>
      <c r="GG262">
        <v>-0.004200780211792431</v>
      </c>
      <c r="GH262">
        <v>-6.086107273994438E-07</v>
      </c>
      <c r="GI262">
        <v>3.538391214060535E-10</v>
      </c>
      <c r="GJ262">
        <v>-0.03917734835192339</v>
      </c>
      <c r="GK262">
        <v>0.006682484536868237</v>
      </c>
      <c r="GL262">
        <v>-0.0007200357986506558</v>
      </c>
      <c r="GM262">
        <v>2.515042002614049E-05</v>
      </c>
      <c r="GN262">
        <v>15</v>
      </c>
      <c r="GO262">
        <v>1944</v>
      </c>
      <c r="GP262">
        <v>3</v>
      </c>
      <c r="GQ262">
        <v>20</v>
      </c>
      <c r="GR262">
        <v>17.3</v>
      </c>
      <c r="GS262">
        <v>17.2</v>
      </c>
      <c r="GT262">
        <v>1.14502</v>
      </c>
      <c r="GU262">
        <v>2.45605</v>
      </c>
      <c r="GV262">
        <v>1.44775</v>
      </c>
      <c r="GW262">
        <v>2.28394</v>
      </c>
      <c r="GX262">
        <v>1.55151</v>
      </c>
      <c r="GY262">
        <v>2.45361</v>
      </c>
      <c r="GZ262">
        <v>39.3418</v>
      </c>
      <c r="HA262">
        <v>13.2564</v>
      </c>
      <c r="HB262">
        <v>18</v>
      </c>
      <c r="HC262">
        <v>595.52</v>
      </c>
      <c r="HD262">
        <v>433.388</v>
      </c>
      <c r="HE262">
        <v>22.0019</v>
      </c>
      <c r="HF262">
        <v>29.4085</v>
      </c>
      <c r="HG262">
        <v>30.0003</v>
      </c>
      <c r="HH262">
        <v>29.4668</v>
      </c>
      <c r="HI262">
        <v>29.4419</v>
      </c>
      <c r="HJ262">
        <v>22.9224</v>
      </c>
      <c r="HK262">
        <v>25.5637</v>
      </c>
      <c r="HL262">
        <v>43.0668</v>
      </c>
      <c r="HM262">
        <v>22</v>
      </c>
      <c r="HN262">
        <v>420</v>
      </c>
      <c r="HO262">
        <v>16.8808</v>
      </c>
      <c r="HP262">
        <v>98.6964</v>
      </c>
      <c r="HQ262">
        <v>100.182</v>
      </c>
    </row>
    <row r="263" spans="1:225">
      <c r="A263">
        <v>247</v>
      </c>
      <c r="B263">
        <v>1714162617.6</v>
      </c>
      <c r="C263">
        <v>11560.5</v>
      </c>
      <c r="D263" t="s">
        <v>882</v>
      </c>
      <c r="E263" t="s">
        <v>883</v>
      </c>
      <c r="F263">
        <v>5</v>
      </c>
      <c r="G263" t="s">
        <v>519</v>
      </c>
      <c r="H263">
        <v>1714162609.666666</v>
      </c>
      <c r="I263">
        <f>(J263)/1000</f>
        <v>0</v>
      </c>
      <c r="J263">
        <f>IF(BE263, AM263, AG263)</f>
        <v>0</v>
      </c>
      <c r="K263">
        <f>IF(BE263, AH263, AF263)</f>
        <v>0</v>
      </c>
      <c r="L263">
        <f>BG263 - IF(AT263&gt;1, K263*BA263*100.0/(AV263*BU263), 0)</f>
        <v>0</v>
      </c>
      <c r="M263">
        <f>((S263-I263/2)*L263-K263)/(S263+I263/2)</f>
        <v>0</v>
      </c>
      <c r="N263">
        <f>M263*(BN263+BO263)/1000.0</f>
        <v>0</v>
      </c>
      <c r="O263">
        <f>(BG263 - IF(AT263&gt;1, K263*BA263*100.0/(AV263*BU263), 0))*(BN263+BO263)/1000.0</f>
        <v>0</v>
      </c>
      <c r="P263">
        <f>2.0/((1/R263-1/Q263)+SIGN(R263)*SQRT((1/R263-1/Q263)*(1/R263-1/Q263) + 4*BB263/((BB263+1)*(BB263+1))*(2*1/R263*1/Q263-1/Q263*1/Q263)))</f>
        <v>0</v>
      </c>
      <c r="Q263">
        <f>IF(LEFT(BC263,1)&lt;&gt;"0",IF(LEFT(BC263,1)="1",3.0,BD263),$D$5+$E$5*(BU263*BN263/($K$5*1000))+$F$5*(BU263*BN263/($K$5*1000))*MAX(MIN(BA263,$J$5),$I$5)*MAX(MIN(BA263,$J$5),$I$5)+$G$5*MAX(MIN(BA263,$J$5),$I$5)*(BU263*BN263/($K$5*1000))+$H$5*(BU263*BN263/($K$5*1000))*(BU263*BN263/($K$5*1000)))</f>
        <v>0</v>
      </c>
      <c r="R263">
        <f>I263*(1000-(1000*0.61365*exp(17.502*V263/(240.97+V263))/(BN263+BO263)+BI263)/2)/(1000*0.61365*exp(17.502*V263/(240.97+V263))/(BN263+BO263)-BI263)</f>
        <v>0</v>
      </c>
      <c r="S263">
        <f>1/((BB263+1)/(P263/1.6)+1/(Q263/1.37)) + BB263/((BB263+1)/(P263/1.6) + BB263/(Q263/1.37))</f>
        <v>0</v>
      </c>
      <c r="T263">
        <f>(AW263*AZ263)</f>
        <v>0</v>
      </c>
      <c r="U263">
        <f>(BP263+(T263+2*0.95*5.67E-8*(((BP263+$B$7)+273)^4-(BP263+273)^4)-44100*I263)/(1.84*29.3*Q263+8*0.95*5.67E-8*(BP263+273)^3))</f>
        <v>0</v>
      </c>
      <c r="V263">
        <f>($C$7*BQ263+$D$7*BR263+$E$7*U263)</f>
        <v>0</v>
      </c>
      <c r="W263">
        <f>0.61365*exp(17.502*V263/(240.97+V263))</f>
        <v>0</v>
      </c>
      <c r="X263">
        <f>(Y263/Z263*100)</f>
        <v>0</v>
      </c>
      <c r="Y263">
        <f>BI263*(BN263+BO263)/1000</f>
        <v>0</v>
      </c>
      <c r="Z263">
        <f>0.61365*exp(17.502*BP263/(240.97+BP263))</f>
        <v>0</v>
      </c>
      <c r="AA263">
        <f>(W263-BI263*(BN263+BO263)/1000)</f>
        <v>0</v>
      </c>
      <c r="AB263">
        <f>(-I263*44100)</f>
        <v>0</v>
      </c>
      <c r="AC263">
        <f>2*29.3*Q263*0.92*(BP263-V263)</f>
        <v>0</v>
      </c>
      <c r="AD263">
        <f>2*0.95*5.67E-8*(((BP263+$B$7)+273)^4-(V263+273)^4)</f>
        <v>0</v>
      </c>
      <c r="AE263">
        <f>T263+AD263+AB263+AC263</f>
        <v>0</v>
      </c>
      <c r="AF263">
        <f>BM263*AT263*(BH263-BG263*(1000-AT263*BJ263)/(1000-AT263*BI263))/(100*BA263)</f>
        <v>0</v>
      </c>
      <c r="AG263">
        <f>1000*BM263*AT263*(BI263-BJ263)/(100*BA263*(1000-AT263*BI263))</f>
        <v>0</v>
      </c>
      <c r="AH263">
        <f>(AI263 - AJ263 - BN263*1E3/(8.314*(BP263+273.15)) * AL263/BM263 * AK263) * BM263/(100*BA263) * (1000 - BJ263)/1000</f>
        <v>0</v>
      </c>
      <c r="AI263">
        <v>427.2070168500731</v>
      </c>
      <c r="AJ263">
        <v>424.9814545454543</v>
      </c>
      <c r="AK263">
        <v>-0.004638657706051394</v>
      </c>
      <c r="AL263">
        <v>67.23762528289431</v>
      </c>
      <c r="AM263">
        <f>(AO263 - AN263 + BN263*1E3/(8.314*(BP263+273.15)) * AQ263/BM263 * AP263) * BM263/(100*BA263) * 1000/(1000 - AO263)</f>
        <v>0</v>
      </c>
      <c r="AN263">
        <v>16.89808420637728</v>
      </c>
      <c r="AO263">
        <v>17.19738242424243</v>
      </c>
      <c r="AP263">
        <v>1.383329604958653E-05</v>
      </c>
      <c r="AQ263">
        <v>78.51170861621952</v>
      </c>
      <c r="AR263">
        <v>0</v>
      </c>
      <c r="AS263">
        <v>0</v>
      </c>
      <c r="AT263">
        <f>IF(AR263*$H$13&gt;=AV263,1.0,(AV263/(AV263-AR263*$H$13)))</f>
        <v>0</v>
      </c>
      <c r="AU263">
        <f>(AT263-1)*100</f>
        <v>0</v>
      </c>
      <c r="AV263">
        <f>MAX(0,($B$13+$C$13*BU263)/(1+$D$13*BU263)*BN263/(BP263+273)*$E$13)</f>
        <v>0</v>
      </c>
      <c r="AW263">
        <f>$B$11*BV263+$C$11*BW263+$F$11*CH263*(1-CK263)</f>
        <v>0</v>
      </c>
      <c r="AX263">
        <f>AW263*AY263</f>
        <v>0</v>
      </c>
      <c r="AY263">
        <f>($B$11*$D$9+$C$11*$D$9+$F$11*((CU263+CM263)/MAX(CU263+CM263+CV263, 0.1)*$I$9+CV263/MAX(CU263+CM263+CV263, 0.1)*$J$9))/($B$11+$C$11+$F$11)</f>
        <v>0</v>
      </c>
      <c r="AZ263">
        <f>($B$11*$K$9+$C$11*$K$9+$F$11*((CU263+CM263)/MAX(CU263+CM263+CV263, 0.1)*$P$9+CV263/MAX(CU263+CM263+CV263, 0.1)*$Q$9))/($B$11+$C$11+$F$11)</f>
        <v>0</v>
      </c>
      <c r="BA263">
        <v>6</v>
      </c>
      <c r="BB263">
        <v>0.5</v>
      </c>
      <c r="BC263" t="s">
        <v>355</v>
      </c>
      <c r="BD263">
        <v>2</v>
      </c>
      <c r="BE263" t="b">
        <v>1</v>
      </c>
      <c r="BF263">
        <v>1714162609.666666</v>
      </c>
      <c r="BG263">
        <v>417.6973666666667</v>
      </c>
      <c r="BH263">
        <v>420.0001333333333</v>
      </c>
      <c r="BI263">
        <v>17.19464666666667</v>
      </c>
      <c r="BJ263">
        <v>16.89786666666667</v>
      </c>
      <c r="BK263">
        <v>420.3796333333333</v>
      </c>
      <c r="BL263">
        <v>17.20389666666667</v>
      </c>
      <c r="BM263">
        <v>600.0053333333334</v>
      </c>
      <c r="BN263">
        <v>101.3023333333333</v>
      </c>
      <c r="BO263">
        <v>0.09996647666666665</v>
      </c>
      <c r="BP263">
        <v>25.31433</v>
      </c>
      <c r="BQ263">
        <v>25.31463666666667</v>
      </c>
      <c r="BR263">
        <v>999.9000000000002</v>
      </c>
      <c r="BS263">
        <v>0</v>
      </c>
      <c r="BT263">
        <v>0</v>
      </c>
      <c r="BU263">
        <v>9995.064000000002</v>
      </c>
      <c r="BV263">
        <v>0</v>
      </c>
      <c r="BW263">
        <v>845.0958333333333</v>
      </c>
      <c r="BX263">
        <v>-2.302883333333333</v>
      </c>
      <c r="BY263">
        <v>425.0051333333333</v>
      </c>
      <c r="BZ263">
        <v>427.2192333333334</v>
      </c>
      <c r="CA263">
        <v>0.2967765333333333</v>
      </c>
      <c r="CB263">
        <v>420.0001333333333</v>
      </c>
      <c r="CC263">
        <v>16.89786666666667</v>
      </c>
      <c r="CD263">
        <v>1.741858</v>
      </c>
      <c r="CE263">
        <v>1.711794</v>
      </c>
      <c r="CF263">
        <v>15.27456666666667</v>
      </c>
      <c r="CG263">
        <v>15.00379333333333</v>
      </c>
      <c r="CH263">
        <v>444.9914000000001</v>
      </c>
      <c r="CI263">
        <v>0.9100165999999998</v>
      </c>
      <c r="CJ263">
        <v>0.0899833133333333</v>
      </c>
      <c r="CK263">
        <v>0</v>
      </c>
      <c r="CL263">
        <v>181.1111666666667</v>
      </c>
      <c r="CM263">
        <v>5.00098</v>
      </c>
      <c r="CN263">
        <v>1348.646333333333</v>
      </c>
      <c r="CO263">
        <v>4085.828</v>
      </c>
      <c r="CP263">
        <v>34.687</v>
      </c>
      <c r="CQ263">
        <v>38.13946666666666</v>
      </c>
      <c r="CR263">
        <v>36.2437</v>
      </c>
      <c r="CS263">
        <v>37.43699999999999</v>
      </c>
      <c r="CT263">
        <v>36.5</v>
      </c>
      <c r="CU263">
        <v>400.3983333333333</v>
      </c>
      <c r="CV263">
        <v>39.59399999999999</v>
      </c>
      <c r="CW263">
        <v>0</v>
      </c>
      <c r="CX263">
        <v>1714162704.5</v>
      </c>
      <c r="CY263">
        <v>0</v>
      </c>
      <c r="CZ263">
        <v>1714161578</v>
      </c>
      <c r="DA263" t="s">
        <v>817</v>
      </c>
      <c r="DB263">
        <v>1714161569.5</v>
      </c>
      <c r="DC263">
        <v>1714161578</v>
      </c>
      <c r="DD263">
        <v>9</v>
      </c>
      <c r="DE263">
        <v>-1.772</v>
      </c>
      <c r="DF263">
        <v>0.006</v>
      </c>
      <c r="DG263">
        <v>-2.692</v>
      </c>
      <c r="DH263">
        <v>0.004</v>
      </c>
      <c r="DI263">
        <v>420</v>
      </c>
      <c r="DJ263">
        <v>20</v>
      </c>
      <c r="DK263">
        <v>0.09</v>
      </c>
      <c r="DL263">
        <v>0.04</v>
      </c>
      <c r="DM263">
        <v>-2.30353925</v>
      </c>
      <c r="DN263">
        <v>0.1257556097561008</v>
      </c>
      <c r="DO263">
        <v>0.03209999154108147</v>
      </c>
      <c r="DP263">
        <v>0</v>
      </c>
      <c r="DQ263">
        <v>0.2950932</v>
      </c>
      <c r="DR263">
        <v>0.02729461913696002</v>
      </c>
      <c r="DS263">
        <v>0.002829467778576036</v>
      </c>
      <c r="DT263">
        <v>1</v>
      </c>
      <c r="DU263">
        <v>1</v>
      </c>
      <c r="DV263">
        <v>2</v>
      </c>
      <c r="DW263" t="s">
        <v>368</v>
      </c>
      <c r="DX263">
        <v>3.22842</v>
      </c>
      <c r="DY263">
        <v>2.70414</v>
      </c>
      <c r="DZ263">
        <v>0.104826</v>
      </c>
      <c r="EA263">
        <v>0.105079</v>
      </c>
      <c r="EB263">
        <v>0.0907491</v>
      </c>
      <c r="EC263">
        <v>0.0901068</v>
      </c>
      <c r="ED263">
        <v>29059.4</v>
      </c>
      <c r="EE263">
        <v>28313.7</v>
      </c>
      <c r="EF263">
        <v>31105.7</v>
      </c>
      <c r="EG263">
        <v>30012.9</v>
      </c>
      <c r="EH263">
        <v>37871</v>
      </c>
      <c r="EI263">
        <v>36132.6</v>
      </c>
      <c r="EJ263">
        <v>43579.3</v>
      </c>
      <c r="EK263">
        <v>41934.4</v>
      </c>
      <c r="EL263">
        <v>2.08332</v>
      </c>
      <c r="EM263">
        <v>1.82875</v>
      </c>
      <c r="EN263">
        <v>-0.0221729</v>
      </c>
      <c r="EO263">
        <v>0</v>
      </c>
      <c r="EP263">
        <v>25.6859</v>
      </c>
      <c r="EQ263">
        <v>999.9</v>
      </c>
      <c r="ER263">
        <v>37.3</v>
      </c>
      <c r="ES263">
        <v>34.9</v>
      </c>
      <c r="ET263">
        <v>20.6832</v>
      </c>
      <c r="EU263">
        <v>61.7031</v>
      </c>
      <c r="EV263">
        <v>22.4679</v>
      </c>
      <c r="EW263">
        <v>1</v>
      </c>
      <c r="EX263">
        <v>0.184131</v>
      </c>
      <c r="EY263">
        <v>2.33211</v>
      </c>
      <c r="EZ263">
        <v>20.1912</v>
      </c>
      <c r="FA263">
        <v>5.22583</v>
      </c>
      <c r="FB263">
        <v>11.998</v>
      </c>
      <c r="FC263">
        <v>4.96625</v>
      </c>
      <c r="FD263">
        <v>3.297</v>
      </c>
      <c r="FE263">
        <v>9999</v>
      </c>
      <c r="FF263">
        <v>9999</v>
      </c>
      <c r="FG263">
        <v>9999</v>
      </c>
      <c r="FH263">
        <v>29.7</v>
      </c>
      <c r="FI263">
        <v>4.97095</v>
      </c>
      <c r="FJ263">
        <v>1.86783</v>
      </c>
      <c r="FK263">
        <v>1.85928</v>
      </c>
      <c r="FL263">
        <v>1.86532</v>
      </c>
      <c r="FM263">
        <v>1.86321</v>
      </c>
      <c r="FN263">
        <v>1.86457</v>
      </c>
      <c r="FO263">
        <v>1.86005</v>
      </c>
      <c r="FP263">
        <v>1.86416</v>
      </c>
      <c r="FQ263">
        <v>0</v>
      </c>
      <c r="FR263">
        <v>0</v>
      </c>
      <c r="FS263">
        <v>0</v>
      </c>
      <c r="FT263">
        <v>0</v>
      </c>
      <c r="FU263" t="s">
        <v>358</v>
      </c>
      <c r="FV263" t="s">
        <v>359</v>
      </c>
      <c r="FW263" t="s">
        <v>360</v>
      </c>
      <c r="FX263" t="s">
        <v>360</v>
      </c>
      <c r="FY263" t="s">
        <v>360</v>
      </c>
      <c r="FZ263" t="s">
        <v>360</v>
      </c>
      <c r="GA263">
        <v>0</v>
      </c>
      <c r="GB263">
        <v>100</v>
      </c>
      <c r="GC263">
        <v>100</v>
      </c>
      <c r="GD263">
        <v>-2.682</v>
      </c>
      <c r="GE263">
        <v>-0.0092</v>
      </c>
      <c r="GF263">
        <v>-0.8350387837502102</v>
      </c>
      <c r="GG263">
        <v>-0.004200780211792431</v>
      </c>
      <c r="GH263">
        <v>-6.086107273994438E-07</v>
      </c>
      <c r="GI263">
        <v>3.538391214060535E-10</v>
      </c>
      <c r="GJ263">
        <v>-0.03917734835192339</v>
      </c>
      <c r="GK263">
        <v>0.006682484536868237</v>
      </c>
      <c r="GL263">
        <v>-0.0007200357986506558</v>
      </c>
      <c r="GM263">
        <v>2.515042002614049E-05</v>
      </c>
      <c r="GN263">
        <v>15</v>
      </c>
      <c r="GO263">
        <v>1944</v>
      </c>
      <c r="GP263">
        <v>3</v>
      </c>
      <c r="GQ263">
        <v>20</v>
      </c>
      <c r="GR263">
        <v>17.5</v>
      </c>
      <c r="GS263">
        <v>17.3</v>
      </c>
      <c r="GT263">
        <v>1.14502</v>
      </c>
      <c r="GU263">
        <v>2.43896</v>
      </c>
      <c r="GV263">
        <v>1.44775</v>
      </c>
      <c r="GW263">
        <v>2.28516</v>
      </c>
      <c r="GX263">
        <v>1.55151</v>
      </c>
      <c r="GY263">
        <v>2.45483</v>
      </c>
      <c r="GZ263">
        <v>39.3418</v>
      </c>
      <c r="HA263">
        <v>13.2477</v>
      </c>
      <c r="HB263">
        <v>18</v>
      </c>
      <c r="HC263">
        <v>595.61</v>
      </c>
      <c r="HD263">
        <v>433.384</v>
      </c>
      <c r="HE263">
        <v>22.0012</v>
      </c>
      <c r="HF263">
        <v>29.4162</v>
      </c>
      <c r="HG263">
        <v>30.0004</v>
      </c>
      <c r="HH263">
        <v>29.4725</v>
      </c>
      <c r="HI263">
        <v>29.4475</v>
      </c>
      <c r="HJ263">
        <v>22.9266</v>
      </c>
      <c r="HK263">
        <v>25.5637</v>
      </c>
      <c r="HL263">
        <v>43.0668</v>
      </c>
      <c r="HM263">
        <v>22</v>
      </c>
      <c r="HN263">
        <v>420</v>
      </c>
      <c r="HO263">
        <v>16.8909</v>
      </c>
      <c r="HP263">
        <v>98.6935</v>
      </c>
      <c r="HQ263">
        <v>100.178</v>
      </c>
    </row>
    <row r="264" spans="1:225">
      <c r="A264">
        <v>248</v>
      </c>
      <c r="B264">
        <v>1714162627.6</v>
      </c>
      <c r="C264">
        <v>11570.5</v>
      </c>
      <c r="D264" t="s">
        <v>884</v>
      </c>
      <c r="E264" t="s">
        <v>885</v>
      </c>
      <c r="F264">
        <v>5</v>
      </c>
      <c r="G264" t="s">
        <v>519</v>
      </c>
      <c r="H264">
        <v>1714162619.666666</v>
      </c>
      <c r="I264">
        <f>(J264)/1000</f>
        <v>0</v>
      </c>
      <c r="J264">
        <f>IF(BE264, AM264, AG264)</f>
        <v>0</v>
      </c>
      <c r="K264">
        <f>IF(BE264, AH264, AF264)</f>
        <v>0</v>
      </c>
      <c r="L264">
        <f>BG264 - IF(AT264&gt;1, K264*BA264*100.0/(AV264*BU264), 0)</f>
        <v>0</v>
      </c>
      <c r="M264">
        <f>((S264-I264/2)*L264-K264)/(S264+I264/2)</f>
        <v>0</v>
      </c>
      <c r="N264">
        <f>M264*(BN264+BO264)/1000.0</f>
        <v>0</v>
      </c>
      <c r="O264">
        <f>(BG264 - IF(AT264&gt;1, K264*BA264*100.0/(AV264*BU264), 0))*(BN264+BO264)/1000.0</f>
        <v>0</v>
      </c>
      <c r="P264">
        <f>2.0/((1/R264-1/Q264)+SIGN(R264)*SQRT((1/R264-1/Q264)*(1/R264-1/Q264) + 4*BB264/((BB264+1)*(BB264+1))*(2*1/R264*1/Q264-1/Q264*1/Q264)))</f>
        <v>0</v>
      </c>
      <c r="Q264">
        <f>IF(LEFT(BC264,1)&lt;&gt;"0",IF(LEFT(BC264,1)="1",3.0,BD264),$D$5+$E$5*(BU264*BN264/($K$5*1000))+$F$5*(BU264*BN264/($K$5*1000))*MAX(MIN(BA264,$J$5),$I$5)*MAX(MIN(BA264,$J$5),$I$5)+$G$5*MAX(MIN(BA264,$J$5),$I$5)*(BU264*BN264/($K$5*1000))+$H$5*(BU264*BN264/($K$5*1000))*(BU264*BN264/($K$5*1000)))</f>
        <v>0</v>
      </c>
      <c r="R264">
        <f>I264*(1000-(1000*0.61365*exp(17.502*V264/(240.97+V264))/(BN264+BO264)+BI264)/2)/(1000*0.61365*exp(17.502*V264/(240.97+V264))/(BN264+BO264)-BI264)</f>
        <v>0</v>
      </c>
      <c r="S264">
        <f>1/((BB264+1)/(P264/1.6)+1/(Q264/1.37)) + BB264/((BB264+1)/(P264/1.6) + BB264/(Q264/1.37))</f>
        <v>0</v>
      </c>
      <c r="T264">
        <f>(AW264*AZ264)</f>
        <v>0</v>
      </c>
      <c r="U264">
        <f>(BP264+(T264+2*0.95*5.67E-8*(((BP264+$B$7)+273)^4-(BP264+273)^4)-44100*I264)/(1.84*29.3*Q264+8*0.95*5.67E-8*(BP264+273)^3))</f>
        <v>0</v>
      </c>
      <c r="V264">
        <f>($C$7*BQ264+$D$7*BR264+$E$7*U264)</f>
        <v>0</v>
      </c>
      <c r="W264">
        <f>0.61365*exp(17.502*V264/(240.97+V264))</f>
        <v>0</v>
      </c>
      <c r="X264">
        <f>(Y264/Z264*100)</f>
        <v>0</v>
      </c>
      <c r="Y264">
        <f>BI264*(BN264+BO264)/1000</f>
        <v>0</v>
      </c>
      <c r="Z264">
        <f>0.61365*exp(17.502*BP264/(240.97+BP264))</f>
        <v>0</v>
      </c>
      <c r="AA264">
        <f>(W264-BI264*(BN264+BO264)/1000)</f>
        <v>0</v>
      </c>
      <c r="AB264">
        <f>(-I264*44100)</f>
        <v>0</v>
      </c>
      <c r="AC264">
        <f>2*29.3*Q264*0.92*(BP264-V264)</f>
        <v>0</v>
      </c>
      <c r="AD264">
        <f>2*0.95*5.67E-8*(((BP264+$B$7)+273)^4-(V264+273)^4)</f>
        <v>0</v>
      </c>
      <c r="AE264">
        <f>T264+AD264+AB264+AC264</f>
        <v>0</v>
      </c>
      <c r="AF264">
        <f>BM264*AT264*(BH264-BG264*(1000-AT264*BJ264)/(1000-AT264*BI264))/(100*BA264)</f>
        <v>0</v>
      </c>
      <c r="AG264">
        <f>1000*BM264*AT264*(BI264-BJ264)/(100*BA264*(1000-AT264*BI264))</f>
        <v>0</v>
      </c>
      <c r="AH264">
        <f>(AI264 - AJ264 - BN264*1E3/(8.314*(BP264+273.15)) * AL264/BM264 * AK264) * BM264/(100*BA264) * (1000 - BJ264)/1000</f>
        <v>0</v>
      </c>
      <c r="AI264">
        <v>427.2120669332138</v>
      </c>
      <c r="AJ264">
        <v>425.0236121212122</v>
      </c>
      <c r="AK264">
        <v>0.0007754132262062718</v>
      </c>
      <c r="AL264">
        <v>67.23762528289431</v>
      </c>
      <c r="AM264">
        <f>(AO264 - AN264 + BN264*1E3/(8.314*(BP264+273.15)) * AQ264/BM264 * AP264) * BM264/(100*BA264) * 1000/(1000 - AO264)</f>
        <v>0</v>
      </c>
      <c r="AN264">
        <v>16.89940634840023</v>
      </c>
      <c r="AO264">
        <v>17.20379818181818</v>
      </c>
      <c r="AP264">
        <v>2.578043046764238E-05</v>
      </c>
      <c r="AQ264">
        <v>78.51170861621952</v>
      </c>
      <c r="AR264">
        <v>0</v>
      </c>
      <c r="AS264">
        <v>0</v>
      </c>
      <c r="AT264">
        <f>IF(AR264*$H$13&gt;=AV264,1.0,(AV264/(AV264-AR264*$H$13)))</f>
        <v>0</v>
      </c>
      <c r="AU264">
        <f>(AT264-1)*100</f>
        <v>0</v>
      </c>
      <c r="AV264">
        <f>MAX(0,($B$13+$C$13*BU264)/(1+$D$13*BU264)*BN264/(BP264+273)*$E$13)</f>
        <v>0</v>
      </c>
      <c r="AW264">
        <f>$B$11*BV264+$C$11*BW264+$F$11*CH264*(1-CK264)</f>
        <v>0</v>
      </c>
      <c r="AX264">
        <f>AW264*AY264</f>
        <v>0</v>
      </c>
      <c r="AY264">
        <f>($B$11*$D$9+$C$11*$D$9+$F$11*((CU264+CM264)/MAX(CU264+CM264+CV264, 0.1)*$I$9+CV264/MAX(CU264+CM264+CV264, 0.1)*$J$9))/($B$11+$C$11+$F$11)</f>
        <v>0</v>
      </c>
      <c r="AZ264">
        <f>($B$11*$K$9+$C$11*$K$9+$F$11*((CU264+CM264)/MAX(CU264+CM264+CV264, 0.1)*$P$9+CV264/MAX(CU264+CM264+CV264, 0.1)*$Q$9))/($B$11+$C$11+$F$11)</f>
        <v>0</v>
      </c>
      <c r="BA264">
        <v>6</v>
      </c>
      <c r="BB264">
        <v>0.5</v>
      </c>
      <c r="BC264" t="s">
        <v>355</v>
      </c>
      <c r="BD264">
        <v>2</v>
      </c>
      <c r="BE264" t="b">
        <v>1</v>
      </c>
      <c r="BF264">
        <v>1714162619.666666</v>
      </c>
      <c r="BG264">
        <v>417.6986333333333</v>
      </c>
      <c r="BH264">
        <v>419.9999666666666</v>
      </c>
      <c r="BI264">
        <v>17.19899333333333</v>
      </c>
      <c r="BJ264">
        <v>16.89853</v>
      </c>
      <c r="BK264">
        <v>420.3809666666666</v>
      </c>
      <c r="BL264">
        <v>17.20823333333333</v>
      </c>
      <c r="BM264">
        <v>600.0080999999999</v>
      </c>
      <c r="BN264">
        <v>101.3019333333333</v>
      </c>
      <c r="BO264">
        <v>0.10002131</v>
      </c>
      <c r="BP264">
        <v>25.32665</v>
      </c>
      <c r="BQ264">
        <v>25.32631</v>
      </c>
      <c r="BR264">
        <v>999.9000000000002</v>
      </c>
      <c r="BS264">
        <v>0</v>
      </c>
      <c r="BT264">
        <v>0</v>
      </c>
      <c r="BU264">
        <v>9998.519666666667</v>
      </c>
      <c r="BV264">
        <v>0</v>
      </c>
      <c r="BW264">
        <v>845.4731666666668</v>
      </c>
      <c r="BX264">
        <v>-2.301375333333333</v>
      </c>
      <c r="BY264">
        <v>425.0084333333334</v>
      </c>
      <c r="BZ264">
        <v>427.2194</v>
      </c>
      <c r="CA264">
        <v>0.3004657666666666</v>
      </c>
      <c r="CB264">
        <v>419.9999666666666</v>
      </c>
      <c r="CC264">
        <v>16.89853</v>
      </c>
      <c r="CD264">
        <v>1.742289666666667</v>
      </c>
      <c r="CE264">
        <v>1.711852333333333</v>
      </c>
      <c r="CF264">
        <v>15.27843</v>
      </c>
      <c r="CG264">
        <v>15.00432666666667</v>
      </c>
      <c r="CH264">
        <v>444.9980666666667</v>
      </c>
      <c r="CI264">
        <v>0.9099918666666664</v>
      </c>
      <c r="CJ264">
        <v>0.09000831666666663</v>
      </c>
      <c r="CK264">
        <v>0</v>
      </c>
      <c r="CL264">
        <v>181.0038333333333</v>
      </c>
      <c r="CM264">
        <v>5.00098</v>
      </c>
      <c r="CN264">
        <v>1374.243666666667</v>
      </c>
      <c r="CO264">
        <v>4085.856333333334</v>
      </c>
      <c r="CP264">
        <v>34.687</v>
      </c>
      <c r="CQ264">
        <v>38.15806666666665</v>
      </c>
      <c r="CR264">
        <v>36.25</v>
      </c>
      <c r="CS264">
        <v>37.44119999999999</v>
      </c>
      <c r="CT264">
        <v>36.5</v>
      </c>
      <c r="CU264">
        <v>400.3929999999999</v>
      </c>
      <c r="CV264">
        <v>39.60266666666666</v>
      </c>
      <c r="CW264">
        <v>0</v>
      </c>
      <c r="CX264">
        <v>1714162714.7</v>
      </c>
      <c r="CY264">
        <v>0</v>
      </c>
      <c r="CZ264">
        <v>1714161578</v>
      </c>
      <c r="DA264" t="s">
        <v>817</v>
      </c>
      <c r="DB264">
        <v>1714161569.5</v>
      </c>
      <c r="DC264">
        <v>1714161578</v>
      </c>
      <c r="DD264">
        <v>9</v>
      </c>
      <c r="DE264">
        <v>-1.772</v>
      </c>
      <c r="DF264">
        <v>0.006</v>
      </c>
      <c r="DG264">
        <v>-2.692</v>
      </c>
      <c r="DH264">
        <v>0.004</v>
      </c>
      <c r="DI264">
        <v>420</v>
      </c>
      <c r="DJ264">
        <v>20</v>
      </c>
      <c r="DK264">
        <v>0.09</v>
      </c>
      <c r="DL264">
        <v>0.04</v>
      </c>
      <c r="DM264">
        <v>-2.301721463414634</v>
      </c>
      <c r="DN264">
        <v>-0.09196808362369341</v>
      </c>
      <c r="DO264">
        <v>0.0357088648255123</v>
      </c>
      <c r="DP264">
        <v>1</v>
      </c>
      <c r="DQ264">
        <v>0.2993744390243903</v>
      </c>
      <c r="DR264">
        <v>0.02198560975609738</v>
      </c>
      <c r="DS264">
        <v>0.002321095242408365</v>
      </c>
      <c r="DT264">
        <v>1</v>
      </c>
      <c r="DU264">
        <v>2</v>
      </c>
      <c r="DV264">
        <v>2</v>
      </c>
      <c r="DW264" t="s">
        <v>365</v>
      </c>
      <c r="DX264">
        <v>3.22862</v>
      </c>
      <c r="DY264">
        <v>2.70434</v>
      </c>
      <c r="DZ264">
        <v>0.104836</v>
      </c>
      <c r="EA264">
        <v>0.10506</v>
      </c>
      <c r="EB264">
        <v>0.0907763</v>
      </c>
      <c r="EC264">
        <v>0.0901222</v>
      </c>
      <c r="ED264">
        <v>29058.8</v>
      </c>
      <c r="EE264">
        <v>28313.4</v>
      </c>
      <c r="EF264">
        <v>31105.4</v>
      </c>
      <c r="EG264">
        <v>30012</v>
      </c>
      <c r="EH264">
        <v>37869.3</v>
      </c>
      <c r="EI264">
        <v>36131.7</v>
      </c>
      <c r="EJ264">
        <v>43578.6</v>
      </c>
      <c r="EK264">
        <v>41934</v>
      </c>
      <c r="EL264">
        <v>2.0833</v>
      </c>
      <c r="EM264">
        <v>1.82852</v>
      </c>
      <c r="EN264">
        <v>-0.023149</v>
      </c>
      <c r="EO264">
        <v>0</v>
      </c>
      <c r="EP264">
        <v>25.7167</v>
      </c>
      <c r="EQ264">
        <v>999.9</v>
      </c>
      <c r="ER264">
        <v>37.4</v>
      </c>
      <c r="ES264">
        <v>34.9</v>
      </c>
      <c r="ET264">
        <v>20.7369</v>
      </c>
      <c r="EU264">
        <v>61.3331</v>
      </c>
      <c r="EV264">
        <v>22.4199</v>
      </c>
      <c r="EW264">
        <v>1</v>
      </c>
      <c r="EX264">
        <v>0.18486</v>
      </c>
      <c r="EY264">
        <v>2.34492</v>
      </c>
      <c r="EZ264">
        <v>20.191</v>
      </c>
      <c r="FA264">
        <v>5.22538</v>
      </c>
      <c r="FB264">
        <v>11.998</v>
      </c>
      <c r="FC264">
        <v>4.9659</v>
      </c>
      <c r="FD264">
        <v>3.297</v>
      </c>
      <c r="FE264">
        <v>9999</v>
      </c>
      <c r="FF264">
        <v>9999</v>
      </c>
      <c r="FG264">
        <v>9999</v>
      </c>
      <c r="FH264">
        <v>29.7</v>
      </c>
      <c r="FI264">
        <v>4.97099</v>
      </c>
      <c r="FJ264">
        <v>1.86784</v>
      </c>
      <c r="FK264">
        <v>1.85929</v>
      </c>
      <c r="FL264">
        <v>1.86535</v>
      </c>
      <c r="FM264">
        <v>1.86322</v>
      </c>
      <c r="FN264">
        <v>1.86458</v>
      </c>
      <c r="FO264">
        <v>1.86005</v>
      </c>
      <c r="FP264">
        <v>1.86416</v>
      </c>
      <c r="FQ264">
        <v>0</v>
      </c>
      <c r="FR264">
        <v>0</v>
      </c>
      <c r="FS264">
        <v>0</v>
      </c>
      <c r="FT264">
        <v>0</v>
      </c>
      <c r="FU264" t="s">
        <v>358</v>
      </c>
      <c r="FV264" t="s">
        <v>359</v>
      </c>
      <c r="FW264" t="s">
        <v>360</v>
      </c>
      <c r="FX264" t="s">
        <v>360</v>
      </c>
      <c r="FY264" t="s">
        <v>360</v>
      </c>
      <c r="FZ264" t="s">
        <v>360</v>
      </c>
      <c r="GA264">
        <v>0</v>
      </c>
      <c r="GB264">
        <v>100</v>
      </c>
      <c r="GC264">
        <v>100</v>
      </c>
      <c r="GD264">
        <v>-2.683</v>
      </c>
      <c r="GE264">
        <v>-0.0092</v>
      </c>
      <c r="GF264">
        <v>-0.8350387837502102</v>
      </c>
      <c r="GG264">
        <v>-0.004200780211792431</v>
      </c>
      <c r="GH264">
        <v>-6.086107273994438E-07</v>
      </c>
      <c r="GI264">
        <v>3.538391214060535E-10</v>
      </c>
      <c r="GJ264">
        <v>-0.03917734835192339</v>
      </c>
      <c r="GK264">
        <v>0.006682484536868237</v>
      </c>
      <c r="GL264">
        <v>-0.0007200357986506558</v>
      </c>
      <c r="GM264">
        <v>2.515042002614049E-05</v>
      </c>
      <c r="GN264">
        <v>15</v>
      </c>
      <c r="GO264">
        <v>1944</v>
      </c>
      <c r="GP264">
        <v>3</v>
      </c>
      <c r="GQ264">
        <v>20</v>
      </c>
      <c r="GR264">
        <v>17.6</v>
      </c>
      <c r="GS264">
        <v>17.5</v>
      </c>
      <c r="GT264">
        <v>1.14502</v>
      </c>
      <c r="GU264">
        <v>2.46216</v>
      </c>
      <c r="GV264">
        <v>1.44775</v>
      </c>
      <c r="GW264">
        <v>2.28516</v>
      </c>
      <c r="GX264">
        <v>1.55151</v>
      </c>
      <c r="GY264">
        <v>2.30469</v>
      </c>
      <c r="GZ264">
        <v>39.3418</v>
      </c>
      <c r="HA264">
        <v>13.2389</v>
      </c>
      <c r="HB264">
        <v>18</v>
      </c>
      <c r="HC264">
        <v>595.648</v>
      </c>
      <c r="HD264">
        <v>433.291</v>
      </c>
      <c r="HE264">
        <v>22.0014</v>
      </c>
      <c r="HF264">
        <v>29.4237</v>
      </c>
      <c r="HG264">
        <v>30.0005</v>
      </c>
      <c r="HH264">
        <v>29.4781</v>
      </c>
      <c r="HI264">
        <v>29.4532</v>
      </c>
      <c r="HJ264">
        <v>22.9284</v>
      </c>
      <c r="HK264">
        <v>25.5637</v>
      </c>
      <c r="HL264">
        <v>43.0668</v>
      </c>
      <c r="HM264">
        <v>22</v>
      </c>
      <c r="HN264">
        <v>420</v>
      </c>
      <c r="HO264">
        <v>16.8972</v>
      </c>
      <c r="HP264">
        <v>98.6923</v>
      </c>
      <c r="HQ264">
        <v>100.176</v>
      </c>
    </row>
    <row r="265" spans="1:225">
      <c r="A265">
        <v>249</v>
      </c>
      <c r="B265">
        <v>1714162801.6</v>
      </c>
      <c r="C265">
        <v>11744.5</v>
      </c>
      <c r="D265" t="s">
        <v>886</v>
      </c>
      <c r="E265" t="s">
        <v>887</v>
      </c>
      <c r="F265">
        <v>5</v>
      </c>
      <c r="G265" t="s">
        <v>534</v>
      </c>
      <c r="H265">
        <v>1714162793.599999</v>
      </c>
      <c r="I265">
        <f>(J265)/1000</f>
        <v>0</v>
      </c>
      <c r="J265">
        <f>IF(BE265, AM265, AG265)</f>
        <v>0</v>
      </c>
      <c r="K265">
        <f>IF(BE265, AH265, AF265)</f>
        <v>0</v>
      </c>
      <c r="L265">
        <f>BG265 - IF(AT265&gt;1, K265*BA265*100.0/(AV265*BU265), 0)</f>
        <v>0</v>
      </c>
      <c r="M265">
        <f>((S265-I265/2)*L265-K265)/(S265+I265/2)</f>
        <v>0</v>
      </c>
      <c r="N265">
        <f>M265*(BN265+BO265)/1000.0</f>
        <v>0</v>
      </c>
      <c r="O265">
        <f>(BG265 - IF(AT265&gt;1, K265*BA265*100.0/(AV265*BU265), 0))*(BN265+BO265)/1000.0</f>
        <v>0</v>
      </c>
      <c r="P265">
        <f>2.0/((1/R265-1/Q265)+SIGN(R265)*SQRT((1/R265-1/Q265)*(1/R265-1/Q265) + 4*BB265/((BB265+1)*(BB265+1))*(2*1/R265*1/Q265-1/Q265*1/Q265)))</f>
        <v>0</v>
      </c>
      <c r="Q265">
        <f>IF(LEFT(BC265,1)&lt;&gt;"0",IF(LEFT(BC265,1)="1",3.0,BD265),$D$5+$E$5*(BU265*BN265/($K$5*1000))+$F$5*(BU265*BN265/($K$5*1000))*MAX(MIN(BA265,$J$5),$I$5)*MAX(MIN(BA265,$J$5),$I$5)+$G$5*MAX(MIN(BA265,$J$5),$I$5)*(BU265*BN265/($K$5*1000))+$H$5*(BU265*BN265/($K$5*1000))*(BU265*BN265/($K$5*1000)))</f>
        <v>0</v>
      </c>
      <c r="R265">
        <f>I265*(1000-(1000*0.61365*exp(17.502*V265/(240.97+V265))/(BN265+BO265)+BI265)/2)/(1000*0.61365*exp(17.502*V265/(240.97+V265))/(BN265+BO265)-BI265)</f>
        <v>0</v>
      </c>
      <c r="S265">
        <f>1/((BB265+1)/(P265/1.6)+1/(Q265/1.37)) + BB265/((BB265+1)/(P265/1.6) + BB265/(Q265/1.37))</f>
        <v>0</v>
      </c>
      <c r="T265">
        <f>(AW265*AZ265)</f>
        <v>0</v>
      </c>
      <c r="U265">
        <f>(BP265+(T265+2*0.95*5.67E-8*(((BP265+$B$7)+273)^4-(BP265+273)^4)-44100*I265)/(1.84*29.3*Q265+8*0.95*5.67E-8*(BP265+273)^3))</f>
        <v>0</v>
      </c>
      <c r="V265">
        <f>($C$7*BQ265+$D$7*BR265+$E$7*U265)</f>
        <v>0</v>
      </c>
      <c r="W265">
        <f>0.61365*exp(17.502*V265/(240.97+V265))</f>
        <v>0</v>
      </c>
      <c r="X265">
        <f>(Y265/Z265*100)</f>
        <v>0</v>
      </c>
      <c r="Y265">
        <f>BI265*(BN265+BO265)/1000</f>
        <v>0</v>
      </c>
      <c r="Z265">
        <f>0.61365*exp(17.502*BP265/(240.97+BP265))</f>
        <v>0</v>
      </c>
      <c r="AA265">
        <f>(W265-BI265*(BN265+BO265)/1000)</f>
        <v>0</v>
      </c>
      <c r="AB265">
        <f>(-I265*44100)</f>
        <v>0</v>
      </c>
      <c r="AC265">
        <f>2*29.3*Q265*0.92*(BP265-V265)</f>
        <v>0</v>
      </c>
      <c r="AD265">
        <f>2*0.95*5.67E-8*(((BP265+$B$7)+273)^4-(V265+273)^4)</f>
        <v>0</v>
      </c>
      <c r="AE265">
        <f>T265+AD265+AB265+AC265</f>
        <v>0</v>
      </c>
      <c r="AF265">
        <f>BM265*AT265*(BH265-BG265*(1000-AT265*BJ265)/(1000-AT265*BI265))/(100*BA265)</f>
        <v>0</v>
      </c>
      <c r="AG265">
        <f>1000*BM265*AT265*(BI265-BJ265)/(100*BA265*(1000-AT265*BI265))</f>
        <v>0</v>
      </c>
      <c r="AH265">
        <f>(AI265 - AJ265 - BN265*1E3/(8.314*(BP265+273.15)) * AL265/BM265 * AK265) * BM265/(100*BA265) * (1000 - BJ265)/1000</f>
        <v>0</v>
      </c>
      <c r="AI265">
        <v>427.5080829839608</v>
      </c>
      <c r="AJ265">
        <v>425.1881333333334</v>
      </c>
      <c r="AK265">
        <v>-0.002345102455855606</v>
      </c>
      <c r="AL265">
        <v>67.23887175015673</v>
      </c>
      <c r="AM265">
        <f>(AO265 - AN265 + BN265*1E3/(8.314*(BP265+273.15)) * AQ265/BM265 * AP265) * BM265/(100*BA265) * 1000/(1000 - AO265)</f>
        <v>0</v>
      </c>
      <c r="AN265">
        <v>17.32505773601032</v>
      </c>
      <c r="AO265">
        <v>17.48169393939394</v>
      </c>
      <c r="AP265">
        <v>-0.0001133744888780898</v>
      </c>
      <c r="AQ265">
        <v>78.51007639043212</v>
      </c>
      <c r="AR265">
        <v>0</v>
      </c>
      <c r="AS265">
        <v>0</v>
      </c>
      <c r="AT265">
        <f>IF(AR265*$H$13&gt;=AV265,1.0,(AV265/(AV265-AR265*$H$13)))</f>
        <v>0</v>
      </c>
      <c r="AU265">
        <f>(AT265-1)*100</f>
        <v>0</v>
      </c>
      <c r="AV265">
        <f>MAX(0,($B$13+$C$13*BU265)/(1+$D$13*BU265)*BN265/(BP265+273)*$E$13)</f>
        <v>0</v>
      </c>
      <c r="AW265">
        <f>$B$11*BV265+$C$11*BW265+$F$11*CH265*(1-CK265)</f>
        <v>0</v>
      </c>
      <c r="AX265">
        <f>AW265*AY265</f>
        <v>0</v>
      </c>
      <c r="AY265">
        <f>($B$11*$D$9+$C$11*$D$9+$F$11*((CU265+CM265)/MAX(CU265+CM265+CV265, 0.1)*$I$9+CV265/MAX(CU265+CM265+CV265, 0.1)*$J$9))/($B$11+$C$11+$F$11)</f>
        <v>0</v>
      </c>
      <c r="AZ265">
        <f>($B$11*$K$9+$C$11*$K$9+$F$11*((CU265+CM265)/MAX(CU265+CM265+CV265, 0.1)*$P$9+CV265/MAX(CU265+CM265+CV265, 0.1)*$Q$9))/($B$11+$C$11+$F$11)</f>
        <v>0</v>
      </c>
      <c r="BA265">
        <v>6</v>
      </c>
      <c r="BB265">
        <v>0.5</v>
      </c>
      <c r="BC265" t="s">
        <v>355</v>
      </c>
      <c r="BD265">
        <v>2</v>
      </c>
      <c r="BE265" t="b">
        <v>1</v>
      </c>
      <c r="BF265">
        <v>1714162793.599999</v>
      </c>
      <c r="BG265">
        <v>417.9189677419354</v>
      </c>
      <c r="BH265">
        <v>420.0480967741935</v>
      </c>
      <c r="BI265">
        <v>17.43030967741936</v>
      </c>
      <c r="BJ265">
        <v>17.42803225806452</v>
      </c>
      <c r="BK265">
        <v>420.6022258064517</v>
      </c>
      <c r="BL265">
        <v>17.43854838709678</v>
      </c>
      <c r="BM265">
        <v>599.9923548387096</v>
      </c>
      <c r="BN265">
        <v>101.3033225806452</v>
      </c>
      <c r="BO265">
        <v>0.09997909354838709</v>
      </c>
      <c r="BP265">
        <v>25.24801612903226</v>
      </c>
      <c r="BQ265">
        <v>25.36054516129033</v>
      </c>
      <c r="BR265">
        <v>999.9000000000003</v>
      </c>
      <c r="BS265">
        <v>0</v>
      </c>
      <c r="BT265">
        <v>0</v>
      </c>
      <c r="BU265">
        <v>10000.92741935484</v>
      </c>
      <c r="BV265">
        <v>0</v>
      </c>
      <c r="BW265">
        <v>935.5133870967742</v>
      </c>
      <c r="BX265">
        <v>-2.129255806451613</v>
      </c>
      <c r="BY265">
        <v>425.3325806451612</v>
      </c>
      <c r="BZ265">
        <v>427.4986129032258</v>
      </c>
      <c r="CA265">
        <v>0.002280445387096766</v>
      </c>
      <c r="CB265">
        <v>420.0480967741935</v>
      </c>
      <c r="CC265">
        <v>17.42803225806452</v>
      </c>
      <c r="CD265">
        <v>1.765748064516129</v>
      </c>
      <c r="CE265">
        <v>1.765518387096774</v>
      </c>
      <c r="CF265">
        <v>15.48674193548387</v>
      </c>
      <c r="CG265">
        <v>15.48464193548387</v>
      </c>
      <c r="CH265">
        <v>445.0009354838709</v>
      </c>
      <c r="CI265">
        <v>0.9100252580645166</v>
      </c>
      <c r="CJ265">
        <v>0.0899745290322581</v>
      </c>
      <c r="CK265">
        <v>0</v>
      </c>
      <c r="CL265">
        <v>252.4938387096774</v>
      </c>
      <c r="CM265">
        <v>5.00098</v>
      </c>
      <c r="CN265">
        <v>1709.659032258064</v>
      </c>
      <c r="CO265">
        <v>4085.93</v>
      </c>
      <c r="CP265">
        <v>34.75</v>
      </c>
      <c r="CQ265">
        <v>38.19512903225806</v>
      </c>
      <c r="CR265">
        <v>36.31199999999999</v>
      </c>
      <c r="CS265">
        <v>37.53799999999999</v>
      </c>
      <c r="CT265">
        <v>36.56199999999999</v>
      </c>
      <c r="CU265">
        <v>400.411935483871</v>
      </c>
      <c r="CV265">
        <v>39.59064516129031</v>
      </c>
      <c r="CW265">
        <v>0</v>
      </c>
      <c r="CX265">
        <v>1714162888.7</v>
      </c>
      <c r="CY265">
        <v>0</v>
      </c>
      <c r="CZ265">
        <v>1714161578</v>
      </c>
      <c r="DA265" t="s">
        <v>817</v>
      </c>
      <c r="DB265">
        <v>1714161569.5</v>
      </c>
      <c r="DC265">
        <v>1714161578</v>
      </c>
      <c r="DD265">
        <v>9</v>
      </c>
      <c r="DE265">
        <v>-1.772</v>
      </c>
      <c r="DF265">
        <v>0.006</v>
      </c>
      <c r="DG265">
        <v>-2.692</v>
      </c>
      <c r="DH265">
        <v>0.004</v>
      </c>
      <c r="DI265">
        <v>420</v>
      </c>
      <c r="DJ265">
        <v>20</v>
      </c>
      <c r="DK265">
        <v>0.09</v>
      </c>
      <c r="DL265">
        <v>0.04</v>
      </c>
      <c r="DM265">
        <v>-1.939420425</v>
      </c>
      <c r="DN265">
        <v>-3.884902480300186</v>
      </c>
      <c r="DO265">
        <v>0.4041747139227593</v>
      </c>
      <c r="DP265">
        <v>0</v>
      </c>
      <c r="DQ265">
        <v>-0.077536279825</v>
      </c>
      <c r="DR265">
        <v>2.025491516499062</v>
      </c>
      <c r="DS265">
        <v>0.1955626128063653</v>
      </c>
      <c r="DT265">
        <v>0</v>
      </c>
      <c r="DU265">
        <v>0</v>
      </c>
      <c r="DV265">
        <v>2</v>
      </c>
      <c r="DW265" t="s">
        <v>357</v>
      </c>
      <c r="DX265">
        <v>3.22859</v>
      </c>
      <c r="DY265">
        <v>2.70431</v>
      </c>
      <c r="DZ265">
        <v>0.104805</v>
      </c>
      <c r="EA265">
        <v>0.105072</v>
      </c>
      <c r="EB265">
        <v>0.0917838</v>
      </c>
      <c r="EC265">
        <v>0.0914764</v>
      </c>
      <c r="ED265">
        <v>29050.6</v>
      </c>
      <c r="EE265">
        <v>28302.1</v>
      </c>
      <c r="EF265">
        <v>31096.4</v>
      </c>
      <c r="EG265">
        <v>30001.4</v>
      </c>
      <c r="EH265">
        <v>37815.9</v>
      </c>
      <c r="EI265">
        <v>36064.9</v>
      </c>
      <c r="EJ265">
        <v>43565.7</v>
      </c>
      <c r="EK265">
        <v>41919.1</v>
      </c>
      <c r="EL265">
        <v>2.09417</v>
      </c>
      <c r="EM265">
        <v>1.82738</v>
      </c>
      <c r="EN265">
        <v>-0.0212342</v>
      </c>
      <c r="EO265">
        <v>0</v>
      </c>
      <c r="EP265">
        <v>25.7096</v>
      </c>
      <c r="EQ265">
        <v>999.9</v>
      </c>
      <c r="ER265">
        <v>37.5</v>
      </c>
      <c r="ES265">
        <v>34.8</v>
      </c>
      <c r="ET265">
        <v>20.6804</v>
      </c>
      <c r="EU265">
        <v>60.9131</v>
      </c>
      <c r="EV265">
        <v>22.4359</v>
      </c>
      <c r="EW265">
        <v>1</v>
      </c>
      <c r="EX265">
        <v>0.19766</v>
      </c>
      <c r="EY265">
        <v>2.34069</v>
      </c>
      <c r="EZ265">
        <v>20.1906</v>
      </c>
      <c r="FA265">
        <v>5.22418</v>
      </c>
      <c r="FB265">
        <v>11.998</v>
      </c>
      <c r="FC265">
        <v>4.9655</v>
      </c>
      <c r="FD265">
        <v>3.297</v>
      </c>
      <c r="FE265">
        <v>9999</v>
      </c>
      <c r="FF265">
        <v>9999</v>
      </c>
      <c r="FG265">
        <v>9999</v>
      </c>
      <c r="FH265">
        <v>29.8</v>
      </c>
      <c r="FI265">
        <v>4.97097</v>
      </c>
      <c r="FJ265">
        <v>1.86784</v>
      </c>
      <c r="FK265">
        <v>1.85928</v>
      </c>
      <c r="FL265">
        <v>1.86533</v>
      </c>
      <c r="FM265">
        <v>1.86322</v>
      </c>
      <c r="FN265">
        <v>1.86458</v>
      </c>
      <c r="FO265">
        <v>1.86005</v>
      </c>
      <c r="FP265">
        <v>1.86417</v>
      </c>
      <c r="FQ265">
        <v>0</v>
      </c>
      <c r="FR265">
        <v>0</v>
      </c>
      <c r="FS265">
        <v>0</v>
      </c>
      <c r="FT265">
        <v>0</v>
      </c>
      <c r="FU265" t="s">
        <v>358</v>
      </c>
      <c r="FV265" t="s">
        <v>359</v>
      </c>
      <c r="FW265" t="s">
        <v>360</v>
      </c>
      <c r="FX265" t="s">
        <v>360</v>
      </c>
      <c r="FY265" t="s">
        <v>360</v>
      </c>
      <c r="FZ265" t="s">
        <v>360</v>
      </c>
      <c r="GA265">
        <v>0</v>
      </c>
      <c r="GB265">
        <v>100</v>
      </c>
      <c r="GC265">
        <v>100</v>
      </c>
      <c r="GD265">
        <v>-2.683</v>
      </c>
      <c r="GE265">
        <v>-0.0081</v>
      </c>
      <c r="GF265">
        <v>-0.8350387837502102</v>
      </c>
      <c r="GG265">
        <v>-0.004200780211792431</v>
      </c>
      <c r="GH265">
        <v>-6.086107273994438E-07</v>
      </c>
      <c r="GI265">
        <v>3.538391214060535E-10</v>
      </c>
      <c r="GJ265">
        <v>-0.03917734835192339</v>
      </c>
      <c r="GK265">
        <v>0.006682484536868237</v>
      </c>
      <c r="GL265">
        <v>-0.0007200357986506558</v>
      </c>
      <c r="GM265">
        <v>2.515042002614049E-05</v>
      </c>
      <c r="GN265">
        <v>15</v>
      </c>
      <c r="GO265">
        <v>1944</v>
      </c>
      <c r="GP265">
        <v>3</v>
      </c>
      <c r="GQ265">
        <v>20</v>
      </c>
      <c r="GR265">
        <v>20.5</v>
      </c>
      <c r="GS265">
        <v>20.4</v>
      </c>
      <c r="GT265">
        <v>1.14502</v>
      </c>
      <c r="GU265">
        <v>2.46216</v>
      </c>
      <c r="GV265">
        <v>1.44775</v>
      </c>
      <c r="GW265">
        <v>2.28394</v>
      </c>
      <c r="GX265">
        <v>1.55151</v>
      </c>
      <c r="GY265">
        <v>2.25342</v>
      </c>
      <c r="GZ265">
        <v>39.2671</v>
      </c>
      <c r="HA265">
        <v>13.1864</v>
      </c>
      <c r="HB265">
        <v>18</v>
      </c>
      <c r="HC265">
        <v>604.7089999999999</v>
      </c>
      <c r="HD265">
        <v>433.476</v>
      </c>
      <c r="HE265">
        <v>22.0019</v>
      </c>
      <c r="HF265">
        <v>29.5747</v>
      </c>
      <c r="HG265">
        <v>30.0004</v>
      </c>
      <c r="HH265">
        <v>29.6097</v>
      </c>
      <c r="HI265">
        <v>29.5735</v>
      </c>
      <c r="HJ265">
        <v>22.9213</v>
      </c>
      <c r="HK265">
        <v>23.997</v>
      </c>
      <c r="HL265">
        <v>43.0668</v>
      </c>
      <c r="HM265">
        <v>22</v>
      </c>
      <c r="HN265">
        <v>420</v>
      </c>
      <c r="HO265">
        <v>17.0447</v>
      </c>
      <c r="HP265">
        <v>98.6634</v>
      </c>
      <c r="HQ265">
        <v>100.141</v>
      </c>
    </row>
    <row r="266" spans="1:225">
      <c r="A266">
        <v>250</v>
      </c>
      <c r="B266">
        <v>1714162827.1</v>
      </c>
      <c r="C266">
        <v>11770</v>
      </c>
      <c r="D266" t="s">
        <v>888</v>
      </c>
      <c r="E266" t="s">
        <v>889</v>
      </c>
      <c r="F266">
        <v>5</v>
      </c>
      <c r="G266" t="s">
        <v>534</v>
      </c>
      <c r="H266">
        <v>1714162819.349999</v>
      </c>
      <c r="I266">
        <f>(J266)/1000</f>
        <v>0</v>
      </c>
      <c r="J266">
        <f>IF(BE266, AM266, AG266)</f>
        <v>0</v>
      </c>
      <c r="K266">
        <f>IF(BE266, AH266, AF266)</f>
        <v>0</v>
      </c>
      <c r="L266">
        <f>BG266 - IF(AT266&gt;1, K266*BA266*100.0/(AV266*BU266), 0)</f>
        <v>0</v>
      </c>
      <c r="M266">
        <f>((S266-I266/2)*L266-K266)/(S266+I266/2)</f>
        <v>0</v>
      </c>
      <c r="N266">
        <f>M266*(BN266+BO266)/1000.0</f>
        <v>0</v>
      </c>
      <c r="O266">
        <f>(BG266 - IF(AT266&gt;1, K266*BA266*100.0/(AV266*BU266), 0))*(BN266+BO266)/1000.0</f>
        <v>0</v>
      </c>
      <c r="P266">
        <f>2.0/((1/R266-1/Q266)+SIGN(R266)*SQRT((1/R266-1/Q266)*(1/R266-1/Q266) + 4*BB266/((BB266+1)*(BB266+1))*(2*1/R266*1/Q266-1/Q266*1/Q266)))</f>
        <v>0</v>
      </c>
      <c r="Q266">
        <f>IF(LEFT(BC266,1)&lt;&gt;"0",IF(LEFT(BC266,1)="1",3.0,BD266),$D$5+$E$5*(BU266*BN266/($K$5*1000))+$F$5*(BU266*BN266/($K$5*1000))*MAX(MIN(BA266,$J$5),$I$5)*MAX(MIN(BA266,$J$5),$I$5)+$G$5*MAX(MIN(BA266,$J$5),$I$5)*(BU266*BN266/($K$5*1000))+$H$5*(BU266*BN266/($K$5*1000))*(BU266*BN266/($K$5*1000)))</f>
        <v>0</v>
      </c>
      <c r="R266">
        <f>I266*(1000-(1000*0.61365*exp(17.502*V266/(240.97+V266))/(BN266+BO266)+BI266)/2)/(1000*0.61365*exp(17.502*V266/(240.97+V266))/(BN266+BO266)-BI266)</f>
        <v>0</v>
      </c>
      <c r="S266">
        <f>1/((BB266+1)/(P266/1.6)+1/(Q266/1.37)) + BB266/((BB266+1)/(P266/1.6) + BB266/(Q266/1.37))</f>
        <v>0</v>
      </c>
      <c r="T266">
        <f>(AW266*AZ266)</f>
        <v>0</v>
      </c>
      <c r="U266">
        <f>(BP266+(T266+2*0.95*5.67E-8*(((BP266+$B$7)+273)^4-(BP266+273)^4)-44100*I266)/(1.84*29.3*Q266+8*0.95*5.67E-8*(BP266+273)^3))</f>
        <v>0</v>
      </c>
      <c r="V266">
        <f>($C$7*BQ266+$D$7*BR266+$E$7*U266)</f>
        <v>0</v>
      </c>
      <c r="W266">
        <f>0.61365*exp(17.502*V266/(240.97+V266))</f>
        <v>0</v>
      </c>
      <c r="X266">
        <f>(Y266/Z266*100)</f>
        <v>0</v>
      </c>
      <c r="Y266">
        <f>BI266*(BN266+BO266)/1000</f>
        <v>0</v>
      </c>
      <c r="Z266">
        <f>0.61365*exp(17.502*BP266/(240.97+BP266))</f>
        <v>0</v>
      </c>
      <c r="AA266">
        <f>(W266-BI266*(BN266+BO266)/1000)</f>
        <v>0</v>
      </c>
      <c r="AB266">
        <f>(-I266*44100)</f>
        <v>0</v>
      </c>
      <c r="AC266">
        <f>2*29.3*Q266*0.92*(BP266-V266)</f>
        <v>0</v>
      </c>
      <c r="AD266">
        <f>2*0.95*5.67E-8*(((BP266+$B$7)+273)^4-(V266+273)^4)</f>
        <v>0</v>
      </c>
      <c r="AE266">
        <f>T266+AD266+AB266+AC266</f>
        <v>0</v>
      </c>
      <c r="AF266">
        <f>BM266*AT266*(BH266-BG266*(1000-AT266*BJ266)/(1000-AT266*BI266))/(100*BA266)</f>
        <v>0</v>
      </c>
      <c r="AG266">
        <f>1000*BM266*AT266*(BI266-BJ266)/(100*BA266*(1000-AT266*BI266))</f>
        <v>0</v>
      </c>
      <c r="AH266">
        <f>(AI266 - AJ266 - BN266*1E3/(8.314*(BP266+273.15)) * AL266/BM266 * AK266) * BM266/(100*BA266) * (1000 - BJ266)/1000</f>
        <v>0</v>
      </c>
      <c r="AI266">
        <v>427.3356708007173</v>
      </c>
      <c r="AJ266">
        <v>424.9191090909089</v>
      </c>
      <c r="AK266">
        <v>0.00173050765146418</v>
      </c>
      <c r="AL266">
        <v>67.23887175015673</v>
      </c>
      <c r="AM266">
        <f>(AO266 - AN266 + BN266*1E3/(8.314*(BP266+273.15)) * AQ266/BM266 * AP266) * BM266/(100*BA266) * 1000/(1000 - AO266)</f>
        <v>0</v>
      </c>
      <c r="AN266">
        <v>17.01263081637137</v>
      </c>
      <c r="AO266">
        <v>17.27928363636363</v>
      </c>
      <c r="AP266">
        <v>-0.005623393858235758</v>
      </c>
      <c r="AQ266">
        <v>78.51007639043212</v>
      </c>
      <c r="AR266">
        <v>0</v>
      </c>
      <c r="AS266">
        <v>0</v>
      </c>
      <c r="AT266">
        <f>IF(AR266*$H$13&gt;=AV266,1.0,(AV266/(AV266-AR266*$H$13)))</f>
        <v>0</v>
      </c>
      <c r="AU266">
        <f>(AT266-1)*100</f>
        <v>0</v>
      </c>
      <c r="AV266">
        <f>MAX(0,($B$13+$C$13*BU266)/(1+$D$13*BU266)*BN266/(BP266+273)*$E$13)</f>
        <v>0</v>
      </c>
      <c r="AW266">
        <f>$B$11*BV266+$C$11*BW266+$F$11*CH266*(1-CK266)</f>
        <v>0</v>
      </c>
      <c r="AX266">
        <f>AW266*AY266</f>
        <v>0</v>
      </c>
      <c r="AY266">
        <f>($B$11*$D$9+$C$11*$D$9+$F$11*((CU266+CM266)/MAX(CU266+CM266+CV266, 0.1)*$I$9+CV266/MAX(CU266+CM266+CV266, 0.1)*$J$9))/($B$11+$C$11+$F$11)</f>
        <v>0</v>
      </c>
      <c r="AZ266">
        <f>($B$11*$K$9+$C$11*$K$9+$F$11*((CU266+CM266)/MAX(CU266+CM266+CV266, 0.1)*$P$9+CV266/MAX(CU266+CM266+CV266, 0.1)*$Q$9))/($B$11+$C$11+$F$11)</f>
        <v>0</v>
      </c>
      <c r="BA266">
        <v>6</v>
      </c>
      <c r="BB266">
        <v>0.5</v>
      </c>
      <c r="BC266" t="s">
        <v>355</v>
      </c>
      <c r="BD266">
        <v>2</v>
      </c>
      <c r="BE266" t="b">
        <v>1</v>
      </c>
      <c r="BF266">
        <v>1714162819.349999</v>
      </c>
      <c r="BG266">
        <v>417.5735333333333</v>
      </c>
      <c r="BH266">
        <v>420.0355666666666</v>
      </c>
      <c r="BI266">
        <v>17.32156333333334</v>
      </c>
      <c r="BJ266">
        <v>17.04172</v>
      </c>
      <c r="BK266">
        <v>420.2552333333334</v>
      </c>
      <c r="BL266">
        <v>17.33028333333334</v>
      </c>
      <c r="BM266">
        <v>599.9959</v>
      </c>
      <c r="BN266">
        <v>101.2921666666667</v>
      </c>
      <c r="BO266">
        <v>0.09997618999999999</v>
      </c>
      <c r="BP266">
        <v>25.27265666666666</v>
      </c>
      <c r="BQ266">
        <v>25.37267333333333</v>
      </c>
      <c r="BR266">
        <v>999.9000000000002</v>
      </c>
      <c r="BS266">
        <v>0</v>
      </c>
      <c r="BT266">
        <v>0</v>
      </c>
      <c r="BU266">
        <v>9997.394</v>
      </c>
      <c r="BV266">
        <v>0</v>
      </c>
      <c r="BW266">
        <v>933.8667999999999</v>
      </c>
      <c r="BX266">
        <v>-2.461986666666667</v>
      </c>
      <c r="BY266">
        <v>424.9341333333334</v>
      </c>
      <c r="BZ266">
        <v>427.3176666666667</v>
      </c>
      <c r="CA266">
        <v>0.2798432</v>
      </c>
      <c r="CB266">
        <v>420.0355666666666</v>
      </c>
      <c r="CC266">
        <v>17.04172</v>
      </c>
      <c r="CD266">
        <v>1.754539</v>
      </c>
      <c r="CE266">
        <v>1.726192666666667</v>
      </c>
      <c r="CF266">
        <v>15.38754333333333</v>
      </c>
      <c r="CG266">
        <v>15.13398333333333</v>
      </c>
      <c r="CH266">
        <v>445.0016666666667</v>
      </c>
      <c r="CI266">
        <v>0.9100290000000003</v>
      </c>
      <c r="CJ266">
        <v>0.08997080000000003</v>
      </c>
      <c r="CK266">
        <v>0</v>
      </c>
      <c r="CL266">
        <v>246.4041666666667</v>
      </c>
      <c r="CM266">
        <v>5.00098</v>
      </c>
      <c r="CN266">
        <v>1694.331666666667</v>
      </c>
      <c r="CO266">
        <v>4085.941666666668</v>
      </c>
      <c r="CP266">
        <v>34.75</v>
      </c>
      <c r="CQ266">
        <v>38.23739999999999</v>
      </c>
      <c r="CR266">
        <v>36.312</v>
      </c>
      <c r="CS266">
        <v>37.56199999999999</v>
      </c>
      <c r="CT266">
        <v>36.57879999999999</v>
      </c>
      <c r="CU266">
        <v>400.413</v>
      </c>
      <c r="CV266">
        <v>39.59</v>
      </c>
      <c r="CW266">
        <v>0</v>
      </c>
      <c r="CX266">
        <v>1714162913.9</v>
      </c>
      <c r="CY266">
        <v>0</v>
      </c>
      <c r="CZ266">
        <v>1714161578</v>
      </c>
      <c r="DA266" t="s">
        <v>817</v>
      </c>
      <c r="DB266">
        <v>1714161569.5</v>
      </c>
      <c r="DC266">
        <v>1714161578</v>
      </c>
      <c r="DD266">
        <v>9</v>
      </c>
      <c r="DE266">
        <v>-1.772</v>
      </c>
      <c r="DF266">
        <v>0.006</v>
      </c>
      <c r="DG266">
        <v>-2.692</v>
      </c>
      <c r="DH266">
        <v>0.004</v>
      </c>
      <c r="DI266">
        <v>420</v>
      </c>
      <c r="DJ266">
        <v>20</v>
      </c>
      <c r="DK266">
        <v>0.09</v>
      </c>
      <c r="DL266">
        <v>0.04</v>
      </c>
      <c r="DM266">
        <v>-2.4422955</v>
      </c>
      <c r="DN266">
        <v>-0.5036264915572214</v>
      </c>
      <c r="DO266">
        <v>0.05719559226679969</v>
      </c>
      <c r="DP266">
        <v>0</v>
      </c>
      <c r="DQ266">
        <v>0.27894465</v>
      </c>
      <c r="DR266">
        <v>0.00478662664165045</v>
      </c>
      <c r="DS266">
        <v>0.005501473964084533</v>
      </c>
      <c r="DT266">
        <v>1</v>
      </c>
      <c r="DU266">
        <v>1</v>
      </c>
      <c r="DV266">
        <v>2</v>
      </c>
      <c r="DW266" t="s">
        <v>368</v>
      </c>
      <c r="DX266">
        <v>3.22837</v>
      </c>
      <c r="DY266">
        <v>2.70419</v>
      </c>
      <c r="DZ266">
        <v>0.104752</v>
      </c>
      <c r="EA266">
        <v>0.105038</v>
      </c>
      <c r="EB266">
        <v>0.0910089</v>
      </c>
      <c r="EC266">
        <v>0.09050759999999999</v>
      </c>
      <c r="ED266">
        <v>29052.5</v>
      </c>
      <c r="EE266">
        <v>28301.9</v>
      </c>
      <c r="EF266">
        <v>31096.7</v>
      </c>
      <c r="EG266">
        <v>30000.1</v>
      </c>
      <c r="EH266">
        <v>37848.9</v>
      </c>
      <c r="EI266">
        <v>36102</v>
      </c>
      <c r="EJ266">
        <v>43566.4</v>
      </c>
      <c r="EK266">
        <v>41917.3</v>
      </c>
      <c r="EL266">
        <v>2.09468</v>
      </c>
      <c r="EM266">
        <v>1.8268</v>
      </c>
      <c r="EN266">
        <v>-0.0214502</v>
      </c>
      <c r="EO266">
        <v>0</v>
      </c>
      <c r="EP266">
        <v>25.7415</v>
      </c>
      <c r="EQ266">
        <v>999.9</v>
      </c>
      <c r="ER266">
        <v>37.6</v>
      </c>
      <c r="ES266">
        <v>34.8</v>
      </c>
      <c r="ET266">
        <v>20.7368</v>
      </c>
      <c r="EU266">
        <v>61.0731</v>
      </c>
      <c r="EV266">
        <v>22.1835</v>
      </c>
      <c r="EW266">
        <v>1</v>
      </c>
      <c r="EX266">
        <v>0.199334</v>
      </c>
      <c r="EY266">
        <v>2.37545</v>
      </c>
      <c r="EZ266">
        <v>20.1903</v>
      </c>
      <c r="FA266">
        <v>5.22493</v>
      </c>
      <c r="FB266">
        <v>11.998</v>
      </c>
      <c r="FC266">
        <v>4.96565</v>
      </c>
      <c r="FD266">
        <v>3.297</v>
      </c>
      <c r="FE266">
        <v>9999</v>
      </c>
      <c r="FF266">
        <v>9999</v>
      </c>
      <c r="FG266">
        <v>9999</v>
      </c>
      <c r="FH266">
        <v>29.8</v>
      </c>
      <c r="FI266">
        <v>4.97096</v>
      </c>
      <c r="FJ266">
        <v>1.86783</v>
      </c>
      <c r="FK266">
        <v>1.85928</v>
      </c>
      <c r="FL266">
        <v>1.86535</v>
      </c>
      <c r="FM266">
        <v>1.86319</v>
      </c>
      <c r="FN266">
        <v>1.86455</v>
      </c>
      <c r="FO266">
        <v>1.86005</v>
      </c>
      <c r="FP266">
        <v>1.86415</v>
      </c>
      <c r="FQ266">
        <v>0</v>
      </c>
      <c r="FR266">
        <v>0</v>
      </c>
      <c r="FS266">
        <v>0</v>
      </c>
      <c r="FT266">
        <v>0</v>
      </c>
      <c r="FU266" t="s">
        <v>358</v>
      </c>
      <c r="FV266" t="s">
        <v>359</v>
      </c>
      <c r="FW266" t="s">
        <v>360</v>
      </c>
      <c r="FX266" t="s">
        <v>360</v>
      </c>
      <c r="FY266" t="s">
        <v>360</v>
      </c>
      <c r="FZ266" t="s">
        <v>360</v>
      </c>
      <c r="GA266">
        <v>0</v>
      </c>
      <c r="GB266">
        <v>100</v>
      </c>
      <c r="GC266">
        <v>100</v>
      </c>
      <c r="GD266">
        <v>-2.682</v>
      </c>
      <c r="GE266">
        <v>-0.0089</v>
      </c>
      <c r="GF266">
        <v>-0.8350387837502102</v>
      </c>
      <c r="GG266">
        <v>-0.004200780211792431</v>
      </c>
      <c r="GH266">
        <v>-6.086107273994438E-07</v>
      </c>
      <c r="GI266">
        <v>3.538391214060535E-10</v>
      </c>
      <c r="GJ266">
        <v>-0.03917734835192339</v>
      </c>
      <c r="GK266">
        <v>0.006682484536868237</v>
      </c>
      <c r="GL266">
        <v>-0.0007200357986506558</v>
      </c>
      <c r="GM266">
        <v>2.515042002614049E-05</v>
      </c>
      <c r="GN266">
        <v>15</v>
      </c>
      <c r="GO266">
        <v>1944</v>
      </c>
      <c r="GP266">
        <v>3</v>
      </c>
      <c r="GQ266">
        <v>20</v>
      </c>
      <c r="GR266">
        <v>21</v>
      </c>
      <c r="GS266">
        <v>20.8</v>
      </c>
      <c r="GT266">
        <v>1.14502</v>
      </c>
      <c r="GU266">
        <v>2.44385</v>
      </c>
      <c r="GV266">
        <v>1.44775</v>
      </c>
      <c r="GW266">
        <v>2.28516</v>
      </c>
      <c r="GX266">
        <v>1.55151</v>
      </c>
      <c r="GY266">
        <v>2.4939</v>
      </c>
      <c r="GZ266">
        <v>39.2671</v>
      </c>
      <c r="HA266">
        <v>13.2039</v>
      </c>
      <c r="HB266">
        <v>18</v>
      </c>
      <c r="HC266">
        <v>605.2190000000001</v>
      </c>
      <c r="HD266">
        <v>433.253</v>
      </c>
      <c r="HE266">
        <v>22.0025</v>
      </c>
      <c r="HF266">
        <v>29.591</v>
      </c>
      <c r="HG266">
        <v>30.0005</v>
      </c>
      <c r="HH266">
        <v>29.625</v>
      </c>
      <c r="HI266">
        <v>29.5905</v>
      </c>
      <c r="HJ266">
        <v>22.9164</v>
      </c>
      <c r="HK266">
        <v>25.1543</v>
      </c>
      <c r="HL266">
        <v>43.0668</v>
      </c>
      <c r="HM266">
        <v>22</v>
      </c>
      <c r="HN266">
        <v>420</v>
      </c>
      <c r="HO266">
        <v>16.9411</v>
      </c>
      <c r="HP266">
        <v>98.66459999999999</v>
      </c>
      <c r="HQ266">
        <v>100.136</v>
      </c>
    </row>
    <row r="267" spans="1:225">
      <c r="A267">
        <v>251</v>
      </c>
      <c r="B267">
        <v>1714162837.1</v>
      </c>
      <c r="C267">
        <v>11780</v>
      </c>
      <c r="D267" t="s">
        <v>890</v>
      </c>
      <c r="E267" t="s">
        <v>891</v>
      </c>
      <c r="F267">
        <v>5</v>
      </c>
      <c r="G267" t="s">
        <v>534</v>
      </c>
      <c r="H267">
        <v>1714162829.427586</v>
      </c>
      <c r="I267">
        <f>(J267)/1000</f>
        <v>0</v>
      </c>
      <c r="J267">
        <f>IF(BE267, AM267, AG267)</f>
        <v>0</v>
      </c>
      <c r="K267">
        <f>IF(BE267, AH267, AF267)</f>
        <v>0</v>
      </c>
      <c r="L267">
        <f>BG267 - IF(AT267&gt;1, K267*BA267*100.0/(AV267*BU267), 0)</f>
        <v>0</v>
      </c>
      <c r="M267">
        <f>((S267-I267/2)*L267-K267)/(S267+I267/2)</f>
        <v>0</v>
      </c>
      <c r="N267">
        <f>M267*(BN267+BO267)/1000.0</f>
        <v>0</v>
      </c>
      <c r="O267">
        <f>(BG267 - IF(AT267&gt;1, K267*BA267*100.0/(AV267*BU267), 0))*(BN267+BO267)/1000.0</f>
        <v>0</v>
      </c>
      <c r="P267">
        <f>2.0/((1/R267-1/Q267)+SIGN(R267)*SQRT((1/R267-1/Q267)*(1/R267-1/Q267) + 4*BB267/((BB267+1)*(BB267+1))*(2*1/R267*1/Q267-1/Q267*1/Q267)))</f>
        <v>0</v>
      </c>
      <c r="Q267">
        <f>IF(LEFT(BC267,1)&lt;&gt;"0",IF(LEFT(BC267,1)="1",3.0,BD267),$D$5+$E$5*(BU267*BN267/($K$5*1000))+$F$5*(BU267*BN267/($K$5*1000))*MAX(MIN(BA267,$J$5),$I$5)*MAX(MIN(BA267,$J$5),$I$5)+$G$5*MAX(MIN(BA267,$J$5),$I$5)*(BU267*BN267/($K$5*1000))+$H$5*(BU267*BN267/($K$5*1000))*(BU267*BN267/($K$5*1000)))</f>
        <v>0</v>
      </c>
      <c r="R267">
        <f>I267*(1000-(1000*0.61365*exp(17.502*V267/(240.97+V267))/(BN267+BO267)+BI267)/2)/(1000*0.61365*exp(17.502*V267/(240.97+V267))/(BN267+BO267)-BI267)</f>
        <v>0</v>
      </c>
      <c r="S267">
        <f>1/((BB267+1)/(P267/1.6)+1/(Q267/1.37)) + BB267/((BB267+1)/(P267/1.6) + BB267/(Q267/1.37))</f>
        <v>0</v>
      </c>
      <c r="T267">
        <f>(AW267*AZ267)</f>
        <v>0</v>
      </c>
      <c r="U267">
        <f>(BP267+(T267+2*0.95*5.67E-8*(((BP267+$B$7)+273)^4-(BP267+273)^4)-44100*I267)/(1.84*29.3*Q267+8*0.95*5.67E-8*(BP267+273)^3))</f>
        <v>0</v>
      </c>
      <c r="V267">
        <f>($C$7*BQ267+$D$7*BR267+$E$7*U267)</f>
        <v>0</v>
      </c>
      <c r="W267">
        <f>0.61365*exp(17.502*V267/(240.97+V267))</f>
        <v>0</v>
      </c>
      <c r="X267">
        <f>(Y267/Z267*100)</f>
        <v>0</v>
      </c>
      <c r="Y267">
        <f>BI267*(BN267+BO267)/1000</f>
        <v>0</v>
      </c>
      <c r="Z267">
        <f>0.61365*exp(17.502*BP267/(240.97+BP267))</f>
        <v>0</v>
      </c>
      <c r="AA267">
        <f>(W267-BI267*(BN267+BO267)/1000)</f>
        <v>0</v>
      </c>
      <c r="AB267">
        <f>(-I267*44100)</f>
        <v>0</v>
      </c>
      <c r="AC267">
        <f>2*29.3*Q267*0.92*(BP267-V267)</f>
        <v>0</v>
      </c>
      <c r="AD267">
        <f>2*0.95*5.67E-8*(((BP267+$B$7)+273)^4-(V267+273)^4)</f>
        <v>0</v>
      </c>
      <c r="AE267">
        <f>T267+AD267+AB267+AC267</f>
        <v>0</v>
      </c>
      <c r="AF267">
        <f>BM267*AT267*(BH267-BG267*(1000-AT267*BJ267)/(1000-AT267*BI267))/(100*BA267)</f>
        <v>0</v>
      </c>
      <c r="AG267">
        <f>1000*BM267*AT267*(BI267-BJ267)/(100*BA267*(1000-AT267*BI267))</f>
        <v>0</v>
      </c>
      <c r="AH267">
        <f>(AI267 - AJ267 - BN267*1E3/(8.314*(BP267+273.15)) * AL267/BM267 * AK267) * BM267/(100*BA267) * (1000 - BJ267)/1000</f>
        <v>0</v>
      </c>
      <c r="AI267">
        <v>427.271292158154</v>
      </c>
      <c r="AJ267">
        <v>424.9022060606059</v>
      </c>
      <c r="AK267">
        <v>0.0005449791648464119</v>
      </c>
      <c r="AL267">
        <v>67.23887175015673</v>
      </c>
      <c r="AM267">
        <f>(AO267 - AN267 + BN267*1E3/(8.314*(BP267+273.15)) * AQ267/BM267 * AP267) * BM267/(100*BA267) * 1000/(1000 - AO267)</f>
        <v>0</v>
      </c>
      <c r="AN267">
        <v>16.98810364372649</v>
      </c>
      <c r="AO267">
        <v>17.25576545454545</v>
      </c>
      <c r="AP267">
        <v>-0.0003731615617037736</v>
      </c>
      <c r="AQ267">
        <v>78.51007639043212</v>
      </c>
      <c r="AR267">
        <v>0</v>
      </c>
      <c r="AS267">
        <v>0</v>
      </c>
      <c r="AT267">
        <f>IF(AR267*$H$13&gt;=AV267,1.0,(AV267/(AV267-AR267*$H$13)))</f>
        <v>0</v>
      </c>
      <c r="AU267">
        <f>(AT267-1)*100</f>
        <v>0</v>
      </c>
      <c r="AV267">
        <f>MAX(0,($B$13+$C$13*BU267)/(1+$D$13*BU267)*BN267/(BP267+273)*$E$13)</f>
        <v>0</v>
      </c>
      <c r="AW267">
        <f>$B$11*BV267+$C$11*BW267+$F$11*CH267*(1-CK267)</f>
        <v>0</v>
      </c>
      <c r="AX267">
        <f>AW267*AY267</f>
        <v>0</v>
      </c>
      <c r="AY267">
        <f>($B$11*$D$9+$C$11*$D$9+$F$11*((CU267+CM267)/MAX(CU267+CM267+CV267, 0.1)*$I$9+CV267/MAX(CU267+CM267+CV267, 0.1)*$J$9))/($B$11+$C$11+$F$11)</f>
        <v>0</v>
      </c>
      <c r="AZ267">
        <f>($B$11*$K$9+$C$11*$K$9+$F$11*((CU267+CM267)/MAX(CU267+CM267+CV267, 0.1)*$P$9+CV267/MAX(CU267+CM267+CV267, 0.1)*$Q$9))/($B$11+$C$11+$F$11)</f>
        <v>0</v>
      </c>
      <c r="BA267">
        <v>6</v>
      </c>
      <c r="BB267">
        <v>0.5</v>
      </c>
      <c r="BC267" t="s">
        <v>355</v>
      </c>
      <c r="BD267">
        <v>2</v>
      </c>
      <c r="BE267" t="b">
        <v>1</v>
      </c>
      <c r="BF267">
        <v>1714162829.427586</v>
      </c>
      <c r="BG267">
        <v>417.5551034482759</v>
      </c>
      <c r="BH267">
        <v>420.0337931034483</v>
      </c>
      <c r="BI267">
        <v>17.27461379310345</v>
      </c>
      <c r="BJ267">
        <v>17.0044</v>
      </c>
      <c r="BK267">
        <v>420.2366896551724</v>
      </c>
      <c r="BL267">
        <v>17.28353103448276</v>
      </c>
      <c r="BM267">
        <v>600.0095172413793</v>
      </c>
      <c r="BN267">
        <v>101.288275862069</v>
      </c>
      <c r="BO267">
        <v>0.09998309310344827</v>
      </c>
      <c r="BP267">
        <v>25.29468620689655</v>
      </c>
      <c r="BQ267">
        <v>25.3890448275862</v>
      </c>
      <c r="BR267">
        <v>999.9000000000002</v>
      </c>
      <c r="BS267">
        <v>0</v>
      </c>
      <c r="BT267">
        <v>0</v>
      </c>
      <c r="BU267">
        <v>9994.329655172414</v>
      </c>
      <c r="BV267">
        <v>0</v>
      </c>
      <c r="BW267">
        <v>915.4779655172414</v>
      </c>
      <c r="BX267">
        <v>-2.478712413793103</v>
      </c>
      <c r="BY267">
        <v>424.8950689655172</v>
      </c>
      <c r="BZ267">
        <v>427.2997241379311</v>
      </c>
      <c r="CA267">
        <v>0.2702095517241379</v>
      </c>
      <c r="CB267">
        <v>420.0337931034483</v>
      </c>
      <c r="CC267">
        <v>17.0044</v>
      </c>
      <c r="CD267">
        <v>1.749714137931034</v>
      </c>
      <c r="CE267">
        <v>1.722344482758621</v>
      </c>
      <c r="CF267">
        <v>15.34464827586207</v>
      </c>
      <c r="CG267">
        <v>15.09928965517241</v>
      </c>
      <c r="CH267">
        <v>444.9868275862069</v>
      </c>
      <c r="CI267">
        <v>0.9100093793103448</v>
      </c>
      <c r="CJ267">
        <v>0.08999056206896551</v>
      </c>
      <c r="CK267">
        <v>0</v>
      </c>
      <c r="CL267">
        <v>245.1340689655173</v>
      </c>
      <c r="CM267">
        <v>5.00098</v>
      </c>
      <c r="CN267">
        <v>1655.786551724138</v>
      </c>
      <c r="CO267">
        <v>4085.777931034483</v>
      </c>
      <c r="CP267">
        <v>34.79062068965517</v>
      </c>
      <c r="CQ267">
        <v>38.24565517241379</v>
      </c>
      <c r="CR267">
        <v>36.32503448275862</v>
      </c>
      <c r="CS267">
        <v>37.58806896551724</v>
      </c>
      <c r="CT267">
        <v>36.62065517241379</v>
      </c>
      <c r="CU267">
        <v>400.3903448275861</v>
      </c>
      <c r="CV267">
        <v>39.59448275862069</v>
      </c>
      <c r="CW267">
        <v>0</v>
      </c>
      <c r="CX267">
        <v>1714162924.1</v>
      </c>
      <c r="CY267">
        <v>0</v>
      </c>
      <c r="CZ267">
        <v>1714161578</v>
      </c>
      <c r="DA267" t="s">
        <v>817</v>
      </c>
      <c r="DB267">
        <v>1714161569.5</v>
      </c>
      <c r="DC267">
        <v>1714161578</v>
      </c>
      <c r="DD267">
        <v>9</v>
      </c>
      <c r="DE267">
        <v>-1.772</v>
      </c>
      <c r="DF267">
        <v>0.006</v>
      </c>
      <c r="DG267">
        <v>-2.692</v>
      </c>
      <c r="DH267">
        <v>0.004</v>
      </c>
      <c r="DI267">
        <v>420</v>
      </c>
      <c r="DJ267">
        <v>20</v>
      </c>
      <c r="DK267">
        <v>0.09</v>
      </c>
      <c r="DL267">
        <v>0.04</v>
      </c>
      <c r="DM267">
        <v>-2.47704625</v>
      </c>
      <c r="DN267">
        <v>0.03145474671670329</v>
      </c>
      <c r="DO267">
        <v>0.03573982419427238</v>
      </c>
      <c r="DP267">
        <v>1</v>
      </c>
      <c r="DQ267">
        <v>0.272463025</v>
      </c>
      <c r="DR267">
        <v>-0.04989049530956947</v>
      </c>
      <c r="DS267">
        <v>0.01092342742111537</v>
      </c>
      <c r="DT267">
        <v>1</v>
      </c>
      <c r="DU267">
        <v>2</v>
      </c>
      <c r="DV267">
        <v>2</v>
      </c>
      <c r="DW267" t="s">
        <v>365</v>
      </c>
      <c r="DX267">
        <v>3.22844</v>
      </c>
      <c r="DY267">
        <v>2.70419</v>
      </c>
      <c r="DZ267">
        <v>0.104751</v>
      </c>
      <c r="EA267">
        <v>0.105048</v>
      </c>
      <c r="EB267">
        <v>0.0909142</v>
      </c>
      <c r="EC267">
        <v>0.0902905</v>
      </c>
      <c r="ED267">
        <v>29052.1</v>
      </c>
      <c r="EE267">
        <v>28301</v>
      </c>
      <c r="EF267">
        <v>31096.3</v>
      </c>
      <c r="EG267">
        <v>29999.6</v>
      </c>
      <c r="EH267">
        <v>37852.1</v>
      </c>
      <c r="EI267">
        <v>36110</v>
      </c>
      <c r="EJ267">
        <v>43565.5</v>
      </c>
      <c r="EK267">
        <v>41916.6</v>
      </c>
      <c r="EL267">
        <v>2.09457</v>
      </c>
      <c r="EM267">
        <v>1.82645</v>
      </c>
      <c r="EN267">
        <v>-0.023447</v>
      </c>
      <c r="EO267">
        <v>0</v>
      </c>
      <c r="EP267">
        <v>25.7756</v>
      </c>
      <c r="EQ267">
        <v>999.9</v>
      </c>
      <c r="ER267">
        <v>37.6</v>
      </c>
      <c r="ES267">
        <v>34.8</v>
      </c>
      <c r="ET267">
        <v>20.7371</v>
      </c>
      <c r="EU267">
        <v>61.4231</v>
      </c>
      <c r="EV267">
        <v>22.492</v>
      </c>
      <c r="EW267">
        <v>1</v>
      </c>
      <c r="EX267">
        <v>0.200366</v>
      </c>
      <c r="EY267">
        <v>2.41087</v>
      </c>
      <c r="EZ267">
        <v>20.1898</v>
      </c>
      <c r="FA267">
        <v>5.22493</v>
      </c>
      <c r="FB267">
        <v>11.998</v>
      </c>
      <c r="FC267">
        <v>4.9655</v>
      </c>
      <c r="FD267">
        <v>3.297</v>
      </c>
      <c r="FE267">
        <v>9999</v>
      </c>
      <c r="FF267">
        <v>9999</v>
      </c>
      <c r="FG267">
        <v>9999</v>
      </c>
      <c r="FH267">
        <v>29.8</v>
      </c>
      <c r="FI267">
        <v>4.97097</v>
      </c>
      <c r="FJ267">
        <v>1.86783</v>
      </c>
      <c r="FK267">
        <v>1.85928</v>
      </c>
      <c r="FL267">
        <v>1.8653</v>
      </c>
      <c r="FM267">
        <v>1.8632</v>
      </c>
      <c r="FN267">
        <v>1.86455</v>
      </c>
      <c r="FO267">
        <v>1.86005</v>
      </c>
      <c r="FP267">
        <v>1.86414</v>
      </c>
      <c r="FQ267">
        <v>0</v>
      </c>
      <c r="FR267">
        <v>0</v>
      </c>
      <c r="FS267">
        <v>0</v>
      </c>
      <c r="FT267">
        <v>0</v>
      </c>
      <c r="FU267" t="s">
        <v>358</v>
      </c>
      <c r="FV267" t="s">
        <v>359</v>
      </c>
      <c r="FW267" t="s">
        <v>360</v>
      </c>
      <c r="FX267" t="s">
        <v>360</v>
      </c>
      <c r="FY267" t="s">
        <v>360</v>
      </c>
      <c r="FZ267" t="s">
        <v>360</v>
      </c>
      <c r="GA267">
        <v>0</v>
      </c>
      <c r="GB267">
        <v>100</v>
      </c>
      <c r="GC267">
        <v>100</v>
      </c>
      <c r="GD267">
        <v>-2.682</v>
      </c>
      <c r="GE267">
        <v>-0.0091</v>
      </c>
      <c r="GF267">
        <v>-0.8350387837502102</v>
      </c>
      <c r="GG267">
        <v>-0.004200780211792431</v>
      </c>
      <c r="GH267">
        <v>-6.086107273994438E-07</v>
      </c>
      <c r="GI267">
        <v>3.538391214060535E-10</v>
      </c>
      <c r="GJ267">
        <v>-0.03917734835192339</v>
      </c>
      <c r="GK267">
        <v>0.006682484536868237</v>
      </c>
      <c r="GL267">
        <v>-0.0007200357986506558</v>
      </c>
      <c r="GM267">
        <v>2.515042002614049E-05</v>
      </c>
      <c r="GN267">
        <v>15</v>
      </c>
      <c r="GO267">
        <v>1944</v>
      </c>
      <c r="GP267">
        <v>3</v>
      </c>
      <c r="GQ267">
        <v>20</v>
      </c>
      <c r="GR267">
        <v>21.1</v>
      </c>
      <c r="GS267">
        <v>21</v>
      </c>
      <c r="GT267">
        <v>1.1438</v>
      </c>
      <c r="GU267">
        <v>2.46582</v>
      </c>
      <c r="GV267">
        <v>1.44775</v>
      </c>
      <c r="GW267">
        <v>2.28394</v>
      </c>
      <c r="GX267">
        <v>1.55151</v>
      </c>
      <c r="GY267">
        <v>2.26074</v>
      </c>
      <c r="GZ267">
        <v>39.2422</v>
      </c>
      <c r="HA267">
        <v>13.1864</v>
      </c>
      <c r="HB267">
        <v>18</v>
      </c>
      <c r="HC267">
        <v>605.228</v>
      </c>
      <c r="HD267">
        <v>433.112</v>
      </c>
      <c r="HE267">
        <v>22.0037</v>
      </c>
      <c r="HF267">
        <v>29.6</v>
      </c>
      <c r="HG267">
        <v>30.0006</v>
      </c>
      <c r="HH267">
        <v>29.6333</v>
      </c>
      <c r="HI267">
        <v>29.5999</v>
      </c>
      <c r="HJ267">
        <v>22.9097</v>
      </c>
      <c r="HK267">
        <v>25.4397</v>
      </c>
      <c r="HL267">
        <v>43.0668</v>
      </c>
      <c r="HM267">
        <v>22</v>
      </c>
      <c r="HN267">
        <v>420</v>
      </c>
      <c r="HO267">
        <v>16.9415</v>
      </c>
      <c r="HP267">
        <v>98.663</v>
      </c>
      <c r="HQ267">
        <v>100.135</v>
      </c>
    </row>
    <row r="268" spans="1:225">
      <c r="A268">
        <v>252</v>
      </c>
      <c r="B268">
        <v>1714162847.1</v>
      </c>
      <c r="C268">
        <v>11790</v>
      </c>
      <c r="D268" t="s">
        <v>892</v>
      </c>
      <c r="E268" t="s">
        <v>893</v>
      </c>
      <c r="F268">
        <v>5</v>
      </c>
      <c r="G268" t="s">
        <v>534</v>
      </c>
      <c r="H268">
        <v>1714162839.166666</v>
      </c>
      <c r="I268">
        <f>(J268)/1000</f>
        <v>0</v>
      </c>
      <c r="J268">
        <f>IF(BE268, AM268, AG268)</f>
        <v>0</v>
      </c>
      <c r="K268">
        <f>IF(BE268, AH268, AF268)</f>
        <v>0</v>
      </c>
      <c r="L268">
        <f>BG268 - IF(AT268&gt;1, K268*BA268*100.0/(AV268*BU268), 0)</f>
        <v>0</v>
      </c>
      <c r="M268">
        <f>((S268-I268/2)*L268-K268)/(S268+I268/2)</f>
        <v>0</v>
      </c>
      <c r="N268">
        <f>M268*(BN268+BO268)/1000.0</f>
        <v>0</v>
      </c>
      <c r="O268">
        <f>(BG268 - IF(AT268&gt;1, K268*BA268*100.0/(AV268*BU268), 0))*(BN268+BO268)/1000.0</f>
        <v>0</v>
      </c>
      <c r="P268">
        <f>2.0/((1/R268-1/Q268)+SIGN(R268)*SQRT((1/R268-1/Q268)*(1/R268-1/Q268) + 4*BB268/((BB268+1)*(BB268+1))*(2*1/R268*1/Q268-1/Q268*1/Q268)))</f>
        <v>0</v>
      </c>
      <c r="Q268">
        <f>IF(LEFT(BC268,1)&lt;&gt;"0",IF(LEFT(BC268,1)="1",3.0,BD268),$D$5+$E$5*(BU268*BN268/($K$5*1000))+$F$5*(BU268*BN268/($K$5*1000))*MAX(MIN(BA268,$J$5),$I$5)*MAX(MIN(BA268,$J$5),$I$5)+$G$5*MAX(MIN(BA268,$J$5),$I$5)*(BU268*BN268/($K$5*1000))+$H$5*(BU268*BN268/($K$5*1000))*(BU268*BN268/($K$5*1000)))</f>
        <v>0</v>
      </c>
      <c r="R268">
        <f>I268*(1000-(1000*0.61365*exp(17.502*V268/(240.97+V268))/(BN268+BO268)+BI268)/2)/(1000*0.61365*exp(17.502*V268/(240.97+V268))/(BN268+BO268)-BI268)</f>
        <v>0</v>
      </c>
      <c r="S268">
        <f>1/((BB268+1)/(P268/1.6)+1/(Q268/1.37)) + BB268/((BB268+1)/(P268/1.6) + BB268/(Q268/1.37))</f>
        <v>0</v>
      </c>
      <c r="T268">
        <f>(AW268*AZ268)</f>
        <v>0</v>
      </c>
      <c r="U268">
        <f>(BP268+(T268+2*0.95*5.67E-8*(((BP268+$B$7)+273)^4-(BP268+273)^4)-44100*I268)/(1.84*29.3*Q268+8*0.95*5.67E-8*(BP268+273)^3))</f>
        <v>0</v>
      </c>
      <c r="V268">
        <f>($C$7*BQ268+$D$7*BR268+$E$7*U268)</f>
        <v>0</v>
      </c>
      <c r="W268">
        <f>0.61365*exp(17.502*V268/(240.97+V268))</f>
        <v>0</v>
      </c>
      <c r="X268">
        <f>(Y268/Z268*100)</f>
        <v>0</v>
      </c>
      <c r="Y268">
        <f>BI268*(BN268+BO268)/1000</f>
        <v>0</v>
      </c>
      <c r="Z268">
        <f>0.61365*exp(17.502*BP268/(240.97+BP268))</f>
        <v>0</v>
      </c>
      <c r="AA268">
        <f>(W268-BI268*(BN268+BO268)/1000)</f>
        <v>0</v>
      </c>
      <c r="AB268">
        <f>(-I268*44100)</f>
        <v>0</v>
      </c>
      <c r="AC268">
        <f>2*29.3*Q268*0.92*(BP268-V268)</f>
        <v>0</v>
      </c>
      <c r="AD268">
        <f>2*0.95*5.67E-8*(((BP268+$B$7)+273)^4-(V268+273)^4)</f>
        <v>0</v>
      </c>
      <c r="AE268">
        <f>T268+AD268+AB268+AC268</f>
        <v>0</v>
      </c>
      <c r="AF268">
        <f>BM268*AT268*(BH268-BG268*(1000-AT268*BJ268)/(1000-AT268*BI268))/(100*BA268)</f>
        <v>0</v>
      </c>
      <c r="AG268">
        <f>1000*BM268*AT268*(BI268-BJ268)/(100*BA268*(1000-AT268*BI268))</f>
        <v>0</v>
      </c>
      <c r="AH268">
        <f>(AI268 - AJ268 - BN268*1E3/(8.314*(BP268+273.15)) * AL268/BM268 * AK268) * BM268/(100*BA268) * (1000 - BJ268)/1000</f>
        <v>0</v>
      </c>
      <c r="AI268">
        <v>427.0309667880476</v>
      </c>
      <c r="AJ268">
        <v>424.8366848484848</v>
      </c>
      <c r="AK268">
        <v>-0.02520615616617579</v>
      </c>
      <c r="AL268">
        <v>67.23887175015673</v>
      </c>
      <c r="AM268">
        <f>(AO268 - AN268 + BN268*1E3/(8.314*(BP268+273.15)) * AQ268/BM268 * AP268) * BM268/(100*BA268) * 1000/(1000 - AO268)</f>
        <v>0</v>
      </c>
      <c r="AN268">
        <v>16.95050190481089</v>
      </c>
      <c r="AO268">
        <v>17.21869151515152</v>
      </c>
      <c r="AP268">
        <v>-0.000789154334324636</v>
      </c>
      <c r="AQ268">
        <v>78.51007639043212</v>
      </c>
      <c r="AR268">
        <v>0</v>
      </c>
      <c r="AS268">
        <v>0</v>
      </c>
      <c r="AT268">
        <f>IF(AR268*$H$13&gt;=AV268,1.0,(AV268/(AV268-AR268*$H$13)))</f>
        <v>0</v>
      </c>
      <c r="AU268">
        <f>(AT268-1)*100</f>
        <v>0</v>
      </c>
      <c r="AV268">
        <f>MAX(0,($B$13+$C$13*BU268)/(1+$D$13*BU268)*BN268/(BP268+273)*$E$13)</f>
        <v>0</v>
      </c>
      <c r="AW268">
        <f>$B$11*BV268+$C$11*BW268+$F$11*CH268*(1-CK268)</f>
        <v>0</v>
      </c>
      <c r="AX268">
        <f>AW268*AY268</f>
        <v>0</v>
      </c>
      <c r="AY268">
        <f>($B$11*$D$9+$C$11*$D$9+$F$11*((CU268+CM268)/MAX(CU268+CM268+CV268, 0.1)*$I$9+CV268/MAX(CU268+CM268+CV268, 0.1)*$J$9))/($B$11+$C$11+$F$11)</f>
        <v>0</v>
      </c>
      <c r="AZ268">
        <f>($B$11*$K$9+$C$11*$K$9+$F$11*((CU268+CM268)/MAX(CU268+CM268+CV268, 0.1)*$P$9+CV268/MAX(CU268+CM268+CV268, 0.1)*$Q$9))/($B$11+$C$11+$F$11)</f>
        <v>0</v>
      </c>
      <c r="BA268">
        <v>6</v>
      </c>
      <c r="BB268">
        <v>0.5</v>
      </c>
      <c r="BC268" t="s">
        <v>355</v>
      </c>
      <c r="BD268">
        <v>2</v>
      </c>
      <c r="BE268" t="b">
        <v>1</v>
      </c>
      <c r="BF268">
        <v>1714162839.166666</v>
      </c>
      <c r="BG268">
        <v>417.5663666666667</v>
      </c>
      <c r="BH268">
        <v>420.0328666666667</v>
      </c>
      <c r="BI268">
        <v>17.24269333333333</v>
      </c>
      <c r="BJ268">
        <v>16.96521</v>
      </c>
      <c r="BK268">
        <v>420.2480666666667</v>
      </c>
      <c r="BL268">
        <v>17.25176666666666</v>
      </c>
      <c r="BM268">
        <v>600.0068333333334</v>
      </c>
      <c r="BN268">
        <v>101.2910666666667</v>
      </c>
      <c r="BO268">
        <v>0.09999476333333335</v>
      </c>
      <c r="BP268">
        <v>25.30949666666666</v>
      </c>
      <c r="BQ268">
        <v>25.39848333333333</v>
      </c>
      <c r="BR268">
        <v>999.9000000000002</v>
      </c>
      <c r="BS268">
        <v>0</v>
      </c>
      <c r="BT268">
        <v>0</v>
      </c>
      <c r="BU268">
        <v>9995.539666666667</v>
      </c>
      <c r="BV268">
        <v>0</v>
      </c>
      <c r="BW268">
        <v>871.1413333333334</v>
      </c>
      <c r="BX268">
        <v>-2.466471333333333</v>
      </c>
      <c r="BY268">
        <v>424.8927</v>
      </c>
      <c r="BZ268">
        <v>427.2817666666667</v>
      </c>
      <c r="CA268">
        <v>0.2774978666666666</v>
      </c>
      <c r="CB268">
        <v>420.0328666666667</v>
      </c>
      <c r="CC268">
        <v>16.96521</v>
      </c>
      <c r="CD268">
        <v>1.746531333333333</v>
      </c>
      <c r="CE268">
        <v>1.718423666666667</v>
      </c>
      <c r="CF268">
        <v>15.31629333333333</v>
      </c>
      <c r="CG268">
        <v>15.06385666666667</v>
      </c>
      <c r="CH268">
        <v>444.9923333333334</v>
      </c>
      <c r="CI268">
        <v>0.9099739333333333</v>
      </c>
      <c r="CJ268">
        <v>0.09002625666666665</v>
      </c>
      <c r="CK268">
        <v>0</v>
      </c>
      <c r="CL268">
        <v>244.1658666666667</v>
      </c>
      <c r="CM268">
        <v>5.00098</v>
      </c>
      <c r="CN268">
        <v>1610.385333333333</v>
      </c>
      <c r="CO268">
        <v>4085.780000000001</v>
      </c>
      <c r="CP268">
        <v>34.812</v>
      </c>
      <c r="CQ268">
        <v>38.25</v>
      </c>
      <c r="CR268">
        <v>36.34139999999999</v>
      </c>
      <c r="CS268">
        <v>37.625</v>
      </c>
      <c r="CT268">
        <v>36.62913333333334</v>
      </c>
      <c r="CU268">
        <v>400.3796666666665</v>
      </c>
      <c r="CV268">
        <v>39.60899999999999</v>
      </c>
      <c r="CW268">
        <v>0</v>
      </c>
      <c r="CX268">
        <v>1714162934.3</v>
      </c>
      <c r="CY268">
        <v>0</v>
      </c>
      <c r="CZ268">
        <v>1714161578</v>
      </c>
      <c r="DA268" t="s">
        <v>817</v>
      </c>
      <c r="DB268">
        <v>1714161569.5</v>
      </c>
      <c r="DC268">
        <v>1714161578</v>
      </c>
      <c r="DD268">
        <v>9</v>
      </c>
      <c r="DE268">
        <v>-1.772</v>
      </c>
      <c r="DF268">
        <v>0.006</v>
      </c>
      <c r="DG268">
        <v>-2.692</v>
      </c>
      <c r="DH268">
        <v>0.004</v>
      </c>
      <c r="DI268">
        <v>420</v>
      </c>
      <c r="DJ268">
        <v>20</v>
      </c>
      <c r="DK268">
        <v>0.09</v>
      </c>
      <c r="DL268">
        <v>0.04</v>
      </c>
      <c r="DM268">
        <v>-2.472880487804878</v>
      </c>
      <c r="DN268">
        <v>0.2033910104529637</v>
      </c>
      <c r="DO268">
        <v>0.1215740842680532</v>
      </c>
      <c r="DP268">
        <v>0</v>
      </c>
      <c r="DQ268">
        <v>0.2739721707317073</v>
      </c>
      <c r="DR268">
        <v>0.06804445296167261</v>
      </c>
      <c r="DS268">
        <v>0.01323796988139068</v>
      </c>
      <c r="DT268">
        <v>1</v>
      </c>
      <c r="DU268">
        <v>1</v>
      </c>
      <c r="DV268">
        <v>2</v>
      </c>
      <c r="DW268" t="s">
        <v>368</v>
      </c>
      <c r="DX268">
        <v>3.22841</v>
      </c>
      <c r="DY268">
        <v>2.70433</v>
      </c>
      <c r="DZ268">
        <v>0.104741</v>
      </c>
      <c r="EA268">
        <v>0.105004</v>
      </c>
      <c r="EB268">
        <v>0.0907819</v>
      </c>
      <c r="EC268">
        <v>0.0902756</v>
      </c>
      <c r="ED268">
        <v>29051.1</v>
      </c>
      <c r="EE268">
        <v>28301.2</v>
      </c>
      <c r="EF268">
        <v>31094.9</v>
      </c>
      <c r="EG268">
        <v>29998.4</v>
      </c>
      <c r="EH268">
        <v>37856</v>
      </c>
      <c r="EI268">
        <v>36109.3</v>
      </c>
      <c r="EJ268">
        <v>43563.6</v>
      </c>
      <c r="EK268">
        <v>41915</v>
      </c>
      <c r="EL268">
        <v>2.09435</v>
      </c>
      <c r="EM268">
        <v>1.82633</v>
      </c>
      <c r="EN268">
        <v>-0.0243597</v>
      </c>
      <c r="EO268">
        <v>0</v>
      </c>
      <c r="EP268">
        <v>25.8062</v>
      </c>
      <c r="EQ268">
        <v>999.9</v>
      </c>
      <c r="ER268">
        <v>37.6</v>
      </c>
      <c r="ES268">
        <v>34.8</v>
      </c>
      <c r="ET268">
        <v>20.7333</v>
      </c>
      <c r="EU268">
        <v>61.3231</v>
      </c>
      <c r="EV268">
        <v>21.9271</v>
      </c>
      <c r="EW268">
        <v>1</v>
      </c>
      <c r="EX268">
        <v>0.201321</v>
      </c>
      <c r="EY268">
        <v>2.42823</v>
      </c>
      <c r="EZ268">
        <v>20.1891</v>
      </c>
      <c r="FA268">
        <v>5.22553</v>
      </c>
      <c r="FB268">
        <v>11.998</v>
      </c>
      <c r="FC268">
        <v>4.96585</v>
      </c>
      <c r="FD268">
        <v>3.297</v>
      </c>
      <c r="FE268">
        <v>9999</v>
      </c>
      <c r="FF268">
        <v>9999</v>
      </c>
      <c r="FG268">
        <v>9999</v>
      </c>
      <c r="FH268">
        <v>29.8</v>
      </c>
      <c r="FI268">
        <v>4.97095</v>
      </c>
      <c r="FJ268">
        <v>1.86783</v>
      </c>
      <c r="FK268">
        <v>1.85928</v>
      </c>
      <c r="FL268">
        <v>1.86531</v>
      </c>
      <c r="FM268">
        <v>1.86319</v>
      </c>
      <c r="FN268">
        <v>1.86456</v>
      </c>
      <c r="FO268">
        <v>1.86005</v>
      </c>
      <c r="FP268">
        <v>1.86414</v>
      </c>
      <c r="FQ268">
        <v>0</v>
      </c>
      <c r="FR268">
        <v>0</v>
      </c>
      <c r="FS268">
        <v>0</v>
      </c>
      <c r="FT268">
        <v>0</v>
      </c>
      <c r="FU268" t="s">
        <v>358</v>
      </c>
      <c r="FV268" t="s">
        <v>359</v>
      </c>
      <c r="FW268" t="s">
        <v>360</v>
      </c>
      <c r="FX268" t="s">
        <v>360</v>
      </c>
      <c r="FY268" t="s">
        <v>360</v>
      </c>
      <c r="FZ268" t="s">
        <v>360</v>
      </c>
      <c r="GA268">
        <v>0</v>
      </c>
      <c r="GB268">
        <v>100</v>
      </c>
      <c r="GC268">
        <v>100</v>
      </c>
      <c r="GD268">
        <v>-2.682</v>
      </c>
      <c r="GE268">
        <v>-0.0092</v>
      </c>
      <c r="GF268">
        <v>-0.8350387837502102</v>
      </c>
      <c r="GG268">
        <v>-0.004200780211792431</v>
      </c>
      <c r="GH268">
        <v>-6.086107273994438E-07</v>
      </c>
      <c r="GI268">
        <v>3.538391214060535E-10</v>
      </c>
      <c r="GJ268">
        <v>-0.03917734835192339</v>
      </c>
      <c r="GK268">
        <v>0.006682484536868237</v>
      </c>
      <c r="GL268">
        <v>-0.0007200357986506558</v>
      </c>
      <c r="GM268">
        <v>2.515042002614049E-05</v>
      </c>
      <c r="GN268">
        <v>15</v>
      </c>
      <c r="GO268">
        <v>1944</v>
      </c>
      <c r="GP268">
        <v>3</v>
      </c>
      <c r="GQ268">
        <v>20</v>
      </c>
      <c r="GR268">
        <v>21.3</v>
      </c>
      <c r="GS268">
        <v>21.2</v>
      </c>
      <c r="GT268">
        <v>1.14502</v>
      </c>
      <c r="GU268">
        <v>2.45972</v>
      </c>
      <c r="GV268">
        <v>1.44775</v>
      </c>
      <c r="GW268">
        <v>2.28394</v>
      </c>
      <c r="GX268">
        <v>1.55151</v>
      </c>
      <c r="GY268">
        <v>2.40845</v>
      </c>
      <c r="GZ268">
        <v>39.2422</v>
      </c>
      <c r="HA268">
        <v>13.2039</v>
      </c>
      <c r="HB268">
        <v>18</v>
      </c>
      <c r="HC268">
        <v>605.148</v>
      </c>
      <c r="HD268">
        <v>433.096</v>
      </c>
      <c r="HE268">
        <v>22.0017</v>
      </c>
      <c r="HF268">
        <v>29.6095</v>
      </c>
      <c r="HG268">
        <v>30.0005</v>
      </c>
      <c r="HH268">
        <v>29.6415</v>
      </c>
      <c r="HI268">
        <v>29.6081</v>
      </c>
      <c r="HJ268">
        <v>22.9153</v>
      </c>
      <c r="HK268">
        <v>25.4397</v>
      </c>
      <c r="HL268">
        <v>43.0668</v>
      </c>
      <c r="HM268">
        <v>22</v>
      </c>
      <c r="HN268">
        <v>420</v>
      </c>
      <c r="HO268">
        <v>16.9466</v>
      </c>
      <c r="HP268">
        <v>98.65860000000001</v>
      </c>
      <c r="HQ268">
        <v>100.131</v>
      </c>
    </row>
    <row r="269" spans="1:225">
      <c r="A269">
        <v>253</v>
      </c>
      <c r="B269">
        <v>1714162857.1</v>
      </c>
      <c r="C269">
        <v>11800</v>
      </c>
      <c r="D269" t="s">
        <v>894</v>
      </c>
      <c r="E269" t="s">
        <v>895</v>
      </c>
      <c r="F269">
        <v>5</v>
      </c>
      <c r="G269" t="s">
        <v>534</v>
      </c>
      <c r="H269">
        <v>1714162849.166666</v>
      </c>
      <c r="I269">
        <f>(J269)/1000</f>
        <v>0</v>
      </c>
      <c r="J269">
        <f>IF(BE269, AM269, AG269)</f>
        <v>0</v>
      </c>
      <c r="K269">
        <f>IF(BE269, AH269, AF269)</f>
        <v>0</v>
      </c>
      <c r="L269">
        <f>BG269 - IF(AT269&gt;1, K269*BA269*100.0/(AV269*BU269), 0)</f>
        <v>0</v>
      </c>
      <c r="M269">
        <f>((S269-I269/2)*L269-K269)/(S269+I269/2)</f>
        <v>0</v>
      </c>
      <c r="N269">
        <f>M269*(BN269+BO269)/1000.0</f>
        <v>0</v>
      </c>
      <c r="O269">
        <f>(BG269 - IF(AT269&gt;1, K269*BA269*100.0/(AV269*BU269), 0))*(BN269+BO269)/1000.0</f>
        <v>0</v>
      </c>
      <c r="P269">
        <f>2.0/((1/R269-1/Q269)+SIGN(R269)*SQRT((1/R269-1/Q269)*(1/R269-1/Q269) + 4*BB269/((BB269+1)*(BB269+1))*(2*1/R269*1/Q269-1/Q269*1/Q269)))</f>
        <v>0</v>
      </c>
      <c r="Q269">
        <f>IF(LEFT(BC269,1)&lt;&gt;"0",IF(LEFT(BC269,1)="1",3.0,BD269),$D$5+$E$5*(BU269*BN269/($K$5*1000))+$F$5*(BU269*BN269/($K$5*1000))*MAX(MIN(BA269,$J$5),$I$5)*MAX(MIN(BA269,$J$5),$I$5)+$G$5*MAX(MIN(BA269,$J$5),$I$5)*(BU269*BN269/($K$5*1000))+$H$5*(BU269*BN269/($K$5*1000))*(BU269*BN269/($K$5*1000)))</f>
        <v>0</v>
      </c>
      <c r="R269">
        <f>I269*(1000-(1000*0.61365*exp(17.502*V269/(240.97+V269))/(BN269+BO269)+BI269)/2)/(1000*0.61365*exp(17.502*V269/(240.97+V269))/(BN269+BO269)-BI269)</f>
        <v>0</v>
      </c>
      <c r="S269">
        <f>1/((BB269+1)/(P269/1.6)+1/(Q269/1.37)) + BB269/((BB269+1)/(P269/1.6) + BB269/(Q269/1.37))</f>
        <v>0</v>
      </c>
      <c r="T269">
        <f>(AW269*AZ269)</f>
        <v>0</v>
      </c>
      <c r="U269">
        <f>(BP269+(T269+2*0.95*5.67E-8*(((BP269+$B$7)+273)^4-(BP269+273)^4)-44100*I269)/(1.84*29.3*Q269+8*0.95*5.67E-8*(BP269+273)^3))</f>
        <v>0</v>
      </c>
      <c r="V269">
        <f>($C$7*BQ269+$D$7*BR269+$E$7*U269)</f>
        <v>0</v>
      </c>
      <c r="W269">
        <f>0.61365*exp(17.502*V269/(240.97+V269))</f>
        <v>0</v>
      </c>
      <c r="X269">
        <f>(Y269/Z269*100)</f>
        <v>0</v>
      </c>
      <c r="Y269">
        <f>BI269*(BN269+BO269)/1000</f>
        <v>0</v>
      </c>
      <c r="Z269">
        <f>0.61365*exp(17.502*BP269/(240.97+BP269))</f>
        <v>0</v>
      </c>
      <c r="AA269">
        <f>(W269-BI269*(BN269+BO269)/1000)</f>
        <v>0</v>
      </c>
      <c r="AB269">
        <f>(-I269*44100)</f>
        <v>0</v>
      </c>
      <c r="AC269">
        <f>2*29.3*Q269*0.92*(BP269-V269)</f>
        <v>0</v>
      </c>
      <c r="AD269">
        <f>2*0.95*5.67E-8*(((BP269+$B$7)+273)^4-(V269+273)^4)</f>
        <v>0</v>
      </c>
      <c r="AE269">
        <f>T269+AD269+AB269+AC269</f>
        <v>0</v>
      </c>
      <c r="AF269">
        <f>BM269*AT269*(BH269-BG269*(1000-AT269*BJ269)/(1000-AT269*BI269))/(100*BA269)</f>
        <v>0</v>
      </c>
      <c r="AG269">
        <f>1000*BM269*AT269*(BI269-BJ269)/(100*BA269*(1000-AT269*BI269))</f>
        <v>0</v>
      </c>
      <c r="AH269">
        <f>(AI269 - AJ269 - BN269*1E3/(8.314*(BP269+273.15)) * AL269/BM269 * AK269) * BM269/(100*BA269) * (1000 - BJ269)/1000</f>
        <v>0</v>
      </c>
      <c r="AI269">
        <v>427.2164098920027</v>
      </c>
      <c r="AJ269">
        <v>424.7699939393938</v>
      </c>
      <c r="AK269">
        <v>-0.001013098511778868</v>
      </c>
      <c r="AL269">
        <v>67.23887175015673</v>
      </c>
      <c r="AM269">
        <f>(AO269 - AN269 + BN269*1E3/(8.314*(BP269+273.15)) * AQ269/BM269 * AP269) * BM269/(100*BA269) * 1000/(1000 - AO269)</f>
        <v>0</v>
      </c>
      <c r="AN269">
        <v>16.9558118833083</v>
      </c>
      <c r="AO269">
        <v>17.21514848484848</v>
      </c>
      <c r="AP269">
        <v>2.557557143403199E-05</v>
      </c>
      <c r="AQ269">
        <v>78.51007639043212</v>
      </c>
      <c r="AR269">
        <v>0</v>
      </c>
      <c r="AS269">
        <v>0</v>
      </c>
      <c r="AT269">
        <f>IF(AR269*$H$13&gt;=AV269,1.0,(AV269/(AV269-AR269*$H$13)))</f>
        <v>0</v>
      </c>
      <c r="AU269">
        <f>(AT269-1)*100</f>
        <v>0</v>
      </c>
      <c r="AV269">
        <f>MAX(0,($B$13+$C$13*BU269)/(1+$D$13*BU269)*BN269/(BP269+273)*$E$13)</f>
        <v>0</v>
      </c>
      <c r="AW269">
        <f>$B$11*BV269+$C$11*BW269+$F$11*CH269*(1-CK269)</f>
        <v>0</v>
      </c>
      <c r="AX269">
        <f>AW269*AY269</f>
        <v>0</v>
      </c>
      <c r="AY269">
        <f>($B$11*$D$9+$C$11*$D$9+$F$11*((CU269+CM269)/MAX(CU269+CM269+CV269, 0.1)*$I$9+CV269/MAX(CU269+CM269+CV269, 0.1)*$J$9))/($B$11+$C$11+$F$11)</f>
        <v>0</v>
      </c>
      <c r="AZ269">
        <f>($B$11*$K$9+$C$11*$K$9+$F$11*((CU269+CM269)/MAX(CU269+CM269+CV269, 0.1)*$P$9+CV269/MAX(CU269+CM269+CV269, 0.1)*$Q$9))/($B$11+$C$11+$F$11)</f>
        <v>0</v>
      </c>
      <c r="BA269">
        <v>6</v>
      </c>
      <c r="BB269">
        <v>0.5</v>
      </c>
      <c r="BC269" t="s">
        <v>355</v>
      </c>
      <c r="BD269">
        <v>2</v>
      </c>
      <c r="BE269" t="b">
        <v>1</v>
      </c>
      <c r="BF269">
        <v>1714162849.166666</v>
      </c>
      <c r="BG269">
        <v>417.5017333333333</v>
      </c>
      <c r="BH269">
        <v>419.9345</v>
      </c>
      <c r="BI269">
        <v>17.21794333333333</v>
      </c>
      <c r="BJ269">
        <v>16.95301</v>
      </c>
      <c r="BK269">
        <v>420.1831333333333</v>
      </c>
      <c r="BL269">
        <v>17.22712333333333</v>
      </c>
      <c r="BM269">
        <v>599.9972999999999</v>
      </c>
      <c r="BN269">
        <v>101.2939666666667</v>
      </c>
      <c r="BO269">
        <v>0.09992739333333334</v>
      </c>
      <c r="BP269">
        <v>25.31437333333333</v>
      </c>
      <c r="BQ269">
        <v>25.41142</v>
      </c>
      <c r="BR269">
        <v>999.9000000000002</v>
      </c>
      <c r="BS269">
        <v>0</v>
      </c>
      <c r="BT269">
        <v>0</v>
      </c>
      <c r="BU269">
        <v>10006.485</v>
      </c>
      <c r="BV269">
        <v>0</v>
      </c>
      <c r="BW269">
        <v>850.5797666666666</v>
      </c>
      <c r="BX269">
        <v>-2.432821333333334</v>
      </c>
      <c r="BY269">
        <v>424.8161</v>
      </c>
      <c r="BZ269">
        <v>427.1764333333333</v>
      </c>
      <c r="CA269">
        <v>0.2649416333333334</v>
      </c>
      <c r="CB269">
        <v>419.9345</v>
      </c>
      <c r="CC269">
        <v>16.95301</v>
      </c>
      <c r="CD269">
        <v>1.744074333333334</v>
      </c>
      <c r="CE269">
        <v>1.717237</v>
      </c>
      <c r="CF269">
        <v>15.29436666666667</v>
      </c>
      <c r="CG269">
        <v>15.05314</v>
      </c>
      <c r="CH269">
        <v>444.9926333333334</v>
      </c>
      <c r="CI269">
        <v>0.909972</v>
      </c>
      <c r="CJ269">
        <v>0.09002819999999997</v>
      </c>
      <c r="CK269">
        <v>0</v>
      </c>
      <c r="CL269">
        <v>243.5207666666666</v>
      </c>
      <c r="CM269">
        <v>5.00098</v>
      </c>
      <c r="CN269">
        <v>1623.338</v>
      </c>
      <c r="CO269">
        <v>4085.78</v>
      </c>
      <c r="CP269">
        <v>34.833</v>
      </c>
      <c r="CQ269">
        <v>38.25</v>
      </c>
      <c r="CR269">
        <v>36.35189999999999</v>
      </c>
      <c r="CS269">
        <v>37.625</v>
      </c>
      <c r="CT269">
        <v>36.63326666666667</v>
      </c>
      <c r="CU269">
        <v>400.3796666666666</v>
      </c>
      <c r="CV269">
        <v>39.60999999999999</v>
      </c>
      <c r="CW269">
        <v>0</v>
      </c>
      <c r="CX269">
        <v>1714162943.9</v>
      </c>
      <c r="CY269">
        <v>0</v>
      </c>
      <c r="CZ269">
        <v>1714161578</v>
      </c>
      <c r="DA269" t="s">
        <v>817</v>
      </c>
      <c r="DB269">
        <v>1714161569.5</v>
      </c>
      <c r="DC269">
        <v>1714161578</v>
      </c>
      <c r="DD269">
        <v>9</v>
      </c>
      <c r="DE269">
        <v>-1.772</v>
      </c>
      <c r="DF269">
        <v>0.006</v>
      </c>
      <c r="DG269">
        <v>-2.692</v>
      </c>
      <c r="DH269">
        <v>0.004</v>
      </c>
      <c r="DI269">
        <v>420</v>
      </c>
      <c r="DJ269">
        <v>20</v>
      </c>
      <c r="DK269">
        <v>0.09</v>
      </c>
      <c r="DL269">
        <v>0.04</v>
      </c>
      <c r="DM269">
        <v>-2.472982682926829</v>
      </c>
      <c r="DN269">
        <v>0.1281478745644572</v>
      </c>
      <c r="DO269">
        <v>0.1352153826402825</v>
      </c>
      <c r="DP269">
        <v>0</v>
      </c>
      <c r="DQ269">
        <v>0.2729308292682927</v>
      </c>
      <c r="DR269">
        <v>-0.1287371498257844</v>
      </c>
      <c r="DS269">
        <v>0.01315216361297859</v>
      </c>
      <c r="DT269">
        <v>0</v>
      </c>
      <c r="DU269">
        <v>0</v>
      </c>
      <c r="DV269">
        <v>2</v>
      </c>
      <c r="DW269" t="s">
        <v>357</v>
      </c>
      <c r="DX269">
        <v>3.22838</v>
      </c>
      <c r="DY269">
        <v>2.70439</v>
      </c>
      <c r="DZ269">
        <v>0.104726</v>
      </c>
      <c r="EA269">
        <v>0.105024</v>
      </c>
      <c r="EB269">
        <v>0.0907724</v>
      </c>
      <c r="EC269">
        <v>0.0902949</v>
      </c>
      <c r="ED269">
        <v>29051</v>
      </c>
      <c r="EE269">
        <v>28300</v>
      </c>
      <c r="EF269">
        <v>31094.3</v>
      </c>
      <c r="EG269">
        <v>29997.8</v>
      </c>
      <c r="EH269">
        <v>37855.7</v>
      </c>
      <c r="EI269">
        <v>36107.8</v>
      </c>
      <c r="EJ269">
        <v>43562.8</v>
      </c>
      <c r="EK269">
        <v>41914.1</v>
      </c>
      <c r="EL269">
        <v>2.09445</v>
      </c>
      <c r="EM269">
        <v>1.8262</v>
      </c>
      <c r="EN269">
        <v>-0.0245832</v>
      </c>
      <c r="EO269">
        <v>0</v>
      </c>
      <c r="EP269">
        <v>25.8248</v>
      </c>
      <c r="EQ269">
        <v>999.9</v>
      </c>
      <c r="ER269">
        <v>37.6</v>
      </c>
      <c r="ES269">
        <v>34.8</v>
      </c>
      <c r="ET269">
        <v>20.7347</v>
      </c>
      <c r="EU269">
        <v>61.1331</v>
      </c>
      <c r="EV269">
        <v>22.2917</v>
      </c>
      <c r="EW269">
        <v>1</v>
      </c>
      <c r="EX269">
        <v>0.202182</v>
      </c>
      <c r="EY269">
        <v>2.44164</v>
      </c>
      <c r="EZ269">
        <v>20.1896</v>
      </c>
      <c r="FA269">
        <v>5.22598</v>
      </c>
      <c r="FB269">
        <v>11.998</v>
      </c>
      <c r="FC269">
        <v>4.9659</v>
      </c>
      <c r="FD269">
        <v>3.297</v>
      </c>
      <c r="FE269">
        <v>9999</v>
      </c>
      <c r="FF269">
        <v>9999</v>
      </c>
      <c r="FG269">
        <v>9999</v>
      </c>
      <c r="FH269">
        <v>29.8</v>
      </c>
      <c r="FI269">
        <v>4.97097</v>
      </c>
      <c r="FJ269">
        <v>1.86784</v>
      </c>
      <c r="FK269">
        <v>1.85928</v>
      </c>
      <c r="FL269">
        <v>1.86535</v>
      </c>
      <c r="FM269">
        <v>1.86322</v>
      </c>
      <c r="FN269">
        <v>1.86458</v>
      </c>
      <c r="FO269">
        <v>1.86005</v>
      </c>
      <c r="FP269">
        <v>1.86417</v>
      </c>
      <c r="FQ269">
        <v>0</v>
      </c>
      <c r="FR269">
        <v>0</v>
      </c>
      <c r="FS269">
        <v>0</v>
      </c>
      <c r="FT269">
        <v>0</v>
      </c>
      <c r="FU269" t="s">
        <v>358</v>
      </c>
      <c r="FV269" t="s">
        <v>359</v>
      </c>
      <c r="FW269" t="s">
        <v>360</v>
      </c>
      <c r="FX269" t="s">
        <v>360</v>
      </c>
      <c r="FY269" t="s">
        <v>360</v>
      </c>
      <c r="FZ269" t="s">
        <v>360</v>
      </c>
      <c r="GA269">
        <v>0</v>
      </c>
      <c r="GB269">
        <v>100</v>
      </c>
      <c r="GC269">
        <v>100</v>
      </c>
      <c r="GD269">
        <v>-2.681</v>
      </c>
      <c r="GE269">
        <v>-0.0092</v>
      </c>
      <c r="GF269">
        <v>-0.8350387837502102</v>
      </c>
      <c r="GG269">
        <v>-0.004200780211792431</v>
      </c>
      <c r="GH269">
        <v>-6.086107273994438E-07</v>
      </c>
      <c r="GI269">
        <v>3.538391214060535E-10</v>
      </c>
      <c r="GJ269">
        <v>-0.03917734835192339</v>
      </c>
      <c r="GK269">
        <v>0.006682484536868237</v>
      </c>
      <c r="GL269">
        <v>-0.0007200357986506558</v>
      </c>
      <c r="GM269">
        <v>2.515042002614049E-05</v>
      </c>
      <c r="GN269">
        <v>15</v>
      </c>
      <c r="GO269">
        <v>1944</v>
      </c>
      <c r="GP269">
        <v>3</v>
      </c>
      <c r="GQ269">
        <v>20</v>
      </c>
      <c r="GR269">
        <v>21.5</v>
      </c>
      <c r="GS269">
        <v>21.3</v>
      </c>
      <c r="GT269">
        <v>1.14502</v>
      </c>
      <c r="GU269">
        <v>2.44141</v>
      </c>
      <c r="GV269">
        <v>1.44775</v>
      </c>
      <c r="GW269">
        <v>2.28394</v>
      </c>
      <c r="GX269">
        <v>1.55151</v>
      </c>
      <c r="GY269">
        <v>2.45239</v>
      </c>
      <c r="GZ269">
        <v>39.2422</v>
      </c>
      <c r="HA269">
        <v>13.1952</v>
      </c>
      <c r="HB269">
        <v>18</v>
      </c>
      <c r="HC269">
        <v>605.295</v>
      </c>
      <c r="HD269">
        <v>433.071</v>
      </c>
      <c r="HE269">
        <v>22.0014</v>
      </c>
      <c r="HF269">
        <v>29.619</v>
      </c>
      <c r="HG269">
        <v>30.0006</v>
      </c>
      <c r="HH269">
        <v>29.6491</v>
      </c>
      <c r="HI269">
        <v>29.615</v>
      </c>
      <c r="HJ269">
        <v>22.9166</v>
      </c>
      <c r="HK269">
        <v>25.4397</v>
      </c>
      <c r="HL269">
        <v>43.0668</v>
      </c>
      <c r="HM269">
        <v>22</v>
      </c>
      <c r="HN269">
        <v>420</v>
      </c>
      <c r="HO269">
        <v>16.9466</v>
      </c>
      <c r="HP269">
        <v>98.6568</v>
      </c>
      <c r="HQ269">
        <v>100.129</v>
      </c>
    </row>
    <row r="270" spans="1:225">
      <c r="A270">
        <v>254</v>
      </c>
      <c r="B270">
        <v>1714162867.1</v>
      </c>
      <c r="C270">
        <v>11810</v>
      </c>
      <c r="D270" t="s">
        <v>896</v>
      </c>
      <c r="E270" t="s">
        <v>897</v>
      </c>
      <c r="F270">
        <v>5</v>
      </c>
      <c r="G270" t="s">
        <v>534</v>
      </c>
      <c r="H270">
        <v>1714162859.166666</v>
      </c>
      <c r="I270">
        <f>(J270)/1000</f>
        <v>0</v>
      </c>
      <c r="J270">
        <f>IF(BE270, AM270, AG270)</f>
        <v>0</v>
      </c>
      <c r="K270">
        <f>IF(BE270, AH270, AF270)</f>
        <v>0</v>
      </c>
      <c r="L270">
        <f>BG270 - IF(AT270&gt;1, K270*BA270*100.0/(AV270*BU270), 0)</f>
        <v>0</v>
      </c>
      <c r="M270">
        <f>((S270-I270/2)*L270-K270)/(S270+I270/2)</f>
        <v>0</v>
      </c>
      <c r="N270">
        <f>M270*(BN270+BO270)/1000.0</f>
        <v>0</v>
      </c>
      <c r="O270">
        <f>(BG270 - IF(AT270&gt;1, K270*BA270*100.0/(AV270*BU270), 0))*(BN270+BO270)/1000.0</f>
        <v>0</v>
      </c>
      <c r="P270">
        <f>2.0/((1/R270-1/Q270)+SIGN(R270)*SQRT((1/R270-1/Q270)*(1/R270-1/Q270) + 4*BB270/((BB270+1)*(BB270+1))*(2*1/R270*1/Q270-1/Q270*1/Q270)))</f>
        <v>0</v>
      </c>
      <c r="Q270">
        <f>IF(LEFT(BC270,1)&lt;&gt;"0",IF(LEFT(BC270,1)="1",3.0,BD270),$D$5+$E$5*(BU270*BN270/($K$5*1000))+$F$5*(BU270*BN270/($K$5*1000))*MAX(MIN(BA270,$J$5),$I$5)*MAX(MIN(BA270,$J$5),$I$5)+$G$5*MAX(MIN(BA270,$J$5),$I$5)*(BU270*BN270/($K$5*1000))+$H$5*(BU270*BN270/($K$5*1000))*(BU270*BN270/($K$5*1000)))</f>
        <v>0</v>
      </c>
      <c r="R270">
        <f>I270*(1000-(1000*0.61365*exp(17.502*V270/(240.97+V270))/(BN270+BO270)+BI270)/2)/(1000*0.61365*exp(17.502*V270/(240.97+V270))/(BN270+BO270)-BI270)</f>
        <v>0</v>
      </c>
      <c r="S270">
        <f>1/((BB270+1)/(P270/1.6)+1/(Q270/1.37)) + BB270/((BB270+1)/(P270/1.6) + BB270/(Q270/1.37))</f>
        <v>0</v>
      </c>
      <c r="T270">
        <f>(AW270*AZ270)</f>
        <v>0</v>
      </c>
      <c r="U270">
        <f>(BP270+(T270+2*0.95*5.67E-8*(((BP270+$B$7)+273)^4-(BP270+273)^4)-44100*I270)/(1.84*29.3*Q270+8*0.95*5.67E-8*(BP270+273)^3))</f>
        <v>0</v>
      </c>
      <c r="V270">
        <f>($C$7*BQ270+$D$7*BR270+$E$7*U270)</f>
        <v>0</v>
      </c>
      <c r="W270">
        <f>0.61365*exp(17.502*V270/(240.97+V270))</f>
        <v>0</v>
      </c>
      <c r="X270">
        <f>(Y270/Z270*100)</f>
        <v>0</v>
      </c>
      <c r="Y270">
        <f>BI270*(BN270+BO270)/1000</f>
        <v>0</v>
      </c>
      <c r="Z270">
        <f>0.61365*exp(17.502*BP270/(240.97+BP270))</f>
        <v>0</v>
      </c>
      <c r="AA270">
        <f>(W270-BI270*(BN270+BO270)/1000)</f>
        <v>0</v>
      </c>
      <c r="AB270">
        <f>(-I270*44100)</f>
        <v>0</v>
      </c>
      <c r="AC270">
        <f>2*29.3*Q270*0.92*(BP270-V270)</f>
        <v>0</v>
      </c>
      <c r="AD270">
        <f>2*0.95*5.67E-8*(((BP270+$B$7)+273)^4-(V270+273)^4)</f>
        <v>0</v>
      </c>
      <c r="AE270">
        <f>T270+AD270+AB270+AC270</f>
        <v>0</v>
      </c>
      <c r="AF270">
        <f>BM270*AT270*(BH270-BG270*(1000-AT270*BJ270)/(1000-AT270*BI270))/(100*BA270)</f>
        <v>0</v>
      </c>
      <c r="AG270">
        <f>1000*BM270*AT270*(BI270-BJ270)/(100*BA270*(1000-AT270*BI270))</f>
        <v>0</v>
      </c>
      <c r="AH270">
        <f>(AI270 - AJ270 - BN270*1E3/(8.314*(BP270+273.15)) * AL270/BM270 * AK270) * BM270/(100*BA270) * (1000 - BJ270)/1000</f>
        <v>0</v>
      </c>
      <c r="AI270">
        <v>427.26019562419</v>
      </c>
      <c r="AJ270">
        <v>424.767709090909</v>
      </c>
      <c r="AK270">
        <v>0.0009330310591104794</v>
      </c>
      <c r="AL270">
        <v>67.23887175015673</v>
      </c>
      <c r="AM270">
        <f>(AO270 - AN270 + BN270*1E3/(8.314*(BP270+273.15)) * AQ270/BM270 * AP270) * BM270/(100*BA270) * 1000/(1000 - AO270)</f>
        <v>0</v>
      </c>
      <c r="AN270">
        <v>16.96316986846529</v>
      </c>
      <c r="AO270">
        <v>17.22111515151515</v>
      </c>
      <c r="AP270">
        <v>8.176299613452175E-05</v>
      </c>
      <c r="AQ270">
        <v>78.51007639043212</v>
      </c>
      <c r="AR270">
        <v>0</v>
      </c>
      <c r="AS270">
        <v>0</v>
      </c>
      <c r="AT270">
        <f>IF(AR270*$H$13&gt;=AV270,1.0,(AV270/(AV270-AR270*$H$13)))</f>
        <v>0</v>
      </c>
      <c r="AU270">
        <f>(AT270-1)*100</f>
        <v>0</v>
      </c>
      <c r="AV270">
        <f>MAX(0,($B$13+$C$13*BU270)/(1+$D$13*BU270)*BN270/(BP270+273)*$E$13)</f>
        <v>0</v>
      </c>
      <c r="AW270">
        <f>$B$11*BV270+$C$11*BW270+$F$11*CH270*(1-CK270)</f>
        <v>0</v>
      </c>
      <c r="AX270">
        <f>AW270*AY270</f>
        <v>0</v>
      </c>
      <c r="AY270">
        <f>($B$11*$D$9+$C$11*$D$9+$F$11*((CU270+CM270)/MAX(CU270+CM270+CV270, 0.1)*$I$9+CV270/MAX(CU270+CM270+CV270, 0.1)*$J$9))/($B$11+$C$11+$F$11)</f>
        <v>0</v>
      </c>
      <c r="AZ270">
        <f>($B$11*$K$9+$C$11*$K$9+$F$11*((CU270+CM270)/MAX(CU270+CM270+CV270, 0.1)*$P$9+CV270/MAX(CU270+CM270+CV270, 0.1)*$Q$9))/($B$11+$C$11+$F$11)</f>
        <v>0</v>
      </c>
      <c r="BA270">
        <v>6</v>
      </c>
      <c r="BB270">
        <v>0.5</v>
      </c>
      <c r="BC270" t="s">
        <v>355</v>
      </c>
      <c r="BD270">
        <v>2</v>
      </c>
      <c r="BE270" t="b">
        <v>1</v>
      </c>
      <c r="BF270">
        <v>1714162859.166666</v>
      </c>
      <c r="BG270">
        <v>417.4435999999999</v>
      </c>
      <c r="BH270">
        <v>419.9808333333334</v>
      </c>
      <c r="BI270">
        <v>17.21660666666667</v>
      </c>
      <c r="BJ270">
        <v>16.95935</v>
      </c>
      <c r="BK270">
        <v>420.1246666666667</v>
      </c>
      <c r="BL270">
        <v>17.22576333333333</v>
      </c>
      <c r="BM270">
        <v>600.0069999999999</v>
      </c>
      <c r="BN270">
        <v>101.2938333333334</v>
      </c>
      <c r="BO270">
        <v>0.10000082</v>
      </c>
      <c r="BP270">
        <v>25.32068666666667</v>
      </c>
      <c r="BQ270">
        <v>25.41898333333334</v>
      </c>
      <c r="BR270">
        <v>999.9000000000002</v>
      </c>
      <c r="BS270">
        <v>0</v>
      </c>
      <c r="BT270">
        <v>0</v>
      </c>
      <c r="BU270">
        <v>9999.756666666666</v>
      </c>
      <c r="BV270">
        <v>0</v>
      </c>
      <c r="BW270">
        <v>848.2592333333336</v>
      </c>
      <c r="BX270">
        <v>-2.537255333333333</v>
      </c>
      <c r="BY270">
        <v>424.7564</v>
      </c>
      <c r="BZ270">
        <v>427.2263</v>
      </c>
      <c r="CA270">
        <v>0.2572514666666667</v>
      </c>
      <c r="CB270">
        <v>419.9808333333334</v>
      </c>
      <c r="CC270">
        <v>16.95935</v>
      </c>
      <c r="CD270">
        <v>1.743934666666667</v>
      </c>
      <c r="CE270">
        <v>1.717875666666667</v>
      </c>
      <c r="CF270">
        <v>15.29312333333333</v>
      </c>
      <c r="CG270">
        <v>15.05892</v>
      </c>
      <c r="CH270">
        <v>444.9938333333333</v>
      </c>
      <c r="CI270">
        <v>0.909972</v>
      </c>
      <c r="CJ270">
        <v>0.09002819999999997</v>
      </c>
      <c r="CK270">
        <v>0</v>
      </c>
      <c r="CL270">
        <v>242.9644666666667</v>
      </c>
      <c r="CM270">
        <v>5.00098</v>
      </c>
      <c r="CN270">
        <v>1639.560999999999</v>
      </c>
      <c r="CO270">
        <v>4085.791666666667</v>
      </c>
      <c r="CP270">
        <v>34.8687</v>
      </c>
      <c r="CQ270">
        <v>38.25413333333334</v>
      </c>
      <c r="CR270">
        <v>36.375</v>
      </c>
      <c r="CS270">
        <v>37.6374</v>
      </c>
      <c r="CT270">
        <v>36.66219999999999</v>
      </c>
      <c r="CU270">
        <v>400.3813333333332</v>
      </c>
      <c r="CV270">
        <v>39.60999999999999</v>
      </c>
      <c r="CW270">
        <v>0</v>
      </c>
      <c r="CX270">
        <v>1714162954.1</v>
      </c>
      <c r="CY270">
        <v>0</v>
      </c>
      <c r="CZ270">
        <v>1714161578</v>
      </c>
      <c r="DA270" t="s">
        <v>817</v>
      </c>
      <c r="DB270">
        <v>1714161569.5</v>
      </c>
      <c r="DC270">
        <v>1714161578</v>
      </c>
      <c r="DD270">
        <v>9</v>
      </c>
      <c r="DE270">
        <v>-1.772</v>
      </c>
      <c r="DF270">
        <v>0.006</v>
      </c>
      <c r="DG270">
        <v>-2.692</v>
      </c>
      <c r="DH270">
        <v>0.004</v>
      </c>
      <c r="DI270">
        <v>420</v>
      </c>
      <c r="DJ270">
        <v>20</v>
      </c>
      <c r="DK270">
        <v>0.09</v>
      </c>
      <c r="DL270">
        <v>0.04</v>
      </c>
      <c r="DM270">
        <v>-2.5117915</v>
      </c>
      <c r="DN270">
        <v>-0.473697636022514</v>
      </c>
      <c r="DO270">
        <v>0.06847594543158939</v>
      </c>
      <c r="DP270">
        <v>0</v>
      </c>
      <c r="DQ270">
        <v>0.25891145</v>
      </c>
      <c r="DR270">
        <v>-0.02854453283302116</v>
      </c>
      <c r="DS270">
        <v>0.003066920319718137</v>
      </c>
      <c r="DT270">
        <v>1</v>
      </c>
      <c r="DU270">
        <v>1</v>
      </c>
      <c r="DV270">
        <v>2</v>
      </c>
      <c r="DW270" t="s">
        <v>368</v>
      </c>
      <c r="DX270">
        <v>3.22854</v>
      </c>
      <c r="DY270">
        <v>2.70425</v>
      </c>
      <c r="DZ270">
        <v>0.104729</v>
      </c>
      <c r="EA270">
        <v>0.105035</v>
      </c>
      <c r="EB270">
        <v>0.09079420000000001</v>
      </c>
      <c r="EC270">
        <v>0.0903236</v>
      </c>
      <c r="ED270">
        <v>29049.7</v>
      </c>
      <c r="EE270">
        <v>28299.2</v>
      </c>
      <c r="EF270">
        <v>31093.1</v>
      </c>
      <c r="EG270">
        <v>29997.4</v>
      </c>
      <c r="EH270">
        <v>37853.2</v>
      </c>
      <c r="EI270">
        <v>36106.2</v>
      </c>
      <c r="EJ270">
        <v>43561</v>
      </c>
      <c r="EK270">
        <v>41913.6</v>
      </c>
      <c r="EL270">
        <v>2.09448</v>
      </c>
      <c r="EM270">
        <v>1.82635</v>
      </c>
      <c r="EN270">
        <v>-0.025969</v>
      </c>
      <c r="EO270">
        <v>0</v>
      </c>
      <c r="EP270">
        <v>25.8433</v>
      </c>
      <c r="EQ270">
        <v>999.9</v>
      </c>
      <c r="ER270">
        <v>37.6</v>
      </c>
      <c r="ES270">
        <v>34.8</v>
      </c>
      <c r="ET270">
        <v>20.7346</v>
      </c>
      <c r="EU270">
        <v>61.4531</v>
      </c>
      <c r="EV270">
        <v>22.2756</v>
      </c>
      <c r="EW270">
        <v>1</v>
      </c>
      <c r="EX270">
        <v>0.203023</v>
      </c>
      <c r="EY270">
        <v>2.45089</v>
      </c>
      <c r="EZ270">
        <v>20.1893</v>
      </c>
      <c r="FA270">
        <v>5.22568</v>
      </c>
      <c r="FB270">
        <v>11.998</v>
      </c>
      <c r="FC270">
        <v>4.96585</v>
      </c>
      <c r="FD270">
        <v>3.297</v>
      </c>
      <c r="FE270">
        <v>9999</v>
      </c>
      <c r="FF270">
        <v>9999</v>
      </c>
      <c r="FG270">
        <v>9999</v>
      </c>
      <c r="FH270">
        <v>29.8</v>
      </c>
      <c r="FI270">
        <v>4.971</v>
      </c>
      <c r="FJ270">
        <v>1.86783</v>
      </c>
      <c r="FK270">
        <v>1.85928</v>
      </c>
      <c r="FL270">
        <v>1.86534</v>
      </c>
      <c r="FM270">
        <v>1.86319</v>
      </c>
      <c r="FN270">
        <v>1.86457</v>
      </c>
      <c r="FO270">
        <v>1.86005</v>
      </c>
      <c r="FP270">
        <v>1.86417</v>
      </c>
      <c r="FQ270">
        <v>0</v>
      </c>
      <c r="FR270">
        <v>0</v>
      </c>
      <c r="FS270">
        <v>0</v>
      </c>
      <c r="FT270">
        <v>0</v>
      </c>
      <c r="FU270" t="s">
        <v>358</v>
      </c>
      <c r="FV270" t="s">
        <v>359</v>
      </c>
      <c r="FW270" t="s">
        <v>360</v>
      </c>
      <c r="FX270" t="s">
        <v>360</v>
      </c>
      <c r="FY270" t="s">
        <v>360</v>
      </c>
      <c r="FZ270" t="s">
        <v>360</v>
      </c>
      <c r="GA270">
        <v>0</v>
      </c>
      <c r="GB270">
        <v>100</v>
      </c>
      <c r="GC270">
        <v>100</v>
      </c>
      <c r="GD270">
        <v>-2.681</v>
      </c>
      <c r="GE270">
        <v>-0.0091</v>
      </c>
      <c r="GF270">
        <v>-0.8350387837502102</v>
      </c>
      <c r="GG270">
        <v>-0.004200780211792431</v>
      </c>
      <c r="GH270">
        <v>-6.086107273994438E-07</v>
      </c>
      <c r="GI270">
        <v>3.538391214060535E-10</v>
      </c>
      <c r="GJ270">
        <v>-0.03917734835192339</v>
      </c>
      <c r="GK270">
        <v>0.006682484536868237</v>
      </c>
      <c r="GL270">
        <v>-0.0007200357986506558</v>
      </c>
      <c r="GM270">
        <v>2.515042002614049E-05</v>
      </c>
      <c r="GN270">
        <v>15</v>
      </c>
      <c r="GO270">
        <v>1944</v>
      </c>
      <c r="GP270">
        <v>3</v>
      </c>
      <c r="GQ270">
        <v>20</v>
      </c>
      <c r="GR270">
        <v>21.6</v>
      </c>
      <c r="GS270">
        <v>21.5</v>
      </c>
      <c r="GT270">
        <v>1.14502</v>
      </c>
      <c r="GU270">
        <v>2.46216</v>
      </c>
      <c r="GV270">
        <v>1.44897</v>
      </c>
      <c r="GW270">
        <v>2.28394</v>
      </c>
      <c r="GX270">
        <v>1.55151</v>
      </c>
      <c r="GY270">
        <v>2.32056</v>
      </c>
      <c r="GZ270">
        <v>39.2422</v>
      </c>
      <c r="HA270">
        <v>13.1776</v>
      </c>
      <c r="HB270">
        <v>18</v>
      </c>
      <c r="HC270">
        <v>605.388</v>
      </c>
      <c r="HD270">
        <v>433.221</v>
      </c>
      <c r="HE270">
        <v>22.0008</v>
      </c>
      <c r="HF270">
        <v>29.6292</v>
      </c>
      <c r="HG270">
        <v>30.0005</v>
      </c>
      <c r="HH270">
        <v>29.6567</v>
      </c>
      <c r="HI270">
        <v>29.6232</v>
      </c>
      <c r="HJ270">
        <v>22.9181</v>
      </c>
      <c r="HK270">
        <v>25.4397</v>
      </c>
      <c r="HL270">
        <v>43.0668</v>
      </c>
      <c r="HM270">
        <v>22</v>
      </c>
      <c r="HN270">
        <v>420</v>
      </c>
      <c r="HO270">
        <v>16.9466</v>
      </c>
      <c r="HP270">
        <v>98.6527</v>
      </c>
      <c r="HQ270">
        <v>100.127</v>
      </c>
    </row>
    <row r="271" spans="1:225">
      <c r="A271">
        <v>255</v>
      </c>
      <c r="B271">
        <v>1714162877.1</v>
      </c>
      <c r="C271">
        <v>11820</v>
      </c>
      <c r="D271" t="s">
        <v>898</v>
      </c>
      <c r="E271" t="s">
        <v>899</v>
      </c>
      <c r="F271">
        <v>5</v>
      </c>
      <c r="G271" t="s">
        <v>534</v>
      </c>
      <c r="H271">
        <v>1714162869.166666</v>
      </c>
      <c r="I271">
        <f>(J271)/1000</f>
        <v>0</v>
      </c>
      <c r="J271">
        <f>IF(BE271, AM271, AG271)</f>
        <v>0</v>
      </c>
      <c r="K271">
        <f>IF(BE271, AH271, AF271)</f>
        <v>0</v>
      </c>
      <c r="L271">
        <f>BG271 - IF(AT271&gt;1, K271*BA271*100.0/(AV271*BU271), 0)</f>
        <v>0</v>
      </c>
      <c r="M271">
        <f>((S271-I271/2)*L271-K271)/(S271+I271/2)</f>
        <v>0</v>
      </c>
      <c r="N271">
        <f>M271*(BN271+BO271)/1000.0</f>
        <v>0</v>
      </c>
      <c r="O271">
        <f>(BG271 - IF(AT271&gt;1, K271*BA271*100.0/(AV271*BU271), 0))*(BN271+BO271)/1000.0</f>
        <v>0</v>
      </c>
      <c r="P271">
        <f>2.0/((1/R271-1/Q271)+SIGN(R271)*SQRT((1/R271-1/Q271)*(1/R271-1/Q271) + 4*BB271/((BB271+1)*(BB271+1))*(2*1/R271*1/Q271-1/Q271*1/Q271)))</f>
        <v>0</v>
      </c>
      <c r="Q271">
        <f>IF(LEFT(BC271,1)&lt;&gt;"0",IF(LEFT(BC271,1)="1",3.0,BD271),$D$5+$E$5*(BU271*BN271/($K$5*1000))+$F$5*(BU271*BN271/($K$5*1000))*MAX(MIN(BA271,$J$5),$I$5)*MAX(MIN(BA271,$J$5),$I$5)+$G$5*MAX(MIN(BA271,$J$5),$I$5)*(BU271*BN271/($K$5*1000))+$H$5*(BU271*BN271/($K$5*1000))*(BU271*BN271/($K$5*1000)))</f>
        <v>0</v>
      </c>
      <c r="R271">
        <f>I271*(1000-(1000*0.61365*exp(17.502*V271/(240.97+V271))/(BN271+BO271)+BI271)/2)/(1000*0.61365*exp(17.502*V271/(240.97+V271))/(BN271+BO271)-BI271)</f>
        <v>0</v>
      </c>
      <c r="S271">
        <f>1/((BB271+1)/(P271/1.6)+1/(Q271/1.37)) + BB271/((BB271+1)/(P271/1.6) + BB271/(Q271/1.37))</f>
        <v>0</v>
      </c>
      <c r="T271">
        <f>(AW271*AZ271)</f>
        <v>0</v>
      </c>
      <c r="U271">
        <f>(BP271+(T271+2*0.95*5.67E-8*(((BP271+$B$7)+273)^4-(BP271+273)^4)-44100*I271)/(1.84*29.3*Q271+8*0.95*5.67E-8*(BP271+273)^3))</f>
        <v>0</v>
      </c>
      <c r="V271">
        <f>($C$7*BQ271+$D$7*BR271+$E$7*U271)</f>
        <v>0</v>
      </c>
      <c r="W271">
        <f>0.61365*exp(17.502*V271/(240.97+V271))</f>
        <v>0</v>
      </c>
      <c r="X271">
        <f>(Y271/Z271*100)</f>
        <v>0</v>
      </c>
      <c r="Y271">
        <f>BI271*(BN271+BO271)/1000</f>
        <v>0</v>
      </c>
      <c r="Z271">
        <f>0.61365*exp(17.502*BP271/(240.97+BP271))</f>
        <v>0</v>
      </c>
      <c r="AA271">
        <f>(W271-BI271*(BN271+BO271)/1000)</f>
        <v>0</v>
      </c>
      <c r="AB271">
        <f>(-I271*44100)</f>
        <v>0</v>
      </c>
      <c r="AC271">
        <f>2*29.3*Q271*0.92*(BP271-V271)</f>
        <v>0</v>
      </c>
      <c r="AD271">
        <f>2*0.95*5.67E-8*(((BP271+$B$7)+273)^4-(V271+273)^4)</f>
        <v>0</v>
      </c>
      <c r="AE271">
        <f>T271+AD271+AB271+AC271</f>
        <v>0</v>
      </c>
      <c r="AF271">
        <f>BM271*AT271*(BH271-BG271*(1000-AT271*BJ271)/(1000-AT271*BI271))/(100*BA271)</f>
        <v>0</v>
      </c>
      <c r="AG271">
        <f>1000*BM271*AT271*(BI271-BJ271)/(100*BA271*(1000-AT271*BI271))</f>
        <v>0</v>
      </c>
      <c r="AH271">
        <f>(AI271 - AJ271 - BN271*1E3/(8.314*(BP271+273.15)) * AL271/BM271 * AK271) * BM271/(100*BA271) * (1000 - BJ271)/1000</f>
        <v>0</v>
      </c>
      <c r="AI271">
        <v>427.3076594516563</v>
      </c>
      <c r="AJ271">
        <v>424.7776181818181</v>
      </c>
      <c r="AK271">
        <v>0.0006036142833488369</v>
      </c>
      <c r="AL271">
        <v>67.23887175015673</v>
      </c>
      <c r="AM271">
        <f>(AO271 - AN271 + BN271*1E3/(8.314*(BP271+273.15)) * AQ271/BM271 * AP271) * BM271/(100*BA271) * 1000/(1000 - AO271)</f>
        <v>0</v>
      </c>
      <c r="AN271">
        <v>16.96785905522517</v>
      </c>
      <c r="AO271">
        <v>17.22601333333334</v>
      </c>
      <c r="AP271">
        <v>3.906678335653128E-05</v>
      </c>
      <c r="AQ271">
        <v>78.51007639043212</v>
      </c>
      <c r="AR271">
        <v>0</v>
      </c>
      <c r="AS271">
        <v>0</v>
      </c>
      <c r="AT271">
        <f>IF(AR271*$H$13&gt;=AV271,1.0,(AV271/(AV271-AR271*$H$13)))</f>
        <v>0</v>
      </c>
      <c r="AU271">
        <f>(AT271-1)*100</f>
        <v>0</v>
      </c>
      <c r="AV271">
        <f>MAX(0,($B$13+$C$13*BU271)/(1+$D$13*BU271)*BN271/(BP271+273)*$E$13)</f>
        <v>0</v>
      </c>
      <c r="AW271">
        <f>$B$11*BV271+$C$11*BW271+$F$11*CH271*(1-CK271)</f>
        <v>0</v>
      </c>
      <c r="AX271">
        <f>AW271*AY271</f>
        <v>0</v>
      </c>
      <c r="AY271">
        <f>($B$11*$D$9+$C$11*$D$9+$F$11*((CU271+CM271)/MAX(CU271+CM271+CV271, 0.1)*$I$9+CV271/MAX(CU271+CM271+CV271, 0.1)*$J$9))/($B$11+$C$11+$F$11)</f>
        <v>0</v>
      </c>
      <c r="AZ271">
        <f>($B$11*$K$9+$C$11*$K$9+$F$11*((CU271+CM271)/MAX(CU271+CM271+CV271, 0.1)*$P$9+CV271/MAX(CU271+CM271+CV271, 0.1)*$Q$9))/($B$11+$C$11+$F$11)</f>
        <v>0</v>
      </c>
      <c r="BA271">
        <v>6</v>
      </c>
      <c r="BB271">
        <v>0.5</v>
      </c>
      <c r="BC271" t="s">
        <v>355</v>
      </c>
      <c r="BD271">
        <v>2</v>
      </c>
      <c r="BE271" t="b">
        <v>1</v>
      </c>
      <c r="BF271">
        <v>1714162869.166666</v>
      </c>
      <c r="BG271">
        <v>417.4351</v>
      </c>
      <c r="BH271">
        <v>420.0020666666668</v>
      </c>
      <c r="BI271">
        <v>17.22222</v>
      </c>
      <c r="BJ271">
        <v>16.96555666666666</v>
      </c>
      <c r="BK271">
        <v>420.1161</v>
      </c>
      <c r="BL271">
        <v>17.23135</v>
      </c>
      <c r="BM271">
        <v>600.0133666666666</v>
      </c>
      <c r="BN271">
        <v>101.2959</v>
      </c>
      <c r="BO271">
        <v>0.1000188866666667</v>
      </c>
      <c r="BP271">
        <v>25.32443</v>
      </c>
      <c r="BQ271">
        <v>25.42102666666666</v>
      </c>
      <c r="BR271">
        <v>999.9000000000002</v>
      </c>
      <c r="BS271">
        <v>0</v>
      </c>
      <c r="BT271">
        <v>0</v>
      </c>
      <c r="BU271">
        <v>9999.627</v>
      </c>
      <c r="BV271">
        <v>0</v>
      </c>
      <c r="BW271">
        <v>825.3863333333333</v>
      </c>
      <c r="BX271">
        <v>-2.566901000000001</v>
      </c>
      <c r="BY271">
        <v>424.7502666666667</v>
      </c>
      <c r="BZ271">
        <v>427.2505666666667</v>
      </c>
      <c r="CA271">
        <v>0.2566521666666667</v>
      </c>
      <c r="CB271">
        <v>420.0020666666668</v>
      </c>
      <c r="CC271">
        <v>16.96555666666666</v>
      </c>
      <c r="CD271">
        <v>1.744538666666667</v>
      </c>
      <c r="CE271">
        <v>1.71854</v>
      </c>
      <c r="CF271">
        <v>15.29852</v>
      </c>
      <c r="CG271">
        <v>15.06492666666667</v>
      </c>
      <c r="CH271">
        <v>445.0087666666668</v>
      </c>
      <c r="CI271">
        <v>0.909972</v>
      </c>
      <c r="CJ271">
        <v>0.09002819999999997</v>
      </c>
      <c r="CK271">
        <v>0</v>
      </c>
      <c r="CL271">
        <v>242.4528333333333</v>
      </c>
      <c r="CM271">
        <v>5.00098</v>
      </c>
      <c r="CN271">
        <v>1646.382333333334</v>
      </c>
      <c r="CO271">
        <v>4085.931000000001</v>
      </c>
      <c r="CP271">
        <v>34.875</v>
      </c>
      <c r="CQ271">
        <v>38.26653333333333</v>
      </c>
      <c r="CR271">
        <v>36.375</v>
      </c>
      <c r="CS271">
        <v>37.65186666666667</v>
      </c>
      <c r="CT271">
        <v>36.68699999999999</v>
      </c>
      <c r="CU271">
        <v>400.3939999999999</v>
      </c>
      <c r="CV271">
        <v>39.61099999999999</v>
      </c>
      <c r="CW271">
        <v>0</v>
      </c>
      <c r="CX271">
        <v>1714162964.3</v>
      </c>
      <c r="CY271">
        <v>0</v>
      </c>
      <c r="CZ271">
        <v>1714161578</v>
      </c>
      <c r="DA271" t="s">
        <v>817</v>
      </c>
      <c r="DB271">
        <v>1714161569.5</v>
      </c>
      <c r="DC271">
        <v>1714161578</v>
      </c>
      <c r="DD271">
        <v>9</v>
      </c>
      <c r="DE271">
        <v>-1.772</v>
      </c>
      <c r="DF271">
        <v>0.006</v>
      </c>
      <c r="DG271">
        <v>-2.692</v>
      </c>
      <c r="DH271">
        <v>0.004</v>
      </c>
      <c r="DI271">
        <v>420</v>
      </c>
      <c r="DJ271">
        <v>20</v>
      </c>
      <c r="DK271">
        <v>0.09</v>
      </c>
      <c r="DL271">
        <v>0.04</v>
      </c>
      <c r="DM271">
        <v>-2.548955365853658</v>
      </c>
      <c r="DN271">
        <v>-0.2555155400696908</v>
      </c>
      <c r="DO271">
        <v>0.0362016248858853</v>
      </c>
      <c r="DP271">
        <v>0</v>
      </c>
      <c r="DQ271">
        <v>0.2569055853658537</v>
      </c>
      <c r="DR271">
        <v>-0.001171066202090462</v>
      </c>
      <c r="DS271">
        <v>0.0007242112943128084</v>
      </c>
      <c r="DT271">
        <v>1</v>
      </c>
      <c r="DU271">
        <v>1</v>
      </c>
      <c r="DV271">
        <v>2</v>
      </c>
      <c r="DW271" t="s">
        <v>368</v>
      </c>
      <c r="DX271">
        <v>3.22839</v>
      </c>
      <c r="DY271">
        <v>2.70427</v>
      </c>
      <c r="DZ271">
        <v>0.104731</v>
      </c>
      <c r="EA271">
        <v>0.105041</v>
      </c>
      <c r="EB271">
        <v>0.0908099</v>
      </c>
      <c r="EC271">
        <v>0.0903441</v>
      </c>
      <c r="ED271">
        <v>29049</v>
      </c>
      <c r="EE271">
        <v>28298</v>
      </c>
      <c r="EF271">
        <v>31092.5</v>
      </c>
      <c r="EG271">
        <v>29996.5</v>
      </c>
      <c r="EH271">
        <v>37851.5</v>
      </c>
      <c r="EI271">
        <v>36104.1</v>
      </c>
      <c r="EJ271">
        <v>43559.8</v>
      </c>
      <c r="EK271">
        <v>41912.1</v>
      </c>
      <c r="EL271">
        <v>2.0946</v>
      </c>
      <c r="EM271">
        <v>1.82598</v>
      </c>
      <c r="EN271">
        <v>-0.0261888</v>
      </c>
      <c r="EO271">
        <v>0</v>
      </c>
      <c r="EP271">
        <v>25.8566</v>
      </c>
      <c r="EQ271">
        <v>999.9</v>
      </c>
      <c r="ER271">
        <v>37.6</v>
      </c>
      <c r="ES271">
        <v>34.8</v>
      </c>
      <c r="ET271">
        <v>20.7342</v>
      </c>
      <c r="EU271">
        <v>61.3531</v>
      </c>
      <c r="EV271">
        <v>21.8229</v>
      </c>
      <c r="EW271">
        <v>1</v>
      </c>
      <c r="EX271">
        <v>0.203783</v>
      </c>
      <c r="EY271">
        <v>2.44376</v>
      </c>
      <c r="EZ271">
        <v>20.1891</v>
      </c>
      <c r="FA271">
        <v>5.22508</v>
      </c>
      <c r="FB271">
        <v>11.998</v>
      </c>
      <c r="FC271">
        <v>4.96565</v>
      </c>
      <c r="FD271">
        <v>3.297</v>
      </c>
      <c r="FE271">
        <v>9999</v>
      </c>
      <c r="FF271">
        <v>9999</v>
      </c>
      <c r="FG271">
        <v>9999</v>
      </c>
      <c r="FH271">
        <v>29.8</v>
      </c>
      <c r="FI271">
        <v>4.97098</v>
      </c>
      <c r="FJ271">
        <v>1.86784</v>
      </c>
      <c r="FK271">
        <v>1.85928</v>
      </c>
      <c r="FL271">
        <v>1.86533</v>
      </c>
      <c r="FM271">
        <v>1.86321</v>
      </c>
      <c r="FN271">
        <v>1.86456</v>
      </c>
      <c r="FO271">
        <v>1.86005</v>
      </c>
      <c r="FP271">
        <v>1.86417</v>
      </c>
      <c r="FQ271">
        <v>0</v>
      </c>
      <c r="FR271">
        <v>0</v>
      </c>
      <c r="FS271">
        <v>0</v>
      </c>
      <c r="FT271">
        <v>0</v>
      </c>
      <c r="FU271" t="s">
        <v>358</v>
      </c>
      <c r="FV271" t="s">
        <v>359</v>
      </c>
      <c r="FW271" t="s">
        <v>360</v>
      </c>
      <c r="FX271" t="s">
        <v>360</v>
      </c>
      <c r="FY271" t="s">
        <v>360</v>
      </c>
      <c r="FZ271" t="s">
        <v>360</v>
      </c>
      <c r="GA271">
        <v>0</v>
      </c>
      <c r="GB271">
        <v>100</v>
      </c>
      <c r="GC271">
        <v>100</v>
      </c>
      <c r="GD271">
        <v>-2.681</v>
      </c>
      <c r="GE271">
        <v>-0.0091</v>
      </c>
      <c r="GF271">
        <v>-0.8350387837502102</v>
      </c>
      <c r="GG271">
        <v>-0.004200780211792431</v>
      </c>
      <c r="GH271">
        <v>-6.086107273994438E-07</v>
      </c>
      <c r="GI271">
        <v>3.538391214060535E-10</v>
      </c>
      <c r="GJ271">
        <v>-0.03917734835192339</v>
      </c>
      <c r="GK271">
        <v>0.006682484536868237</v>
      </c>
      <c r="GL271">
        <v>-0.0007200357986506558</v>
      </c>
      <c r="GM271">
        <v>2.515042002614049E-05</v>
      </c>
      <c r="GN271">
        <v>15</v>
      </c>
      <c r="GO271">
        <v>1944</v>
      </c>
      <c r="GP271">
        <v>3</v>
      </c>
      <c r="GQ271">
        <v>20</v>
      </c>
      <c r="GR271">
        <v>21.8</v>
      </c>
      <c r="GS271">
        <v>21.7</v>
      </c>
      <c r="GT271">
        <v>1.14502</v>
      </c>
      <c r="GU271">
        <v>2.45728</v>
      </c>
      <c r="GV271">
        <v>1.44775</v>
      </c>
      <c r="GW271">
        <v>2.28516</v>
      </c>
      <c r="GX271">
        <v>1.55151</v>
      </c>
      <c r="GY271">
        <v>2.47437</v>
      </c>
      <c r="GZ271">
        <v>39.2422</v>
      </c>
      <c r="HA271">
        <v>13.1952</v>
      </c>
      <c r="HB271">
        <v>18</v>
      </c>
      <c r="HC271">
        <v>605.5599999999999</v>
      </c>
      <c r="HD271">
        <v>433.051</v>
      </c>
      <c r="HE271">
        <v>21.9992</v>
      </c>
      <c r="HF271">
        <v>29.6389</v>
      </c>
      <c r="HG271">
        <v>30.0005</v>
      </c>
      <c r="HH271">
        <v>29.6651</v>
      </c>
      <c r="HI271">
        <v>29.6308</v>
      </c>
      <c r="HJ271">
        <v>22.9177</v>
      </c>
      <c r="HK271">
        <v>25.4397</v>
      </c>
      <c r="HL271">
        <v>43.0668</v>
      </c>
      <c r="HM271">
        <v>22</v>
      </c>
      <c r="HN271">
        <v>420</v>
      </c>
      <c r="HO271">
        <v>16.9466</v>
      </c>
      <c r="HP271">
        <v>98.6504</v>
      </c>
      <c r="HQ271">
        <v>100.124</v>
      </c>
    </row>
    <row r="272" spans="1:225">
      <c r="A272">
        <v>256</v>
      </c>
      <c r="B272">
        <v>1714163701.5</v>
      </c>
      <c r="C272">
        <v>12644.40000009537</v>
      </c>
      <c r="D272" t="s">
        <v>900</v>
      </c>
      <c r="E272" t="s">
        <v>901</v>
      </c>
      <c r="F272">
        <v>5</v>
      </c>
      <c r="G272" t="s">
        <v>549</v>
      </c>
      <c r="H272">
        <v>1714163693.75</v>
      </c>
      <c r="I272">
        <f>(J272)/1000</f>
        <v>0</v>
      </c>
      <c r="J272">
        <f>IF(BE272, AM272, AG272)</f>
        <v>0</v>
      </c>
      <c r="K272">
        <f>IF(BE272, AH272, AF272)</f>
        <v>0</v>
      </c>
      <c r="L272">
        <f>BG272 - IF(AT272&gt;1, K272*BA272*100.0/(AV272*BU272), 0)</f>
        <v>0</v>
      </c>
      <c r="M272">
        <f>((S272-I272/2)*L272-K272)/(S272+I272/2)</f>
        <v>0</v>
      </c>
      <c r="N272">
        <f>M272*(BN272+BO272)/1000.0</f>
        <v>0</v>
      </c>
      <c r="O272">
        <f>(BG272 - IF(AT272&gt;1, K272*BA272*100.0/(AV272*BU272), 0))*(BN272+BO272)/1000.0</f>
        <v>0</v>
      </c>
      <c r="P272">
        <f>2.0/((1/R272-1/Q272)+SIGN(R272)*SQRT((1/R272-1/Q272)*(1/R272-1/Q272) + 4*BB272/((BB272+1)*(BB272+1))*(2*1/R272*1/Q272-1/Q272*1/Q272)))</f>
        <v>0</v>
      </c>
      <c r="Q272">
        <f>IF(LEFT(BC272,1)&lt;&gt;"0",IF(LEFT(BC272,1)="1",3.0,BD272),$D$5+$E$5*(BU272*BN272/($K$5*1000))+$F$5*(BU272*BN272/($K$5*1000))*MAX(MIN(BA272,$J$5),$I$5)*MAX(MIN(BA272,$J$5),$I$5)+$G$5*MAX(MIN(BA272,$J$5),$I$5)*(BU272*BN272/($K$5*1000))+$H$5*(BU272*BN272/($K$5*1000))*(BU272*BN272/($K$5*1000)))</f>
        <v>0</v>
      </c>
      <c r="R272">
        <f>I272*(1000-(1000*0.61365*exp(17.502*V272/(240.97+V272))/(BN272+BO272)+BI272)/2)/(1000*0.61365*exp(17.502*V272/(240.97+V272))/(BN272+BO272)-BI272)</f>
        <v>0</v>
      </c>
      <c r="S272">
        <f>1/((BB272+1)/(P272/1.6)+1/(Q272/1.37)) + BB272/((BB272+1)/(P272/1.6) + BB272/(Q272/1.37))</f>
        <v>0</v>
      </c>
      <c r="T272">
        <f>(AW272*AZ272)</f>
        <v>0</v>
      </c>
      <c r="U272">
        <f>(BP272+(T272+2*0.95*5.67E-8*(((BP272+$B$7)+273)^4-(BP272+273)^4)-44100*I272)/(1.84*29.3*Q272+8*0.95*5.67E-8*(BP272+273)^3))</f>
        <v>0</v>
      </c>
      <c r="V272">
        <f>($C$7*BQ272+$D$7*BR272+$E$7*U272)</f>
        <v>0</v>
      </c>
      <c r="W272">
        <f>0.61365*exp(17.502*V272/(240.97+V272))</f>
        <v>0</v>
      </c>
      <c r="X272">
        <f>(Y272/Z272*100)</f>
        <v>0</v>
      </c>
      <c r="Y272">
        <f>BI272*(BN272+BO272)/1000</f>
        <v>0</v>
      </c>
      <c r="Z272">
        <f>0.61365*exp(17.502*BP272/(240.97+BP272))</f>
        <v>0</v>
      </c>
      <c r="AA272">
        <f>(W272-BI272*(BN272+BO272)/1000)</f>
        <v>0</v>
      </c>
      <c r="AB272">
        <f>(-I272*44100)</f>
        <v>0</v>
      </c>
      <c r="AC272">
        <f>2*29.3*Q272*0.92*(BP272-V272)</f>
        <v>0</v>
      </c>
      <c r="AD272">
        <f>2*0.95*5.67E-8*(((BP272+$B$7)+273)^4-(V272+273)^4)</f>
        <v>0</v>
      </c>
      <c r="AE272">
        <f>T272+AD272+AB272+AC272</f>
        <v>0</v>
      </c>
      <c r="AF272">
        <f>BM272*AT272*(BH272-BG272*(1000-AT272*BJ272)/(1000-AT272*BI272))/(100*BA272)</f>
        <v>0</v>
      </c>
      <c r="AG272">
        <f>1000*BM272*AT272*(BI272-BJ272)/(100*BA272*(1000-AT272*BI272))</f>
        <v>0</v>
      </c>
      <c r="AH272">
        <f>(AI272 - AJ272 - BN272*1E3/(8.314*(BP272+273.15)) * AL272/BM272 * AK272) * BM272/(100*BA272) * (1000 - BJ272)/1000</f>
        <v>0</v>
      </c>
      <c r="AI272">
        <v>2029.522229908333</v>
      </c>
      <c r="AJ272">
        <v>1971.342484848484</v>
      </c>
      <c r="AK272">
        <v>11.7795031113374</v>
      </c>
      <c r="AL272">
        <v>67.23656755579616</v>
      </c>
      <c r="AM272">
        <f>(AO272 - AN272 + BN272*1E3/(8.314*(BP272+273.15)) * AQ272/BM272 * AP272) * BM272/(100*BA272) * 1000/(1000 - AO272)</f>
        <v>0</v>
      </c>
      <c r="AN272">
        <v>14.5379648243809</v>
      </c>
      <c r="AO272">
        <v>14.47511696969698</v>
      </c>
      <c r="AP272">
        <v>0.03282278897488512</v>
      </c>
      <c r="AQ272">
        <v>78.51301208403771</v>
      </c>
      <c r="AR272">
        <v>1</v>
      </c>
      <c r="AS272">
        <v>0</v>
      </c>
      <c r="AT272">
        <f>IF(AR272*$H$13&gt;=AV272,1.0,(AV272/(AV272-AR272*$H$13)))</f>
        <v>0</v>
      </c>
      <c r="AU272">
        <f>(AT272-1)*100</f>
        <v>0</v>
      </c>
      <c r="AV272">
        <f>MAX(0,($B$13+$C$13*BU272)/(1+$D$13*BU272)*BN272/(BP272+273)*$E$13)</f>
        <v>0</v>
      </c>
      <c r="AW272">
        <f>$B$11*BV272+$C$11*BW272+$F$11*CH272*(1-CK272)</f>
        <v>0</v>
      </c>
      <c r="AX272">
        <f>AW272*AY272</f>
        <v>0</v>
      </c>
      <c r="AY272">
        <f>($B$11*$D$9+$C$11*$D$9+$F$11*((CU272+CM272)/MAX(CU272+CM272+CV272, 0.1)*$I$9+CV272/MAX(CU272+CM272+CV272, 0.1)*$J$9))/($B$11+$C$11+$F$11)</f>
        <v>0</v>
      </c>
      <c r="AZ272">
        <f>($B$11*$K$9+$C$11*$K$9+$F$11*((CU272+CM272)/MAX(CU272+CM272+CV272, 0.1)*$P$9+CV272/MAX(CU272+CM272+CV272, 0.1)*$Q$9))/($B$11+$C$11+$F$11)</f>
        <v>0</v>
      </c>
      <c r="BA272">
        <v>6</v>
      </c>
      <c r="BB272">
        <v>0.5</v>
      </c>
      <c r="BC272" t="s">
        <v>355</v>
      </c>
      <c r="BD272">
        <v>2</v>
      </c>
      <c r="BE272" t="b">
        <v>1</v>
      </c>
      <c r="BF272">
        <v>1714163693.75</v>
      </c>
      <c r="BG272">
        <v>1756.640666666667</v>
      </c>
      <c r="BH272">
        <v>1999.990333333334</v>
      </c>
      <c r="BI272">
        <v>14.15611333333333</v>
      </c>
      <c r="BJ272">
        <v>14.50147333333333</v>
      </c>
      <c r="BK272">
        <v>1762.427666666667</v>
      </c>
      <c r="BL272">
        <v>14.1844</v>
      </c>
      <c r="BM272">
        <v>600.0978333333333</v>
      </c>
      <c r="BN272">
        <v>101.286</v>
      </c>
      <c r="BO272">
        <v>0.09994763</v>
      </c>
      <c r="BP272">
        <v>24.26274</v>
      </c>
      <c r="BQ272">
        <v>24.32782333333333</v>
      </c>
      <c r="BR272">
        <v>999.9000000000002</v>
      </c>
      <c r="BS272">
        <v>0</v>
      </c>
      <c r="BT272">
        <v>0</v>
      </c>
      <c r="BU272">
        <v>9997.771000000001</v>
      </c>
      <c r="BV272">
        <v>0</v>
      </c>
      <c r="BW272">
        <v>640.5770333333332</v>
      </c>
      <c r="BX272">
        <v>-243.3493266666666</v>
      </c>
      <c r="BY272">
        <v>1781.907</v>
      </c>
      <c r="BZ272">
        <v>2029.419666666666</v>
      </c>
      <c r="CA272">
        <v>-0.3453558166666666</v>
      </c>
      <c r="CB272">
        <v>1999.990333333334</v>
      </c>
      <c r="CC272">
        <v>14.50147333333333</v>
      </c>
      <c r="CD272">
        <v>1.433815333333333</v>
      </c>
      <c r="CE272">
        <v>1.468795</v>
      </c>
      <c r="CF272">
        <v>12.27794</v>
      </c>
      <c r="CG272">
        <v>12.64711</v>
      </c>
      <c r="CH272">
        <v>349.9951333333332</v>
      </c>
      <c r="CI272">
        <v>0.8999733333333333</v>
      </c>
      <c r="CJ272">
        <v>0.1000265666666667</v>
      </c>
      <c r="CK272">
        <v>0</v>
      </c>
      <c r="CL272">
        <v>109.4971666666667</v>
      </c>
      <c r="CM272">
        <v>5.00098</v>
      </c>
      <c r="CN272">
        <v>848.0919000000001</v>
      </c>
      <c r="CO272">
        <v>3193.070999999999</v>
      </c>
      <c r="CP272">
        <v>34.64773333333333</v>
      </c>
      <c r="CQ272">
        <v>38.18699999999999</v>
      </c>
      <c r="CR272">
        <v>36.28513333333333</v>
      </c>
      <c r="CS272">
        <v>37.68699999999999</v>
      </c>
      <c r="CT272">
        <v>36.46429999999999</v>
      </c>
      <c r="CU272">
        <v>310.4866666666666</v>
      </c>
      <c r="CV272">
        <v>34.51</v>
      </c>
      <c r="CW272">
        <v>0</v>
      </c>
      <c r="CX272">
        <v>1714163788.7</v>
      </c>
      <c r="CY272">
        <v>0</v>
      </c>
      <c r="CZ272">
        <v>1714163585.5</v>
      </c>
      <c r="DA272" t="s">
        <v>902</v>
      </c>
      <c r="DB272">
        <v>1714163585.5</v>
      </c>
      <c r="DC272">
        <v>1714163575</v>
      </c>
      <c r="DD272">
        <v>10</v>
      </c>
      <c r="DE272">
        <v>2.525</v>
      </c>
      <c r="DF272">
        <v>-0.011</v>
      </c>
      <c r="DG272">
        <v>-6.331</v>
      </c>
      <c r="DH272">
        <v>-0.027</v>
      </c>
      <c r="DI272">
        <v>2000</v>
      </c>
      <c r="DJ272">
        <v>15</v>
      </c>
      <c r="DK272">
        <v>3.67</v>
      </c>
      <c r="DL272">
        <v>0.19</v>
      </c>
      <c r="DM272">
        <v>-367.5086225</v>
      </c>
      <c r="DN272">
        <v>2292.79471857411</v>
      </c>
      <c r="DO272">
        <v>259.5165763709599</v>
      </c>
      <c r="DP272">
        <v>0</v>
      </c>
      <c r="DQ272">
        <v>-0.484062305</v>
      </c>
      <c r="DR272">
        <v>2.691036659662288</v>
      </c>
      <c r="DS272">
        <v>0.3283061868878166</v>
      </c>
      <c r="DT272">
        <v>0</v>
      </c>
      <c r="DU272">
        <v>0</v>
      </c>
      <c r="DV272">
        <v>2</v>
      </c>
      <c r="DW272" t="s">
        <v>357</v>
      </c>
      <c r="DX272">
        <v>3.22772</v>
      </c>
      <c r="DY272">
        <v>2.70408</v>
      </c>
      <c r="DZ272">
        <v>0.288554</v>
      </c>
      <c r="EA272">
        <v>0.293048</v>
      </c>
      <c r="EB272">
        <v>0.08006729999999999</v>
      </c>
      <c r="EC272">
        <v>0.0806875</v>
      </c>
      <c r="ED272">
        <v>23089</v>
      </c>
      <c r="EE272">
        <v>22358</v>
      </c>
      <c r="EF272">
        <v>31102.6</v>
      </c>
      <c r="EG272">
        <v>30006.6</v>
      </c>
      <c r="EH272">
        <v>38318.1</v>
      </c>
      <c r="EI272">
        <v>36506.3</v>
      </c>
      <c r="EJ272">
        <v>43574.5</v>
      </c>
      <c r="EK272">
        <v>41926.9</v>
      </c>
      <c r="EL272">
        <v>2.07107</v>
      </c>
      <c r="EM272">
        <v>1.8284</v>
      </c>
      <c r="EN272">
        <v>-0.0381246</v>
      </c>
      <c r="EO272">
        <v>0</v>
      </c>
      <c r="EP272">
        <v>24.9216</v>
      </c>
      <c r="EQ272">
        <v>999.9</v>
      </c>
      <c r="ER272">
        <v>37</v>
      </c>
      <c r="ES272">
        <v>34.4</v>
      </c>
      <c r="ET272">
        <v>19.9579</v>
      </c>
      <c r="EU272">
        <v>61.4232</v>
      </c>
      <c r="EV272">
        <v>22.0873</v>
      </c>
      <c r="EW272">
        <v>1</v>
      </c>
      <c r="EX272">
        <v>0.196181</v>
      </c>
      <c r="EY272">
        <v>3.24656</v>
      </c>
      <c r="EZ272">
        <v>20.1782</v>
      </c>
      <c r="FA272">
        <v>5.22283</v>
      </c>
      <c r="FB272">
        <v>11.998</v>
      </c>
      <c r="FC272">
        <v>4.9655</v>
      </c>
      <c r="FD272">
        <v>3.297</v>
      </c>
      <c r="FE272">
        <v>9999</v>
      </c>
      <c r="FF272">
        <v>9999</v>
      </c>
      <c r="FG272">
        <v>9999</v>
      </c>
      <c r="FH272">
        <v>30</v>
      </c>
      <c r="FI272">
        <v>4.97096</v>
      </c>
      <c r="FJ272">
        <v>1.86784</v>
      </c>
      <c r="FK272">
        <v>1.85928</v>
      </c>
      <c r="FL272">
        <v>1.86528</v>
      </c>
      <c r="FM272">
        <v>1.86314</v>
      </c>
      <c r="FN272">
        <v>1.86454</v>
      </c>
      <c r="FO272">
        <v>1.86005</v>
      </c>
      <c r="FP272">
        <v>1.86413</v>
      </c>
      <c r="FQ272">
        <v>0</v>
      </c>
      <c r="FR272">
        <v>0</v>
      </c>
      <c r="FS272">
        <v>0</v>
      </c>
      <c r="FT272">
        <v>0</v>
      </c>
      <c r="FU272" t="s">
        <v>358</v>
      </c>
      <c r="FV272" t="s">
        <v>359</v>
      </c>
      <c r="FW272" t="s">
        <v>360</v>
      </c>
      <c r="FX272" t="s">
        <v>360</v>
      </c>
      <c r="FY272" t="s">
        <v>360</v>
      </c>
      <c r="FZ272" t="s">
        <v>360</v>
      </c>
      <c r="GA272">
        <v>0</v>
      </c>
      <c r="GB272">
        <v>100</v>
      </c>
      <c r="GC272">
        <v>100</v>
      </c>
      <c r="GD272">
        <v>-6.35</v>
      </c>
      <c r="GE272">
        <v>-0.0278</v>
      </c>
      <c r="GF272">
        <v>1.535452364943019</v>
      </c>
      <c r="GG272">
        <v>-0.004200780211792431</v>
      </c>
      <c r="GH272">
        <v>-6.086107273994438E-07</v>
      </c>
      <c r="GI272">
        <v>3.538391214060535E-10</v>
      </c>
      <c r="GJ272">
        <v>-0.05000879605672461</v>
      </c>
      <c r="GK272">
        <v>0.006682484536868237</v>
      </c>
      <c r="GL272">
        <v>-0.0007200357986506558</v>
      </c>
      <c r="GM272">
        <v>2.515042002614049E-05</v>
      </c>
      <c r="GN272">
        <v>15</v>
      </c>
      <c r="GO272">
        <v>1944</v>
      </c>
      <c r="GP272">
        <v>3</v>
      </c>
      <c r="GQ272">
        <v>20</v>
      </c>
      <c r="GR272">
        <v>1.9</v>
      </c>
      <c r="GS272">
        <v>2.1</v>
      </c>
      <c r="GT272">
        <v>4.04053</v>
      </c>
      <c r="GU272">
        <v>2.43164</v>
      </c>
      <c r="GV272">
        <v>1.44897</v>
      </c>
      <c r="GW272">
        <v>2.28516</v>
      </c>
      <c r="GX272">
        <v>1.55151</v>
      </c>
      <c r="GY272">
        <v>2.27661</v>
      </c>
      <c r="GZ272">
        <v>38.7717</v>
      </c>
      <c r="HA272">
        <v>12.7223</v>
      </c>
      <c r="HB272">
        <v>18</v>
      </c>
      <c r="HC272">
        <v>588.4059999999999</v>
      </c>
      <c r="HD272">
        <v>434.29</v>
      </c>
      <c r="HE272">
        <v>19.9979</v>
      </c>
      <c r="HF272">
        <v>29.5275</v>
      </c>
      <c r="HG272">
        <v>29.9998</v>
      </c>
      <c r="HH272">
        <v>29.6233</v>
      </c>
      <c r="HI272">
        <v>29.6003</v>
      </c>
      <c r="HJ272">
        <v>80.8869</v>
      </c>
      <c r="HK272">
        <v>36.029</v>
      </c>
      <c r="HL272">
        <v>38.9287</v>
      </c>
      <c r="HM272">
        <v>20</v>
      </c>
      <c r="HN272">
        <v>2000</v>
      </c>
      <c r="HO272">
        <v>14.5028</v>
      </c>
      <c r="HP272">
        <v>98.6832</v>
      </c>
      <c r="HQ272">
        <v>100.159</v>
      </c>
    </row>
    <row r="273" spans="1:225">
      <c r="A273">
        <v>257</v>
      </c>
      <c r="B273">
        <v>1714163726.5</v>
      </c>
      <c r="C273">
        <v>12669.40000009537</v>
      </c>
      <c r="D273" t="s">
        <v>903</v>
      </c>
      <c r="E273" t="s">
        <v>904</v>
      </c>
      <c r="F273">
        <v>5</v>
      </c>
      <c r="G273" t="s">
        <v>549</v>
      </c>
      <c r="H273">
        <v>1714163720.75</v>
      </c>
      <c r="I273">
        <f>(J273)/1000</f>
        <v>0</v>
      </c>
      <c r="J273">
        <f>IF(BE273, AM273, AG273)</f>
        <v>0</v>
      </c>
      <c r="K273">
        <f>IF(BE273, AH273, AF273)</f>
        <v>0</v>
      </c>
      <c r="L273">
        <f>BG273 - IF(AT273&gt;1, K273*BA273*100.0/(AV273*BU273), 0)</f>
        <v>0</v>
      </c>
      <c r="M273">
        <f>((S273-I273/2)*L273-K273)/(S273+I273/2)</f>
        <v>0</v>
      </c>
      <c r="N273">
        <f>M273*(BN273+BO273)/1000.0</f>
        <v>0</v>
      </c>
      <c r="O273">
        <f>(BG273 - IF(AT273&gt;1, K273*BA273*100.0/(AV273*BU273), 0))*(BN273+BO273)/1000.0</f>
        <v>0</v>
      </c>
      <c r="P273">
        <f>2.0/((1/R273-1/Q273)+SIGN(R273)*SQRT((1/R273-1/Q273)*(1/R273-1/Q273) + 4*BB273/((BB273+1)*(BB273+1))*(2*1/R273*1/Q273-1/Q273*1/Q273)))</f>
        <v>0</v>
      </c>
      <c r="Q273">
        <f>IF(LEFT(BC273,1)&lt;&gt;"0",IF(LEFT(BC273,1)="1",3.0,BD273),$D$5+$E$5*(BU273*BN273/($K$5*1000))+$F$5*(BU273*BN273/($K$5*1000))*MAX(MIN(BA273,$J$5),$I$5)*MAX(MIN(BA273,$J$5),$I$5)+$G$5*MAX(MIN(BA273,$J$5),$I$5)*(BU273*BN273/($K$5*1000))+$H$5*(BU273*BN273/($K$5*1000))*(BU273*BN273/($K$5*1000)))</f>
        <v>0</v>
      </c>
      <c r="R273">
        <f>I273*(1000-(1000*0.61365*exp(17.502*V273/(240.97+V273))/(BN273+BO273)+BI273)/2)/(1000*0.61365*exp(17.502*V273/(240.97+V273))/(BN273+BO273)-BI273)</f>
        <v>0</v>
      </c>
      <c r="S273">
        <f>1/((BB273+1)/(P273/1.6)+1/(Q273/1.37)) + BB273/((BB273+1)/(P273/1.6) + BB273/(Q273/1.37))</f>
        <v>0</v>
      </c>
      <c r="T273">
        <f>(AW273*AZ273)</f>
        <v>0</v>
      </c>
      <c r="U273">
        <f>(BP273+(T273+2*0.95*5.67E-8*(((BP273+$B$7)+273)^4-(BP273+273)^4)-44100*I273)/(1.84*29.3*Q273+8*0.95*5.67E-8*(BP273+273)^3))</f>
        <v>0</v>
      </c>
      <c r="V273">
        <f>($C$7*BQ273+$D$7*BR273+$E$7*U273)</f>
        <v>0</v>
      </c>
      <c r="W273">
        <f>0.61365*exp(17.502*V273/(240.97+V273))</f>
        <v>0</v>
      </c>
      <c r="X273">
        <f>(Y273/Z273*100)</f>
        <v>0</v>
      </c>
      <c r="Y273">
        <f>BI273*(BN273+BO273)/1000</f>
        <v>0</v>
      </c>
      <c r="Z273">
        <f>0.61365*exp(17.502*BP273/(240.97+BP273))</f>
        <v>0</v>
      </c>
      <c r="AA273">
        <f>(W273-BI273*(BN273+BO273)/1000)</f>
        <v>0</v>
      </c>
      <c r="AB273">
        <f>(-I273*44100)</f>
        <v>0</v>
      </c>
      <c r="AC273">
        <f>2*29.3*Q273*0.92*(BP273-V273)</f>
        <v>0</v>
      </c>
      <c r="AD273">
        <f>2*0.95*5.67E-8*(((BP273+$B$7)+273)^4-(V273+273)^4)</f>
        <v>0</v>
      </c>
      <c r="AE273">
        <f>T273+AD273+AB273+AC273</f>
        <v>0</v>
      </c>
      <c r="AF273">
        <f>BM273*AT273*(BH273-BG273*(1000-AT273*BJ273)/(1000-AT273*BI273))/(100*BA273)</f>
        <v>0</v>
      </c>
      <c r="AG273">
        <f>1000*BM273*AT273*(BI273-BJ273)/(100*BA273*(1000-AT273*BI273))</f>
        <v>0</v>
      </c>
      <c r="AH273">
        <f>(AI273 - AJ273 - BN273*1E3/(8.314*(BP273+273.15)) * AL273/BM273 * AK273) * BM273/(100*BA273) * (1000 - BJ273)/1000</f>
        <v>0</v>
      </c>
      <c r="AI273">
        <v>2029.028242283556</v>
      </c>
      <c r="AJ273">
        <v>2027.818484848485</v>
      </c>
      <c r="AK273">
        <v>0.1774050437368066</v>
      </c>
      <c r="AL273">
        <v>67.23656755579616</v>
      </c>
      <c r="AM273">
        <f>(AO273 - AN273 + BN273*1E3/(8.314*(BP273+273.15)) * AQ273/BM273 * AP273) * BM273/(100*BA273) * 1000/(1000 - AO273)</f>
        <v>0</v>
      </c>
      <c r="AN273">
        <v>14.24759860809356</v>
      </c>
      <c r="AO273">
        <v>14.50940545454546</v>
      </c>
      <c r="AP273">
        <v>-0.01344529922701801</v>
      </c>
      <c r="AQ273">
        <v>78.51301208403771</v>
      </c>
      <c r="AR273">
        <v>0</v>
      </c>
      <c r="AS273">
        <v>0</v>
      </c>
      <c r="AT273">
        <f>IF(AR273*$H$13&gt;=AV273,1.0,(AV273/(AV273-AR273*$H$13)))</f>
        <v>0</v>
      </c>
      <c r="AU273">
        <f>(AT273-1)*100</f>
        <v>0</v>
      </c>
      <c r="AV273">
        <f>MAX(0,($B$13+$C$13*BU273)/(1+$D$13*BU273)*BN273/(BP273+273)*$E$13)</f>
        <v>0</v>
      </c>
      <c r="AW273">
        <f>$B$11*BV273+$C$11*BW273+$F$11*CH273*(1-CK273)</f>
        <v>0</v>
      </c>
      <c r="AX273">
        <f>AW273*AY273</f>
        <v>0</v>
      </c>
      <c r="AY273">
        <f>($B$11*$D$9+$C$11*$D$9+$F$11*((CU273+CM273)/MAX(CU273+CM273+CV273, 0.1)*$I$9+CV273/MAX(CU273+CM273+CV273, 0.1)*$J$9))/($B$11+$C$11+$F$11)</f>
        <v>0</v>
      </c>
      <c r="AZ273">
        <f>($B$11*$K$9+$C$11*$K$9+$F$11*((CU273+CM273)/MAX(CU273+CM273+CV273, 0.1)*$P$9+CV273/MAX(CU273+CM273+CV273, 0.1)*$Q$9))/($B$11+$C$11+$F$11)</f>
        <v>0</v>
      </c>
      <c r="BA273">
        <v>6</v>
      </c>
      <c r="BB273">
        <v>0.5</v>
      </c>
      <c r="BC273" t="s">
        <v>355</v>
      </c>
      <c r="BD273">
        <v>2</v>
      </c>
      <c r="BE273" t="b">
        <v>1</v>
      </c>
      <c r="BF273">
        <v>1714163720.75</v>
      </c>
      <c r="BG273">
        <v>1996.843636363636</v>
      </c>
      <c r="BH273">
        <v>2000.055909090909</v>
      </c>
      <c r="BI273">
        <v>14.56901363636364</v>
      </c>
      <c r="BJ273">
        <v>14.30894090909091</v>
      </c>
      <c r="BK273">
        <v>2003.321818181818</v>
      </c>
      <c r="BL273">
        <v>14.59666363636364</v>
      </c>
      <c r="BM273">
        <v>600.0197727272727</v>
      </c>
      <c r="BN273">
        <v>101.2931818181818</v>
      </c>
      <c r="BO273">
        <v>0.09998257272727273</v>
      </c>
      <c r="BP273">
        <v>24.18535</v>
      </c>
      <c r="BQ273">
        <v>24.2623</v>
      </c>
      <c r="BR273">
        <v>999.9000000000003</v>
      </c>
      <c r="BS273">
        <v>0</v>
      </c>
      <c r="BT273">
        <v>0</v>
      </c>
      <c r="BU273">
        <v>10003.17545454545</v>
      </c>
      <c r="BV273">
        <v>0</v>
      </c>
      <c r="BW273">
        <v>673.6894090909092</v>
      </c>
      <c r="BX273">
        <v>-3.212046818181818</v>
      </c>
      <c r="BY273">
        <v>2026.36590909091</v>
      </c>
      <c r="BZ273">
        <v>2029.089545454546</v>
      </c>
      <c r="CA273">
        <v>0.2600720454545454</v>
      </c>
      <c r="CB273">
        <v>2000.055909090909</v>
      </c>
      <c r="CC273">
        <v>14.30894090909091</v>
      </c>
      <c r="CD273">
        <v>1.475741818181818</v>
      </c>
      <c r="CE273">
        <v>1.449398636363636</v>
      </c>
      <c r="CF273">
        <v>12.71908181818181</v>
      </c>
      <c r="CG273">
        <v>12.44441818181818</v>
      </c>
      <c r="CH273">
        <v>349.9991363636363</v>
      </c>
      <c r="CI273">
        <v>0.8999555909090908</v>
      </c>
      <c r="CJ273">
        <v>0.1000444136363637</v>
      </c>
      <c r="CK273">
        <v>0</v>
      </c>
      <c r="CL273">
        <v>108.8807727272727</v>
      </c>
      <c r="CM273">
        <v>5.000979999999999</v>
      </c>
      <c r="CN273">
        <v>840.7214090909092</v>
      </c>
      <c r="CO273">
        <v>3193.088636363636</v>
      </c>
      <c r="CP273">
        <v>34.625</v>
      </c>
      <c r="CQ273">
        <v>38.125</v>
      </c>
      <c r="CR273">
        <v>36.25</v>
      </c>
      <c r="CS273">
        <v>37.60495454545455</v>
      </c>
      <c r="CT273">
        <v>36.42854545454546</v>
      </c>
      <c r="CU273">
        <v>310.4845454545454</v>
      </c>
      <c r="CV273">
        <v>34.51727272727272</v>
      </c>
      <c r="CW273">
        <v>0</v>
      </c>
      <c r="CX273">
        <v>1714163813.9</v>
      </c>
      <c r="CY273">
        <v>0</v>
      </c>
      <c r="CZ273">
        <v>1714163585.5</v>
      </c>
      <c r="DA273" t="s">
        <v>902</v>
      </c>
      <c r="DB273">
        <v>1714163585.5</v>
      </c>
      <c r="DC273">
        <v>1714163575</v>
      </c>
      <c r="DD273">
        <v>10</v>
      </c>
      <c r="DE273">
        <v>2.525</v>
      </c>
      <c r="DF273">
        <v>-0.011</v>
      </c>
      <c r="DG273">
        <v>-6.331</v>
      </c>
      <c r="DH273">
        <v>-0.027</v>
      </c>
      <c r="DI273">
        <v>2000</v>
      </c>
      <c r="DJ273">
        <v>15</v>
      </c>
      <c r="DK273">
        <v>3.67</v>
      </c>
      <c r="DL273">
        <v>0.19</v>
      </c>
      <c r="DM273">
        <v>-8.26172725</v>
      </c>
      <c r="DN273">
        <v>63.50415793621019</v>
      </c>
      <c r="DO273">
        <v>6.606450061760849</v>
      </c>
      <c r="DP273">
        <v>0</v>
      </c>
      <c r="DQ273">
        <v>0.1870450025</v>
      </c>
      <c r="DR273">
        <v>0.8440229572232646</v>
      </c>
      <c r="DS273">
        <v>0.08269065262574268</v>
      </c>
      <c r="DT273">
        <v>0</v>
      </c>
      <c r="DU273">
        <v>0</v>
      </c>
      <c r="DV273">
        <v>2</v>
      </c>
      <c r="DW273" t="s">
        <v>357</v>
      </c>
      <c r="DX273">
        <v>3.22781</v>
      </c>
      <c r="DY273">
        <v>2.70426</v>
      </c>
      <c r="DZ273">
        <v>0.292843</v>
      </c>
      <c r="EA273">
        <v>0.293073</v>
      </c>
      <c r="EB273">
        <v>0.08013729999999999</v>
      </c>
      <c r="EC273">
        <v>0.0793763</v>
      </c>
      <c r="ED273">
        <v>22949.3</v>
      </c>
      <c r="EE273">
        <v>22357.9</v>
      </c>
      <c r="EF273">
        <v>31102.1</v>
      </c>
      <c r="EG273">
        <v>30007.4</v>
      </c>
      <c r="EH273">
        <v>38314.9</v>
      </c>
      <c r="EI273">
        <v>36559.2</v>
      </c>
      <c r="EJ273">
        <v>43574</v>
      </c>
      <c r="EK273">
        <v>41927.7</v>
      </c>
      <c r="EL273">
        <v>2.0736</v>
      </c>
      <c r="EM273">
        <v>1.82787</v>
      </c>
      <c r="EN273">
        <v>-0.0351369</v>
      </c>
      <c r="EO273">
        <v>0</v>
      </c>
      <c r="EP273">
        <v>24.8295</v>
      </c>
      <c r="EQ273">
        <v>999.9</v>
      </c>
      <c r="ER273">
        <v>36.8</v>
      </c>
      <c r="ES273">
        <v>34.4</v>
      </c>
      <c r="ET273">
        <v>19.8478</v>
      </c>
      <c r="EU273">
        <v>61.6232</v>
      </c>
      <c r="EV273">
        <v>21.7548</v>
      </c>
      <c r="EW273">
        <v>1</v>
      </c>
      <c r="EX273">
        <v>0.194992</v>
      </c>
      <c r="EY273">
        <v>3.20524</v>
      </c>
      <c r="EZ273">
        <v>20.1791</v>
      </c>
      <c r="FA273">
        <v>5.22328</v>
      </c>
      <c r="FB273">
        <v>11.998</v>
      </c>
      <c r="FC273">
        <v>4.9654</v>
      </c>
      <c r="FD273">
        <v>3.297</v>
      </c>
      <c r="FE273">
        <v>9999</v>
      </c>
      <c r="FF273">
        <v>9999</v>
      </c>
      <c r="FG273">
        <v>9999</v>
      </c>
      <c r="FH273">
        <v>30.1</v>
      </c>
      <c r="FI273">
        <v>4.97097</v>
      </c>
      <c r="FJ273">
        <v>1.86783</v>
      </c>
      <c r="FK273">
        <v>1.85928</v>
      </c>
      <c r="FL273">
        <v>1.86528</v>
      </c>
      <c r="FM273">
        <v>1.86312</v>
      </c>
      <c r="FN273">
        <v>1.86455</v>
      </c>
      <c r="FO273">
        <v>1.86005</v>
      </c>
      <c r="FP273">
        <v>1.86412</v>
      </c>
      <c r="FQ273">
        <v>0</v>
      </c>
      <c r="FR273">
        <v>0</v>
      </c>
      <c r="FS273">
        <v>0</v>
      </c>
      <c r="FT273">
        <v>0</v>
      </c>
      <c r="FU273" t="s">
        <v>358</v>
      </c>
      <c r="FV273" t="s">
        <v>359</v>
      </c>
      <c r="FW273" t="s">
        <v>360</v>
      </c>
      <c r="FX273" t="s">
        <v>360</v>
      </c>
      <c r="FY273" t="s">
        <v>360</v>
      </c>
      <c r="FZ273" t="s">
        <v>360</v>
      </c>
      <c r="GA273">
        <v>0</v>
      </c>
      <c r="GB273">
        <v>100</v>
      </c>
      <c r="GC273">
        <v>100</v>
      </c>
      <c r="GD273">
        <v>-6.48</v>
      </c>
      <c r="GE273">
        <v>-0.0278</v>
      </c>
      <c r="GF273">
        <v>1.535452364943019</v>
      </c>
      <c r="GG273">
        <v>-0.004200780211792431</v>
      </c>
      <c r="GH273">
        <v>-6.086107273994438E-07</v>
      </c>
      <c r="GI273">
        <v>3.538391214060535E-10</v>
      </c>
      <c r="GJ273">
        <v>-0.05000879605672461</v>
      </c>
      <c r="GK273">
        <v>0.006682484536868237</v>
      </c>
      <c r="GL273">
        <v>-0.0007200357986506558</v>
      </c>
      <c r="GM273">
        <v>2.515042002614049E-05</v>
      </c>
      <c r="GN273">
        <v>15</v>
      </c>
      <c r="GO273">
        <v>1944</v>
      </c>
      <c r="GP273">
        <v>3</v>
      </c>
      <c r="GQ273">
        <v>20</v>
      </c>
      <c r="GR273">
        <v>2.4</v>
      </c>
      <c r="GS273">
        <v>2.5</v>
      </c>
      <c r="GT273">
        <v>4.03931</v>
      </c>
      <c r="GU273">
        <v>2.43408</v>
      </c>
      <c r="GV273">
        <v>1.44897</v>
      </c>
      <c r="GW273">
        <v>2.28516</v>
      </c>
      <c r="GX273">
        <v>1.55151</v>
      </c>
      <c r="GY273">
        <v>2.35107</v>
      </c>
      <c r="GZ273">
        <v>38.7471</v>
      </c>
      <c r="HA273">
        <v>12.7136</v>
      </c>
      <c r="HB273">
        <v>18</v>
      </c>
      <c r="HC273">
        <v>590.0700000000001</v>
      </c>
      <c r="HD273">
        <v>433.891</v>
      </c>
      <c r="HE273">
        <v>19.9982</v>
      </c>
      <c r="HF273">
        <v>29.5155</v>
      </c>
      <c r="HG273">
        <v>29.9998</v>
      </c>
      <c r="HH273">
        <v>29.6113</v>
      </c>
      <c r="HI273">
        <v>29.589</v>
      </c>
      <c r="HJ273">
        <v>80.8484</v>
      </c>
      <c r="HK273">
        <v>37.4742</v>
      </c>
      <c r="HL273">
        <v>38.5507</v>
      </c>
      <c r="HM273">
        <v>20</v>
      </c>
      <c r="HN273">
        <v>2000</v>
      </c>
      <c r="HO273">
        <v>14.1634</v>
      </c>
      <c r="HP273">
        <v>98.6819</v>
      </c>
      <c r="HQ273">
        <v>100.161</v>
      </c>
    </row>
    <row r="274" spans="1:225">
      <c r="A274">
        <v>258</v>
      </c>
      <c r="B274">
        <v>1714163746</v>
      </c>
      <c r="C274">
        <v>12688.90000009537</v>
      </c>
      <c r="D274" t="s">
        <v>905</v>
      </c>
      <c r="E274" t="s">
        <v>906</v>
      </c>
      <c r="F274">
        <v>5</v>
      </c>
      <c r="G274" t="s">
        <v>549</v>
      </c>
      <c r="H274">
        <v>1714163738.5</v>
      </c>
      <c r="I274">
        <f>(J274)/1000</f>
        <v>0</v>
      </c>
      <c r="J274">
        <f>IF(BE274, AM274, AG274)</f>
        <v>0</v>
      </c>
      <c r="K274">
        <f>IF(BE274, AH274, AF274)</f>
        <v>0</v>
      </c>
      <c r="L274">
        <f>BG274 - IF(AT274&gt;1, K274*BA274*100.0/(AV274*BU274), 0)</f>
        <v>0</v>
      </c>
      <c r="M274">
        <f>((S274-I274/2)*L274-K274)/(S274+I274/2)</f>
        <v>0</v>
      </c>
      <c r="N274">
        <f>M274*(BN274+BO274)/1000.0</f>
        <v>0</v>
      </c>
      <c r="O274">
        <f>(BG274 - IF(AT274&gt;1, K274*BA274*100.0/(AV274*BU274), 0))*(BN274+BO274)/1000.0</f>
        <v>0</v>
      </c>
      <c r="P274">
        <f>2.0/((1/R274-1/Q274)+SIGN(R274)*SQRT((1/R274-1/Q274)*(1/R274-1/Q274) + 4*BB274/((BB274+1)*(BB274+1))*(2*1/R274*1/Q274-1/Q274*1/Q274)))</f>
        <v>0</v>
      </c>
      <c r="Q274">
        <f>IF(LEFT(BC274,1)&lt;&gt;"0",IF(LEFT(BC274,1)="1",3.0,BD274),$D$5+$E$5*(BU274*BN274/($K$5*1000))+$F$5*(BU274*BN274/($K$5*1000))*MAX(MIN(BA274,$J$5),$I$5)*MAX(MIN(BA274,$J$5),$I$5)+$G$5*MAX(MIN(BA274,$J$5),$I$5)*(BU274*BN274/($K$5*1000))+$H$5*(BU274*BN274/($K$5*1000))*(BU274*BN274/($K$5*1000)))</f>
        <v>0</v>
      </c>
      <c r="R274">
        <f>I274*(1000-(1000*0.61365*exp(17.502*V274/(240.97+V274))/(BN274+BO274)+BI274)/2)/(1000*0.61365*exp(17.502*V274/(240.97+V274))/(BN274+BO274)-BI274)</f>
        <v>0</v>
      </c>
      <c r="S274">
        <f>1/((BB274+1)/(P274/1.6)+1/(Q274/1.37)) + BB274/((BB274+1)/(P274/1.6) + BB274/(Q274/1.37))</f>
        <v>0</v>
      </c>
      <c r="T274">
        <f>(AW274*AZ274)</f>
        <v>0</v>
      </c>
      <c r="U274">
        <f>(BP274+(T274+2*0.95*5.67E-8*(((BP274+$B$7)+273)^4-(BP274+273)^4)-44100*I274)/(1.84*29.3*Q274+8*0.95*5.67E-8*(BP274+273)^3))</f>
        <v>0</v>
      </c>
      <c r="V274">
        <f>($C$7*BQ274+$D$7*BR274+$E$7*U274)</f>
        <v>0</v>
      </c>
      <c r="W274">
        <f>0.61365*exp(17.502*V274/(240.97+V274))</f>
        <v>0</v>
      </c>
      <c r="X274">
        <f>(Y274/Z274*100)</f>
        <v>0</v>
      </c>
      <c r="Y274">
        <f>BI274*(BN274+BO274)/1000</f>
        <v>0</v>
      </c>
      <c r="Z274">
        <f>0.61365*exp(17.502*BP274/(240.97+BP274))</f>
        <v>0</v>
      </c>
      <c r="AA274">
        <f>(W274-BI274*(BN274+BO274)/1000)</f>
        <v>0</v>
      </c>
      <c r="AB274">
        <f>(-I274*44100)</f>
        <v>0</v>
      </c>
      <c r="AC274">
        <f>2*29.3*Q274*0.92*(BP274-V274)</f>
        <v>0</v>
      </c>
      <c r="AD274">
        <f>2*0.95*5.67E-8*(((BP274+$B$7)+273)^4-(V274+273)^4)</f>
        <v>0</v>
      </c>
      <c r="AE274">
        <f>T274+AD274+AB274+AC274</f>
        <v>0</v>
      </c>
      <c r="AF274">
        <f>BM274*AT274*(BH274-BG274*(1000-AT274*BJ274)/(1000-AT274*BI274))/(100*BA274)</f>
        <v>0</v>
      </c>
      <c r="AG274">
        <f>1000*BM274*AT274*(BI274-BJ274)/(100*BA274*(1000-AT274*BI274))</f>
        <v>0</v>
      </c>
      <c r="AH274">
        <f>(AI274 - AJ274 - BN274*1E3/(8.314*(BP274+273.15)) * AL274/BM274 * AK274) * BM274/(100*BA274) * (1000 - BJ274)/1000</f>
        <v>0</v>
      </c>
      <c r="AI274">
        <v>2028.904295549199</v>
      </c>
      <c r="AJ274">
        <v>2028.27824242424</v>
      </c>
      <c r="AK274">
        <v>-0.02186374670355457</v>
      </c>
      <c r="AL274">
        <v>67.23656755579616</v>
      </c>
      <c r="AM274">
        <f>(AO274 - AN274 + BN274*1E3/(8.314*(BP274+273.15)) * AQ274/BM274 * AP274) * BM274/(100*BA274) * 1000/(1000 - AO274)</f>
        <v>0</v>
      </c>
      <c r="AN274">
        <v>14.14274817614522</v>
      </c>
      <c r="AO274">
        <v>14.3773006060606</v>
      </c>
      <c r="AP274">
        <v>-0.006720535332259537</v>
      </c>
      <c r="AQ274">
        <v>78.51301208403771</v>
      </c>
      <c r="AR274">
        <v>0</v>
      </c>
      <c r="AS274">
        <v>0</v>
      </c>
      <c r="AT274">
        <f>IF(AR274*$H$13&gt;=AV274,1.0,(AV274/(AV274-AR274*$H$13)))</f>
        <v>0</v>
      </c>
      <c r="AU274">
        <f>(AT274-1)*100</f>
        <v>0</v>
      </c>
      <c r="AV274">
        <f>MAX(0,($B$13+$C$13*BU274)/(1+$D$13*BU274)*BN274/(BP274+273)*$E$13)</f>
        <v>0</v>
      </c>
      <c r="AW274">
        <f>$B$11*BV274+$C$11*BW274+$F$11*CH274*(1-CK274)</f>
        <v>0</v>
      </c>
      <c r="AX274">
        <f>AW274*AY274</f>
        <v>0</v>
      </c>
      <c r="AY274">
        <f>($B$11*$D$9+$C$11*$D$9+$F$11*((CU274+CM274)/MAX(CU274+CM274+CV274, 0.1)*$I$9+CV274/MAX(CU274+CM274+CV274, 0.1)*$J$9))/($B$11+$C$11+$F$11)</f>
        <v>0</v>
      </c>
      <c r="AZ274">
        <f>($B$11*$K$9+$C$11*$K$9+$F$11*((CU274+CM274)/MAX(CU274+CM274+CV274, 0.1)*$P$9+CV274/MAX(CU274+CM274+CV274, 0.1)*$Q$9))/($B$11+$C$11+$F$11)</f>
        <v>0</v>
      </c>
      <c r="BA274">
        <v>6</v>
      </c>
      <c r="BB274">
        <v>0.5</v>
      </c>
      <c r="BC274" t="s">
        <v>355</v>
      </c>
      <c r="BD274">
        <v>2</v>
      </c>
      <c r="BE274" t="b">
        <v>1</v>
      </c>
      <c r="BF274">
        <v>1714163738.5</v>
      </c>
      <c r="BG274">
        <v>1999.028965517241</v>
      </c>
      <c r="BH274">
        <v>2000.047931034482</v>
      </c>
      <c r="BI274">
        <v>14.41581379310345</v>
      </c>
      <c r="BJ274">
        <v>14.17410344827586</v>
      </c>
      <c r="BK274">
        <v>2005.512413793103</v>
      </c>
      <c r="BL274">
        <v>14.44374137931034</v>
      </c>
      <c r="BM274">
        <v>599.9938275862069</v>
      </c>
      <c r="BN274">
        <v>101.2962413793103</v>
      </c>
      <c r="BO274">
        <v>0.1000613827586207</v>
      </c>
      <c r="BP274">
        <v>24.1347724137931</v>
      </c>
      <c r="BQ274">
        <v>24.21171034482758</v>
      </c>
      <c r="BR274">
        <v>999.9000000000002</v>
      </c>
      <c r="BS274">
        <v>0</v>
      </c>
      <c r="BT274">
        <v>0</v>
      </c>
      <c r="BU274">
        <v>9993.488275862068</v>
      </c>
      <c r="BV274">
        <v>0</v>
      </c>
      <c r="BW274">
        <v>680.9053448275862</v>
      </c>
      <c r="BX274">
        <v>-1.018327655172414</v>
      </c>
      <c r="BY274">
        <v>2028.267931034483</v>
      </c>
      <c r="BZ274">
        <v>2028.804827586207</v>
      </c>
      <c r="CA274">
        <v>0.2417212413793103</v>
      </c>
      <c r="CB274">
        <v>2000.047931034482</v>
      </c>
      <c r="CC274">
        <v>14.17410344827586</v>
      </c>
      <c r="CD274">
        <v>1.460268275862069</v>
      </c>
      <c r="CE274">
        <v>1.43578275862069</v>
      </c>
      <c r="CF274">
        <v>12.55835172413793</v>
      </c>
      <c r="CG274">
        <v>12.30090344827586</v>
      </c>
      <c r="CH274">
        <v>350.0066896551725</v>
      </c>
      <c r="CI274">
        <v>0.9000144827586207</v>
      </c>
      <c r="CJ274">
        <v>0.09998527241379312</v>
      </c>
      <c r="CK274">
        <v>0</v>
      </c>
      <c r="CL274">
        <v>108.8348965517241</v>
      </c>
      <c r="CM274">
        <v>5.00098</v>
      </c>
      <c r="CN274">
        <v>856.3490344827585</v>
      </c>
      <c r="CO274">
        <v>3193.221379310345</v>
      </c>
      <c r="CP274">
        <v>34.56634482758621</v>
      </c>
      <c r="CQ274">
        <v>38.09893103448275</v>
      </c>
      <c r="CR274">
        <v>36.21089655172414</v>
      </c>
      <c r="CS274">
        <v>37.51924137931034</v>
      </c>
      <c r="CT274">
        <v>36.38141379310346</v>
      </c>
      <c r="CU274">
        <v>310.5106896551725</v>
      </c>
      <c r="CV274">
        <v>34.49310344827586</v>
      </c>
      <c r="CW274">
        <v>0</v>
      </c>
      <c r="CX274">
        <v>1714163833.1</v>
      </c>
      <c r="CY274">
        <v>0</v>
      </c>
      <c r="CZ274">
        <v>1714163585.5</v>
      </c>
      <c r="DA274" t="s">
        <v>902</v>
      </c>
      <c r="DB274">
        <v>1714163585.5</v>
      </c>
      <c r="DC274">
        <v>1714163575</v>
      </c>
      <c r="DD274">
        <v>10</v>
      </c>
      <c r="DE274">
        <v>2.525</v>
      </c>
      <c r="DF274">
        <v>-0.011</v>
      </c>
      <c r="DG274">
        <v>-6.331</v>
      </c>
      <c r="DH274">
        <v>-0.027</v>
      </c>
      <c r="DI274">
        <v>2000</v>
      </c>
      <c r="DJ274">
        <v>15</v>
      </c>
      <c r="DK274">
        <v>3.67</v>
      </c>
      <c r="DL274">
        <v>0.19</v>
      </c>
      <c r="DM274">
        <v>-1.172181512195122</v>
      </c>
      <c r="DN274">
        <v>2.159197714285715</v>
      </c>
      <c r="DO274">
        <v>0.2955570246907604</v>
      </c>
      <c r="DP274">
        <v>0</v>
      </c>
      <c r="DQ274">
        <v>0.2520238780487805</v>
      </c>
      <c r="DR274">
        <v>-0.1239456376306617</v>
      </c>
      <c r="DS274">
        <v>0.01724230705404887</v>
      </c>
      <c r="DT274">
        <v>0</v>
      </c>
      <c r="DU274">
        <v>0</v>
      </c>
      <c r="DV274">
        <v>2</v>
      </c>
      <c r="DW274" t="s">
        <v>357</v>
      </c>
      <c r="DX274">
        <v>3.22757</v>
      </c>
      <c r="DY274">
        <v>2.70402</v>
      </c>
      <c r="DZ274">
        <v>0.292929</v>
      </c>
      <c r="EA274">
        <v>0.293101</v>
      </c>
      <c r="EB274">
        <v>0.0796234</v>
      </c>
      <c r="EC274">
        <v>0.07903780000000001</v>
      </c>
      <c r="ED274">
        <v>22946.9</v>
      </c>
      <c r="EE274">
        <v>22357.4</v>
      </c>
      <c r="EF274">
        <v>31102.6</v>
      </c>
      <c r="EG274">
        <v>30007.8</v>
      </c>
      <c r="EH274">
        <v>38337</v>
      </c>
      <c r="EI274">
        <v>36573.5</v>
      </c>
      <c r="EJ274">
        <v>43574.6</v>
      </c>
      <c r="EK274">
        <v>41928.5</v>
      </c>
      <c r="EL274">
        <v>2.07428</v>
      </c>
      <c r="EM274">
        <v>1.82795</v>
      </c>
      <c r="EN274">
        <v>-0.0341982</v>
      </c>
      <c r="EO274">
        <v>0</v>
      </c>
      <c r="EP274">
        <v>24.749</v>
      </c>
      <c r="EQ274">
        <v>999.9</v>
      </c>
      <c r="ER274">
        <v>36.7</v>
      </c>
      <c r="ES274">
        <v>34.4</v>
      </c>
      <c r="ET274">
        <v>19.7938</v>
      </c>
      <c r="EU274">
        <v>61.3032</v>
      </c>
      <c r="EV274">
        <v>21.6627</v>
      </c>
      <c r="EW274">
        <v>1</v>
      </c>
      <c r="EX274">
        <v>0.193859</v>
      </c>
      <c r="EY274">
        <v>3.15806</v>
      </c>
      <c r="EZ274">
        <v>20.1797</v>
      </c>
      <c r="FA274">
        <v>5.22313</v>
      </c>
      <c r="FB274">
        <v>11.998</v>
      </c>
      <c r="FC274">
        <v>4.9647</v>
      </c>
      <c r="FD274">
        <v>3.29678</v>
      </c>
      <c r="FE274">
        <v>9999</v>
      </c>
      <c r="FF274">
        <v>9999</v>
      </c>
      <c r="FG274">
        <v>9999</v>
      </c>
      <c r="FH274">
        <v>30.1</v>
      </c>
      <c r="FI274">
        <v>4.97094</v>
      </c>
      <c r="FJ274">
        <v>1.86783</v>
      </c>
      <c r="FK274">
        <v>1.85928</v>
      </c>
      <c r="FL274">
        <v>1.86535</v>
      </c>
      <c r="FM274">
        <v>1.86313</v>
      </c>
      <c r="FN274">
        <v>1.86458</v>
      </c>
      <c r="FO274">
        <v>1.86005</v>
      </c>
      <c r="FP274">
        <v>1.86414</v>
      </c>
      <c r="FQ274">
        <v>0</v>
      </c>
      <c r="FR274">
        <v>0</v>
      </c>
      <c r="FS274">
        <v>0</v>
      </c>
      <c r="FT274">
        <v>0</v>
      </c>
      <c r="FU274" t="s">
        <v>358</v>
      </c>
      <c r="FV274" t="s">
        <v>359</v>
      </c>
      <c r="FW274" t="s">
        <v>360</v>
      </c>
      <c r="FX274" t="s">
        <v>360</v>
      </c>
      <c r="FY274" t="s">
        <v>360</v>
      </c>
      <c r="FZ274" t="s">
        <v>360</v>
      </c>
      <c r="GA274">
        <v>0</v>
      </c>
      <c r="GB274">
        <v>100</v>
      </c>
      <c r="GC274">
        <v>100</v>
      </c>
      <c r="GD274">
        <v>-6.49</v>
      </c>
      <c r="GE274">
        <v>-0.028</v>
      </c>
      <c r="GF274">
        <v>1.535452364943019</v>
      </c>
      <c r="GG274">
        <v>-0.004200780211792431</v>
      </c>
      <c r="GH274">
        <v>-6.086107273994438E-07</v>
      </c>
      <c r="GI274">
        <v>3.538391214060535E-10</v>
      </c>
      <c r="GJ274">
        <v>-0.05000879605672461</v>
      </c>
      <c r="GK274">
        <v>0.006682484536868237</v>
      </c>
      <c r="GL274">
        <v>-0.0007200357986506558</v>
      </c>
      <c r="GM274">
        <v>2.515042002614049E-05</v>
      </c>
      <c r="GN274">
        <v>15</v>
      </c>
      <c r="GO274">
        <v>1944</v>
      </c>
      <c r="GP274">
        <v>3</v>
      </c>
      <c r="GQ274">
        <v>20</v>
      </c>
      <c r="GR274">
        <v>2.7</v>
      </c>
      <c r="GS274">
        <v>2.9</v>
      </c>
      <c r="GT274">
        <v>4.03931</v>
      </c>
      <c r="GU274">
        <v>2.41455</v>
      </c>
      <c r="GV274">
        <v>1.44775</v>
      </c>
      <c r="GW274">
        <v>2.28516</v>
      </c>
      <c r="GX274">
        <v>1.55151</v>
      </c>
      <c r="GY274">
        <v>2.4939</v>
      </c>
      <c r="GZ274">
        <v>38.7225</v>
      </c>
      <c r="HA274">
        <v>12.7048</v>
      </c>
      <c r="HB274">
        <v>18</v>
      </c>
      <c r="HC274">
        <v>590.446</v>
      </c>
      <c r="HD274">
        <v>433.87</v>
      </c>
      <c r="HE274">
        <v>19.9971</v>
      </c>
      <c r="HF274">
        <v>29.5038</v>
      </c>
      <c r="HG274">
        <v>29.9999</v>
      </c>
      <c r="HH274">
        <v>29.6009</v>
      </c>
      <c r="HI274">
        <v>29.5799</v>
      </c>
      <c r="HJ274">
        <v>80.8428</v>
      </c>
      <c r="HK274">
        <v>37.4742</v>
      </c>
      <c r="HL274">
        <v>38.1709</v>
      </c>
      <c r="HM274">
        <v>20</v>
      </c>
      <c r="HN274">
        <v>2000</v>
      </c>
      <c r="HO274">
        <v>14.1291</v>
      </c>
      <c r="HP274">
        <v>98.6833</v>
      </c>
      <c r="HQ274">
        <v>100.163</v>
      </c>
    </row>
    <row r="275" spans="1:225">
      <c r="A275">
        <v>259</v>
      </c>
      <c r="B275">
        <v>1714163756</v>
      </c>
      <c r="C275">
        <v>12698.90000009537</v>
      </c>
      <c r="D275" t="s">
        <v>907</v>
      </c>
      <c r="E275" t="s">
        <v>908</v>
      </c>
      <c r="F275">
        <v>5</v>
      </c>
      <c r="G275" t="s">
        <v>549</v>
      </c>
      <c r="H275">
        <v>1714163748.066667</v>
      </c>
      <c r="I275">
        <f>(J275)/1000</f>
        <v>0</v>
      </c>
      <c r="J275">
        <f>IF(BE275, AM275, AG275)</f>
        <v>0</v>
      </c>
      <c r="K275">
        <f>IF(BE275, AH275, AF275)</f>
        <v>0</v>
      </c>
      <c r="L275">
        <f>BG275 - IF(AT275&gt;1, K275*BA275*100.0/(AV275*BU275), 0)</f>
        <v>0</v>
      </c>
      <c r="M275">
        <f>((S275-I275/2)*L275-K275)/(S275+I275/2)</f>
        <v>0</v>
      </c>
      <c r="N275">
        <f>M275*(BN275+BO275)/1000.0</f>
        <v>0</v>
      </c>
      <c r="O275">
        <f>(BG275 - IF(AT275&gt;1, K275*BA275*100.0/(AV275*BU275), 0))*(BN275+BO275)/1000.0</f>
        <v>0</v>
      </c>
      <c r="P275">
        <f>2.0/((1/R275-1/Q275)+SIGN(R275)*SQRT((1/R275-1/Q275)*(1/R275-1/Q275) + 4*BB275/((BB275+1)*(BB275+1))*(2*1/R275*1/Q275-1/Q275*1/Q275)))</f>
        <v>0</v>
      </c>
      <c r="Q275">
        <f>IF(LEFT(BC275,1)&lt;&gt;"0",IF(LEFT(BC275,1)="1",3.0,BD275),$D$5+$E$5*(BU275*BN275/($K$5*1000))+$F$5*(BU275*BN275/($K$5*1000))*MAX(MIN(BA275,$J$5),$I$5)*MAX(MIN(BA275,$J$5),$I$5)+$G$5*MAX(MIN(BA275,$J$5),$I$5)*(BU275*BN275/($K$5*1000))+$H$5*(BU275*BN275/($K$5*1000))*(BU275*BN275/($K$5*1000)))</f>
        <v>0</v>
      </c>
      <c r="R275">
        <f>I275*(1000-(1000*0.61365*exp(17.502*V275/(240.97+V275))/(BN275+BO275)+BI275)/2)/(1000*0.61365*exp(17.502*V275/(240.97+V275))/(BN275+BO275)-BI275)</f>
        <v>0</v>
      </c>
      <c r="S275">
        <f>1/((BB275+1)/(P275/1.6)+1/(Q275/1.37)) + BB275/((BB275+1)/(P275/1.6) + BB275/(Q275/1.37))</f>
        <v>0</v>
      </c>
      <c r="T275">
        <f>(AW275*AZ275)</f>
        <v>0</v>
      </c>
      <c r="U275">
        <f>(BP275+(T275+2*0.95*5.67E-8*(((BP275+$B$7)+273)^4-(BP275+273)^4)-44100*I275)/(1.84*29.3*Q275+8*0.95*5.67E-8*(BP275+273)^3))</f>
        <v>0</v>
      </c>
      <c r="V275">
        <f>($C$7*BQ275+$D$7*BR275+$E$7*U275)</f>
        <v>0</v>
      </c>
      <c r="W275">
        <f>0.61365*exp(17.502*V275/(240.97+V275))</f>
        <v>0</v>
      </c>
      <c r="X275">
        <f>(Y275/Z275*100)</f>
        <v>0</v>
      </c>
      <c r="Y275">
        <f>BI275*(BN275+BO275)/1000</f>
        <v>0</v>
      </c>
      <c r="Z275">
        <f>0.61365*exp(17.502*BP275/(240.97+BP275))</f>
        <v>0</v>
      </c>
      <c r="AA275">
        <f>(W275-BI275*(BN275+BO275)/1000)</f>
        <v>0</v>
      </c>
      <c r="AB275">
        <f>(-I275*44100)</f>
        <v>0</v>
      </c>
      <c r="AC275">
        <f>2*29.3*Q275*0.92*(BP275-V275)</f>
        <v>0</v>
      </c>
      <c r="AD275">
        <f>2*0.95*5.67E-8*(((BP275+$B$7)+273)^4-(V275+273)^4)</f>
        <v>0</v>
      </c>
      <c r="AE275">
        <f>T275+AD275+AB275+AC275</f>
        <v>0</v>
      </c>
      <c r="AF275">
        <f>BM275*AT275*(BH275-BG275*(1000-AT275*BJ275)/(1000-AT275*BI275))/(100*BA275)</f>
        <v>0</v>
      </c>
      <c r="AG275">
        <f>1000*BM275*AT275*(BI275-BJ275)/(100*BA275*(1000-AT275*BI275))</f>
        <v>0</v>
      </c>
      <c r="AH275">
        <f>(AI275 - AJ275 - BN275*1E3/(8.314*(BP275+273.15)) * AL275/BM275 * AK275) * BM275/(100*BA275) * (1000 - BJ275)/1000</f>
        <v>0</v>
      </c>
      <c r="AI275">
        <v>2028.761189572399</v>
      </c>
      <c r="AJ275">
        <v>2028.351212121211</v>
      </c>
      <c r="AK275">
        <v>0.02579923911485594</v>
      </c>
      <c r="AL275">
        <v>67.23656755579616</v>
      </c>
      <c r="AM275">
        <f>(AO275 - AN275 + BN275*1E3/(8.314*(BP275+273.15)) * AQ275/BM275 * AP275) * BM275/(100*BA275) * 1000/(1000 - AO275)</f>
        <v>0</v>
      </c>
      <c r="AN275">
        <v>14.12918535519795</v>
      </c>
      <c r="AO275">
        <v>14.34405272727272</v>
      </c>
      <c r="AP275">
        <v>-0.0005694527333175502</v>
      </c>
      <c r="AQ275">
        <v>78.51301208403771</v>
      </c>
      <c r="AR275">
        <v>0</v>
      </c>
      <c r="AS275">
        <v>0</v>
      </c>
      <c r="AT275">
        <f>IF(AR275*$H$13&gt;=AV275,1.0,(AV275/(AV275-AR275*$H$13)))</f>
        <v>0</v>
      </c>
      <c r="AU275">
        <f>(AT275-1)*100</f>
        <v>0</v>
      </c>
      <c r="AV275">
        <f>MAX(0,($B$13+$C$13*BU275)/(1+$D$13*BU275)*BN275/(BP275+273)*$E$13)</f>
        <v>0</v>
      </c>
      <c r="AW275">
        <f>$B$11*BV275+$C$11*BW275+$F$11*CH275*(1-CK275)</f>
        <v>0</v>
      </c>
      <c r="AX275">
        <f>AW275*AY275</f>
        <v>0</v>
      </c>
      <c r="AY275">
        <f>($B$11*$D$9+$C$11*$D$9+$F$11*((CU275+CM275)/MAX(CU275+CM275+CV275, 0.1)*$I$9+CV275/MAX(CU275+CM275+CV275, 0.1)*$J$9))/($B$11+$C$11+$F$11)</f>
        <v>0</v>
      </c>
      <c r="AZ275">
        <f>($B$11*$K$9+$C$11*$K$9+$F$11*((CU275+CM275)/MAX(CU275+CM275+CV275, 0.1)*$P$9+CV275/MAX(CU275+CM275+CV275, 0.1)*$Q$9))/($B$11+$C$11+$F$11)</f>
        <v>0</v>
      </c>
      <c r="BA275">
        <v>6</v>
      </c>
      <c r="BB275">
        <v>0.5</v>
      </c>
      <c r="BC275" t="s">
        <v>355</v>
      </c>
      <c r="BD275">
        <v>2</v>
      </c>
      <c r="BE275" t="b">
        <v>1</v>
      </c>
      <c r="BF275">
        <v>1714163748.066667</v>
      </c>
      <c r="BG275">
        <v>1999.196333333333</v>
      </c>
      <c r="BH275">
        <v>2000.074666666667</v>
      </c>
      <c r="BI275">
        <v>14.36948</v>
      </c>
      <c r="BJ275">
        <v>14.13691</v>
      </c>
      <c r="BK275">
        <v>2005.678333333334</v>
      </c>
      <c r="BL275">
        <v>14.39748</v>
      </c>
      <c r="BM275">
        <v>599.9566</v>
      </c>
      <c r="BN275">
        <v>101.2959666666667</v>
      </c>
      <c r="BO275">
        <v>0.09995281333333332</v>
      </c>
      <c r="BP275">
        <v>24.10382333333333</v>
      </c>
      <c r="BQ275">
        <v>24.18317333333334</v>
      </c>
      <c r="BR275">
        <v>999.9000000000002</v>
      </c>
      <c r="BS275">
        <v>0</v>
      </c>
      <c r="BT275">
        <v>0</v>
      </c>
      <c r="BU275">
        <v>10000.77</v>
      </c>
      <c r="BV275">
        <v>0</v>
      </c>
      <c r="BW275">
        <v>673.6334333333332</v>
      </c>
      <c r="BX275">
        <v>-0.8789633333333333</v>
      </c>
      <c r="BY275">
        <v>2028.342</v>
      </c>
      <c r="BZ275">
        <v>2028.756</v>
      </c>
      <c r="CA275">
        <v>0.2325747666666666</v>
      </c>
      <c r="CB275">
        <v>2000.074666666667</v>
      </c>
      <c r="CC275">
        <v>14.13691</v>
      </c>
      <c r="CD275">
        <v>1.455571666666667</v>
      </c>
      <c r="CE275">
        <v>1.432012666666667</v>
      </c>
      <c r="CF275">
        <v>12.50926333333333</v>
      </c>
      <c r="CG275">
        <v>12.26093</v>
      </c>
      <c r="CH275">
        <v>350.0189999999999</v>
      </c>
      <c r="CI275">
        <v>0.900022</v>
      </c>
      <c r="CJ275">
        <v>0.09997770000000003</v>
      </c>
      <c r="CK275">
        <v>0</v>
      </c>
      <c r="CL275">
        <v>108.8316</v>
      </c>
      <c r="CM275">
        <v>5.00098</v>
      </c>
      <c r="CN275">
        <v>874.5832333333332</v>
      </c>
      <c r="CO275">
        <v>3193.344</v>
      </c>
      <c r="CP275">
        <v>34.54546666666667</v>
      </c>
      <c r="CQ275">
        <v>38.06199999999999</v>
      </c>
      <c r="CR275">
        <v>36.187</v>
      </c>
      <c r="CS275">
        <v>37.46219999999999</v>
      </c>
      <c r="CT275">
        <v>36.375</v>
      </c>
      <c r="CU275">
        <v>310.5240000000001</v>
      </c>
      <c r="CV275">
        <v>34.491</v>
      </c>
      <c r="CW275">
        <v>0</v>
      </c>
      <c r="CX275">
        <v>1714163843.3</v>
      </c>
      <c r="CY275">
        <v>0</v>
      </c>
      <c r="CZ275">
        <v>1714163585.5</v>
      </c>
      <c r="DA275" t="s">
        <v>902</v>
      </c>
      <c r="DB275">
        <v>1714163585.5</v>
      </c>
      <c r="DC275">
        <v>1714163575</v>
      </c>
      <c r="DD275">
        <v>10</v>
      </c>
      <c r="DE275">
        <v>2.525</v>
      </c>
      <c r="DF275">
        <v>-0.011</v>
      </c>
      <c r="DG275">
        <v>-6.331</v>
      </c>
      <c r="DH275">
        <v>-0.027</v>
      </c>
      <c r="DI275">
        <v>2000</v>
      </c>
      <c r="DJ275">
        <v>15</v>
      </c>
      <c r="DK275">
        <v>3.67</v>
      </c>
      <c r="DL275">
        <v>0.19</v>
      </c>
      <c r="DM275">
        <v>-0.895214975</v>
      </c>
      <c r="DN275">
        <v>0.7397906679174506</v>
      </c>
      <c r="DO275">
        <v>0.1444855529133428</v>
      </c>
      <c r="DP275">
        <v>0</v>
      </c>
      <c r="DQ275">
        <v>0.232924025</v>
      </c>
      <c r="DR275">
        <v>-0.07473738461538576</v>
      </c>
      <c r="DS275">
        <v>0.01110033475731138</v>
      </c>
      <c r="DT275">
        <v>1</v>
      </c>
      <c r="DU275">
        <v>1</v>
      </c>
      <c r="DV275">
        <v>2</v>
      </c>
      <c r="DW275" t="s">
        <v>368</v>
      </c>
      <c r="DX275">
        <v>3.22779</v>
      </c>
      <c r="DY275">
        <v>2.7047</v>
      </c>
      <c r="DZ275">
        <v>0.292927</v>
      </c>
      <c r="EA275">
        <v>0.293077</v>
      </c>
      <c r="EB275">
        <v>0.0794928</v>
      </c>
      <c r="EC275">
        <v>0.0789845</v>
      </c>
      <c r="ED275">
        <v>22947.3</v>
      </c>
      <c r="EE275">
        <v>22358.4</v>
      </c>
      <c r="EF275">
        <v>31102.9</v>
      </c>
      <c r="EG275">
        <v>30008</v>
      </c>
      <c r="EH275">
        <v>38343</v>
      </c>
      <c r="EI275">
        <v>36575.8</v>
      </c>
      <c r="EJ275">
        <v>43575.3</v>
      </c>
      <c r="EK275">
        <v>41928.8</v>
      </c>
      <c r="EL275">
        <v>2.07465</v>
      </c>
      <c r="EM275">
        <v>1.82738</v>
      </c>
      <c r="EN275">
        <v>-0.032261</v>
      </c>
      <c r="EO275">
        <v>0</v>
      </c>
      <c r="EP275">
        <v>24.6939</v>
      </c>
      <c r="EQ275">
        <v>999.9</v>
      </c>
      <c r="ER275">
        <v>36.7</v>
      </c>
      <c r="ES275">
        <v>34.4</v>
      </c>
      <c r="ET275">
        <v>19.7932</v>
      </c>
      <c r="EU275">
        <v>61.3832</v>
      </c>
      <c r="EV275">
        <v>22.1354</v>
      </c>
      <c r="EW275">
        <v>1</v>
      </c>
      <c r="EX275">
        <v>0.193097</v>
      </c>
      <c r="EY275">
        <v>3.12949</v>
      </c>
      <c r="EZ275">
        <v>20.1805</v>
      </c>
      <c r="FA275">
        <v>5.22568</v>
      </c>
      <c r="FB275">
        <v>11.998</v>
      </c>
      <c r="FC275">
        <v>4.96585</v>
      </c>
      <c r="FD275">
        <v>3.297</v>
      </c>
      <c r="FE275">
        <v>9999</v>
      </c>
      <c r="FF275">
        <v>9999</v>
      </c>
      <c r="FG275">
        <v>9999</v>
      </c>
      <c r="FH275">
        <v>30.1</v>
      </c>
      <c r="FI275">
        <v>4.97094</v>
      </c>
      <c r="FJ275">
        <v>1.86783</v>
      </c>
      <c r="FK275">
        <v>1.85928</v>
      </c>
      <c r="FL275">
        <v>1.86531</v>
      </c>
      <c r="FM275">
        <v>1.86313</v>
      </c>
      <c r="FN275">
        <v>1.86456</v>
      </c>
      <c r="FO275">
        <v>1.86005</v>
      </c>
      <c r="FP275">
        <v>1.86411</v>
      </c>
      <c r="FQ275">
        <v>0</v>
      </c>
      <c r="FR275">
        <v>0</v>
      </c>
      <c r="FS275">
        <v>0</v>
      </c>
      <c r="FT275">
        <v>0</v>
      </c>
      <c r="FU275" t="s">
        <v>358</v>
      </c>
      <c r="FV275" t="s">
        <v>359</v>
      </c>
      <c r="FW275" t="s">
        <v>360</v>
      </c>
      <c r="FX275" t="s">
        <v>360</v>
      </c>
      <c r="FY275" t="s">
        <v>360</v>
      </c>
      <c r="FZ275" t="s">
        <v>360</v>
      </c>
      <c r="GA275">
        <v>0</v>
      </c>
      <c r="GB275">
        <v>100</v>
      </c>
      <c r="GC275">
        <v>100</v>
      </c>
      <c r="GD275">
        <v>-6.49</v>
      </c>
      <c r="GE275">
        <v>-0.028</v>
      </c>
      <c r="GF275">
        <v>1.535452364943019</v>
      </c>
      <c r="GG275">
        <v>-0.004200780211792431</v>
      </c>
      <c r="GH275">
        <v>-6.086107273994438E-07</v>
      </c>
      <c r="GI275">
        <v>3.538391214060535E-10</v>
      </c>
      <c r="GJ275">
        <v>-0.05000879605672461</v>
      </c>
      <c r="GK275">
        <v>0.006682484536868237</v>
      </c>
      <c r="GL275">
        <v>-0.0007200357986506558</v>
      </c>
      <c r="GM275">
        <v>2.515042002614049E-05</v>
      </c>
      <c r="GN275">
        <v>15</v>
      </c>
      <c r="GO275">
        <v>1944</v>
      </c>
      <c r="GP275">
        <v>3</v>
      </c>
      <c r="GQ275">
        <v>20</v>
      </c>
      <c r="GR275">
        <v>2.8</v>
      </c>
      <c r="GS275">
        <v>3</v>
      </c>
      <c r="GT275">
        <v>4.03931</v>
      </c>
      <c r="GU275">
        <v>2.43286</v>
      </c>
      <c r="GV275">
        <v>1.44775</v>
      </c>
      <c r="GW275">
        <v>2.28394</v>
      </c>
      <c r="GX275">
        <v>1.55151</v>
      </c>
      <c r="GY275">
        <v>2.26074</v>
      </c>
      <c r="GZ275">
        <v>38.7225</v>
      </c>
      <c r="HA275">
        <v>12.6873</v>
      </c>
      <c r="HB275">
        <v>18</v>
      </c>
      <c r="HC275">
        <v>590.6559999999999</v>
      </c>
      <c r="HD275">
        <v>433.483</v>
      </c>
      <c r="HE275">
        <v>19.9972</v>
      </c>
      <c r="HF275">
        <v>29.4968</v>
      </c>
      <c r="HG275">
        <v>29.9998</v>
      </c>
      <c r="HH275">
        <v>29.5952</v>
      </c>
      <c r="HI275">
        <v>29.5743</v>
      </c>
      <c r="HJ275">
        <v>80.84520000000001</v>
      </c>
      <c r="HK275">
        <v>37.4742</v>
      </c>
      <c r="HL275">
        <v>37.7964</v>
      </c>
      <c r="HM275">
        <v>20</v>
      </c>
      <c r="HN275">
        <v>2000</v>
      </c>
      <c r="HO275">
        <v>14.108</v>
      </c>
      <c r="HP275">
        <v>98.6846</v>
      </c>
      <c r="HQ275">
        <v>100.164</v>
      </c>
    </row>
    <row r="276" spans="1:225">
      <c r="A276">
        <v>260</v>
      </c>
      <c r="B276">
        <v>1714163766</v>
      </c>
      <c r="C276">
        <v>12708.90000009537</v>
      </c>
      <c r="D276" t="s">
        <v>909</v>
      </c>
      <c r="E276" t="s">
        <v>910</v>
      </c>
      <c r="F276">
        <v>5</v>
      </c>
      <c r="G276" t="s">
        <v>549</v>
      </c>
      <c r="H276">
        <v>1714163758.066667</v>
      </c>
      <c r="I276">
        <f>(J276)/1000</f>
        <v>0</v>
      </c>
      <c r="J276">
        <f>IF(BE276, AM276, AG276)</f>
        <v>0</v>
      </c>
      <c r="K276">
        <f>IF(BE276, AH276, AF276)</f>
        <v>0</v>
      </c>
      <c r="L276">
        <f>BG276 - IF(AT276&gt;1, K276*BA276*100.0/(AV276*BU276), 0)</f>
        <v>0</v>
      </c>
      <c r="M276">
        <f>((S276-I276/2)*L276-K276)/(S276+I276/2)</f>
        <v>0</v>
      </c>
      <c r="N276">
        <f>M276*(BN276+BO276)/1000.0</f>
        <v>0</v>
      </c>
      <c r="O276">
        <f>(BG276 - IF(AT276&gt;1, K276*BA276*100.0/(AV276*BU276), 0))*(BN276+BO276)/1000.0</f>
        <v>0</v>
      </c>
      <c r="P276">
        <f>2.0/((1/R276-1/Q276)+SIGN(R276)*SQRT((1/R276-1/Q276)*(1/R276-1/Q276) + 4*BB276/((BB276+1)*(BB276+1))*(2*1/R276*1/Q276-1/Q276*1/Q276)))</f>
        <v>0</v>
      </c>
      <c r="Q276">
        <f>IF(LEFT(BC276,1)&lt;&gt;"0",IF(LEFT(BC276,1)="1",3.0,BD276),$D$5+$E$5*(BU276*BN276/($K$5*1000))+$F$5*(BU276*BN276/($K$5*1000))*MAX(MIN(BA276,$J$5),$I$5)*MAX(MIN(BA276,$J$5),$I$5)+$G$5*MAX(MIN(BA276,$J$5),$I$5)*(BU276*BN276/($K$5*1000))+$H$5*(BU276*BN276/($K$5*1000))*(BU276*BN276/($K$5*1000)))</f>
        <v>0</v>
      </c>
      <c r="R276">
        <f>I276*(1000-(1000*0.61365*exp(17.502*V276/(240.97+V276))/(BN276+BO276)+BI276)/2)/(1000*0.61365*exp(17.502*V276/(240.97+V276))/(BN276+BO276)-BI276)</f>
        <v>0</v>
      </c>
      <c r="S276">
        <f>1/((BB276+1)/(P276/1.6)+1/(Q276/1.37)) + BB276/((BB276+1)/(P276/1.6) + BB276/(Q276/1.37))</f>
        <v>0</v>
      </c>
      <c r="T276">
        <f>(AW276*AZ276)</f>
        <v>0</v>
      </c>
      <c r="U276">
        <f>(BP276+(T276+2*0.95*5.67E-8*(((BP276+$B$7)+273)^4-(BP276+273)^4)-44100*I276)/(1.84*29.3*Q276+8*0.95*5.67E-8*(BP276+273)^3))</f>
        <v>0</v>
      </c>
      <c r="V276">
        <f>($C$7*BQ276+$D$7*BR276+$E$7*U276)</f>
        <v>0</v>
      </c>
      <c r="W276">
        <f>0.61365*exp(17.502*V276/(240.97+V276))</f>
        <v>0</v>
      </c>
      <c r="X276">
        <f>(Y276/Z276*100)</f>
        <v>0</v>
      </c>
      <c r="Y276">
        <f>BI276*(BN276+BO276)/1000</f>
        <v>0</v>
      </c>
      <c r="Z276">
        <f>0.61365*exp(17.502*BP276/(240.97+BP276))</f>
        <v>0</v>
      </c>
      <c r="AA276">
        <f>(W276-BI276*(BN276+BO276)/1000)</f>
        <v>0</v>
      </c>
      <c r="AB276">
        <f>(-I276*44100)</f>
        <v>0</v>
      </c>
      <c r="AC276">
        <f>2*29.3*Q276*0.92*(BP276-V276)</f>
        <v>0</v>
      </c>
      <c r="AD276">
        <f>2*0.95*5.67E-8*(((BP276+$B$7)+273)^4-(V276+273)^4)</f>
        <v>0</v>
      </c>
      <c r="AE276">
        <f>T276+AD276+AB276+AC276</f>
        <v>0</v>
      </c>
      <c r="AF276">
        <f>BM276*AT276*(BH276-BG276*(1000-AT276*BJ276)/(1000-AT276*BI276))/(100*BA276)</f>
        <v>0</v>
      </c>
      <c r="AG276">
        <f>1000*BM276*AT276*(BI276-BJ276)/(100*BA276*(1000-AT276*BI276))</f>
        <v>0</v>
      </c>
      <c r="AH276">
        <f>(AI276 - AJ276 - BN276*1E3/(8.314*(BP276+273.15)) * AL276/BM276 * AK276) * BM276/(100*BA276) * (1000 - BJ276)/1000</f>
        <v>0</v>
      </c>
      <c r="AI276">
        <v>2028.601764978232</v>
      </c>
      <c r="AJ276">
        <v>2028.481212121212</v>
      </c>
      <c r="AK276">
        <v>0.0390393595159115</v>
      </c>
      <c r="AL276">
        <v>67.23656755579616</v>
      </c>
      <c r="AM276">
        <f>(AO276 - AN276 + BN276*1E3/(8.314*(BP276+273.15)) * AQ276/BM276 * AP276) * BM276/(100*BA276) * 1000/(1000 - AO276)</f>
        <v>0</v>
      </c>
      <c r="AN276">
        <v>14.07197787319798</v>
      </c>
      <c r="AO276">
        <v>14.30432303030302</v>
      </c>
      <c r="AP276">
        <v>-0.005289864730251124</v>
      </c>
      <c r="AQ276">
        <v>78.51301208403771</v>
      </c>
      <c r="AR276">
        <v>0</v>
      </c>
      <c r="AS276">
        <v>0</v>
      </c>
      <c r="AT276">
        <f>IF(AR276*$H$13&gt;=AV276,1.0,(AV276/(AV276-AR276*$H$13)))</f>
        <v>0</v>
      </c>
      <c r="AU276">
        <f>(AT276-1)*100</f>
        <v>0</v>
      </c>
      <c r="AV276">
        <f>MAX(0,($B$13+$C$13*BU276)/(1+$D$13*BU276)*BN276/(BP276+273)*$E$13)</f>
        <v>0</v>
      </c>
      <c r="AW276">
        <f>$B$11*BV276+$C$11*BW276+$F$11*CH276*(1-CK276)</f>
        <v>0</v>
      </c>
      <c r="AX276">
        <f>AW276*AY276</f>
        <v>0</v>
      </c>
      <c r="AY276">
        <f>($B$11*$D$9+$C$11*$D$9+$F$11*((CU276+CM276)/MAX(CU276+CM276+CV276, 0.1)*$I$9+CV276/MAX(CU276+CM276+CV276, 0.1)*$J$9))/($B$11+$C$11+$F$11)</f>
        <v>0</v>
      </c>
      <c r="AZ276">
        <f>($B$11*$K$9+$C$11*$K$9+$F$11*((CU276+CM276)/MAX(CU276+CM276+CV276, 0.1)*$P$9+CV276/MAX(CU276+CM276+CV276, 0.1)*$Q$9))/($B$11+$C$11+$F$11)</f>
        <v>0</v>
      </c>
      <c r="BA276">
        <v>6</v>
      </c>
      <c r="BB276">
        <v>0.5</v>
      </c>
      <c r="BC276" t="s">
        <v>355</v>
      </c>
      <c r="BD276">
        <v>2</v>
      </c>
      <c r="BE276" t="b">
        <v>1</v>
      </c>
      <c r="BF276">
        <v>1714163758.066667</v>
      </c>
      <c r="BG276">
        <v>1999.301666666667</v>
      </c>
      <c r="BH276">
        <v>2000.067666666667</v>
      </c>
      <c r="BI276">
        <v>14.33385333333333</v>
      </c>
      <c r="BJ276">
        <v>14.10254</v>
      </c>
      <c r="BK276">
        <v>2005.784333333334</v>
      </c>
      <c r="BL276">
        <v>14.36190666666667</v>
      </c>
      <c r="BM276">
        <v>600.0174000000001</v>
      </c>
      <c r="BN276">
        <v>101.2963333333333</v>
      </c>
      <c r="BO276">
        <v>0.10008283</v>
      </c>
      <c r="BP276">
        <v>24.07542</v>
      </c>
      <c r="BQ276">
        <v>24.15949666666667</v>
      </c>
      <c r="BR276">
        <v>999.9000000000002</v>
      </c>
      <c r="BS276">
        <v>0</v>
      </c>
      <c r="BT276">
        <v>0</v>
      </c>
      <c r="BU276">
        <v>9996.758</v>
      </c>
      <c r="BV276">
        <v>0</v>
      </c>
      <c r="BW276">
        <v>676.3747333333333</v>
      </c>
      <c r="BX276">
        <v>-0.7671509000000001</v>
      </c>
      <c r="BY276">
        <v>2028.375333333333</v>
      </c>
      <c r="BZ276">
        <v>2028.677666666666</v>
      </c>
      <c r="CA276">
        <v>0.2313139666666667</v>
      </c>
      <c r="CB276">
        <v>2000.067666666667</v>
      </c>
      <c r="CC276">
        <v>14.10254</v>
      </c>
      <c r="CD276">
        <v>1.451967333333333</v>
      </c>
      <c r="CE276">
        <v>1.428535333333333</v>
      </c>
      <c r="CF276">
        <v>12.47151</v>
      </c>
      <c r="CG276">
        <v>12.22395</v>
      </c>
      <c r="CH276">
        <v>350.0062333333333</v>
      </c>
      <c r="CI276">
        <v>0.9000192666666665</v>
      </c>
      <c r="CJ276">
        <v>0.09998044333333338</v>
      </c>
      <c r="CK276">
        <v>0</v>
      </c>
      <c r="CL276">
        <v>108.7702666666667</v>
      </c>
      <c r="CM276">
        <v>5.00098</v>
      </c>
      <c r="CN276">
        <v>872.6396666666667</v>
      </c>
      <c r="CO276">
        <v>3193.222333333333</v>
      </c>
      <c r="CP276">
        <v>34.50620000000001</v>
      </c>
      <c r="CQ276">
        <v>38.03306666666666</v>
      </c>
      <c r="CR276">
        <v>36.17460000000001</v>
      </c>
      <c r="CS276">
        <v>37.40806666666666</v>
      </c>
      <c r="CT276">
        <v>36.3456</v>
      </c>
      <c r="CU276">
        <v>310.5106666666667</v>
      </c>
      <c r="CV276">
        <v>34.49</v>
      </c>
      <c r="CW276">
        <v>0</v>
      </c>
      <c r="CX276">
        <v>1714163852.9</v>
      </c>
      <c r="CY276">
        <v>0</v>
      </c>
      <c r="CZ276">
        <v>1714163585.5</v>
      </c>
      <c r="DA276" t="s">
        <v>902</v>
      </c>
      <c r="DB276">
        <v>1714163585.5</v>
      </c>
      <c r="DC276">
        <v>1714163575</v>
      </c>
      <c r="DD276">
        <v>10</v>
      </c>
      <c r="DE276">
        <v>2.525</v>
      </c>
      <c r="DF276">
        <v>-0.011</v>
      </c>
      <c r="DG276">
        <v>-6.331</v>
      </c>
      <c r="DH276">
        <v>-0.027</v>
      </c>
      <c r="DI276">
        <v>2000</v>
      </c>
      <c r="DJ276">
        <v>15</v>
      </c>
      <c r="DK276">
        <v>3.67</v>
      </c>
      <c r="DL276">
        <v>0.19</v>
      </c>
      <c r="DM276">
        <v>-0.785626275</v>
      </c>
      <c r="DN276">
        <v>0.560677699812382</v>
      </c>
      <c r="DO276">
        <v>0.1201937904107337</v>
      </c>
      <c r="DP276">
        <v>0</v>
      </c>
      <c r="DQ276">
        <v>0.2310229</v>
      </c>
      <c r="DR276">
        <v>0.04217322326453973</v>
      </c>
      <c r="DS276">
        <v>0.01023849106265176</v>
      </c>
      <c r="DT276">
        <v>1</v>
      </c>
      <c r="DU276">
        <v>1</v>
      </c>
      <c r="DV276">
        <v>2</v>
      </c>
      <c r="DW276" t="s">
        <v>368</v>
      </c>
      <c r="DX276">
        <v>3.22763</v>
      </c>
      <c r="DY276">
        <v>2.70432</v>
      </c>
      <c r="DZ276">
        <v>0.292937</v>
      </c>
      <c r="EA276">
        <v>0.29308</v>
      </c>
      <c r="EB276">
        <v>0.0793224</v>
      </c>
      <c r="EC276">
        <v>0.0787423</v>
      </c>
      <c r="ED276">
        <v>22948.1</v>
      </c>
      <c r="EE276">
        <v>22358.9</v>
      </c>
      <c r="EF276">
        <v>31104.3</v>
      </c>
      <c r="EG276">
        <v>30008.7</v>
      </c>
      <c r="EH276">
        <v>38351.9</v>
      </c>
      <c r="EI276">
        <v>36586.3</v>
      </c>
      <c r="EJ276">
        <v>43577.3</v>
      </c>
      <c r="EK276">
        <v>41929.8</v>
      </c>
      <c r="EL276">
        <v>2.07485</v>
      </c>
      <c r="EM276">
        <v>1.8279</v>
      </c>
      <c r="EN276">
        <v>-0.0310689</v>
      </c>
      <c r="EO276">
        <v>0</v>
      </c>
      <c r="EP276">
        <v>24.6424</v>
      </c>
      <c r="EQ276">
        <v>999.9</v>
      </c>
      <c r="ER276">
        <v>36.6</v>
      </c>
      <c r="ES276">
        <v>34.4</v>
      </c>
      <c r="ET276">
        <v>19.7416</v>
      </c>
      <c r="EU276">
        <v>61.1632</v>
      </c>
      <c r="EV276">
        <v>21.6066</v>
      </c>
      <c r="EW276">
        <v>1</v>
      </c>
      <c r="EX276">
        <v>0.192198</v>
      </c>
      <c r="EY276">
        <v>3.10508</v>
      </c>
      <c r="EZ276">
        <v>20.1807</v>
      </c>
      <c r="FA276">
        <v>5.22568</v>
      </c>
      <c r="FB276">
        <v>11.998</v>
      </c>
      <c r="FC276">
        <v>4.96575</v>
      </c>
      <c r="FD276">
        <v>3.297</v>
      </c>
      <c r="FE276">
        <v>9999</v>
      </c>
      <c r="FF276">
        <v>9999</v>
      </c>
      <c r="FG276">
        <v>9999</v>
      </c>
      <c r="FH276">
        <v>30.1</v>
      </c>
      <c r="FI276">
        <v>4.97094</v>
      </c>
      <c r="FJ276">
        <v>1.86783</v>
      </c>
      <c r="FK276">
        <v>1.85928</v>
      </c>
      <c r="FL276">
        <v>1.86527</v>
      </c>
      <c r="FM276">
        <v>1.86311</v>
      </c>
      <c r="FN276">
        <v>1.86455</v>
      </c>
      <c r="FO276">
        <v>1.86005</v>
      </c>
      <c r="FP276">
        <v>1.86407</v>
      </c>
      <c r="FQ276">
        <v>0</v>
      </c>
      <c r="FR276">
        <v>0</v>
      </c>
      <c r="FS276">
        <v>0</v>
      </c>
      <c r="FT276">
        <v>0</v>
      </c>
      <c r="FU276" t="s">
        <v>358</v>
      </c>
      <c r="FV276" t="s">
        <v>359</v>
      </c>
      <c r="FW276" t="s">
        <v>360</v>
      </c>
      <c r="FX276" t="s">
        <v>360</v>
      </c>
      <c r="FY276" t="s">
        <v>360</v>
      </c>
      <c r="FZ276" t="s">
        <v>360</v>
      </c>
      <c r="GA276">
        <v>0</v>
      </c>
      <c r="GB276">
        <v>100</v>
      </c>
      <c r="GC276">
        <v>100</v>
      </c>
      <c r="GD276">
        <v>-6.48</v>
      </c>
      <c r="GE276">
        <v>-0.0281</v>
      </c>
      <c r="GF276">
        <v>1.535452364943019</v>
      </c>
      <c r="GG276">
        <v>-0.004200780211792431</v>
      </c>
      <c r="GH276">
        <v>-6.086107273994438E-07</v>
      </c>
      <c r="GI276">
        <v>3.538391214060535E-10</v>
      </c>
      <c r="GJ276">
        <v>-0.05000879605672461</v>
      </c>
      <c r="GK276">
        <v>0.006682484536868237</v>
      </c>
      <c r="GL276">
        <v>-0.0007200357986506558</v>
      </c>
      <c r="GM276">
        <v>2.515042002614049E-05</v>
      </c>
      <c r="GN276">
        <v>15</v>
      </c>
      <c r="GO276">
        <v>1944</v>
      </c>
      <c r="GP276">
        <v>3</v>
      </c>
      <c r="GQ276">
        <v>20</v>
      </c>
      <c r="GR276">
        <v>3</v>
      </c>
      <c r="GS276">
        <v>3.2</v>
      </c>
      <c r="GT276">
        <v>4.03809</v>
      </c>
      <c r="GU276">
        <v>2.43164</v>
      </c>
      <c r="GV276">
        <v>1.44775</v>
      </c>
      <c r="GW276">
        <v>2.28394</v>
      </c>
      <c r="GX276">
        <v>1.55151</v>
      </c>
      <c r="GY276">
        <v>2.4292</v>
      </c>
      <c r="GZ276">
        <v>38.6979</v>
      </c>
      <c r="HA276">
        <v>12.6961</v>
      </c>
      <c r="HB276">
        <v>18</v>
      </c>
      <c r="HC276">
        <v>590.731</v>
      </c>
      <c r="HD276">
        <v>433.753</v>
      </c>
      <c r="HE276">
        <v>19.9974</v>
      </c>
      <c r="HF276">
        <v>29.488</v>
      </c>
      <c r="HG276">
        <v>29.9997</v>
      </c>
      <c r="HH276">
        <v>29.5882</v>
      </c>
      <c r="HI276">
        <v>29.568</v>
      </c>
      <c r="HJ276">
        <v>80.831</v>
      </c>
      <c r="HK276">
        <v>37.4742</v>
      </c>
      <c r="HL276">
        <v>37.7964</v>
      </c>
      <c r="HM276">
        <v>20</v>
      </c>
      <c r="HN276">
        <v>2000</v>
      </c>
      <c r="HO276">
        <v>14.123</v>
      </c>
      <c r="HP276">
        <v>98.6891</v>
      </c>
      <c r="HQ276">
        <v>100.166</v>
      </c>
    </row>
    <row r="277" spans="1:225">
      <c r="A277">
        <v>261</v>
      </c>
      <c r="B277">
        <v>1714163776</v>
      </c>
      <c r="C277">
        <v>12718.90000009537</v>
      </c>
      <c r="D277" t="s">
        <v>911</v>
      </c>
      <c r="E277" t="s">
        <v>912</v>
      </c>
      <c r="F277">
        <v>5</v>
      </c>
      <c r="G277" t="s">
        <v>549</v>
      </c>
      <c r="H277">
        <v>1714163768.066667</v>
      </c>
      <c r="I277">
        <f>(J277)/1000</f>
        <v>0</v>
      </c>
      <c r="J277">
        <f>IF(BE277, AM277, AG277)</f>
        <v>0</v>
      </c>
      <c r="K277">
        <f>IF(BE277, AH277, AF277)</f>
        <v>0</v>
      </c>
      <c r="L277">
        <f>BG277 - IF(AT277&gt;1, K277*BA277*100.0/(AV277*BU277), 0)</f>
        <v>0</v>
      </c>
      <c r="M277">
        <f>((S277-I277/2)*L277-K277)/(S277+I277/2)</f>
        <v>0</v>
      </c>
      <c r="N277">
        <f>M277*(BN277+BO277)/1000.0</f>
        <v>0</v>
      </c>
      <c r="O277">
        <f>(BG277 - IF(AT277&gt;1, K277*BA277*100.0/(AV277*BU277), 0))*(BN277+BO277)/1000.0</f>
        <v>0</v>
      </c>
      <c r="P277">
        <f>2.0/((1/R277-1/Q277)+SIGN(R277)*SQRT((1/R277-1/Q277)*(1/R277-1/Q277) + 4*BB277/((BB277+1)*(BB277+1))*(2*1/R277*1/Q277-1/Q277*1/Q277)))</f>
        <v>0</v>
      </c>
      <c r="Q277">
        <f>IF(LEFT(BC277,1)&lt;&gt;"0",IF(LEFT(BC277,1)="1",3.0,BD277),$D$5+$E$5*(BU277*BN277/($K$5*1000))+$F$5*(BU277*BN277/($K$5*1000))*MAX(MIN(BA277,$J$5),$I$5)*MAX(MIN(BA277,$J$5),$I$5)+$G$5*MAX(MIN(BA277,$J$5),$I$5)*(BU277*BN277/($K$5*1000))+$H$5*(BU277*BN277/($K$5*1000))*(BU277*BN277/($K$5*1000)))</f>
        <v>0</v>
      </c>
      <c r="R277">
        <f>I277*(1000-(1000*0.61365*exp(17.502*V277/(240.97+V277))/(BN277+BO277)+BI277)/2)/(1000*0.61365*exp(17.502*V277/(240.97+V277))/(BN277+BO277)-BI277)</f>
        <v>0</v>
      </c>
      <c r="S277">
        <f>1/((BB277+1)/(P277/1.6)+1/(Q277/1.37)) + BB277/((BB277+1)/(P277/1.6) + BB277/(Q277/1.37))</f>
        <v>0</v>
      </c>
      <c r="T277">
        <f>(AW277*AZ277)</f>
        <v>0</v>
      </c>
      <c r="U277">
        <f>(BP277+(T277+2*0.95*5.67E-8*(((BP277+$B$7)+273)^4-(BP277+273)^4)-44100*I277)/(1.84*29.3*Q277+8*0.95*5.67E-8*(BP277+273)^3))</f>
        <v>0</v>
      </c>
      <c r="V277">
        <f>($C$7*BQ277+$D$7*BR277+$E$7*U277)</f>
        <v>0</v>
      </c>
      <c r="W277">
        <f>0.61365*exp(17.502*V277/(240.97+V277))</f>
        <v>0</v>
      </c>
      <c r="X277">
        <f>(Y277/Z277*100)</f>
        <v>0</v>
      </c>
      <c r="Y277">
        <f>BI277*(BN277+BO277)/1000</f>
        <v>0</v>
      </c>
      <c r="Z277">
        <f>0.61365*exp(17.502*BP277/(240.97+BP277))</f>
        <v>0</v>
      </c>
      <c r="AA277">
        <f>(W277-BI277*(BN277+BO277)/1000)</f>
        <v>0</v>
      </c>
      <c r="AB277">
        <f>(-I277*44100)</f>
        <v>0</v>
      </c>
      <c r="AC277">
        <f>2*29.3*Q277*0.92*(BP277-V277)</f>
        <v>0</v>
      </c>
      <c r="AD277">
        <f>2*0.95*5.67E-8*(((BP277+$B$7)+273)^4-(V277+273)^4)</f>
        <v>0</v>
      </c>
      <c r="AE277">
        <f>T277+AD277+AB277+AC277</f>
        <v>0</v>
      </c>
      <c r="AF277">
        <f>BM277*AT277*(BH277-BG277*(1000-AT277*BJ277)/(1000-AT277*BI277))/(100*BA277)</f>
        <v>0</v>
      </c>
      <c r="AG277">
        <f>1000*BM277*AT277*(BI277-BJ277)/(100*BA277*(1000-AT277*BI277))</f>
        <v>0</v>
      </c>
      <c r="AH277">
        <f>(AI277 - AJ277 - BN277*1E3/(8.314*(BP277+273.15)) * AL277/BM277 * AK277) * BM277/(100*BA277) * (1000 - BJ277)/1000</f>
        <v>0</v>
      </c>
      <c r="AI277">
        <v>2028.59323409469</v>
      </c>
      <c r="AJ277">
        <v>2028.370363636363</v>
      </c>
      <c r="AK277">
        <v>-0.02011468015530669</v>
      </c>
      <c r="AL277">
        <v>67.23656755579616</v>
      </c>
      <c r="AM277">
        <f>(AO277 - AN277 + BN277*1E3/(8.314*(BP277+273.15)) * AQ277/BM277 * AP277) * BM277/(100*BA277) * 1000/(1000 - AO277)</f>
        <v>0</v>
      </c>
      <c r="AN277">
        <v>14.05995947153675</v>
      </c>
      <c r="AO277">
        <v>14.27697151515152</v>
      </c>
      <c r="AP277">
        <v>-0.0003888803817683814</v>
      </c>
      <c r="AQ277">
        <v>78.51301208403771</v>
      </c>
      <c r="AR277">
        <v>0</v>
      </c>
      <c r="AS277">
        <v>0</v>
      </c>
      <c r="AT277">
        <f>IF(AR277*$H$13&gt;=AV277,1.0,(AV277/(AV277-AR277*$H$13)))</f>
        <v>0</v>
      </c>
      <c r="AU277">
        <f>(AT277-1)*100</f>
        <v>0</v>
      </c>
      <c r="AV277">
        <f>MAX(0,($B$13+$C$13*BU277)/(1+$D$13*BU277)*BN277/(BP277+273)*$E$13)</f>
        <v>0</v>
      </c>
      <c r="AW277">
        <f>$B$11*BV277+$C$11*BW277+$F$11*CH277*(1-CK277)</f>
        <v>0</v>
      </c>
      <c r="AX277">
        <f>AW277*AY277</f>
        <v>0</v>
      </c>
      <c r="AY277">
        <f>($B$11*$D$9+$C$11*$D$9+$F$11*((CU277+CM277)/MAX(CU277+CM277+CV277, 0.1)*$I$9+CV277/MAX(CU277+CM277+CV277, 0.1)*$J$9))/($B$11+$C$11+$F$11)</f>
        <v>0</v>
      </c>
      <c r="AZ277">
        <f>($B$11*$K$9+$C$11*$K$9+$F$11*((CU277+CM277)/MAX(CU277+CM277+CV277, 0.1)*$P$9+CV277/MAX(CU277+CM277+CV277, 0.1)*$Q$9))/($B$11+$C$11+$F$11)</f>
        <v>0</v>
      </c>
      <c r="BA277">
        <v>6</v>
      </c>
      <c r="BB277">
        <v>0.5</v>
      </c>
      <c r="BC277" t="s">
        <v>355</v>
      </c>
      <c r="BD277">
        <v>2</v>
      </c>
      <c r="BE277" t="b">
        <v>1</v>
      </c>
      <c r="BF277">
        <v>1714163768.066667</v>
      </c>
      <c r="BG277">
        <v>1999.423</v>
      </c>
      <c r="BH277">
        <v>2000.079666666667</v>
      </c>
      <c r="BI277">
        <v>14.29777</v>
      </c>
      <c r="BJ277">
        <v>14.06608333333333</v>
      </c>
      <c r="BK277">
        <v>2005.907333333333</v>
      </c>
      <c r="BL277">
        <v>14.32586333333333</v>
      </c>
      <c r="BM277">
        <v>599.9959999999999</v>
      </c>
      <c r="BN277">
        <v>101.2939333333334</v>
      </c>
      <c r="BO277">
        <v>0.1000016433333333</v>
      </c>
      <c r="BP277">
        <v>24.05047666666666</v>
      </c>
      <c r="BQ277">
        <v>24.13492333333334</v>
      </c>
      <c r="BR277">
        <v>999.9000000000002</v>
      </c>
      <c r="BS277">
        <v>0</v>
      </c>
      <c r="BT277">
        <v>0</v>
      </c>
      <c r="BU277">
        <v>9996.290333333334</v>
      </c>
      <c r="BV277">
        <v>0</v>
      </c>
      <c r="BW277">
        <v>692.3619666666668</v>
      </c>
      <c r="BX277">
        <v>-0.656417</v>
      </c>
      <c r="BY277">
        <v>2028.425</v>
      </c>
      <c r="BZ277">
        <v>2028.614</v>
      </c>
      <c r="CA277">
        <v>0.2316791666666667</v>
      </c>
      <c r="CB277">
        <v>2000.079666666667</v>
      </c>
      <c r="CC277">
        <v>14.06608333333333</v>
      </c>
      <c r="CD277">
        <v>1.448278</v>
      </c>
      <c r="CE277">
        <v>1.424808666666667</v>
      </c>
      <c r="CF277">
        <v>12.43275666666667</v>
      </c>
      <c r="CG277">
        <v>12.18427333333333</v>
      </c>
      <c r="CH277">
        <v>350.0103333333333</v>
      </c>
      <c r="CI277">
        <v>0.900022</v>
      </c>
      <c r="CJ277">
        <v>0.09997770000000003</v>
      </c>
      <c r="CK277">
        <v>0</v>
      </c>
      <c r="CL277">
        <v>108.6952333333334</v>
      </c>
      <c r="CM277">
        <v>5.00098</v>
      </c>
      <c r="CN277">
        <v>869.6495000000002</v>
      </c>
      <c r="CO277">
        <v>3193.264666666667</v>
      </c>
      <c r="CP277">
        <v>34.5</v>
      </c>
      <c r="CQ277">
        <v>37.99786666666666</v>
      </c>
      <c r="CR277">
        <v>36.13946666666666</v>
      </c>
      <c r="CS277">
        <v>37.3708</v>
      </c>
      <c r="CT277">
        <v>36.312</v>
      </c>
      <c r="CU277">
        <v>310.5156666666667</v>
      </c>
      <c r="CV277">
        <v>34.49</v>
      </c>
      <c r="CW277">
        <v>0</v>
      </c>
      <c r="CX277">
        <v>1714163863.1</v>
      </c>
      <c r="CY277">
        <v>0</v>
      </c>
      <c r="CZ277">
        <v>1714163585.5</v>
      </c>
      <c r="DA277" t="s">
        <v>902</v>
      </c>
      <c r="DB277">
        <v>1714163585.5</v>
      </c>
      <c r="DC277">
        <v>1714163575</v>
      </c>
      <c r="DD277">
        <v>10</v>
      </c>
      <c r="DE277">
        <v>2.525</v>
      </c>
      <c r="DF277">
        <v>-0.011</v>
      </c>
      <c r="DG277">
        <v>-6.331</v>
      </c>
      <c r="DH277">
        <v>-0.027</v>
      </c>
      <c r="DI277">
        <v>2000</v>
      </c>
      <c r="DJ277">
        <v>15</v>
      </c>
      <c r="DK277">
        <v>3.67</v>
      </c>
      <c r="DL277">
        <v>0.19</v>
      </c>
      <c r="DM277">
        <v>-0.67679455</v>
      </c>
      <c r="DN277">
        <v>0.5555133883677316</v>
      </c>
      <c r="DO277">
        <v>0.08556824086977306</v>
      </c>
      <c r="DP277">
        <v>0</v>
      </c>
      <c r="DQ277">
        <v>0.2313709</v>
      </c>
      <c r="DR277">
        <v>-0.04727275046904346</v>
      </c>
      <c r="DS277">
        <v>0.009452960707630175</v>
      </c>
      <c r="DT277">
        <v>1</v>
      </c>
      <c r="DU277">
        <v>1</v>
      </c>
      <c r="DV277">
        <v>2</v>
      </c>
      <c r="DW277" t="s">
        <v>368</v>
      </c>
      <c r="DX277">
        <v>3.2275</v>
      </c>
      <c r="DY277">
        <v>2.70411</v>
      </c>
      <c r="DZ277">
        <v>0.292925</v>
      </c>
      <c r="EA277">
        <v>0.293071</v>
      </c>
      <c r="EB277">
        <v>0.0792129</v>
      </c>
      <c r="EC277">
        <v>0.07869859999999999</v>
      </c>
      <c r="ED277">
        <v>22949.1</v>
      </c>
      <c r="EE277">
        <v>22359.7</v>
      </c>
      <c r="EF277">
        <v>31105.1</v>
      </c>
      <c r="EG277">
        <v>30009.4</v>
      </c>
      <c r="EH277">
        <v>38357.6</v>
      </c>
      <c r="EI277">
        <v>36588.8</v>
      </c>
      <c r="EJ277">
        <v>43578.6</v>
      </c>
      <c r="EK277">
        <v>41930.7</v>
      </c>
      <c r="EL277">
        <v>2.07475</v>
      </c>
      <c r="EM277">
        <v>1.82808</v>
      </c>
      <c r="EN277">
        <v>-0.0287592</v>
      </c>
      <c r="EO277">
        <v>0</v>
      </c>
      <c r="EP277">
        <v>24.5983</v>
      </c>
      <c r="EQ277">
        <v>999.9</v>
      </c>
      <c r="ER277">
        <v>36.6</v>
      </c>
      <c r="ES277">
        <v>34.4</v>
      </c>
      <c r="ET277">
        <v>19.7413</v>
      </c>
      <c r="EU277">
        <v>61.7532</v>
      </c>
      <c r="EV277">
        <v>21.9071</v>
      </c>
      <c r="EW277">
        <v>1</v>
      </c>
      <c r="EX277">
        <v>0.191441</v>
      </c>
      <c r="EY277">
        <v>3.08832</v>
      </c>
      <c r="EZ277">
        <v>20.1814</v>
      </c>
      <c r="FA277">
        <v>5.22583</v>
      </c>
      <c r="FB277">
        <v>11.998</v>
      </c>
      <c r="FC277">
        <v>4.9658</v>
      </c>
      <c r="FD277">
        <v>3.2968</v>
      </c>
      <c r="FE277">
        <v>9999</v>
      </c>
      <c r="FF277">
        <v>9999</v>
      </c>
      <c r="FG277">
        <v>9999</v>
      </c>
      <c r="FH277">
        <v>30.1</v>
      </c>
      <c r="FI277">
        <v>4.97095</v>
      </c>
      <c r="FJ277">
        <v>1.86784</v>
      </c>
      <c r="FK277">
        <v>1.85928</v>
      </c>
      <c r="FL277">
        <v>1.86528</v>
      </c>
      <c r="FM277">
        <v>1.86312</v>
      </c>
      <c r="FN277">
        <v>1.86456</v>
      </c>
      <c r="FO277">
        <v>1.86005</v>
      </c>
      <c r="FP277">
        <v>1.86409</v>
      </c>
      <c r="FQ277">
        <v>0</v>
      </c>
      <c r="FR277">
        <v>0</v>
      </c>
      <c r="FS277">
        <v>0</v>
      </c>
      <c r="FT277">
        <v>0</v>
      </c>
      <c r="FU277" t="s">
        <v>358</v>
      </c>
      <c r="FV277" t="s">
        <v>359</v>
      </c>
      <c r="FW277" t="s">
        <v>360</v>
      </c>
      <c r="FX277" t="s">
        <v>360</v>
      </c>
      <c r="FY277" t="s">
        <v>360</v>
      </c>
      <c r="FZ277" t="s">
        <v>360</v>
      </c>
      <c r="GA277">
        <v>0</v>
      </c>
      <c r="GB277">
        <v>100</v>
      </c>
      <c r="GC277">
        <v>100</v>
      </c>
      <c r="GD277">
        <v>-6.49</v>
      </c>
      <c r="GE277">
        <v>-0.0282</v>
      </c>
      <c r="GF277">
        <v>1.535452364943019</v>
      </c>
      <c r="GG277">
        <v>-0.004200780211792431</v>
      </c>
      <c r="GH277">
        <v>-6.086107273994438E-07</v>
      </c>
      <c r="GI277">
        <v>3.538391214060535E-10</v>
      </c>
      <c r="GJ277">
        <v>-0.05000879605672461</v>
      </c>
      <c r="GK277">
        <v>0.006682484536868237</v>
      </c>
      <c r="GL277">
        <v>-0.0007200357986506558</v>
      </c>
      <c r="GM277">
        <v>2.515042002614049E-05</v>
      </c>
      <c r="GN277">
        <v>15</v>
      </c>
      <c r="GO277">
        <v>1944</v>
      </c>
      <c r="GP277">
        <v>3</v>
      </c>
      <c r="GQ277">
        <v>20</v>
      </c>
      <c r="GR277">
        <v>3.2</v>
      </c>
      <c r="GS277">
        <v>3.4</v>
      </c>
      <c r="GT277">
        <v>4.03809</v>
      </c>
      <c r="GU277">
        <v>2.41211</v>
      </c>
      <c r="GV277">
        <v>1.44775</v>
      </c>
      <c r="GW277">
        <v>2.28394</v>
      </c>
      <c r="GX277">
        <v>1.55151</v>
      </c>
      <c r="GY277">
        <v>2.45361</v>
      </c>
      <c r="GZ277">
        <v>38.6979</v>
      </c>
      <c r="HA277">
        <v>12.6873</v>
      </c>
      <c r="HB277">
        <v>18</v>
      </c>
      <c r="HC277">
        <v>590.593</v>
      </c>
      <c r="HD277">
        <v>433.804</v>
      </c>
      <c r="HE277">
        <v>19.9981</v>
      </c>
      <c r="HF277">
        <v>29.4797</v>
      </c>
      <c r="HG277">
        <v>29.9996</v>
      </c>
      <c r="HH277">
        <v>29.5813</v>
      </c>
      <c r="HI277">
        <v>29.5605</v>
      </c>
      <c r="HJ277">
        <v>80.8326</v>
      </c>
      <c r="HK277">
        <v>37.4742</v>
      </c>
      <c r="HL277">
        <v>37.4188</v>
      </c>
      <c r="HM277">
        <v>20</v>
      </c>
      <c r="HN277">
        <v>2000</v>
      </c>
      <c r="HO277">
        <v>14.123</v>
      </c>
      <c r="HP277">
        <v>98.6918</v>
      </c>
      <c r="HQ277">
        <v>100.168</v>
      </c>
    </row>
    <row r="278" spans="1:225">
      <c r="A278">
        <v>262</v>
      </c>
      <c r="B278">
        <v>1714163786</v>
      </c>
      <c r="C278">
        <v>12728.90000009537</v>
      </c>
      <c r="D278" t="s">
        <v>913</v>
      </c>
      <c r="E278" t="s">
        <v>914</v>
      </c>
      <c r="F278">
        <v>5</v>
      </c>
      <c r="G278" t="s">
        <v>549</v>
      </c>
      <c r="H278">
        <v>1714163778.066667</v>
      </c>
      <c r="I278">
        <f>(J278)/1000</f>
        <v>0</v>
      </c>
      <c r="J278">
        <f>IF(BE278, AM278, AG278)</f>
        <v>0</v>
      </c>
      <c r="K278">
        <f>IF(BE278, AH278, AF278)</f>
        <v>0</v>
      </c>
      <c r="L278">
        <f>BG278 - IF(AT278&gt;1, K278*BA278*100.0/(AV278*BU278), 0)</f>
        <v>0</v>
      </c>
      <c r="M278">
        <f>((S278-I278/2)*L278-K278)/(S278+I278/2)</f>
        <v>0</v>
      </c>
      <c r="N278">
        <f>M278*(BN278+BO278)/1000.0</f>
        <v>0</v>
      </c>
      <c r="O278">
        <f>(BG278 - IF(AT278&gt;1, K278*BA278*100.0/(AV278*BU278), 0))*(BN278+BO278)/1000.0</f>
        <v>0</v>
      </c>
      <c r="P278">
        <f>2.0/((1/R278-1/Q278)+SIGN(R278)*SQRT((1/R278-1/Q278)*(1/R278-1/Q278) + 4*BB278/((BB278+1)*(BB278+1))*(2*1/R278*1/Q278-1/Q278*1/Q278)))</f>
        <v>0</v>
      </c>
      <c r="Q278">
        <f>IF(LEFT(BC278,1)&lt;&gt;"0",IF(LEFT(BC278,1)="1",3.0,BD278),$D$5+$E$5*(BU278*BN278/($K$5*1000))+$F$5*(BU278*BN278/($K$5*1000))*MAX(MIN(BA278,$J$5),$I$5)*MAX(MIN(BA278,$J$5),$I$5)+$G$5*MAX(MIN(BA278,$J$5),$I$5)*(BU278*BN278/($K$5*1000))+$H$5*(BU278*BN278/($K$5*1000))*(BU278*BN278/($K$5*1000)))</f>
        <v>0</v>
      </c>
      <c r="R278">
        <f>I278*(1000-(1000*0.61365*exp(17.502*V278/(240.97+V278))/(BN278+BO278)+BI278)/2)/(1000*0.61365*exp(17.502*V278/(240.97+V278))/(BN278+BO278)-BI278)</f>
        <v>0</v>
      </c>
      <c r="S278">
        <f>1/((BB278+1)/(P278/1.6)+1/(Q278/1.37)) + BB278/((BB278+1)/(P278/1.6) + BB278/(Q278/1.37))</f>
        <v>0</v>
      </c>
      <c r="T278">
        <f>(AW278*AZ278)</f>
        <v>0</v>
      </c>
      <c r="U278">
        <f>(BP278+(T278+2*0.95*5.67E-8*(((BP278+$B$7)+273)^4-(BP278+273)^4)-44100*I278)/(1.84*29.3*Q278+8*0.95*5.67E-8*(BP278+273)^3))</f>
        <v>0</v>
      </c>
      <c r="V278">
        <f>($C$7*BQ278+$D$7*BR278+$E$7*U278)</f>
        <v>0</v>
      </c>
      <c r="W278">
        <f>0.61365*exp(17.502*V278/(240.97+V278))</f>
        <v>0</v>
      </c>
      <c r="X278">
        <f>(Y278/Z278*100)</f>
        <v>0</v>
      </c>
      <c r="Y278">
        <f>BI278*(BN278+BO278)/1000</f>
        <v>0</v>
      </c>
      <c r="Z278">
        <f>0.61365*exp(17.502*BP278/(240.97+BP278))</f>
        <v>0</v>
      </c>
      <c r="AA278">
        <f>(W278-BI278*(BN278+BO278)/1000)</f>
        <v>0</v>
      </c>
      <c r="AB278">
        <f>(-I278*44100)</f>
        <v>0</v>
      </c>
      <c r="AC278">
        <f>2*29.3*Q278*0.92*(BP278-V278)</f>
        <v>0</v>
      </c>
      <c r="AD278">
        <f>2*0.95*5.67E-8*(((BP278+$B$7)+273)^4-(V278+273)^4)</f>
        <v>0</v>
      </c>
      <c r="AE278">
        <f>T278+AD278+AB278+AC278</f>
        <v>0</v>
      </c>
      <c r="AF278">
        <f>BM278*AT278*(BH278-BG278*(1000-AT278*BJ278)/(1000-AT278*BI278))/(100*BA278)</f>
        <v>0</v>
      </c>
      <c r="AG278">
        <f>1000*BM278*AT278*(BI278-BJ278)/(100*BA278*(1000-AT278*BI278))</f>
        <v>0</v>
      </c>
      <c r="AH278">
        <f>(AI278 - AJ278 - BN278*1E3/(8.314*(BP278+273.15)) * AL278/BM278 * AK278) * BM278/(100*BA278) * (1000 - BJ278)/1000</f>
        <v>0</v>
      </c>
      <c r="AI278">
        <v>2028.406630848327</v>
      </c>
      <c r="AJ278">
        <v>2028.226545454545</v>
      </c>
      <c r="AK278">
        <v>0.004313337697250791</v>
      </c>
      <c r="AL278">
        <v>67.23656755579616</v>
      </c>
      <c r="AM278">
        <f>(AO278 - AN278 + BN278*1E3/(8.314*(BP278+273.15)) * AQ278/BM278 * AP278) * BM278/(100*BA278) * 1000/(1000 - AO278)</f>
        <v>0</v>
      </c>
      <c r="AN278">
        <v>14.04283694275503</v>
      </c>
      <c r="AO278">
        <v>14.25334303030302</v>
      </c>
      <c r="AP278">
        <v>-0.0002164064763552129</v>
      </c>
      <c r="AQ278">
        <v>78.51301208403771</v>
      </c>
      <c r="AR278">
        <v>0</v>
      </c>
      <c r="AS278">
        <v>0</v>
      </c>
      <c r="AT278">
        <f>IF(AR278*$H$13&gt;=AV278,1.0,(AV278/(AV278-AR278*$H$13)))</f>
        <v>0</v>
      </c>
      <c r="AU278">
        <f>(AT278-1)*100</f>
        <v>0</v>
      </c>
      <c r="AV278">
        <f>MAX(0,($B$13+$C$13*BU278)/(1+$D$13*BU278)*BN278/(BP278+273)*$E$13)</f>
        <v>0</v>
      </c>
      <c r="AW278">
        <f>$B$11*BV278+$C$11*BW278+$F$11*CH278*(1-CK278)</f>
        <v>0</v>
      </c>
      <c r="AX278">
        <f>AW278*AY278</f>
        <v>0</v>
      </c>
      <c r="AY278">
        <f>($B$11*$D$9+$C$11*$D$9+$F$11*((CU278+CM278)/MAX(CU278+CM278+CV278, 0.1)*$I$9+CV278/MAX(CU278+CM278+CV278, 0.1)*$J$9))/($B$11+$C$11+$F$11)</f>
        <v>0</v>
      </c>
      <c r="AZ278">
        <f>($B$11*$K$9+$C$11*$K$9+$F$11*((CU278+CM278)/MAX(CU278+CM278+CV278, 0.1)*$P$9+CV278/MAX(CU278+CM278+CV278, 0.1)*$Q$9))/($B$11+$C$11+$F$11)</f>
        <v>0</v>
      </c>
      <c r="BA278">
        <v>6</v>
      </c>
      <c r="BB278">
        <v>0.5</v>
      </c>
      <c r="BC278" t="s">
        <v>355</v>
      </c>
      <c r="BD278">
        <v>2</v>
      </c>
      <c r="BE278" t="b">
        <v>1</v>
      </c>
      <c r="BF278">
        <v>1714163778.066667</v>
      </c>
      <c r="BG278">
        <v>1999.386666666667</v>
      </c>
      <c r="BH278">
        <v>2000.003</v>
      </c>
      <c r="BI278">
        <v>14.26949666666667</v>
      </c>
      <c r="BJ278">
        <v>14.04818333333333</v>
      </c>
      <c r="BK278">
        <v>2005.87</v>
      </c>
      <c r="BL278">
        <v>14.29764</v>
      </c>
      <c r="BM278">
        <v>599.9755333333334</v>
      </c>
      <c r="BN278">
        <v>101.2915</v>
      </c>
      <c r="BO278">
        <v>0.09989006666666667</v>
      </c>
      <c r="BP278">
        <v>24.02508666666666</v>
      </c>
      <c r="BQ278">
        <v>24.11063</v>
      </c>
      <c r="BR278">
        <v>999.9000000000002</v>
      </c>
      <c r="BS278">
        <v>0</v>
      </c>
      <c r="BT278">
        <v>0</v>
      </c>
      <c r="BU278">
        <v>10002.21166666667</v>
      </c>
      <c r="BV278">
        <v>0</v>
      </c>
      <c r="BW278">
        <v>681.2112666666667</v>
      </c>
      <c r="BX278">
        <v>-0.6168050333333334</v>
      </c>
      <c r="BY278">
        <v>2028.33</v>
      </c>
      <c r="BZ278">
        <v>2028.499333333333</v>
      </c>
      <c r="CA278">
        <v>0.2213148333333334</v>
      </c>
      <c r="CB278">
        <v>2000.003</v>
      </c>
      <c r="CC278">
        <v>14.04818333333333</v>
      </c>
      <c r="CD278">
        <v>1.445378333333333</v>
      </c>
      <c r="CE278">
        <v>1.422960666666667</v>
      </c>
      <c r="CF278">
        <v>12.40226333333333</v>
      </c>
      <c r="CG278">
        <v>12.16454666666667</v>
      </c>
      <c r="CH278">
        <v>349.9723666666666</v>
      </c>
      <c r="CI278">
        <v>0.9000053333333332</v>
      </c>
      <c r="CJ278">
        <v>0.09999447000000003</v>
      </c>
      <c r="CK278">
        <v>0</v>
      </c>
      <c r="CL278">
        <v>108.6507</v>
      </c>
      <c r="CM278">
        <v>5.00098</v>
      </c>
      <c r="CN278">
        <v>863.4590000000002</v>
      </c>
      <c r="CO278">
        <v>3192.895666666666</v>
      </c>
      <c r="CP278">
        <v>34.49573333333333</v>
      </c>
      <c r="CQ278">
        <v>38.129</v>
      </c>
      <c r="CR278">
        <v>36.17899999999999</v>
      </c>
      <c r="CS278">
        <v>37.49146666666666</v>
      </c>
      <c r="CT278">
        <v>36.39546666666666</v>
      </c>
      <c r="CU278">
        <v>310.4763333333334</v>
      </c>
      <c r="CV278">
        <v>34.49366666666666</v>
      </c>
      <c r="CW278">
        <v>0</v>
      </c>
      <c r="CX278">
        <v>1714163873.3</v>
      </c>
      <c r="CY278">
        <v>0</v>
      </c>
      <c r="CZ278">
        <v>1714163585.5</v>
      </c>
      <c r="DA278" t="s">
        <v>902</v>
      </c>
      <c r="DB278">
        <v>1714163585.5</v>
      </c>
      <c r="DC278">
        <v>1714163575</v>
      </c>
      <c r="DD278">
        <v>10</v>
      </c>
      <c r="DE278">
        <v>2.525</v>
      </c>
      <c r="DF278">
        <v>-0.011</v>
      </c>
      <c r="DG278">
        <v>-6.331</v>
      </c>
      <c r="DH278">
        <v>-0.027</v>
      </c>
      <c r="DI278">
        <v>2000</v>
      </c>
      <c r="DJ278">
        <v>15</v>
      </c>
      <c r="DK278">
        <v>3.67</v>
      </c>
      <c r="DL278">
        <v>0.19</v>
      </c>
      <c r="DM278">
        <v>-0.6209198499999999</v>
      </c>
      <c r="DN278">
        <v>-0.07972631144465119</v>
      </c>
      <c r="DO278">
        <v>0.08806360217807072</v>
      </c>
      <c r="DP278">
        <v>1</v>
      </c>
      <c r="DQ278">
        <v>0.223366525</v>
      </c>
      <c r="DR278">
        <v>-0.04920939962476606</v>
      </c>
      <c r="DS278">
        <v>0.007766129705289177</v>
      </c>
      <c r="DT278">
        <v>1</v>
      </c>
      <c r="DU278">
        <v>2</v>
      </c>
      <c r="DV278">
        <v>2</v>
      </c>
      <c r="DW278" t="s">
        <v>365</v>
      </c>
      <c r="DX278">
        <v>3.2276</v>
      </c>
      <c r="DY278">
        <v>2.70464</v>
      </c>
      <c r="DZ278">
        <v>0.292913</v>
      </c>
      <c r="EA278">
        <v>0.293046</v>
      </c>
      <c r="EB278">
        <v>0.07911940000000001</v>
      </c>
      <c r="EC278">
        <v>0.0786531</v>
      </c>
      <c r="ED278">
        <v>22949.8</v>
      </c>
      <c r="EE278">
        <v>22361.3</v>
      </c>
      <c r="EF278">
        <v>31105.5</v>
      </c>
      <c r="EG278">
        <v>30010.3</v>
      </c>
      <c r="EH278">
        <v>38362</v>
      </c>
      <c r="EI278">
        <v>36591.6</v>
      </c>
      <c r="EJ278">
        <v>43579.1</v>
      </c>
      <c r="EK278">
        <v>41931.8</v>
      </c>
      <c r="EL278">
        <v>2.0749</v>
      </c>
      <c r="EM278">
        <v>1.8284</v>
      </c>
      <c r="EN278">
        <v>-0.0289828</v>
      </c>
      <c r="EO278">
        <v>0</v>
      </c>
      <c r="EP278">
        <v>24.5565</v>
      </c>
      <c r="EQ278">
        <v>999.9</v>
      </c>
      <c r="ER278">
        <v>36.5</v>
      </c>
      <c r="ES278">
        <v>34.4</v>
      </c>
      <c r="ET278">
        <v>19.6888</v>
      </c>
      <c r="EU278">
        <v>61.1732</v>
      </c>
      <c r="EV278">
        <v>22.0152</v>
      </c>
      <c r="EW278">
        <v>1</v>
      </c>
      <c r="EX278">
        <v>0.190541</v>
      </c>
      <c r="EY278">
        <v>3.06264</v>
      </c>
      <c r="EZ278">
        <v>20.1832</v>
      </c>
      <c r="FA278">
        <v>5.22418</v>
      </c>
      <c r="FB278">
        <v>11.998</v>
      </c>
      <c r="FC278">
        <v>4.96495</v>
      </c>
      <c r="FD278">
        <v>3.29653</v>
      </c>
      <c r="FE278">
        <v>9999</v>
      </c>
      <c r="FF278">
        <v>9999</v>
      </c>
      <c r="FG278">
        <v>9999</v>
      </c>
      <c r="FH278">
        <v>30.1</v>
      </c>
      <c r="FI278">
        <v>4.97096</v>
      </c>
      <c r="FJ278">
        <v>1.86783</v>
      </c>
      <c r="FK278">
        <v>1.85928</v>
      </c>
      <c r="FL278">
        <v>1.86529</v>
      </c>
      <c r="FM278">
        <v>1.86314</v>
      </c>
      <c r="FN278">
        <v>1.86453</v>
      </c>
      <c r="FO278">
        <v>1.86005</v>
      </c>
      <c r="FP278">
        <v>1.86413</v>
      </c>
      <c r="FQ278">
        <v>0</v>
      </c>
      <c r="FR278">
        <v>0</v>
      </c>
      <c r="FS278">
        <v>0</v>
      </c>
      <c r="FT278">
        <v>0</v>
      </c>
      <c r="FU278" t="s">
        <v>358</v>
      </c>
      <c r="FV278" t="s">
        <v>359</v>
      </c>
      <c r="FW278" t="s">
        <v>360</v>
      </c>
      <c r="FX278" t="s">
        <v>360</v>
      </c>
      <c r="FY278" t="s">
        <v>360</v>
      </c>
      <c r="FZ278" t="s">
        <v>360</v>
      </c>
      <c r="GA278">
        <v>0</v>
      </c>
      <c r="GB278">
        <v>100</v>
      </c>
      <c r="GC278">
        <v>100</v>
      </c>
      <c r="GD278">
        <v>-6.49</v>
      </c>
      <c r="GE278">
        <v>-0.0282</v>
      </c>
      <c r="GF278">
        <v>1.535452364943019</v>
      </c>
      <c r="GG278">
        <v>-0.004200780211792431</v>
      </c>
      <c r="GH278">
        <v>-6.086107273994438E-07</v>
      </c>
      <c r="GI278">
        <v>3.538391214060535E-10</v>
      </c>
      <c r="GJ278">
        <v>-0.05000879605672461</v>
      </c>
      <c r="GK278">
        <v>0.006682484536868237</v>
      </c>
      <c r="GL278">
        <v>-0.0007200357986506558</v>
      </c>
      <c r="GM278">
        <v>2.515042002614049E-05</v>
      </c>
      <c r="GN278">
        <v>15</v>
      </c>
      <c r="GO278">
        <v>1944</v>
      </c>
      <c r="GP278">
        <v>3</v>
      </c>
      <c r="GQ278">
        <v>20</v>
      </c>
      <c r="GR278">
        <v>3.3</v>
      </c>
      <c r="GS278">
        <v>3.5</v>
      </c>
      <c r="GT278">
        <v>4.03809</v>
      </c>
      <c r="GU278">
        <v>2.43774</v>
      </c>
      <c r="GV278">
        <v>1.44775</v>
      </c>
      <c r="GW278">
        <v>2.28394</v>
      </c>
      <c r="GX278">
        <v>1.55151</v>
      </c>
      <c r="GY278">
        <v>2.2876</v>
      </c>
      <c r="GZ278">
        <v>38.6733</v>
      </c>
      <c r="HA278">
        <v>12.661</v>
      </c>
      <c r="HB278">
        <v>18</v>
      </c>
      <c r="HC278">
        <v>590.62</v>
      </c>
      <c r="HD278">
        <v>433.945</v>
      </c>
      <c r="HE278">
        <v>19.9973</v>
      </c>
      <c r="HF278">
        <v>29.4696</v>
      </c>
      <c r="HG278">
        <v>29.9996</v>
      </c>
      <c r="HH278">
        <v>29.5731</v>
      </c>
      <c r="HI278">
        <v>29.553</v>
      </c>
      <c r="HJ278">
        <v>80.8342</v>
      </c>
      <c r="HK278">
        <v>37.1961</v>
      </c>
      <c r="HL278">
        <v>37.4188</v>
      </c>
      <c r="HM278">
        <v>20</v>
      </c>
      <c r="HN278">
        <v>2000</v>
      </c>
      <c r="HO278">
        <v>14.089</v>
      </c>
      <c r="HP278">
        <v>98.693</v>
      </c>
      <c r="HQ278">
        <v>100.171</v>
      </c>
    </row>
    <row r="279" spans="1:225">
      <c r="A279">
        <v>263</v>
      </c>
      <c r="B279">
        <v>1714163796</v>
      </c>
      <c r="C279">
        <v>12738.90000009537</v>
      </c>
      <c r="D279" t="s">
        <v>915</v>
      </c>
      <c r="E279" t="s">
        <v>916</v>
      </c>
      <c r="F279">
        <v>5</v>
      </c>
      <c r="G279" t="s">
        <v>549</v>
      </c>
      <c r="H279">
        <v>1714163788.066667</v>
      </c>
      <c r="I279">
        <f>(J279)/1000</f>
        <v>0</v>
      </c>
      <c r="J279">
        <f>IF(BE279, AM279, AG279)</f>
        <v>0</v>
      </c>
      <c r="K279">
        <f>IF(BE279, AH279, AF279)</f>
        <v>0</v>
      </c>
      <c r="L279">
        <f>BG279 - IF(AT279&gt;1, K279*BA279*100.0/(AV279*BU279), 0)</f>
        <v>0</v>
      </c>
      <c r="M279">
        <f>((S279-I279/2)*L279-K279)/(S279+I279/2)</f>
        <v>0</v>
      </c>
      <c r="N279">
        <f>M279*(BN279+BO279)/1000.0</f>
        <v>0</v>
      </c>
      <c r="O279">
        <f>(BG279 - IF(AT279&gt;1, K279*BA279*100.0/(AV279*BU279), 0))*(BN279+BO279)/1000.0</f>
        <v>0</v>
      </c>
      <c r="P279">
        <f>2.0/((1/R279-1/Q279)+SIGN(R279)*SQRT((1/R279-1/Q279)*(1/R279-1/Q279) + 4*BB279/((BB279+1)*(BB279+1))*(2*1/R279*1/Q279-1/Q279*1/Q279)))</f>
        <v>0</v>
      </c>
      <c r="Q279">
        <f>IF(LEFT(BC279,1)&lt;&gt;"0",IF(LEFT(BC279,1)="1",3.0,BD279),$D$5+$E$5*(BU279*BN279/($K$5*1000))+$F$5*(BU279*BN279/($K$5*1000))*MAX(MIN(BA279,$J$5),$I$5)*MAX(MIN(BA279,$J$5),$I$5)+$G$5*MAX(MIN(BA279,$J$5),$I$5)*(BU279*BN279/($K$5*1000))+$H$5*(BU279*BN279/($K$5*1000))*(BU279*BN279/($K$5*1000)))</f>
        <v>0</v>
      </c>
      <c r="R279">
        <f>I279*(1000-(1000*0.61365*exp(17.502*V279/(240.97+V279))/(BN279+BO279)+BI279)/2)/(1000*0.61365*exp(17.502*V279/(240.97+V279))/(BN279+BO279)-BI279)</f>
        <v>0</v>
      </c>
      <c r="S279">
        <f>1/((BB279+1)/(P279/1.6)+1/(Q279/1.37)) + BB279/((BB279+1)/(P279/1.6) + BB279/(Q279/1.37))</f>
        <v>0</v>
      </c>
      <c r="T279">
        <f>(AW279*AZ279)</f>
        <v>0</v>
      </c>
      <c r="U279">
        <f>(BP279+(T279+2*0.95*5.67E-8*(((BP279+$B$7)+273)^4-(BP279+273)^4)-44100*I279)/(1.84*29.3*Q279+8*0.95*5.67E-8*(BP279+273)^3))</f>
        <v>0</v>
      </c>
      <c r="V279">
        <f>($C$7*BQ279+$D$7*BR279+$E$7*U279)</f>
        <v>0</v>
      </c>
      <c r="W279">
        <f>0.61365*exp(17.502*V279/(240.97+V279))</f>
        <v>0</v>
      </c>
      <c r="X279">
        <f>(Y279/Z279*100)</f>
        <v>0</v>
      </c>
      <c r="Y279">
        <f>BI279*(BN279+BO279)/1000</f>
        <v>0</v>
      </c>
      <c r="Z279">
        <f>0.61365*exp(17.502*BP279/(240.97+BP279))</f>
        <v>0</v>
      </c>
      <c r="AA279">
        <f>(W279-BI279*(BN279+BO279)/1000)</f>
        <v>0</v>
      </c>
      <c r="AB279">
        <f>(-I279*44100)</f>
        <v>0</v>
      </c>
      <c r="AC279">
        <f>2*29.3*Q279*0.92*(BP279-V279)</f>
        <v>0</v>
      </c>
      <c r="AD279">
        <f>2*0.95*5.67E-8*(((BP279+$B$7)+273)^4-(V279+273)^4)</f>
        <v>0</v>
      </c>
      <c r="AE279">
        <f>T279+AD279+AB279+AC279</f>
        <v>0</v>
      </c>
      <c r="AF279">
        <f>BM279*AT279*(BH279-BG279*(1000-AT279*BJ279)/(1000-AT279*BI279))/(100*BA279)</f>
        <v>0</v>
      </c>
      <c r="AG279">
        <f>1000*BM279*AT279*(BI279-BJ279)/(100*BA279*(1000-AT279*BI279))</f>
        <v>0</v>
      </c>
      <c r="AH279">
        <f>(AI279 - AJ279 - BN279*1E3/(8.314*(BP279+273.15)) * AL279/BM279 * AK279) * BM279/(100*BA279) * (1000 - BJ279)/1000</f>
        <v>0</v>
      </c>
      <c r="AI279">
        <v>2028.55679083116</v>
      </c>
      <c r="AJ279">
        <v>2028.290969696969</v>
      </c>
      <c r="AK279">
        <v>-0.0004917547159940629</v>
      </c>
      <c r="AL279">
        <v>67.23656755579616</v>
      </c>
      <c r="AM279">
        <f>(AO279 - AN279 + BN279*1E3/(8.314*(BP279+273.15)) * AQ279/BM279 * AP279) * BM279/(100*BA279) * 1000/(1000 - AO279)</f>
        <v>0</v>
      </c>
      <c r="AN279">
        <v>14.04278754443956</v>
      </c>
      <c r="AO279">
        <v>14.24605393939394</v>
      </c>
      <c r="AP279">
        <v>-1.392210195776922E-05</v>
      </c>
      <c r="AQ279">
        <v>78.51301208403771</v>
      </c>
      <c r="AR279">
        <v>0</v>
      </c>
      <c r="AS279">
        <v>0</v>
      </c>
      <c r="AT279">
        <f>IF(AR279*$H$13&gt;=AV279,1.0,(AV279/(AV279-AR279*$H$13)))</f>
        <v>0</v>
      </c>
      <c r="AU279">
        <f>(AT279-1)*100</f>
        <v>0</v>
      </c>
      <c r="AV279">
        <f>MAX(0,($B$13+$C$13*BU279)/(1+$D$13*BU279)*BN279/(BP279+273)*$E$13)</f>
        <v>0</v>
      </c>
      <c r="AW279">
        <f>$B$11*BV279+$C$11*BW279+$F$11*CH279*(1-CK279)</f>
        <v>0</v>
      </c>
      <c r="AX279">
        <f>AW279*AY279</f>
        <v>0</v>
      </c>
      <c r="AY279">
        <f>($B$11*$D$9+$C$11*$D$9+$F$11*((CU279+CM279)/MAX(CU279+CM279+CV279, 0.1)*$I$9+CV279/MAX(CU279+CM279+CV279, 0.1)*$J$9))/($B$11+$C$11+$F$11)</f>
        <v>0</v>
      </c>
      <c r="AZ279">
        <f>($B$11*$K$9+$C$11*$K$9+$F$11*((CU279+CM279)/MAX(CU279+CM279+CV279, 0.1)*$P$9+CV279/MAX(CU279+CM279+CV279, 0.1)*$Q$9))/($B$11+$C$11+$F$11)</f>
        <v>0</v>
      </c>
      <c r="BA279">
        <v>6</v>
      </c>
      <c r="BB279">
        <v>0.5</v>
      </c>
      <c r="BC279" t="s">
        <v>355</v>
      </c>
      <c r="BD279">
        <v>2</v>
      </c>
      <c r="BE279" t="b">
        <v>1</v>
      </c>
      <c r="BF279">
        <v>1714163788.066667</v>
      </c>
      <c r="BG279">
        <v>1999.354666666666</v>
      </c>
      <c r="BH279">
        <v>2000.042</v>
      </c>
      <c r="BI279">
        <v>14.25186</v>
      </c>
      <c r="BJ279">
        <v>14.04217333333334</v>
      </c>
      <c r="BK279">
        <v>2005.839</v>
      </c>
      <c r="BL279">
        <v>14.28004</v>
      </c>
      <c r="BM279">
        <v>600.0127</v>
      </c>
      <c r="BN279">
        <v>101.2883333333333</v>
      </c>
      <c r="BO279">
        <v>0.10000542</v>
      </c>
      <c r="BP279">
        <v>23.99895666666667</v>
      </c>
      <c r="BQ279">
        <v>24.07722000000001</v>
      </c>
      <c r="BR279">
        <v>999.9000000000002</v>
      </c>
      <c r="BS279">
        <v>0</v>
      </c>
      <c r="BT279">
        <v>0</v>
      </c>
      <c r="BU279">
        <v>10003.83066666667</v>
      </c>
      <c r="BV279">
        <v>0</v>
      </c>
      <c r="BW279">
        <v>646.8310666666667</v>
      </c>
      <c r="BX279">
        <v>-0.6874430666666668</v>
      </c>
      <c r="BY279">
        <v>2028.261666666667</v>
      </c>
      <c r="BZ279">
        <v>2028.526666666667</v>
      </c>
      <c r="CA279">
        <v>0.209696</v>
      </c>
      <c r="CB279">
        <v>2000.042</v>
      </c>
      <c r="CC279">
        <v>14.04217333333334</v>
      </c>
      <c r="CD279">
        <v>1.443548666666666</v>
      </c>
      <c r="CE279">
        <v>1.422309</v>
      </c>
      <c r="CF279">
        <v>12.38297666666667</v>
      </c>
      <c r="CG279">
        <v>12.15757666666667</v>
      </c>
      <c r="CH279">
        <v>349.9698333333333</v>
      </c>
      <c r="CI279">
        <v>0.8999895</v>
      </c>
      <c r="CJ279">
        <v>0.10001055</v>
      </c>
      <c r="CK279">
        <v>0</v>
      </c>
      <c r="CL279">
        <v>108.5922</v>
      </c>
      <c r="CM279">
        <v>5.00098</v>
      </c>
      <c r="CN279">
        <v>797.2549</v>
      </c>
      <c r="CO279">
        <v>3192.854333333332</v>
      </c>
      <c r="CP279">
        <v>34.5665</v>
      </c>
      <c r="CQ279">
        <v>38.49566666666666</v>
      </c>
      <c r="CR279">
        <v>36.34556666666666</v>
      </c>
      <c r="CS279">
        <v>37.81433333333333</v>
      </c>
      <c r="CT279">
        <v>36.65173333333333</v>
      </c>
      <c r="CU279">
        <v>310.4686666666666</v>
      </c>
      <c r="CV279">
        <v>34.50099999999999</v>
      </c>
      <c r="CW279">
        <v>0</v>
      </c>
      <c r="CX279">
        <v>1714163882.9</v>
      </c>
      <c r="CY279">
        <v>0</v>
      </c>
      <c r="CZ279">
        <v>1714163585.5</v>
      </c>
      <c r="DA279" t="s">
        <v>902</v>
      </c>
      <c r="DB279">
        <v>1714163585.5</v>
      </c>
      <c r="DC279">
        <v>1714163575</v>
      </c>
      <c r="DD279">
        <v>10</v>
      </c>
      <c r="DE279">
        <v>2.525</v>
      </c>
      <c r="DF279">
        <v>-0.011</v>
      </c>
      <c r="DG279">
        <v>-6.331</v>
      </c>
      <c r="DH279">
        <v>-0.027</v>
      </c>
      <c r="DI279">
        <v>2000</v>
      </c>
      <c r="DJ279">
        <v>15</v>
      </c>
      <c r="DK279">
        <v>3.67</v>
      </c>
      <c r="DL279">
        <v>0.19</v>
      </c>
      <c r="DM279">
        <v>-0.663276487804878</v>
      </c>
      <c r="DN279">
        <v>-0.2852620557491286</v>
      </c>
      <c r="DO279">
        <v>0.09508017809507571</v>
      </c>
      <c r="DP279">
        <v>0</v>
      </c>
      <c r="DQ279">
        <v>0.2138054146341463</v>
      </c>
      <c r="DR279">
        <v>-0.080353609756097</v>
      </c>
      <c r="DS279">
        <v>0.009930017552057805</v>
      </c>
      <c r="DT279">
        <v>1</v>
      </c>
      <c r="DU279">
        <v>1</v>
      </c>
      <c r="DV279">
        <v>2</v>
      </c>
      <c r="DW279" t="s">
        <v>368</v>
      </c>
      <c r="DX279">
        <v>3.2276</v>
      </c>
      <c r="DY279">
        <v>2.70429</v>
      </c>
      <c r="DZ279">
        <v>0.292914</v>
      </c>
      <c r="EA279">
        <v>0.293031</v>
      </c>
      <c r="EB279">
        <v>0.07908949999999999</v>
      </c>
      <c r="EC279">
        <v>0.07861170000000001</v>
      </c>
      <c r="ED279">
        <v>22949.8</v>
      </c>
      <c r="EE279">
        <v>22362</v>
      </c>
      <c r="EF279">
        <v>31105.3</v>
      </c>
      <c r="EG279">
        <v>30010.6</v>
      </c>
      <c r="EH279">
        <v>38363.1</v>
      </c>
      <c r="EI279">
        <v>36593.5</v>
      </c>
      <c r="EJ279">
        <v>43578.9</v>
      </c>
      <c r="EK279">
        <v>41932.1</v>
      </c>
      <c r="EL279">
        <v>2.07547</v>
      </c>
      <c r="EM279">
        <v>1.82868</v>
      </c>
      <c r="EN279">
        <v>-0.0275299</v>
      </c>
      <c r="EO279">
        <v>0</v>
      </c>
      <c r="EP279">
        <v>24.5139</v>
      </c>
      <c r="EQ279">
        <v>999.9</v>
      </c>
      <c r="ER279">
        <v>36.5</v>
      </c>
      <c r="ES279">
        <v>34.4</v>
      </c>
      <c r="ET279">
        <v>19.69</v>
      </c>
      <c r="EU279">
        <v>61.7032</v>
      </c>
      <c r="EV279">
        <v>21.5585</v>
      </c>
      <c r="EW279">
        <v>1</v>
      </c>
      <c r="EX279">
        <v>0.189395</v>
      </c>
      <c r="EY279">
        <v>3.03619</v>
      </c>
      <c r="EZ279">
        <v>20.1841</v>
      </c>
      <c r="FA279">
        <v>5.22747</v>
      </c>
      <c r="FB279">
        <v>11.998</v>
      </c>
      <c r="FC279">
        <v>4.96615</v>
      </c>
      <c r="FD279">
        <v>3.297</v>
      </c>
      <c r="FE279">
        <v>9999</v>
      </c>
      <c r="FF279">
        <v>9999</v>
      </c>
      <c r="FG279">
        <v>9999</v>
      </c>
      <c r="FH279">
        <v>30.1</v>
      </c>
      <c r="FI279">
        <v>4.97097</v>
      </c>
      <c r="FJ279">
        <v>1.86783</v>
      </c>
      <c r="FK279">
        <v>1.85928</v>
      </c>
      <c r="FL279">
        <v>1.86527</v>
      </c>
      <c r="FM279">
        <v>1.86315</v>
      </c>
      <c r="FN279">
        <v>1.86453</v>
      </c>
      <c r="FO279">
        <v>1.86005</v>
      </c>
      <c r="FP279">
        <v>1.86413</v>
      </c>
      <c r="FQ279">
        <v>0</v>
      </c>
      <c r="FR279">
        <v>0</v>
      </c>
      <c r="FS279">
        <v>0</v>
      </c>
      <c r="FT279">
        <v>0</v>
      </c>
      <c r="FU279" t="s">
        <v>358</v>
      </c>
      <c r="FV279" t="s">
        <v>359</v>
      </c>
      <c r="FW279" t="s">
        <v>360</v>
      </c>
      <c r="FX279" t="s">
        <v>360</v>
      </c>
      <c r="FY279" t="s">
        <v>360</v>
      </c>
      <c r="FZ279" t="s">
        <v>360</v>
      </c>
      <c r="GA279">
        <v>0</v>
      </c>
      <c r="GB279">
        <v>100</v>
      </c>
      <c r="GC279">
        <v>100</v>
      </c>
      <c r="GD279">
        <v>-6.48</v>
      </c>
      <c r="GE279">
        <v>-0.0282</v>
      </c>
      <c r="GF279">
        <v>1.535452364943019</v>
      </c>
      <c r="GG279">
        <v>-0.004200780211792431</v>
      </c>
      <c r="GH279">
        <v>-6.086107273994438E-07</v>
      </c>
      <c r="GI279">
        <v>3.538391214060535E-10</v>
      </c>
      <c r="GJ279">
        <v>-0.05000879605672461</v>
      </c>
      <c r="GK279">
        <v>0.006682484536868237</v>
      </c>
      <c r="GL279">
        <v>-0.0007200357986506558</v>
      </c>
      <c r="GM279">
        <v>2.515042002614049E-05</v>
      </c>
      <c r="GN279">
        <v>15</v>
      </c>
      <c r="GO279">
        <v>1944</v>
      </c>
      <c r="GP279">
        <v>3</v>
      </c>
      <c r="GQ279">
        <v>20</v>
      </c>
      <c r="GR279">
        <v>3.5</v>
      </c>
      <c r="GS279">
        <v>3.7</v>
      </c>
      <c r="GT279">
        <v>4.03809</v>
      </c>
      <c r="GU279">
        <v>2.42188</v>
      </c>
      <c r="GV279">
        <v>1.44775</v>
      </c>
      <c r="GW279">
        <v>2.28516</v>
      </c>
      <c r="GX279">
        <v>1.55151</v>
      </c>
      <c r="GY279">
        <v>2.46094</v>
      </c>
      <c r="GZ279">
        <v>38.6487</v>
      </c>
      <c r="HA279">
        <v>12.6786</v>
      </c>
      <c r="HB279">
        <v>18</v>
      </c>
      <c r="HC279">
        <v>590.953</v>
      </c>
      <c r="HD279">
        <v>434.05</v>
      </c>
      <c r="HE279">
        <v>19.9972</v>
      </c>
      <c r="HF279">
        <v>29.4594</v>
      </c>
      <c r="HG279">
        <v>29.9996</v>
      </c>
      <c r="HH279">
        <v>29.5655</v>
      </c>
      <c r="HI279">
        <v>29.5447</v>
      </c>
      <c r="HJ279">
        <v>80.8389</v>
      </c>
      <c r="HK279">
        <v>37.1961</v>
      </c>
      <c r="HL279">
        <v>37.0456</v>
      </c>
      <c r="HM279">
        <v>20</v>
      </c>
      <c r="HN279">
        <v>2000</v>
      </c>
      <c r="HO279">
        <v>14.0735</v>
      </c>
      <c r="HP279">
        <v>98.6926</v>
      </c>
      <c r="HQ279">
        <v>100.172</v>
      </c>
    </row>
    <row r="280" spans="1:225">
      <c r="A280">
        <v>264</v>
      </c>
      <c r="B280">
        <v>1714163918</v>
      </c>
      <c r="C280">
        <v>12860.90000009537</v>
      </c>
      <c r="D280" t="s">
        <v>917</v>
      </c>
      <c r="E280" t="s">
        <v>918</v>
      </c>
      <c r="F280">
        <v>5</v>
      </c>
      <c r="G280" t="s">
        <v>565</v>
      </c>
      <c r="H280">
        <v>1714163910</v>
      </c>
      <c r="I280">
        <f>(J280)/1000</f>
        <v>0</v>
      </c>
      <c r="J280">
        <f>IF(BE280, AM280, AG280)</f>
        <v>0</v>
      </c>
      <c r="K280">
        <f>IF(BE280, AH280, AF280)</f>
        <v>0</v>
      </c>
      <c r="L280">
        <f>BG280 - IF(AT280&gt;1, K280*BA280*100.0/(AV280*BU280), 0)</f>
        <v>0</v>
      </c>
      <c r="M280">
        <f>((S280-I280/2)*L280-K280)/(S280+I280/2)</f>
        <v>0</v>
      </c>
      <c r="N280">
        <f>M280*(BN280+BO280)/1000.0</f>
        <v>0</v>
      </c>
      <c r="O280">
        <f>(BG280 - IF(AT280&gt;1, K280*BA280*100.0/(AV280*BU280), 0))*(BN280+BO280)/1000.0</f>
        <v>0</v>
      </c>
      <c r="P280">
        <f>2.0/((1/R280-1/Q280)+SIGN(R280)*SQRT((1/R280-1/Q280)*(1/R280-1/Q280) + 4*BB280/((BB280+1)*(BB280+1))*(2*1/R280*1/Q280-1/Q280*1/Q280)))</f>
        <v>0</v>
      </c>
      <c r="Q280">
        <f>IF(LEFT(BC280,1)&lt;&gt;"0",IF(LEFT(BC280,1)="1",3.0,BD280),$D$5+$E$5*(BU280*BN280/($K$5*1000))+$F$5*(BU280*BN280/($K$5*1000))*MAX(MIN(BA280,$J$5),$I$5)*MAX(MIN(BA280,$J$5),$I$5)+$G$5*MAX(MIN(BA280,$J$5),$I$5)*(BU280*BN280/($K$5*1000))+$H$5*(BU280*BN280/($K$5*1000))*(BU280*BN280/($K$5*1000)))</f>
        <v>0</v>
      </c>
      <c r="R280">
        <f>I280*(1000-(1000*0.61365*exp(17.502*V280/(240.97+V280))/(BN280+BO280)+BI280)/2)/(1000*0.61365*exp(17.502*V280/(240.97+V280))/(BN280+BO280)-BI280)</f>
        <v>0</v>
      </c>
      <c r="S280">
        <f>1/((BB280+1)/(P280/1.6)+1/(Q280/1.37)) + BB280/((BB280+1)/(P280/1.6) + BB280/(Q280/1.37))</f>
        <v>0</v>
      </c>
      <c r="T280">
        <f>(AW280*AZ280)</f>
        <v>0</v>
      </c>
      <c r="U280">
        <f>(BP280+(T280+2*0.95*5.67E-8*(((BP280+$B$7)+273)^4-(BP280+273)^4)-44100*I280)/(1.84*29.3*Q280+8*0.95*5.67E-8*(BP280+273)^3))</f>
        <v>0</v>
      </c>
      <c r="V280">
        <f>($C$7*BQ280+$D$7*BR280+$E$7*U280)</f>
        <v>0</v>
      </c>
      <c r="W280">
        <f>0.61365*exp(17.502*V280/(240.97+V280))</f>
        <v>0</v>
      </c>
      <c r="X280">
        <f>(Y280/Z280*100)</f>
        <v>0</v>
      </c>
      <c r="Y280">
        <f>BI280*(BN280+BO280)/1000</f>
        <v>0</v>
      </c>
      <c r="Z280">
        <f>0.61365*exp(17.502*BP280/(240.97+BP280))</f>
        <v>0</v>
      </c>
      <c r="AA280">
        <f>(W280-BI280*(BN280+BO280)/1000)</f>
        <v>0</v>
      </c>
      <c r="AB280">
        <f>(-I280*44100)</f>
        <v>0</v>
      </c>
      <c r="AC280">
        <f>2*29.3*Q280*0.92*(BP280-V280)</f>
        <v>0</v>
      </c>
      <c r="AD280">
        <f>2*0.95*5.67E-8*(((BP280+$B$7)+273)^4-(V280+273)^4)</f>
        <v>0</v>
      </c>
      <c r="AE280">
        <f>T280+AD280+AB280+AC280</f>
        <v>0</v>
      </c>
      <c r="AF280">
        <f>BM280*AT280*(BH280-BG280*(1000-AT280*BJ280)/(1000-AT280*BI280))/(100*BA280)</f>
        <v>0</v>
      </c>
      <c r="AG280">
        <f>1000*BM280*AT280*(BI280-BJ280)/(100*BA280*(1000-AT280*BI280))</f>
        <v>0</v>
      </c>
      <c r="AH280">
        <f>(AI280 - AJ280 - BN280*1E3/(8.314*(BP280+273.15)) * AL280/BM280 * AK280) * BM280/(100*BA280) * (1000 - BJ280)/1000</f>
        <v>0</v>
      </c>
      <c r="AI280">
        <v>2028.969970606906</v>
      </c>
      <c r="AJ280">
        <v>1994.30896969697</v>
      </c>
      <c r="AK280">
        <v>6.943941800693683</v>
      </c>
      <c r="AL280">
        <v>67.23538020737485</v>
      </c>
      <c r="AM280">
        <f>(AO280 - AN280 + BN280*1E3/(8.314*(BP280+273.15)) * AQ280/BM280 * AP280) * BM280/(100*BA280) * 1000/(1000 - AO280)</f>
        <v>0</v>
      </c>
      <c r="AN280">
        <v>14.34612507288523</v>
      </c>
      <c r="AO280">
        <v>14.14438484848485</v>
      </c>
      <c r="AP280">
        <v>0.03339420677310201</v>
      </c>
      <c r="AQ280">
        <v>78.51440066803939</v>
      </c>
      <c r="AR280">
        <v>0</v>
      </c>
      <c r="AS280">
        <v>0</v>
      </c>
      <c r="AT280">
        <f>IF(AR280*$H$13&gt;=AV280,1.0,(AV280/(AV280-AR280*$H$13)))</f>
        <v>0</v>
      </c>
      <c r="AU280">
        <f>(AT280-1)*100</f>
        <v>0</v>
      </c>
      <c r="AV280">
        <f>MAX(0,($B$13+$C$13*BU280)/(1+$D$13*BU280)*BN280/(BP280+273)*$E$13)</f>
        <v>0</v>
      </c>
      <c r="AW280">
        <f>$B$11*BV280+$C$11*BW280+$F$11*CH280*(1-CK280)</f>
        <v>0</v>
      </c>
      <c r="AX280">
        <f>AW280*AY280</f>
        <v>0</v>
      </c>
      <c r="AY280">
        <f>($B$11*$D$9+$C$11*$D$9+$F$11*((CU280+CM280)/MAX(CU280+CM280+CV280, 0.1)*$I$9+CV280/MAX(CU280+CM280+CV280, 0.1)*$J$9))/($B$11+$C$11+$F$11)</f>
        <v>0</v>
      </c>
      <c r="AZ280">
        <f>($B$11*$K$9+$C$11*$K$9+$F$11*((CU280+CM280)/MAX(CU280+CM280+CV280, 0.1)*$P$9+CV280/MAX(CU280+CM280+CV280, 0.1)*$Q$9))/($B$11+$C$11+$F$11)</f>
        <v>0</v>
      </c>
      <c r="BA280">
        <v>6</v>
      </c>
      <c r="BB280">
        <v>0.5</v>
      </c>
      <c r="BC280" t="s">
        <v>355</v>
      </c>
      <c r="BD280">
        <v>2</v>
      </c>
      <c r="BE280" t="b">
        <v>1</v>
      </c>
      <c r="BF280">
        <v>1714163910</v>
      </c>
      <c r="BG280">
        <v>1848.353225806452</v>
      </c>
      <c r="BH280">
        <v>1999.896774193548</v>
      </c>
      <c r="BI280">
        <v>13.83934193548387</v>
      </c>
      <c r="BJ280">
        <v>14.25055161290322</v>
      </c>
      <c r="BK280">
        <v>1854.427741935484</v>
      </c>
      <c r="BL280">
        <v>13.86806451612904</v>
      </c>
      <c r="BM280">
        <v>600.0277741935483</v>
      </c>
      <c r="BN280">
        <v>101.2785483870967</v>
      </c>
      <c r="BO280">
        <v>0.0999509870967742</v>
      </c>
      <c r="BP280">
        <v>24.09006129032259</v>
      </c>
      <c r="BQ280">
        <v>24.19186129032257</v>
      </c>
      <c r="BR280">
        <v>999.9000000000003</v>
      </c>
      <c r="BS280">
        <v>0</v>
      </c>
      <c r="BT280">
        <v>0</v>
      </c>
      <c r="BU280">
        <v>9993.852258064515</v>
      </c>
      <c r="BV280">
        <v>0</v>
      </c>
      <c r="BW280">
        <v>801.8574838709678</v>
      </c>
      <c r="BX280">
        <v>-151.5436612903226</v>
      </c>
      <c r="BY280">
        <v>1874.315161290323</v>
      </c>
      <c r="BZ280">
        <v>2028.808709677419</v>
      </c>
      <c r="CA280">
        <v>-0.4112074193548387</v>
      </c>
      <c r="CB280">
        <v>1999.896774193548</v>
      </c>
      <c r="CC280">
        <v>14.25055161290322</v>
      </c>
      <c r="CD280">
        <v>1.401629032258064</v>
      </c>
      <c r="CE280">
        <v>1.443274838709678</v>
      </c>
      <c r="CF280">
        <v>11.93355483870968</v>
      </c>
      <c r="CG280">
        <v>12.37995161290322</v>
      </c>
      <c r="CH280">
        <v>349.9789677419355</v>
      </c>
      <c r="CI280">
        <v>0.899985451612903</v>
      </c>
      <c r="CJ280">
        <v>0.1000144838709677</v>
      </c>
      <c r="CK280">
        <v>0</v>
      </c>
      <c r="CL280">
        <v>110.9887419354839</v>
      </c>
      <c r="CM280">
        <v>5.00098</v>
      </c>
      <c r="CN280">
        <v>834.8597741935483</v>
      </c>
      <c r="CO280">
        <v>3192.935161290323</v>
      </c>
      <c r="CP280">
        <v>35.81432258064516</v>
      </c>
      <c r="CQ280">
        <v>41.3082258064516</v>
      </c>
      <c r="CR280">
        <v>37.97551612903224</v>
      </c>
      <c r="CS280">
        <v>41.16509677419353</v>
      </c>
      <c r="CT280">
        <v>38.43532258064516</v>
      </c>
      <c r="CU280">
        <v>310.4761290322581</v>
      </c>
      <c r="CV280">
        <v>34.50193548387097</v>
      </c>
      <c r="CW280">
        <v>0</v>
      </c>
      <c r="CX280">
        <v>1714164005.3</v>
      </c>
      <c r="CY280">
        <v>0</v>
      </c>
      <c r="CZ280">
        <v>1714163585.5</v>
      </c>
      <c r="DA280" t="s">
        <v>902</v>
      </c>
      <c r="DB280">
        <v>1714163585.5</v>
      </c>
      <c r="DC280">
        <v>1714163575</v>
      </c>
      <c r="DD280">
        <v>10</v>
      </c>
      <c r="DE280">
        <v>2.525</v>
      </c>
      <c r="DF280">
        <v>-0.011</v>
      </c>
      <c r="DG280">
        <v>-6.331</v>
      </c>
      <c r="DH280">
        <v>-0.027</v>
      </c>
      <c r="DI280">
        <v>2000</v>
      </c>
      <c r="DJ280">
        <v>15</v>
      </c>
      <c r="DK280">
        <v>3.67</v>
      </c>
      <c r="DL280">
        <v>0.19</v>
      </c>
      <c r="DM280">
        <v>-260.2171875</v>
      </c>
      <c r="DN280">
        <v>2225.805936585368</v>
      </c>
      <c r="DO280">
        <v>231.9781493421904</v>
      </c>
      <c r="DP280">
        <v>0</v>
      </c>
      <c r="DQ280">
        <v>-0.585441675</v>
      </c>
      <c r="DR280">
        <v>3.52814108442777</v>
      </c>
      <c r="DS280">
        <v>0.3707867282672337</v>
      </c>
      <c r="DT280">
        <v>0</v>
      </c>
      <c r="DU280">
        <v>0</v>
      </c>
      <c r="DV280">
        <v>2</v>
      </c>
      <c r="DW280" t="s">
        <v>357</v>
      </c>
      <c r="DX280">
        <v>3.2279</v>
      </c>
      <c r="DY280">
        <v>2.70458</v>
      </c>
      <c r="DZ280">
        <v>0.290409</v>
      </c>
      <c r="EA280">
        <v>0.293113</v>
      </c>
      <c r="EB280">
        <v>0.0787563</v>
      </c>
      <c r="EC280">
        <v>0.0801504</v>
      </c>
      <c r="ED280">
        <v>23034.5</v>
      </c>
      <c r="EE280">
        <v>22363.6</v>
      </c>
      <c r="EF280">
        <v>31108.9</v>
      </c>
      <c r="EG280">
        <v>30015.1</v>
      </c>
      <c r="EH280">
        <v>38382.2</v>
      </c>
      <c r="EI280">
        <v>36537.6</v>
      </c>
      <c r="EJ280">
        <v>43584.8</v>
      </c>
      <c r="EK280">
        <v>41938.4</v>
      </c>
      <c r="EL280">
        <v>2.0748</v>
      </c>
      <c r="EM280">
        <v>1.83148</v>
      </c>
      <c r="EN280">
        <v>-0.0280142</v>
      </c>
      <c r="EO280">
        <v>0</v>
      </c>
      <c r="EP280">
        <v>24.6429</v>
      </c>
      <c r="EQ280">
        <v>999.9</v>
      </c>
      <c r="ER280">
        <v>35.9</v>
      </c>
      <c r="ES280">
        <v>34.3</v>
      </c>
      <c r="ET280">
        <v>19.2557</v>
      </c>
      <c r="EU280">
        <v>61.3232</v>
      </c>
      <c r="EV280">
        <v>22.0312</v>
      </c>
      <c r="EW280">
        <v>1</v>
      </c>
      <c r="EX280">
        <v>0.182492</v>
      </c>
      <c r="EY280">
        <v>3.06389</v>
      </c>
      <c r="EZ280">
        <v>20.1835</v>
      </c>
      <c r="FA280">
        <v>5.22358</v>
      </c>
      <c r="FB280">
        <v>11.998</v>
      </c>
      <c r="FC280">
        <v>4.96575</v>
      </c>
      <c r="FD280">
        <v>3.297</v>
      </c>
      <c r="FE280">
        <v>9999</v>
      </c>
      <c r="FF280">
        <v>9999</v>
      </c>
      <c r="FG280">
        <v>9999</v>
      </c>
      <c r="FH280">
        <v>30.1</v>
      </c>
      <c r="FI280">
        <v>4.97093</v>
      </c>
      <c r="FJ280">
        <v>1.86783</v>
      </c>
      <c r="FK280">
        <v>1.85928</v>
      </c>
      <c r="FL280">
        <v>1.86525</v>
      </c>
      <c r="FM280">
        <v>1.86315</v>
      </c>
      <c r="FN280">
        <v>1.86456</v>
      </c>
      <c r="FO280">
        <v>1.86004</v>
      </c>
      <c r="FP280">
        <v>1.86407</v>
      </c>
      <c r="FQ280">
        <v>0</v>
      </c>
      <c r="FR280">
        <v>0</v>
      </c>
      <c r="FS280">
        <v>0</v>
      </c>
      <c r="FT280">
        <v>0</v>
      </c>
      <c r="FU280" t="s">
        <v>358</v>
      </c>
      <c r="FV280" t="s">
        <v>359</v>
      </c>
      <c r="FW280" t="s">
        <v>360</v>
      </c>
      <c r="FX280" t="s">
        <v>360</v>
      </c>
      <c r="FY280" t="s">
        <v>360</v>
      </c>
      <c r="FZ280" t="s">
        <v>360</v>
      </c>
      <c r="GA280">
        <v>0</v>
      </c>
      <c r="GB280">
        <v>100</v>
      </c>
      <c r="GC280">
        <v>100</v>
      </c>
      <c r="GD280">
        <v>-6.41</v>
      </c>
      <c r="GE280">
        <v>-0.0283</v>
      </c>
      <c r="GF280">
        <v>1.535452364943019</v>
      </c>
      <c r="GG280">
        <v>-0.004200780211792431</v>
      </c>
      <c r="GH280">
        <v>-6.086107273994438E-07</v>
      </c>
      <c r="GI280">
        <v>3.538391214060535E-10</v>
      </c>
      <c r="GJ280">
        <v>-0.05000879605672461</v>
      </c>
      <c r="GK280">
        <v>0.006682484536868237</v>
      </c>
      <c r="GL280">
        <v>-0.0007200357986506558</v>
      </c>
      <c r="GM280">
        <v>2.515042002614049E-05</v>
      </c>
      <c r="GN280">
        <v>15</v>
      </c>
      <c r="GO280">
        <v>1944</v>
      </c>
      <c r="GP280">
        <v>3</v>
      </c>
      <c r="GQ280">
        <v>20</v>
      </c>
      <c r="GR280">
        <v>5.5</v>
      </c>
      <c r="GS280">
        <v>5.7</v>
      </c>
      <c r="GT280">
        <v>4.03809</v>
      </c>
      <c r="GU280">
        <v>2.43286</v>
      </c>
      <c r="GV280">
        <v>1.44775</v>
      </c>
      <c r="GW280">
        <v>2.28394</v>
      </c>
      <c r="GX280">
        <v>1.55151</v>
      </c>
      <c r="GY280">
        <v>2.37549</v>
      </c>
      <c r="GZ280">
        <v>38.5259</v>
      </c>
      <c r="HA280">
        <v>12.5647</v>
      </c>
      <c r="HB280">
        <v>18</v>
      </c>
      <c r="HC280">
        <v>589.712</v>
      </c>
      <c r="HD280">
        <v>435.213</v>
      </c>
      <c r="HE280">
        <v>19.9999</v>
      </c>
      <c r="HF280">
        <v>29.3589</v>
      </c>
      <c r="HG280">
        <v>30</v>
      </c>
      <c r="HH280">
        <v>29.486</v>
      </c>
      <c r="HI280">
        <v>29.473</v>
      </c>
      <c r="HJ280">
        <v>80.8257</v>
      </c>
      <c r="HK280">
        <v>33.0235</v>
      </c>
      <c r="HL280">
        <v>35.5592</v>
      </c>
      <c r="HM280">
        <v>20</v>
      </c>
      <c r="HN280">
        <v>2000</v>
      </c>
      <c r="HO280">
        <v>14.4535</v>
      </c>
      <c r="HP280">
        <v>98.7051</v>
      </c>
      <c r="HQ280">
        <v>100.187</v>
      </c>
    </row>
    <row r="281" spans="1:225">
      <c r="A281">
        <v>265</v>
      </c>
      <c r="B281">
        <v>1714163940</v>
      </c>
      <c r="C281">
        <v>12882.90000009537</v>
      </c>
      <c r="D281" t="s">
        <v>919</v>
      </c>
      <c r="E281" t="s">
        <v>920</v>
      </c>
      <c r="F281">
        <v>5</v>
      </c>
      <c r="G281" t="s">
        <v>565</v>
      </c>
      <c r="H281">
        <v>1714163932</v>
      </c>
      <c r="I281">
        <f>(J281)/1000</f>
        <v>0</v>
      </c>
      <c r="J281">
        <f>IF(BE281, AM281, AG281)</f>
        <v>0</v>
      </c>
      <c r="K281">
        <f>IF(BE281, AH281, AF281)</f>
        <v>0</v>
      </c>
      <c r="L281">
        <f>BG281 - IF(AT281&gt;1, K281*BA281*100.0/(AV281*BU281), 0)</f>
        <v>0</v>
      </c>
      <c r="M281">
        <f>((S281-I281/2)*L281-K281)/(S281+I281/2)</f>
        <v>0</v>
      </c>
      <c r="N281">
        <f>M281*(BN281+BO281)/1000.0</f>
        <v>0</v>
      </c>
      <c r="O281">
        <f>(BG281 - IF(AT281&gt;1, K281*BA281*100.0/(AV281*BU281), 0))*(BN281+BO281)/1000.0</f>
        <v>0</v>
      </c>
      <c r="P281">
        <f>2.0/((1/R281-1/Q281)+SIGN(R281)*SQRT((1/R281-1/Q281)*(1/R281-1/Q281) + 4*BB281/((BB281+1)*(BB281+1))*(2*1/R281*1/Q281-1/Q281*1/Q281)))</f>
        <v>0</v>
      </c>
      <c r="Q281">
        <f>IF(LEFT(BC281,1)&lt;&gt;"0",IF(LEFT(BC281,1)="1",3.0,BD281),$D$5+$E$5*(BU281*BN281/($K$5*1000))+$F$5*(BU281*BN281/($K$5*1000))*MAX(MIN(BA281,$J$5),$I$5)*MAX(MIN(BA281,$J$5),$I$5)+$G$5*MAX(MIN(BA281,$J$5),$I$5)*(BU281*BN281/($K$5*1000))+$H$5*(BU281*BN281/($K$5*1000))*(BU281*BN281/($K$5*1000)))</f>
        <v>0</v>
      </c>
      <c r="R281">
        <f>I281*(1000-(1000*0.61365*exp(17.502*V281/(240.97+V281))/(BN281+BO281)+BI281)/2)/(1000*0.61365*exp(17.502*V281/(240.97+V281))/(BN281+BO281)-BI281)</f>
        <v>0</v>
      </c>
      <c r="S281">
        <f>1/((BB281+1)/(P281/1.6)+1/(Q281/1.37)) + BB281/((BB281+1)/(P281/1.6) + BB281/(Q281/1.37))</f>
        <v>0</v>
      </c>
      <c r="T281">
        <f>(AW281*AZ281)</f>
        <v>0</v>
      </c>
      <c r="U281">
        <f>(BP281+(T281+2*0.95*5.67E-8*(((BP281+$B$7)+273)^4-(BP281+273)^4)-44100*I281)/(1.84*29.3*Q281+8*0.95*5.67E-8*(BP281+273)^3))</f>
        <v>0</v>
      </c>
      <c r="V281">
        <f>($C$7*BQ281+$D$7*BR281+$E$7*U281)</f>
        <v>0</v>
      </c>
      <c r="W281">
        <f>0.61365*exp(17.502*V281/(240.97+V281))</f>
        <v>0</v>
      </c>
      <c r="X281">
        <f>(Y281/Z281*100)</f>
        <v>0</v>
      </c>
      <c r="Y281">
        <f>BI281*(BN281+BO281)/1000</f>
        <v>0</v>
      </c>
      <c r="Z281">
        <f>0.61365*exp(17.502*BP281/(240.97+BP281))</f>
        <v>0</v>
      </c>
      <c r="AA281">
        <f>(W281-BI281*(BN281+BO281)/1000)</f>
        <v>0</v>
      </c>
      <c r="AB281">
        <f>(-I281*44100)</f>
        <v>0</v>
      </c>
      <c r="AC281">
        <f>2*29.3*Q281*0.92*(BP281-V281)</f>
        <v>0</v>
      </c>
      <c r="AD281">
        <f>2*0.95*5.67E-8*(((BP281+$B$7)+273)^4-(V281+273)^4)</f>
        <v>0</v>
      </c>
      <c r="AE281">
        <f>T281+AD281+AB281+AC281</f>
        <v>0</v>
      </c>
      <c r="AF281">
        <f>BM281*AT281*(BH281-BG281*(1000-AT281*BJ281)/(1000-AT281*BI281))/(100*BA281)</f>
        <v>0</v>
      </c>
      <c r="AG281">
        <f>1000*BM281*AT281*(BI281-BJ281)/(100*BA281*(1000-AT281*BI281))</f>
        <v>0</v>
      </c>
      <c r="AH281">
        <f>(AI281 - AJ281 - BN281*1E3/(8.314*(BP281+273.15)) * AL281/BM281 * AK281) * BM281/(100*BA281) * (1000 - BJ281)/1000</f>
        <v>0</v>
      </c>
      <c r="AI281">
        <v>2028.990589050183</v>
      </c>
      <c r="AJ281">
        <v>2027.789515151515</v>
      </c>
      <c r="AK281">
        <v>0.1846102794990922</v>
      </c>
      <c r="AL281">
        <v>67.23538020737485</v>
      </c>
      <c r="AM281">
        <f>(AO281 - AN281 + BN281*1E3/(8.314*(BP281+273.15)) * AQ281/BM281 * AP281) * BM281/(100*BA281) * 1000/(1000 - AO281)</f>
        <v>0</v>
      </c>
      <c r="AN281">
        <v>14.38525695075978</v>
      </c>
      <c r="AO281">
        <v>14.4133890909091</v>
      </c>
      <c r="AP281">
        <v>0.001480070221747745</v>
      </c>
      <c r="AQ281">
        <v>78.51440066803939</v>
      </c>
      <c r="AR281">
        <v>0</v>
      </c>
      <c r="AS281">
        <v>0</v>
      </c>
      <c r="AT281">
        <f>IF(AR281*$H$13&gt;=AV281,1.0,(AV281/(AV281-AR281*$H$13)))</f>
        <v>0</v>
      </c>
      <c r="AU281">
        <f>(AT281-1)*100</f>
        <v>0</v>
      </c>
      <c r="AV281">
        <f>MAX(0,($B$13+$C$13*BU281)/(1+$D$13*BU281)*BN281/(BP281+273)*$E$13)</f>
        <v>0</v>
      </c>
      <c r="AW281">
        <f>$B$11*BV281+$C$11*BW281+$F$11*CH281*(1-CK281)</f>
        <v>0</v>
      </c>
      <c r="AX281">
        <f>AW281*AY281</f>
        <v>0</v>
      </c>
      <c r="AY281">
        <f>($B$11*$D$9+$C$11*$D$9+$F$11*((CU281+CM281)/MAX(CU281+CM281+CV281, 0.1)*$I$9+CV281/MAX(CU281+CM281+CV281, 0.1)*$J$9))/($B$11+$C$11+$F$11)</f>
        <v>0</v>
      </c>
      <c r="AZ281">
        <f>($B$11*$K$9+$C$11*$K$9+$F$11*((CU281+CM281)/MAX(CU281+CM281+CV281, 0.1)*$P$9+CV281/MAX(CU281+CM281+CV281, 0.1)*$Q$9))/($B$11+$C$11+$F$11)</f>
        <v>0</v>
      </c>
      <c r="BA281">
        <v>6</v>
      </c>
      <c r="BB281">
        <v>0.5</v>
      </c>
      <c r="BC281" t="s">
        <v>355</v>
      </c>
      <c r="BD281">
        <v>2</v>
      </c>
      <c r="BE281" t="b">
        <v>1</v>
      </c>
      <c r="BF281">
        <v>1714163932</v>
      </c>
      <c r="BG281">
        <v>1995.630322580645</v>
      </c>
      <c r="BH281">
        <v>1999.980967741936</v>
      </c>
      <c r="BI281">
        <v>14.37727096774193</v>
      </c>
      <c r="BJ281">
        <v>14.38781935483871</v>
      </c>
      <c r="BK281">
        <v>2002.103870967742</v>
      </c>
      <c r="BL281">
        <v>14.40524516129032</v>
      </c>
      <c r="BM281">
        <v>599.9927741935484</v>
      </c>
      <c r="BN281">
        <v>101.2781290322581</v>
      </c>
      <c r="BO281">
        <v>0.0998924935483871</v>
      </c>
      <c r="BP281">
        <v>24.08354193548387</v>
      </c>
      <c r="BQ281">
        <v>24.19204516129032</v>
      </c>
      <c r="BR281">
        <v>999.9000000000003</v>
      </c>
      <c r="BS281">
        <v>0</v>
      </c>
      <c r="BT281">
        <v>0</v>
      </c>
      <c r="BU281">
        <v>10003.42322580645</v>
      </c>
      <c r="BV281">
        <v>0</v>
      </c>
      <c r="BW281">
        <v>825.0694516129033</v>
      </c>
      <c r="BX281">
        <v>-4.352342903225806</v>
      </c>
      <c r="BY281">
        <v>2024.73935483871</v>
      </c>
      <c r="BZ281">
        <v>2029.177096774193</v>
      </c>
      <c r="CA281">
        <v>-0.01055268016129032</v>
      </c>
      <c r="CB281">
        <v>1999.980967741936</v>
      </c>
      <c r="CC281">
        <v>14.38781935483871</v>
      </c>
      <c r="CD281">
        <v>1.456101612903226</v>
      </c>
      <c r="CE281">
        <v>1.457170645161291</v>
      </c>
      <c r="CF281">
        <v>12.51480967741936</v>
      </c>
      <c r="CG281">
        <v>12.52601290322581</v>
      </c>
      <c r="CH281">
        <v>349.9961612903226</v>
      </c>
      <c r="CI281">
        <v>0.9000013225806451</v>
      </c>
      <c r="CJ281">
        <v>0.09999857419354839</v>
      </c>
      <c r="CK281">
        <v>0</v>
      </c>
      <c r="CL281">
        <v>110.3888709677419</v>
      </c>
      <c r="CM281">
        <v>5.00098</v>
      </c>
      <c r="CN281">
        <v>834.5639677419355</v>
      </c>
      <c r="CO281">
        <v>3193.11064516129</v>
      </c>
      <c r="CP281">
        <v>36.04609677419355</v>
      </c>
      <c r="CQ281">
        <v>41.66309677419355</v>
      </c>
      <c r="CR281">
        <v>38.21338709677418</v>
      </c>
      <c r="CS281">
        <v>41.60661290322579</v>
      </c>
      <c r="CT281">
        <v>38.6893870967742</v>
      </c>
      <c r="CU281">
        <v>310.4967741935484</v>
      </c>
      <c r="CV281">
        <v>34.50193548387097</v>
      </c>
      <c r="CW281">
        <v>0</v>
      </c>
      <c r="CX281">
        <v>1714164026.9</v>
      </c>
      <c r="CY281">
        <v>0</v>
      </c>
      <c r="CZ281">
        <v>1714163585.5</v>
      </c>
      <c r="DA281" t="s">
        <v>902</v>
      </c>
      <c r="DB281">
        <v>1714163585.5</v>
      </c>
      <c r="DC281">
        <v>1714163575</v>
      </c>
      <c r="DD281">
        <v>10</v>
      </c>
      <c r="DE281">
        <v>2.525</v>
      </c>
      <c r="DF281">
        <v>-0.011</v>
      </c>
      <c r="DG281">
        <v>-6.331</v>
      </c>
      <c r="DH281">
        <v>-0.027</v>
      </c>
      <c r="DI281">
        <v>2000</v>
      </c>
      <c r="DJ281">
        <v>15</v>
      </c>
      <c r="DK281">
        <v>3.67</v>
      </c>
      <c r="DL281">
        <v>0.19</v>
      </c>
      <c r="DM281">
        <v>-8.154872439024391</v>
      </c>
      <c r="DN281">
        <v>65.45946773519159</v>
      </c>
      <c r="DO281">
        <v>6.984305345297073</v>
      </c>
      <c r="DP281">
        <v>0</v>
      </c>
      <c r="DQ281">
        <v>-0.05267249719512195</v>
      </c>
      <c r="DR281">
        <v>0.7206831616724738</v>
      </c>
      <c r="DS281">
        <v>0.07547456376084292</v>
      </c>
      <c r="DT281">
        <v>0</v>
      </c>
      <c r="DU281">
        <v>0</v>
      </c>
      <c r="DV281">
        <v>2</v>
      </c>
      <c r="DW281" t="s">
        <v>357</v>
      </c>
      <c r="DX281">
        <v>3.22784</v>
      </c>
      <c r="DY281">
        <v>2.70463</v>
      </c>
      <c r="DZ281">
        <v>0.292912</v>
      </c>
      <c r="EA281">
        <v>0.293113</v>
      </c>
      <c r="EB281">
        <v>0.0798016</v>
      </c>
      <c r="EC281">
        <v>0.08007450000000001</v>
      </c>
      <c r="ED281">
        <v>22953.5</v>
      </c>
      <c r="EE281">
        <v>22364</v>
      </c>
      <c r="EF281">
        <v>31109.3</v>
      </c>
      <c r="EG281">
        <v>30015.6</v>
      </c>
      <c r="EH281">
        <v>38338.6</v>
      </c>
      <c r="EI281">
        <v>36541.4</v>
      </c>
      <c r="EJ281">
        <v>43584.9</v>
      </c>
      <c r="EK281">
        <v>41939.3</v>
      </c>
      <c r="EL281">
        <v>2.07698</v>
      </c>
      <c r="EM281">
        <v>1.83167</v>
      </c>
      <c r="EN281">
        <v>-0.0274926</v>
      </c>
      <c r="EO281">
        <v>0</v>
      </c>
      <c r="EP281">
        <v>24.6557</v>
      </c>
      <c r="EQ281">
        <v>999.9</v>
      </c>
      <c r="ER281">
        <v>35.9</v>
      </c>
      <c r="ES281">
        <v>34.3</v>
      </c>
      <c r="ET281">
        <v>19.2558</v>
      </c>
      <c r="EU281">
        <v>61.4932</v>
      </c>
      <c r="EV281">
        <v>22.1314</v>
      </c>
      <c r="EW281">
        <v>1</v>
      </c>
      <c r="EX281">
        <v>0.182332</v>
      </c>
      <c r="EY281">
        <v>3.09989</v>
      </c>
      <c r="EZ281">
        <v>20.1829</v>
      </c>
      <c r="FA281">
        <v>5.22328</v>
      </c>
      <c r="FB281">
        <v>11.998</v>
      </c>
      <c r="FC281">
        <v>4.9656</v>
      </c>
      <c r="FD281">
        <v>3.297</v>
      </c>
      <c r="FE281">
        <v>9999</v>
      </c>
      <c r="FF281">
        <v>9999</v>
      </c>
      <c r="FG281">
        <v>9999</v>
      </c>
      <c r="FH281">
        <v>30.1</v>
      </c>
      <c r="FI281">
        <v>4.97095</v>
      </c>
      <c r="FJ281">
        <v>1.86783</v>
      </c>
      <c r="FK281">
        <v>1.85928</v>
      </c>
      <c r="FL281">
        <v>1.86524</v>
      </c>
      <c r="FM281">
        <v>1.86311</v>
      </c>
      <c r="FN281">
        <v>1.86453</v>
      </c>
      <c r="FO281">
        <v>1.86004</v>
      </c>
      <c r="FP281">
        <v>1.86407</v>
      </c>
      <c r="FQ281">
        <v>0</v>
      </c>
      <c r="FR281">
        <v>0</v>
      </c>
      <c r="FS281">
        <v>0</v>
      </c>
      <c r="FT281">
        <v>0</v>
      </c>
      <c r="FU281" t="s">
        <v>358</v>
      </c>
      <c r="FV281" t="s">
        <v>359</v>
      </c>
      <c r="FW281" t="s">
        <v>360</v>
      </c>
      <c r="FX281" t="s">
        <v>360</v>
      </c>
      <c r="FY281" t="s">
        <v>360</v>
      </c>
      <c r="FZ281" t="s">
        <v>360</v>
      </c>
      <c r="GA281">
        <v>0</v>
      </c>
      <c r="GB281">
        <v>100</v>
      </c>
      <c r="GC281">
        <v>100</v>
      </c>
      <c r="GD281">
        <v>-6.49</v>
      </c>
      <c r="GE281">
        <v>-0.0279</v>
      </c>
      <c r="GF281">
        <v>1.535452364943019</v>
      </c>
      <c r="GG281">
        <v>-0.004200780211792431</v>
      </c>
      <c r="GH281">
        <v>-6.086107273994438E-07</v>
      </c>
      <c r="GI281">
        <v>3.538391214060535E-10</v>
      </c>
      <c r="GJ281">
        <v>-0.05000879605672461</v>
      </c>
      <c r="GK281">
        <v>0.006682484536868237</v>
      </c>
      <c r="GL281">
        <v>-0.0007200357986506558</v>
      </c>
      <c r="GM281">
        <v>2.515042002614049E-05</v>
      </c>
      <c r="GN281">
        <v>15</v>
      </c>
      <c r="GO281">
        <v>1944</v>
      </c>
      <c r="GP281">
        <v>3</v>
      </c>
      <c r="GQ281">
        <v>20</v>
      </c>
      <c r="GR281">
        <v>5.9</v>
      </c>
      <c r="GS281">
        <v>6.1</v>
      </c>
      <c r="GT281">
        <v>4.03809</v>
      </c>
      <c r="GU281">
        <v>2.43408</v>
      </c>
      <c r="GV281">
        <v>1.44775</v>
      </c>
      <c r="GW281">
        <v>2.28394</v>
      </c>
      <c r="GX281">
        <v>1.55151</v>
      </c>
      <c r="GY281">
        <v>2.34253</v>
      </c>
      <c r="GZ281">
        <v>38.5014</v>
      </c>
      <c r="HA281">
        <v>12.5472</v>
      </c>
      <c r="HB281">
        <v>18</v>
      </c>
      <c r="HC281">
        <v>591.172</v>
      </c>
      <c r="HD281">
        <v>435.278</v>
      </c>
      <c r="HE281">
        <v>20.0026</v>
      </c>
      <c r="HF281">
        <v>29.352</v>
      </c>
      <c r="HG281">
        <v>30.0001</v>
      </c>
      <c r="HH281">
        <v>29.4784</v>
      </c>
      <c r="HI281">
        <v>29.4655</v>
      </c>
      <c r="HJ281">
        <v>80.82389999999999</v>
      </c>
      <c r="HK281">
        <v>33.0235</v>
      </c>
      <c r="HL281">
        <v>35.1873</v>
      </c>
      <c r="HM281">
        <v>20</v>
      </c>
      <c r="HN281">
        <v>2000</v>
      </c>
      <c r="HO281">
        <v>14.2953</v>
      </c>
      <c r="HP281">
        <v>98.70569999999999</v>
      </c>
      <c r="HQ281">
        <v>100.189</v>
      </c>
    </row>
    <row r="282" spans="1:225">
      <c r="A282">
        <v>266</v>
      </c>
      <c r="B282">
        <v>1714163950</v>
      </c>
      <c r="C282">
        <v>12892.90000009537</v>
      </c>
      <c r="D282" t="s">
        <v>921</v>
      </c>
      <c r="E282" t="s">
        <v>922</v>
      </c>
      <c r="F282">
        <v>5</v>
      </c>
      <c r="G282" t="s">
        <v>565</v>
      </c>
      <c r="H282">
        <v>1714163942.327586</v>
      </c>
      <c r="I282">
        <f>(J282)/1000</f>
        <v>0</v>
      </c>
      <c r="J282">
        <f>IF(BE282, AM282, AG282)</f>
        <v>0</v>
      </c>
      <c r="K282">
        <f>IF(BE282, AH282, AF282)</f>
        <v>0</v>
      </c>
      <c r="L282">
        <f>BG282 - IF(AT282&gt;1, K282*BA282*100.0/(AV282*BU282), 0)</f>
        <v>0</v>
      </c>
      <c r="M282">
        <f>((S282-I282/2)*L282-K282)/(S282+I282/2)</f>
        <v>0</v>
      </c>
      <c r="N282">
        <f>M282*(BN282+BO282)/1000.0</f>
        <v>0</v>
      </c>
      <c r="O282">
        <f>(BG282 - IF(AT282&gt;1, K282*BA282*100.0/(AV282*BU282), 0))*(BN282+BO282)/1000.0</f>
        <v>0</v>
      </c>
      <c r="P282">
        <f>2.0/((1/R282-1/Q282)+SIGN(R282)*SQRT((1/R282-1/Q282)*(1/R282-1/Q282) + 4*BB282/((BB282+1)*(BB282+1))*(2*1/R282*1/Q282-1/Q282*1/Q282)))</f>
        <v>0</v>
      </c>
      <c r="Q282">
        <f>IF(LEFT(BC282,1)&lt;&gt;"0",IF(LEFT(BC282,1)="1",3.0,BD282),$D$5+$E$5*(BU282*BN282/($K$5*1000))+$F$5*(BU282*BN282/($K$5*1000))*MAX(MIN(BA282,$J$5),$I$5)*MAX(MIN(BA282,$J$5),$I$5)+$G$5*MAX(MIN(BA282,$J$5),$I$5)*(BU282*BN282/($K$5*1000))+$H$5*(BU282*BN282/($K$5*1000))*(BU282*BN282/($K$5*1000)))</f>
        <v>0</v>
      </c>
      <c r="R282">
        <f>I282*(1000-(1000*0.61365*exp(17.502*V282/(240.97+V282))/(BN282+BO282)+BI282)/2)/(1000*0.61365*exp(17.502*V282/(240.97+V282))/(BN282+BO282)-BI282)</f>
        <v>0</v>
      </c>
      <c r="S282">
        <f>1/((BB282+1)/(P282/1.6)+1/(Q282/1.37)) + BB282/((BB282+1)/(P282/1.6) + BB282/(Q282/1.37))</f>
        <v>0</v>
      </c>
      <c r="T282">
        <f>(AW282*AZ282)</f>
        <v>0</v>
      </c>
      <c r="U282">
        <f>(BP282+(T282+2*0.95*5.67E-8*(((BP282+$B$7)+273)^4-(BP282+273)^4)-44100*I282)/(1.84*29.3*Q282+8*0.95*5.67E-8*(BP282+273)^3))</f>
        <v>0</v>
      </c>
      <c r="V282">
        <f>($C$7*BQ282+$D$7*BR282+$E$7*U282)</f>
        <v>0</v>
      </c>
      <c r="W282">
        <f>0.61365*exp(17.502*V282/(240.97+V282))</f>
        <v>0</v>
      </c>
      <c r="X282">
        <f>(Y282/Z282*100)</f>
        <v>0</v>
      </c>
      <c r="Y282">
        <f>BI282*(BN282+BO282)/1000</f>
        <v>0</v>
      </c>
      <c r="Z282">
        <f>0.61365*exp(17.502*BP282/(240.97+BP282))</f>
        <v>0</v>
      </c>
      <c r="AA282">
        <f>(W282-BI282*(BN282+BO282)/1000)</f>
        <v>0</v>
      </c>
      <c r="AB282">
        <f>(-I282*44100)</f>
        <v>0</v>
      </c>
      <c r="AC282">
        <f>2*29.3*Q282*0.92*(BP282-V282)</f>
        <v>0</v>
      </c>
      <c r="AD282">
        <f>2*0.95*5.67E-8*(((BP282+$B$7)+273)^4-(V282+273)^4)</f>
        <v>0</v>
      </c>
      <c r="AE282">
        <f>T282+AD282+AB282+AC282</f>
        <v>0</v>
      </c>
      <c r="AF282">
        <f>BM282*AT282*(BH282-BG282*(1000-AT282*BJ282)/(1000-AT282*BI282))/(100*BA282)</f>
        <v>0</v>
      </c>
      <c r="AG282">
        <f>1000*BM282*AT282*(BI282-BJ282)/(100*BA282*(1000-AT282*BI282))</f>
        <v>0</v>
      </c>
      <c r="AH282">
        <f>(AI282 - AJ282 - BN282*1E3/(8.314*(BP282+273.15)) * AL282/BM282 * AK282) * BM282/(100*BA282) * (1000 - BJ282)/1000</f>
        <v>0</v>
      </c>
      <c r="AI282">
        <v>2029.24611418897</v>
      </c>
      <c r="AJ282">
        <v>2028.780909090909</v>
      </c>
      <c r="AK282">
        <v>0.0232435884697381</v>
      </c>
      <c r="AL282">
        <v>67.23538020737485</v>
      </c>
      <c r="AM282">
        <f>(AO282 - AN282 + BN282*1E3/(8.314*(BP282+273.15)) * AQ282/BM282 * AP282) * BM282/(100*BA282) * 1000/(1000 - AO282)</f>
        <v>0</v>
      </c>
      <c r="AN282">
        <v>14.36120915932852</v>
      </c>
      <c r="AO282">
        <v>14.42799454545455</v>
      </c>
      <c r="AP282">
        <v>3.133194342252298E-05</v>
      </c>
      <c r="AQ282">
        <v>78.51440066803939</v>
      </c>
      <c r="AR282">
        <v>0</v>
      </c>
      <c r="AS282">
        <v>0</v>
      </c>
      <c r="AT282">
        <f>IF(AR282*$H$13&gt;=AV282,1.0,(AV282/(AV282-AR282*$H$13)))</f>
        <v>0</v>
      </c>
      <c r="AU282">
        <f>(AT282-1)*100</f>
        <v>0</v>
      </c>
      <c r="AV282">
        <f>MAX(0,($B$13+$C$13*BU282)/(1+$D$13*BU282)*BN282/(BP282+273)*$E$13)</f>
        <v>0</v>
      </c>
      <c r="AW282">
        <f>$B$11*BV282+$C$11*BW282+$F$11*CH282*(1-CK282)</f>
        <v>0</v>
      </c>
      <c r="AX282">
        <f>AW282*AY282</f>
        <v>0</v>
      </c>
      <c r="AY282">
        <f>($B$11*$D$9+$C$11*$D$9+$F$11*((CU282+CM282)/MAX(CU282+CM282+CV282, 0.1)*$I$9+CV282/MAX(CU282+CM282+CV282, 0.1)*$J$9))/($B$11+$C$11+$F$11)</f>
        <v>0</v>
      </c>
      <c r="AZ282">
        <f>($B$11*$K$9+$C$11*$K$9+$F$11*((CU282+CM282)/MAX(CU282+CM282+CV282, 0.1)*$P$9+CV282/MAX(CU282+CM282+CV282, 0.1)*$Q$9))/($B$11+$C$11+$F$11)</f>
        <v>0</v>
      </c>
      <c r="BA282">
        <v>6</v>
      </c>
      <c r="BB282">
        <v>0.5</v>
      </c>
      <c r="BC282" t="s">
        <v>355</v>
      </c>
      <c r="BD282">
        <v>2</v>
      </c>
      <c r="BE282" t="b">
        <v>1</v>
      </c>
      <c r="BF282">
        <v>1714163942.327586</v>
      </c>
      <c r="BG282">
        <v>1998.828275862069</v>
      </c>
      <c r="BH282">
        <v>2000.00724137931</v>
      </c>
      <c r="BI282">
        <v>14.41937931034483</v>
      </c>
      <c r="BJ282">
        <v>14.37586551724138</v>
      </c>
      <c r="BK282">
        <v>2005.311724137931</v>
      </c>
      <c r="BL282">
        <v>14.44729310344828</v>
      </c>
      <c r="BM282">
        <v>600.0014137931034</v>
      </c>
      <c r="BN282">
        <v>101.2863448275862</v>
      </c>
      <c r="BO282">
        <v>0.09998105517241379</v>
      </c>
      <c r="BP282">
        <v>24.10169655172414</v>
      </c>
      <c r="BQ282">
        <v>24.20388620689656</v>
      </c>
      <c r="BR282">
        <v>999.9000000000002</v>
      </c>
      <c r="BS282">
        <v>0</v>
      </c>
      <c r="BT282">
        <v>0</v>
      </c>
      <c r="BU282">
        <v>10010.94551724138</v>
      </c>
      <c r="BV282">
        <v>0</v>
      </c>
      <c r="BW282">
        <v>829.1033103448277</v>
      </c>
      <c r="BX282">
        <v>-1.178593517241379</v>
      </c>
      <c r="BY282">
        <v>2028.072068965517</v>
      </c>
      <c r="BZ282">
        <v>2029.178620689655</v>
      </c>
      <c r="CA282">
        <v>0.0435072</v>
      </c>
      <c r="CB282">
        <v>2000.00724137931</v>
      </c>
      <c r="CC282">
        <v>14.37586551724138</v>
      </c>
      <c r="CD282">
        <v>1.460484137931034</v>
      </c>
      <c r="CE282">
        <v>1.456078275862069</v>
      </c>
      <c r="CF282">
        <v>12.56062413793103</v>
      </c>
      <c r="CG282">
        <v>12.51458620689655</v>
      </c>
      <c r="CH282">
        <v>349.9808275862069</v>
      </c>
      <c r="CI282">
        <v>0.8999929310344826</v>
      </c>
      <c r="CJ282">
        <v>0.1000069862068965</v>
      </c>
      <c r="CK282">
        <v>0</v>
      </c>
      <c r="CL282">
        <v>110.2301034482759</v>
      </c>
      <c r="CM282">
        <v>5.00098</v>
      </c>
      <c r="CN282">
        <v>843.2001379310343</v>
      </c>
      <c r="CO282">
        <v>3192.958620689656</v>
      </c>
      <c r="CP282">
        <v>36.13334482758621</v>
      </c>
      <c r="CQ282">
        <v>41.81875862068964</v>
      </c>
      <c r="CR282">
        <v>38.32096551724138</v>
      </c>
      <c r="CS282">
        <v>41.81434482758619</v>
      </c>
      <c r="CT282">
        <v>38.79289655172414</v>
      </c>
      <c r="CU282">
        <v>310.4789655172414</v>
      </c>
      <c r="CV282">
        <v>34.50379310344827</v>
      </c>
      <c r="CW282">
        <v>0</v>
      </c>
      <c r="CX282">
        <v>1714164037.1</v>
      </c>
      <c r="CY282">
        <v>0</v>
      </c>
      <c r="CZ282">
        <v>1714163585.5</v>
      </c>
      <c r="DA282" t="s">
        <v>902</v>
      </c>
      <c r="DB282">
        <v>1714163585.5</v>
      </c>
      <c r="DC282">
        <v>1714163575</v>
      </c>
      <c r="DD282">
        <v>10</v>
      </c>
      <c r="DE282">
        <v>2.525</v>
      </c>
      <c r="DF282">
        <v>-0.011</v>
      </c>
      <c r="DG282">
        <v>-6.331</v>
      </c>
      <c r="DH282">
        <v>-0.027</v>
      </c>
      <c r="DI282">
        <v>2000</v>
      </c>
      <c r="DJ282">
        <v>15</v>
      </c>
      <c r="DK282">
        <v>3.67</v>
      </c>
      <c r="DL282">
        <v>0.19</v>
      </c>
      <c r="DM282">
        <v>-1.952008829268293</v>
      </c>
      <c r="DN282">
        <v>12.17896835540069</v>
      </c>
      <c r="DO282">
        <v>1.324652440312274</v>
      </c>
      <c r="DP282">
        <v>0</v>
      </c>
      <c r="DQ282">
        <v>0.02817975402439024</v>
      </c>
      <c r="DR282">
        <v>0.2738780006968641</v>
      </c>
      <c r="DS282">
        <v>0.02755410626497192</v>
      </c>
      <c r="DT282">
        <v>0</v>
      </c>
      <c r="DU282">
        <v>0</v>
      </c>
      <c r="DV282">
        <v>2</v>
      </c>
      <c r="DW282" t="s">
        <v>357</v>
      </c>
      <c r="DX282">
        <v>3.22775</v>
      </c>
      <c r="DY282">
        <v>2.70446</v>
      </c>
      <c r="DZ282">
        <v>0.292977</v>
      </c>
      <c r="EA282">
        <v>0.29311</v>
      </c>
      <c r="EB282">
        <v>0.0798441</v>
      </c>
      <c r="EC282">
        <v>0.0797813</v>
      </c>
      <c r="ED282">
        <v>22951.6</v>
      </c>
      <c r="EE282">
        <v>22363.9</v>
      </c>
      <c r="EF282">
        <v>31109.5</v>
      </c>
      <c r="EG282">
        <v>30015.4</v>
      </c>
      <c r="EH282">
        <v>38337.2</v>
      </c>
      <c r="EI282">
        <v>36552.7</v>
      </c>
      <c r="EJ282">
        <v>43585.3</v>
      </c>
      <c r="EK282">
        <v>41938.9</v>
      </c>
      <c r="EL282">
        <v>2.07807</v>
      </c>
      <c r="EM282">
        <v>1.83153</v>
      </c>
      <c r="EN282">
        <v>-0.0290573</v>
      </c>
      <c r="EO282">
        <v>0</v>
      </c>
      <c r="EP282">
        <v>24.6767</v>
      </c>
      <c r="EQ282">
        <v>999.9</v>
      </c>
      <c r="ER282">
        <v>35.8</v>
      </c>
      <c r="ES282">
        <v>34.3</v>
      </c>
      <c r="ET282">
        <v>19.2041</v>
      </c>
      <c r="EU282">
        <v>61.5432</v>
      </c>
      <c r="EV282">
        <v>22.0954</v>
      </c>
      <c r="EW282">
        <v>1</v>
      </c>
      <c r="EX282">
        <v>0.182182</v>
      </c>
      <c r="EY282">
        <v>3.12387</v>
      </c>
      <c r="EZ282">
        <v>20.1827</v>
      </c>
      <c r="FA282">
        <v>5.22298</v>
      </c>
      <c r="FB282">
        <v>11.998</v>
      </c>
      <c r="FC282">
        <v>4.9656</v>
      </c>
      <c r="FD282">
        <v>3.297</v>
      </c>
      <c r="FE282">
        <v>9999</v>
      </c>
      <c r="FF282">
        <v>9999</v>
      </c>
      <c r="FG282">
        <v>9999</v>
      </c>
      <c r="FH282">
        <v>30.1</v>
      </c>
      <c r="FI282">
        <v>4.97095</v>
      </c>
      <c r="FJ282">
        <v>1.86783</v>
      </c>
      <c r="FK282">
        <v>1.85928</v>
      </c>
      <c r="FL282">
        <v>1.86524</v>
      </c>
      <c r="FM282">
        <v>1.86312</v>
      </c>
      <c r="FN282">
        <v>1.86455</v>
      </c>
      <c r="FO282">
        <v>1.86004</v>
      </c>
      <c r="FP282">
        <v>1.86411</v>
      </c>
      <c r="FQ282">
        <v>0</v>
      </c>
      <c r="FR282">
        <v>0</v>
      </c>
      <c r="FS282">
        <v>0</v>
      </c>
      <c r="FT282">
        <v>0</v>
      </c>
      <c r="FU282" t="s">
        <v>358</v>
      </c>
      <c r="FV282" t="s">
        <v>359</v>
      </c>
      <c r="FW282" t="s">
        <v>360</v>
      </c>
      <c r="FX282" t="s">
        <v>360</v>
      </c>
      <c r="FY282" t="s">
        <v>360</v>
      </c>
      <c r="FZ282" t="s">
        <v>360</v>
      </c>
      <c r="GA282">
        <v>0</v>
      </c>
      <c r="GB282">
        <v>100</v>
      </c>
      <c r="GC282">
        <v>100</v>
      </c>
      <c r="GD282">
        <v>-6.49</v>
      </c>
      <c r="GE282">
        <v>-0.0279</v>
      </c>
      <c r="GF282">
        <v>1.535452364943019</v>
      </c>
      <c r="GG282">
        <v>-0.004200780211792431</v>
      </c>
      <c r="GH282">
        <v>-6.086107273994438E-07</v>
      </c>
      <c r="GI282">
        <v>3.538391214060535E-10</v>
      </c>
      <c r="GJ282">
        <v>-0.05000879605672461</v>
      </c>
      <c r="GK282">
        <v>0.006682484536868237</v>
      </c>
      <c r="GL282">
        <v>-0.0007200357986506558</v>
      </c>
      <c r="GM282">
        <v>2.515042002614049E-05</v>
      </c>
      <c r="GN282">
        <v>15</v>
      </c>
      <c r="GO282">
        <v>1944</v>
      </c>
      <c r="GP282">
        <v>3</v>
      </c>
      <c r="GQ282">
        <v>20</v>
      </c>
      <c r="GR282">
        <v>6.1</v>
      </c>
      <c r="GS282">
        <v>6.2</v>
      </c>
      <c r="GT282">
        <v>4.03687</v>
      </c>
      <c r="GU282">
        <v>2.41089</v>
      </c>
      <c r="GV282">
        <v>1.44775</v>
      </c>
      <c r="GW282">
        <v>2.28516</v>
      </c>
      <c r="GX282">
        <v>1.55151</v>
      </c>
      <c r="GY282">
        <v>2.48291</v>
      </c>
      <c r="GZ282">
        <v>38.4769</v>
      </c>
      <c r="HA282">
        <v>12.5297</v>
      </c>
      <c r="HB282">
        <v>18</v>
      </c>
      <c r="HC282">
        <v>591.924</v>
      </c>
      <c r="HD282">
        <v>435.169</v>
      </c>
      <c r="HE282">
        <v>20.0022</v>
      </c>
      <c r="HF282">
        <v>29.3501</v>
      </c>
      <c r="HG282">
        <v>30.0001</v>
      </c>
      <c r="HH282">
        <v>29.4758</v>
      </c>
      <c r="HI282">
        <v>29.4629</v>
      </c>
      <c r="HJ282">
        <v>80.8103</v>
      </c>
      <c r="HK282">
        <v>33.6135</v>
      </c>
      <c r="HL282">
        <v>34.8104</v>
      </c>
      <c r="HM282">
        <v>20</v>
      </c>
      <c r="HN282">
        <v>2000</v>
      </c>
      <c r="HO282">
        <v>14.2266</v>
      </c>
      <c r="HP282">
        <v>98.70650000000001</v>
      </c>
      <c r="HQ282">
        <v>100.188</v>
      </c>
    </row>
    <row r="283" spans="1:225">
      <c r="A283">
        <v>267</v>
      </c>
      <c r="B283">
        <v>1714163960</v>
      </c>
      <c r="C283">
        <v>12902.90000009537</v>
      </c>
      <c r="D283" t="s">
        <v>923</v>
      </c>
      <c r="E283" t="s">
        <v>924</v>
      </c>
      <c r="F283">
        <v>5</v>
      </c>
      <c r="G283" t="s">
        <v>565</v>
      </c>
      <c r="H283">
        <v>1714163952.066667</v>
      </c>
      <c r="I283">
        <f>(J283)/1000</f>
        <v>0</v>
      </c>
      <c r="J283">
        <f>IF(BE283, AM283, AG283)</f>
        <v>0</v>
      </c>
      <c r="K283">
        <f>IF(BE283, AH283, AF283)</f>
        <v>0</v>
      </c>
      <c r="L283">
        <f>BG283 - IF(AT283&gt;1, K283*BA283*100.0/(AV283*BU283), 0)</f>
        <v>0</v>
      </c>
      <c r="M283">
        <f>((S283-I283/2)*L283-K283)/(S283+I283/2)</f>
        <v>0</v>
      </c>
      <c r="N283">
        <f>M283*(BN283+BO283)/1000.0</f>
        <v>0</v>
      </c>
      <c r="O283">
        <f>(BG283 - IF(AT283&gt;1, K283*BA283*100.0/(AV283*BU283), 0))*(BN283+BO283)/1000.0</f>
        <v>0</v>
      </c>
      <c r="P283">
        <f>2.0/((1/R283-1/Q283)+SIGN(R283)*SQRT((1/R283-1/Q283)*(1/R283-1/Q283) + 4*BB283/((BB283+1)*(BB283+1))*(2*1/R283*1/Q283-1/Q283*1/Q283)))</f>
        <v>0</v>
      </c>
      <c r="Q283">
        <f>IF(LEFT(BC283,1)&lt;&gt;"0",IF(LEFT(BC283,1)="1",3.0,BD283),$D$5+$E$5*(BU283*BN283/($K$5*1000))+$F$5*(BU283*BN283/($K$5*1000))*MAX(MIN(BA283,$J$5),$I$5)*MAX(MIN(BA283,$J$5),$I$5)+$G$5*MAX(MIN(BA283,$J$5),$I$5)*(BU283*BN283/($K$5*1000))+$H$5*(BU283*BN283/($K$5*1000))*(BU283*BN283/($K$5*1000)))</f>
        <v>0</v>
      </c>
      <c r="R283">
        <f>I283*(1000-(1000*0.61365*exp(17.502*V283/(240.97+V283))/(BN283+BO283)+BI283)/2)/(1000*0.61365*exp(17.502*V283/(240.97+V283))/(BN283+BO283)-BI283)</f>
        <v>0</v>
      </c>
      <c r="S283">
        <f>1/((BB283+1)/(P283/1.6)+1/(Q283/1.37)) + BB283/((BB283+1)/(P283/1.6) + BB283/(Q283/1.37))</f>
        <v>0</v>
      </c>
      <c r="T283">
        <f>(AW283*AZ283)</f>
        <v>0</v>
      </c>
      <c r="U283">
        <f>(BP283+(T283+2*0.95*5.67E-8*(((BP283+$B$7)+273)^4-(BP283+273)^4)-44100*I283)/(1.84*29.3*Q283+8*0.95*5.67E-8*(BP283+273)^3))</f>
        <v>0</v>
      </c>
      <c r="V283">
        <f>($C$7*BQ283+$D$7*BR283+$E$7*U283)</f>
        <v>0</v>
      </c>
      <c r="W283">
        <f>0.61365*exp(17.502*V283/(240.97+V283))</f>
        <v>0</v>
      </c>
      <c r="X283">
        <f>(Y283/Z283*100)</f>
        <v>0</v>
      </c>
      <c r="Y283">
        <f>BI283*(BN283+BO283)/1000</f>
        <v>0</v>
      </c>
      <c r="Z283">
        <f>0.61365*exp(17.502*BP283/(240.97+BP283))</f>
        <v>0</v>
      </c>
      <c r="AA283">
        <f>(W283-BI283*(BN283+BO283)/1000)</f>
        <v>0</v>
      </c>
      <c r="AB283">
        <f>(-I283*44100)</f>
        <v>0</v>
      </c>
      <c r="AC283">
        <f>2*29.3*Q283*0.92*(BP283-V283)</f>
        <v>0</v>
      </c>
      <c r="AD283">
        <f>2*0.95*5.67E-8*(((BP283+$B$7)+273)^4-(V283+273)^4)</f>
        <v>0</v>
      </c>
      <c r="AE283">
        <f>T283+AD283+AB283+AC283</f>
        <v>0</v>
      </c>
      <c r="AF283">
        <f>BM283*AT283*(BH283-BG283*(1000-AT283*BJ283)/(1000-AT283*BI283))/(100*BA283)</f>
        <v>0</v>
      </c>
      <c r="AG283">
        <f>1000*BM283*AT283*(BI283-BJ283)/(100*BA283*(1000-AT283*BI283))</f>
        <v>0</v>
      </c>
      <c r="AH283">
        <f>(AI283 - AJ283 - BN283*1E3/(8.314*(BP283+273.15)) * AL283/BM283 * AK283) * BM283/(100*BA283) * (1000 - BJ283)/1000</f>
        <v>0</v>
      </c>
      <c r="AI283">
        <v>2028.959273398354</v>
      </c>
      <c r="AJ283">
        <v>2028.765393939393</v>
      </c>
      <c r="AK283">
        <v>-0.0003486339317779427</v>
      </c>
      <c r="AL283">
        <v>67.23538020737485</v>
      </c>
      <c r="AM283">
        <f>(AO283 - AN283 + BN283*1E3/(8.314*(BP283+273.15)) * AQ283/BM283 * AP283) * BM283/(100*BA283) * 1000/(1000 - AO283)</f>
        <v>0</v>
      </c>
      <c r="AN283">
        <v>14.25533117605006</v>
      </c>
      <c r="AO283">
        <v>14.36362787878787</v>
      </c>
      <c r="AP283">
        <v>-0.005689787757542765</v>
      </c>
      <c r="AQ283">
        <v>78.51440066803939</v>
      </c>
      <c r="AR283">
        <v>0</v>
      </c>
      <c r="AS283">
        <v>0</v>
      </c>
      <c r="AT283">
        <f>IF(AR283*$H$13&gt;=AV283,1.0,(AV283/(AV283-AR283*$H$13)))</f>
        <v>0</v>
      </c>
      <c r="AU283">
        <f>(AT283-1)*100</f>
        <v>0</v>
      </c>
      <c r="AV283">
        <f>MAX(0,($B$13+$C$13*BU283)/(1+$D$13*BU283)*BN283/(BP283+273)*$E$13)</f>
        <v>0</v>
      </c>
      <c r="AW283">
        <f>$B$11*BV283+$C$11*BW283+$F$11*CH283*(1-CK283)</f>
        <v>0</v>
      </c>
      <c r="AX283">
        <f>AW283*AY283</f>
        <v>0</v>
      </c>
      <c r="AY283">
        <f>($B$11*$D$9+$C$11*$D$9+$F$11*((CU283+CM283)/MAX(CU283+CM283+CV283, 0.1)*$I$9+CV283/MAX(CU283+CM283+CV283, 0.1)*$J$9))/($B$11+$C$11+$F$11)</f>
        <v>0</v>
      </c>
      <c r="AZ283">
        <f>($B$11*$K$9+$C$11*$K$9+$F$11*((CU283+CM283)/MAX(CU283+CM283+CV283, 0.1)*$P$9+CV283/MAX(CU283+CM283+CV283, 0.1)*$Q$9))/($B$11+$C$11+$F$11)</f>
        <v>0</v>
      </c>
      <c r="BA283">
        <v>6</v>
      </c>
      <c r="BB283">
        <v>0.5</v>
      </c>
      <c r="BC283" t="s">
        <v>355</v>
      </c>
      <c r="BD283">
        <v>2</v>
      </c>
      <c r="BE283" t="b">
        <v>1</v>
      </c>
      <c r="BF283">
        <v>1714163952.066667</v>
      </c>
      <c r="BG283">
        <v>1999.499666666667</v>
      </c>
      <c r="BH283">
        <v>2000.111</v>
      </c>
      <c r="BI283">
        <v>14.40572</v>
      </c>
      <c r="BJ283">
        <v>14.29877333333333</v>
      </c>
      <c r="BK283">
        <v>2005.984333333334</v>
      </c>
      <c r="BL283">
        <v>14.43366333333334</v>
      </c>
      <c r="BM283">
        <v>600.0030000000002</v>
      </c>
      <c r="BN283">
        <v>101.2833666666667</v>
      </c>
      <c r="BO283">
        <v>0.09999503666666668</v>
      </c>
      <c r="BP283">
        <v>24.10792333333334</v>
      </c>
      <c r="BQ283">
        <v>24.20782666666667</v>
      </c>
      <c r="BR283">
        <v>999.9000000000002</v>
      </c>
      <c r="BS283">
        <v>0</v>
      </c>
      <c r="BT283">
        <v>0</v>
      </c>
      <c r="BU283">
        <v>10004.275</v>
      </c>
      <c r="BV283">
        <v>0</v>
      </c>
      <c r="BW283">
        <v>822.1069</v>
      </c>
      <c r="BX283">
        <v>-0.6112183000000001</v>
      </c>
      <c r="BY283">
        <v>2028.725333333333</v>
      </c>
      <c r="BZ283">
        <v>2029.124666666666</v>
      </c>
      <c r="CA283">
        <v>0.1069457933333333</v>
      </c>
      <c r="CB283">
        <v>2000.111</v>
      </c>
      <c r="CC283">
        <v>14.29877333333333</v>
      </c>
      <c r="CD283">
        <v>1.459059</v>
      </c>
      <c r="CE283">
        <v>1.448227333333333</v>
      </c>
      <c r="CF283">
        <v>12.54572</v>
      </c>
      <c r="CG283">
        <v>12.43217</v>
      </c>
      <c r="CH283">
        <v>350.0185000000001</v>
      </c>
      <c r="CI283">
        <v>0.8999972666666666</v>
      </c>
      <c r="CJ283">
        <v>0.10000264</v>
      </c>
      <c r="CK283">
        <v>0</v>
      </c>
      <c r="CL283">
        <v>110.1429</v>
      </c>
      <c r="CM283">
        <v>5.00098</v>
      </c>
      <c r="CN283">
        <v>868.0600333333333</v>
      </c>
      <c r="CO283">
        <v>3193.310666666667</v>
      </c>
      <c r="CP283">
        <v>36.21853333333333</v>
      </c>
      <c r="CQ283">
        <v>41.86643333333333</v>
      </c>
      <c r="CR283">
        <v>38.41219999999998</v>
      </c>
      <c r="CS283">
        <v>41.91853333333333</v>
      </c>
      <c r="CT283">
        <v>38.84356666666666</v>
      </c>
      <c r="CU283">
        <v>310.5146666666667</v>
      </c>
      <c r="CV283">
        <v>34.505</v>
      </c>
      <c r="CW283">
        <v>0</v>
      </c>
      <c r="CX283">
        <v>1714164047.3</v>
      </c>
      <c r="CY283">
        <v>0</v>
      </c>
      <c r="CZ283">
        <v>1714163585.5</v>
      </c>
      <c r="DA283" t="s">
        <v>902</v>
      </c>
      <c r="DB283">
        <v>1714163585.5</v>
      </c>
      <c r="DC283">
        <v>1714163575</v>
      </c>
      <c r="DD283">
        <v>10</v>
      </c>
      <c r="DE283">
        <v>2.525</v>
      </c>
      <c r="DF283">
        <v>-0.011</v>
      </c>
      <c r="DG283">
        <v>-6.331</v>
      </c>
      <c r="DH283">
        <v>-0.027</v>
      </c>
      <c r="DI283">
        <v>2000</v>
      </c>
      <c r="DJ283">
        <v>15</v>
      </c>
      <c r="DK283">
        <v>3.67</v>
      </c>
      <c r="DL283">
        <v>0.19</v>
      </c>
      <c r="DM283">
        <v>-0.79175115</v>
      </c>
      <c r="DN283">
        <v>2.913449245778615</v>
      </c>
      <c r="DO283">
        <v>0.311297969805663</v>
      </c>
      <c r="DP283">
        <v>0</v>
      </c>
      <c r="DQ283">
        <v>0.08662637500000001</v>
      </c>
      <c r="DR283">
        <v>0.4032904637898688</v>
      </c>
      <c r="DS283">
        <v>0.042479249914445</v>
      </c>
      <c r="DT283">
        <v>0</v>
      </c>
      <c r="DU283">
        <v>0</v>
      </c>
      <c r="DV283">
        <v>2</v>
      </c>
      <c r="DW283" t="s">
        <v>357</v>
      </c>
      <c r="DX283">
        <v>3.22765</v>
      </c>
      <c r="DY283">
        <v>2.70411</v>
      </c>
      <c r="DZ283">
        <v>0.292979</v>
      </c>
      <c r="EA283">
        <v>0.293101</v>
      </c>
      <c r="EB283">
        <v>0.0795776</v>
      </c>
      <c r="EC283">
        <v>0.0795334</v>
      </c>
      <c r="ED283">
        <v>22951.1</v>
      </c>
      <c r="EE283">
        <v>22364.6</v>
      </c>
      <c r="EF283">
        <v>31108.9</v>
      </c>
      <c r="EG283">
        <v>30015.8</v>
      </c>
      <c r="EH283">
        <v>38347.7</v>
      </c>
      <c r="EI283">
        <v>36563.1</v>
      </c>
      <c r="EJ283">
        <v>43584.6</v>
      </c>
      <c r="EK283">
        <v>41939.4</v>
      </c>
      <c r="EL283">
        <v>2.07853</v>
      </c>
      <c r="EM283">
        <v>1.83167</v>
      </c>
      <c r="EN283">
        <v>-0.0300631</v>
      </c>
      <c r="EO283">
        <v>0</v>
      </c>
      <c r="EP283">
        <v>24.6937</v>
      </c>
      <c r="EQ283">
        <v>999.9</v>
      </c>
      <c r="ER283">
        <v>35.8</v>
      </c>
      <c r="ES283">
        <v>34.3</v>
      </c>
      <c r="ET283">
        <v>19.2045</v>
      </c>
      <c r="EU283">
        <v>61.6232</v>
      </c>
      <c r="EV283">
        <v>22.3718</v>
      </c>
      <c r="EW283">
        <v>1</v>
      </c>
      <c r="EX283">
        <v>0.18235</v>
      </c>
      <c r="EY283">
        <v>3.12386</v>
      </c>
      <c r="EZ283">
        <v>20.1806</v>
      </c>
      <c r="FA283">
        <v>5.22343</v>
      </c>
      <c r="FB283">
        <v>11.998</v>
      </c>
      <c r="FC283">
        <v>4.96545</v>
      </c>
      <c r="FD283">
        <v>3.297</v>
      </c>
      <c r="FE283">
        <v>9999</v>
      </c>
      <c r="FF283">
        <v>9999</v>
      </c>
      <c r="FG283">
        <v>9999</v>
      </c>
      <c r="FH283">
        <v>30.1</v>
      </c>
      <c r="FI283">
        <v>4.97095</v>
      </c>
      <c r="FJ283">
        <v>1.86783</v>
      </c>
      <c r="FK283">
        <v>1.85928</v>
      </c>
      <c r="FL283">
        <v>1.86524</v>
      </c>
      <c r="FM283">
        <v>1.86313</v>
      </c>
      <c r="FN283">
        <v>1.86451</v>
      </c>
      <c r="FO283">
        <v>1.86004</v>
      </c>
      <c r="FP283">
        <v>1.86409</v>
      </c>
      <c r="FQ283">
        <v>0</v>
      </c>
      <c r="FR283">
        <v>0</v>
      </c>
      <c r="FS283">
        <v>0</v>
      </c>
      <c r="FT283">
        <v>0</v>
      </c>
      <c r="FU283" t="s">
        <v>358</v>
      </c>
      <c r="FV283" t="s">
        <v>359</v>
      </c>
      <c r="FW283" t="s">
        <v>360</v>
      </c>
      <c r="FX283" t="s">
        <v>360</v>
      </c>
      <c r="FY283" t="s">
        <v>360</v>
      </c>
      <c r="FZ283" t="s">
        <v>360</v>
      </c>
      <c r="GA283">
        <v>0</v>
      </c>
      <c r="GB283">
        <v>100</v>
      </c>
      <c r="GC283">
        <v>100</v>
      </c>
      <c r="GD283">
        <v>-6.48</v>
      </c>
      <c r="GE283">
        <v>-0.028</v>
      </c>
      <c r="GF283">
        <v>1.535452364943019</v>
      </c>
      <c r="GG283">
        <v>-0.004200780211792431</v>
      </c>
      <c r="GH283">
        <v>-6.086107273994438E-07</v>
      </c>
      <c r="GI283">
        <v>3.538391214060535E-10</v>
      </c>
      <c r="GJ283">
        <v>-0.05000879605672461</v>
      </c>
      <c r="GK283">
        <v>0.006682484536868237</v>
      </c>
      <c r="GL283">
        <v>-0.0007200357986506558</v>
      </c>
      <c r="GM283">
        <v>2.515042002614049E-05</v>
      </c>
      <c r="GN283">
        <v>15</v>
      </c>
      <c r="GO283">
        <v>1944</v>
      </c>
      <c r="GP283">
        <v>3</v>
      </c>
      <c r="GQ283">
        <v>20</v>
      </c>
      <c r="GR283">
        <v>6.2</v>
      </c>
      <c r="GS283">
        <v>6.4</v>
      </c>
      <c r="GT283">
        <v>4.03687</v>
      </c>
      <c r="GU283">
        <v>2.4353</v>
      </c>
      <c r="GV283">
        <v>1.44775</v>
      </c>
      <c r="GW283">
        <v>2.28394</v>
      </c>
      <c r="GX283">
        <v>1.55151</v>
      </c>
      <c r="GY283">
        <v>2.29248</v>
      </c>
      <c r="GZ283">
        <v>38.4769</v>
      </c>
      <c r="HA283">
        <v>12.5034</v>
      </c>
      <c r="HB283">
        <v>18</v>
      </c>
      <c r="HC283">
        <v>592.218</v>
      </c>
      <c r="HD283">
        <v>435.241</v>
      </c>
      <c r="HE283">
        <v>20</v>
      </c>
      <c r="HF283">
        <v>29.3495</v>
      </c>
      <c r="HG283">
        <v>30</v>
      </c>
      <c r="HH283">
        <v>29.4734</v>
      </c>
      <c r="HI283">
        <v>29.4604</v>
      </c>
      <c r="HJ283">
        <v>80.8058</v>
      </c>
      <c r="HK283">
        <v>33.6135</v>
      </c>
      <c r="HL283">
        <v>34.8104</v>
      </c>
      <c r="HM283">
        <v>20</v>
      </c>
      <c r="HN283">
        <v>2000</v>
      </c>
      <c r="HO283">
        <v>14.2401</v>
      </c>
      <c r="HP283">
        <v>98.7047</v>
      </c>
      <c r="HQ283">
        <v>100.189</v>
      </c>
    </row>
    <row r="284" spans="1:225">
      <c r="A284">
        <v>268</v>
      </c>
      <c r="B284">
        <v>1714163970</v>
      </c>
      <c r="C284">
        <v>12912.90000009537</v>
      </c>
      <c r="D284" t="s">
        <v>925</v>
      </c>
      <c r="E284" t="s">
        <v>926</v>
      </c>
      <c r="F284">
        <v>5</v>
      </c>
      <c r="G284" t="s">
        <v>565</v>
      </c>
      <c r="H284">
        <v>1714163962.066667</v>
      </c>
      <c r="I284">
        <f>(J284)/1000</f>
        <v>0</v>
      </c>
      <c r="J284">
        <f>IF(BE284, AM284, AG284)</f>
        <v>0</v>
      </c>
      <c r="K284">
        <f>IF(BE284, AH284, AF284)</f>
        <v>0</v>
      </c>
      <c r="L284">
        <f>BG284 - IF(AT284&gt;1, K284*BA284*100.0/(AV284*BU284), 0)</f>
        <v>0</v>
      </c>
      <c r="M284">
        <f>((S284-I284/2)*L284-K284)/(S284+I284/2)</f>
        <v>0</v>
      </c>
      <c r="N284">
        <f>M284*(BN284+BO284)/1000.0</f>
        <v>0</v>
      </c>
      <c r="O284">
        <f>(BG284 - IF(AT284&gt;1, K284*BA284*100.0/(AV284*BU284), 0))*(BN284+BO284)/1000.0</f>
        <v>0</v>
      </c>
      <c r="P284">
        <f>2.0/((1/R284-1/Q284)+SIGN(R284)*SQRT((1/R284-1/Q284)*(1/R284-1/Q284) + 4*BB284/((BB284+1)*(BB284+1))*(2*1/R284*1/Q284-1/Q284*1/Q284)))</f>
        <v>0</v>
      </c>
      <c r="Q284">
        <f>IF(LEFT(BC284,1)&lt;&gt;"0",IF(LEFT(BC284,1)="1",3.0,BD284),$D$5+$E$5*(BU284*BN284/($K$5*1000))+$F$5*(BU284*BN284/($K$5*1000))*MAX(MIN(BA284,$J$5),$I$5)*MAX(MIN(BA284,$J$5),$I$5)+$G$5*MAX(MIN(BA284,$J$5),$I$5)*(BU284*BN284/($K$5*1000))+$H$5*(BU284*BN284/($K$5*1000))*(BU284*BN284/($K$5*1000)))</f>
        <v>0</v>
      </c>
      <c r="R284">
        <f>I284*(1000-(1000*0.61365*exp(17.502*V284/(240.97+V284))/(BN284+BO284)+BI284)/2)/(1000*0.61365*exp(17.502*V284/(240.97+V284))/(BN284+BO284)-BI284)</f>
        <v>0</v>
      </c>
      <c r="S284">
        <f>1/((BB284+1)/(P284/1.6)+1/(Q284/1.37)) + BB284/((BB284+1)/(P284/1.6) + BB284/(Q284/1.37))</f>
        <v>0</v>
      </c>
      <c r="T284">
        <f>(AW284*AZ284)</f>
        <v>0</v>
      </c>
      <c r="U284">
        <f>(BP284+(T284+2*0.95*5.67E-8*(((BP284+$B$7)+273)^4-(BP284+273)^4)-44100*I284)/(1.84*29.3*Q284+8*0.95*5.67E-8*(BP284+273)^3))</f>
        <v>0</v>
      </c>
      <c r="V284">
        <f>($C$7*BQ284+$D$7*BR284+$E$7*U284)</f>
        <v>0</v>
      </c>
      <c r="W284">
        <f>0.61365*exp(17.502*V284/(240.97+V284))</f>
        <v>0</v>
      </c>
      <c r="X284">
        <f>(Y284/Z284*100)</f>
        <v>0</v>
      </c>
      <c r="Y284">
        <f>BI284*(BN284+BO284)/1000</f>
        <v>0</v>
      </c>
      <c r="Z284">
        <f>0.61365*exp(17.502*BP284/(240.97+BP284))</f>
        <v>0</v>
      </c>
      <c r="AA284">
        <f>(W284-BI284*(BN284+BO284)/1000)</f>
        <v>0</v>
      </c>
      <c r="AB284">
        <f>(-I284*44100)</f>
        <v>0</v>
      </c>
      <c r="AC284">
        <f>2*29.3*Q284*0.92*(BP284-V284)</f>
        <v>0</v>
      </c>
      <c r="AD284">
        <f>2*0.95*5.67E-8*(((BP284+$B$7)+273)^4-(V284+273)^4)</f>
        <v>0</v>
      </c>
      <c r="AE284">
        <f>T284+AD284+AB284+AC284</f>
        <v>0</v>
      </c>
      <c r="AF284">
        <f>BM284*AT284*(BH284-BG284*(1000-AT284*BJ284)/(1000-AT284*BI284))/(100*BA284)</f>
        <v>0</v>
      </c>
      <c r="AG284">
        <f>1000*BM284*AT284*(BI284-BJ284)/(100*BA284*(1000-AT284*BI284))</f>
        <v>0</v>
      </c>
      <c r="AH284">
        <f>(AI284 - AJ284 - BN284*1E3/(8.314*(BP284+273.15)) * AL284/BM284 * AK284) * BM284/(100*BA284) * (1000 - BJ284)/1000</f>
        <v>0</v>
      </c>
      <c r="AI284">
        <v>2029.019782283318</v>
      </c>
      <c r="AJ284">
        <v>2028.751878787878</v>
      </c>
      <c r="AK284">
        <v>0.003411926480367267</v>
      </c>
      <c r="AL284">
        <v>67.23538020737485</v>
      </c>
      <c r="AM284">
        <f>(AO284 - AN284 + BN284*1E3/(8.314*(BP284+273.15)) * AQ284/BM284 * AP284) * BM284/(100*BA284) * 1000/(1000 - AO284)</f>
        <v>0</v>
      </c>
      <c r="AN284">
        <v>14.25721457440138</v>
      </c>
      <c r="AO284">
        <v>14.34577333333332</v>
      </c>
      <c r="AP284">
        <v>-0.0001838512531713018</v>
      </c>
      <c r="AQ284">
        <v>78.51440066803939</v>
      </c>
      <c r="AR284">
        <v>0</v>
      </c>
      <c r="AS284">
        <v>0</v>
      </c>
      <c r="AT284">
        <f>IF(AR284*$H$13&gt;=AV284,1.0,(AV284/(AV284-AR284*$H$13)))</f>
        <v>0</v>
      </c>
      <c r="AU284">
        <f>(AT284-1)*100</f>
        <v>0</v>
      </c>
      <c r="AV284">
        <f>MAX(0,($B$13+$C$13*BU284)/(1+$D$13*BU284)*BN284/(BP284+273)*$E$13)</f>
        <v>0</v>
      </c>
      <c r="AW284">
        <f>$B$11*BV284+$C$11*BW284+$F$11*CH284*(1-CK284)</f>
        <v>0</v>
      </c>
      <c r="AX284">
        <f>AW284*AY284</f>
        <v>0</v>
      </c>
      <c r="AY284">
        <f>($B$11*$D$9+$C$11*$D$9+$F$11*((CU284+CM284)/MAX(CU284+CM284+CV284, 0.1)*$I$9+CV284/MAX(CU284+CM284+CV284, 0.1)*$J$9))/($B$11+$C$11+$F$11)</f>
        <v>0</v>
      </c>
      <c r="AZ284">
        <f>($B$11*$K$9+$C$11*$K$9+$F$11*((CU284+CM284)/MAX(CU284+CM284+CV284, 0.1)*$P$9+CV284/MAX(CU284+CM284+CV284, 0.1)*$Q$9))/($B$11+$C$11+$F$11)</f>
        <v>0</v>
      </c>
      <c r="BA284">
        <v>6</v>
      </c>
      <c r="BB284">
        <v>0.5</v>
      </c>
      <c r="BC284" t="s">
        <v>355</v>
      </c>
      <c r="BD284">
        <v>2</v>
      </c>
      <c r="BE284" t="b">
        <v>1</v>
      </c>
      <c r="BF284">
        <v>1714163962.066667</v>
      </c>
      <c r="BG284">
        <v>1999.598333333334</v>
      </c>
      <c r="BH284">
        <v>2000.041</v>
      </c>
      <c r="BI284">
        <v>14.36067</v>
      </c>
      <c r="BJ284">
        <v>14.25670666666667</v>
      </c>
      <c r="BK284">
        <v>2006.083333333333</v>
      </c>
      <c r="BL284">
        <v>14.38868</v>
      </c>
      <c r="BM284">
        <v>600.0098333333333</v>
      </c>
      <c r="BN284">
        <v>101.2810666666667</v>
      </c>
      <c r="BO284">
        <v>0.10002346</v>
      </c>
      <c r="BP284">
        <v>24.10441</v>
      </c>
      <c r="BQ284">
        <v>24.21097</v>
      </c>
      <c r="BR284">
        <v>999.9000000000002</v>
      </c>
      <c r="BS284">
        <v>0</v>
      </c>
      <c r="BT284">
        <v>0</v>
      </c>
      <c r="BU284">
        <v>9993.520333333332</v>
      </c>
      <c r="BV284">
        <v>0</v>
      </c>
      <c r="BW284">
        <v>831.1049333333334</v>
      </c>
      <c r="BX284">
        <v>-0.4420939</v>
      </c>
      <c r="BY284">
        <v>2028.732666666667</v>
      </c>
      <c r="BZ284">
        <v>2028.966666666666</v>
      </c>
      <c r="CA284">
        <v>0.1039655033333333</v>
      </c>
      <c r="CB284">
        <v>2000.041</v>
      </c>
      <c r="CC284">
        <v>14.25670666666667</v>
      </c>
      <c r="CD284">
        <v>1.454463333333333</v>
      </c>
      <c r="CE284">
        <v>1.443933333333333</v>
      </c>
      <c r="CF284">
        <v>12.49766666666667</v>
      </c>
      <c r="CG284">
        <v>12.38703</v>
      </c>
      <c r="CH284">
        <v>350.0157666666667</v>
      </c>
      <c r="CI284">
        <v>0.8999805666666665</v>
      </c>
      <c r="CJ284">
        <v>0.1000193933333333</v>
      </c>
      <c r="CK284">
        <v>0</v>
      </c>
      <c r="CL284">
        <v>110.0404333333333</v>
      </c>
      <c r="CM284">
        <v>5.00098</v>
      </c>
      <c r="CN284">
        <v>848.1780666666666</v>
      </c>
      <c r="CO284">
        <v>3193.268</v>
      </c>
      <c r="CP284">
        <v>36.25</v>
      </c>
      <c r="CQ284">
        <v>41.53309999999999</v>
      </c>
      <c r="CR284">
        <v>38.39133333333332</v>
      </c>
      <c r="CS284">
        <v>41.61856666666665</v>
      </c>
      <c r="CT284">
        <v>38.68723333333333</v>
      </c>
      <c r="CU284">
        <v>310.5069999999999</v>
      </c>
      <c r="CV284">
        <v>34.50833333333333</v>
      </c>
      <c r="CW284">
        <v>0</v>
      </c>
      <c r="CX284">
        <v>1714164056.9</v>
      </c>
      <c r="CY284">
        <v>0</v>
      </c>
      <c r="CZ284">
        <v>1714163585.5</v>
      </c>
      <c r="DA284" t="s">
        <v>902</v>
      </c>
      <c r="DB284">
        <v>1714163585.5</v>
      </c>
      <c r="DC284">
        <v>1714163575</v>
      </c>
      <c r="DD284">
        <v>10</v>
      </c>
      <c r="DE284">
        <v>2.525</v>
      </c>
      <c r="DF284">
        <v>-0.011</v>
      </c>
      <c r="DG284">
        <v>-6.331</v>
      </c>
      <c r="DH284">
        <v>-0.027</v>
      </c>
      <c r="DI284">
        <v>2000</v>
      </c>
      <c r="DJ284">
        <v>15</v>
      </c>
      <c r="DK284">
        <v>3.67</v>
      </c>
      <c r="DL284">
        <v>0.19</v>
      </c>
      <c r="DM284">
        <v>-0.4825439749999999</v>
      </c>
      <c r="DN284">
        <v>0.6565745403377115</v>
      </c>
      <c r="DO284">
        <v>0.104538669809666</v>
      </c>
      <c r="DP284">
        <v>0</v>
      </c>
      <c r="DQ284">
        <v>0.1112404825</v>
      </c>
      <c r="DR284">
        <v>-0.14137621575985</v>
      </c>
      <c r="DS284">
        <v>0.01838142193094549</v>
      </c>
      <c r="DT284">
        <v>0</v>
      </c>
      <c r="DU284">
        <v>0</v>
      </c>
      <c r="DV284">
        <v>2</v>
      </c>
      <c r="DW284" t="s">
        <v>357</v>
      </c>
      <c r="DX284">
        <v>3.22783</v>
      </c>
      <c r="DY284">
        <v>2.70448</v>
      </c>
      <c r="DZ284">
        <v>0.292988</v>
      </c>
      <c r="EA284">
        <v>0.293111</v>
      </c>
      <c r="EB284">
        <v>0.0795144</v>
      </c>
      <c r="EC284">
        <v>0.07954070000000001</v>
      </c>
      <c r="ED284">
        <v>22951.1</v>
      </c>
      <c r="EE284">
        <v>22364.3</v>
      </c>
      <c r="EF284">
        <v>31109.4</v>
      </c>
      <c r="EG284">
        <v>30015.9</v>
      </c>
      <c r="EH284">
        <v>38351.1</v>
      </c>
      <c r="EI284">
        <v>36563</v>
      </c>
      <c r="EJ284">
        <v>43585.5</v>
      </c>
      <c r="EK284">
        <v>41939.6</v>
      </c>
      <c r="EL284">
        <v>2.07912</v>
      </c>
      <c r="EM284">
        <v>1.8312</v>
      </c>
      <c r="EN284">
        <v>-0.0296533</v>
      </c>
      <c r="EO284">
        <v>0</v>
      </c>
      <c r="EP284">
        <v>24.699</v>
      </c>
      <c r="EQ284">
        <v>999.9</v>
      </c>
      <c r="ER284">
        <v>35.8</v>
      </c>
      <c r="ES284">
        <v>34.3</v>
      </c>
      <c r="ET284">
        <v>19.2024</v>
      </c>
      <c r="EU284">
        <v>61.4332</v>
      </c>
      <c r="EV284">
        <v>21.891</v>
      </c>
      <c r="EW284">
        <v>1</v>
      </c>
      <c r="EX284">
        <v>0.182236</v>
      </c>
      <c r="EY284">
        <v>3.1178</v>
      </c>
      <c r="EZ284">
        <v>20.1808</v>
      </c>
      <c r="FA284">
        <v>5.22403</v>
      </c>
      <c r="FB284">
        <v>11.998</v>
      </c>
      <c r="FC284">
        <v>4.96565</v>
      </c>
      <c r="FD284">
        <v>3.297</v>
      </c>
      <c r="FE284">
        <v>9999</v>
      </c>
      <c r="FF284">
        <v>9999</v>
      </c>
      <c r="FG284">
        <v>9999</v>
      </c>
      <c r="FH284">
        <v>30.1</v>
      </c>
      <c r="FI284">
        <v>4.97093</v>
      </c>
      <c r="FJ284">
        <v>1.86783</v>
      </c>
      <c r="FK284">
        <v>1.85928</v>
      </c>
      <c r="FL284">
        <v>1.86523</v>
      </c>
      <c r="FM284">
        <v>1.86312</v>
      </c>
      <c r="FN284">
        <v>1.86451</v>
      </c>
      <c r="FO284">
        <v>1.86003</v>
      </c>
      <c r="FP284">
        <v>1.86404</v>
      </c>
      <c r="FQ284">
        <v>0</v>
      </c>
      <c r="FR284">
        <v>0</v>
      </c>
      <c r="FS284">
        <v>0</v>
      </c>
      <c r="FT284">
        <v>0</v>
      </c>
      <c r="FU284" t="s">
        <v>358</v>
      </c>
      <c r="FV284" t="s">
        <v>359</v>
      </c>
      <c r="FW284" t="s">
        <v>360</v>
      </c>
      <c r="FX284" t="s">
        <v>360</v>
      </c>
      <c r="FY284" t="s">
        <v>360</v>
      </c>
      <c r="FZ284" t="s">
        <v>360</v>
      </c>
      <c r="GA284">
        <v>0</v>
      </c>
      <c r="GB284">
        <v>100</v>
      </c>
      <c r="GC284">
        <v>100</v>
      </c>
      <c r="GD284">
        <v>-6.48</v>
      </c>
      <c r="GE284">
        <v>-0.028</v>
      </c>
      <c r="GF284">
        <v>1.535452364943019</v>
      </c>
      <c r="GG284">
        <v>-0.004200780211792431</v>
      </c>
      <c r="GH284">
        <v>-6.086107273994438E-07</v>
      </c>
      <c r="GI284">
        <v>3.538391214060535E-10</v>
      </c>
      <c r="GJ284">
        <v>-0.05000879605672461</v>
      </c>
      <c r="GK284">
        <v>0.006682484536868237</v>
      </c>
      <c r="GL284">
        <v>-0.0007200357986506558</v>
      </c>
      <c r="GM284">
        <v>2.515042002614049E-05</v>
      </c>
      <c r="GN284">
        <v>15</v>
      </c>
      <c r="GO284">
        <v>1944</v>
      </c>
      <c r="GP284">
        <v>3</v>
      </c>
      <c r="GQ284">
        <v>20</v>
      </c>
      <c r="GR284">
        <v>6.4</v>
      </c>
      <c r="GS284">
        <v>6.6</v>
      </c>
      <c r="GT284">
        <v>4.03687</v>
      </c>
      <c r="GU284">
        <v>2.41211</v>
      </c>
      <c r="GV284">
        <v>1.44775</v>
      </c>
      <c r="GW284">
        <v>2.28394</v>
      </c>
      <c r="GX284">
        <v>1.55151</v>
      </c>
      <c r="GY284">
        <v>2.46826</v>
      </c>
      <c r="GZ284">
        <v>38.4524</v>
      </c>
      <c r="HA284">
        <v>12.5122</v>
      </c>
      <c r="HB284">
        <v>18</v>
      </c>
      <c r="HC284">
        <v>592.607</v>
      </c>
      <c r="HD284">
        <v>434.928</v>
      </c>
      <c r="HE284">
        <v>19.9994</v>
      </c>
      <c r="HF284">
        <v>29.3495</v>
      </c>
      <c r="HG284">
        <v>30</v>
      </c>
      <c r="HH284">
        <v>29.4696</v>
      </c>
      <c r="HI284">
        <v>29.4568</v>
      </c>
      <c r="HJ284">
        <v>80.8056</v>
      </c>
      <c r="HK284">
        <v>33.6135</v>
      </c>
      <c r="HL284">
        <v>34.8104</v>
      </c>
      <c r="HM284">
        <v>20</v>
      </c>
      <c r="HN284">
        <v>2000</v>
      </c>
      <c r="HO284">
        <v>14.2416</v>
      </c>
      <c r="HP284">
        <v>98.70659999999999</v>
      </c>
      <c r="HQ284">
        <v>100.19</v>
      </c>
    </row>
    <row r="285" spans="1:225">
      <c r="A285">
        <v>269</v>
      </c>
      <c r="B285">
        <v>1714163980</v>
      </c>
      <c r="C285">
        <v>12922.90000009537</v>
      </c>
      <c r="D285" t="s">
        <v>927</v>
      </c>
      <c r="E285" t="s">
        <v>928</v>
      </c>
      <c r="F285">
        <v>5</v>
      </c>
      <c r="G285" t="s">
        <v>565</v>
      </c>
      <c r="H285">
        <v>1714163972.066667</v>
      </c>
      <c r="I285">
        <f>(J285)/1000</f>
        <v>0</v>
      </c>
      <c r="J285">
        <f>IF(BE285, AM285, AG285)</f>
        <v>0</v>
      </c>
      <c r="K285">
        <f>IF(BE285, AH285, AF285)</f>
        <v>0</v>
      </c>
      <c r="L285">
        <f>BG285 - IF(AT285&gt;1, K285*BA285*100.0/(AV285*BU285), 0)</f>
        <v>0</v>
      </c>
      <c r="M285">
        <f>((S285-I285/2)*L285-K285)/(S285+I285/2)</f>
        <v>0</v>
      </c>
      <c r="N285">
        <f>M285*(BN285+BO285)/1000.0</f>
        <v>0</v>
      </c>
      <c r="O285">
        <f>(BG285 - IF(AT285&gt;1, K285*BA285*100.0/(AV285*BU285), 0))*(BN285+BO285)/1000.0</f>
        <v>0</v>
      </c>
      <c r="P285">
        <f>2.0/((1/R285-1/Q285)+SIGN(R285)*SQRT((1/R285-1/Q285)*(1/R285-1/Q285) + 4*BB285/((BB285+1)*(BB285+1))*(2*1/R285*1/Q285-1/Q285*1/Q285)))</f>
        <v>0</v>
      </c>
      <c r="Q285">
        <f>IF(LEFT(BC285,1)&lt;&gt;"0",IF(LEFT(BC285,1)="1",3.0,BD285),$D$5+$E$5*(BU285*BN285/($K$5*1000))+$F$5*(BU285*BN285/($K$5*1000))*MAX(MIN(BA285,$J$5),$I$5)*MAX(MIN(BA285,$J$5),$I$5)+$G$5*MAX(MIN(BA285,$J$5),$I$5)*(BU285*BN285/($K$5*1000))+$H$5*(BU285*BN285/($K$5*1000))*(BU285*BN285/($K$5*1000)))</f>
        <v>0</v>
      </c>
      <c r="R285">
        <f>I285*(1000-(1000*0.61365*exp(17.502*V285/(240.97+V285))/(BN285+BO285)+BI285)/2)/(1000*0.61365*exp(17.502*V285/(240.97+V285))/(BN285+BO285)-BI285)</f>
        <v>0</v>
      </c>
      <c r="S285">
        <f>1/((BB285+1)/(P285/1.6)+1/(Q285/1.37)) + BB285/((BB285+1)/(P285/1.6) + BB285/(Q285/1.37))</f>
        <v>0</v>
      </c>
      <c r="T285">
        <f>(AW285*AZ285)</f>
        <v>0</v>
      </c>
      <c r="U285">
        <f>(BP285+(T285+2*0.95*5.67E-8*(((BP285+$B$7)+273)^4-(BP285+273)^4)-44100*I285)/(1.84*29.3*Q285+8*0.95*5.67E-8*(BP285+273)^3))</f>
        <v>0</v>
      </c>
      <c r="V285">
        <f>($C$7*BQ285+$D$7*BR285+$E$7*U285)</f>
        <v>0</v>
      </c>
      <c r="W285">
        <f>0.61365*exp(17.502*V285/(240.97+V285))</f>
        <v>0</v>
      </c>
      <c r="X285">
        <f>(Y285/Z285*100)</f>
        <v>0</v>
      </c>
      <c r="Y285">
        <f>BI285*(BN285+BO285)/1000</f>
        <v>0</v>
      </c>
      <c r="Z285">
        <f>0.61365*exp(17.502*BP285/(240.97+BP285))</f>
        <v>0</v>
      </c>
      <c r="AA285">
        <f>(W285-BI285*(BN285+BO285)/1000)</f>
        <v>0</v>
      </c>
      <c r="AB285">
        <f>(-I285*44100)</f>
        <v>0</v>
      </c>
      <c r="AC285">
        <f>2*29.3*Q285*0.92*(BP285-V285)</f>
        <v>0</v>
      </c>
      <c r="AD285">
        <f>2*0.95*5.67E-8*(((BP285+$B$7)+273)^4-(V285+273)^4)</f>
        <v>0</v>
      </c>
      <c r="AE285">
        <f>T285+AD285+AB285+AC285</f>
        <v>0</v>
      </c>
      <c r="AF285">
        <f>BM285*AT285*(BH285-BG285*(1000-AT285*BJ285)/(1000-AT285*BI285))/(100*BA285)</f>
        <v>0</v>
      </c>
      <c r="AG285">
        <f>1000*BM285*AT285*(BI285-BJ285)/(100*BA285*(1000-AT285*BI285))</f>
        <v>0</v>
      </c>
      <c r="AH285">
        <f>(AI285 - AJ285 - BN285*1E3/(8.314*(BP285+273.15)) * AL285/BM285 * AK285) * BM285/(100*BA285) * (1000 - BJ285)/1000</f>
        <v>0</v>
      </c>
      <c r="AI285">
        <v>2028.966545390527</v>
      </c>
      <c r="AJ285">
        <v>2028.691999999999</v>
      </c>
      <c r="AK285">
        <v>0.006728692550303984</v>
      </c>
      <c r="AL285">
        <v>67.23538020737485</v>
      </c>
      <c r="AM285">
        <f>(AO285 - AN285 + BN285*1E3/(8.314*(BP285+273.15)) * AQ285/BM285 * AP285) * BM285/(100*BA285) * 1000/(1000 - AO285)</f>
        <v>0</v>
      </c>
      <c r="AN285">
        <v>14.24291271237179</v>
      </c>
      <c r="AO285">
        <v>14.33477939393939</v>
      </c>
      <c r="AP285">
        <v>-8.200568861630573E-05</v>
      </c>
      <c r="AQ285">
        <v>78.51440066803939</v>
      </c>
      <c r="AR285">
        <v>0</v>
      </c>
      <c r="AS285">
        <v>0</v>
      </c>
      <c r="AT285">
        <f>IF(AR285*$H$13&gt;=AV285,1.0,(AV285/(AV285-AR285*$H$13)))</f>
        <v>0</v>
      </c>
      <c r="AU285">
        <f>(AT285-1)*100</f>
        <v>0</v>
      </c>
      <c r="AV285">
        <f>MAX(0,($B$13+$C$13*BU285)/(1+$D$13*BU285)*BN285/(BP285+273)*$E$13)</f>
        <v>0</v>
      </c>
      <c r="AW285">
        <f>$B$11*BV285+$C$11*BW285+$F$11*CH285*(1-CK285)</f>
        <v>0</v>
      </c>
      <c r="AX285">
        <f>AW285*AY285</f>
        <v>0</v>
      </c>
      <c r="AY285">
        <f>($B$11*$D$9+$C$11*$D$9+$F$11*((CU285+CM285)/MAX(CU285+CM285+CV285, 0.1)*$I$9+CV285/MAX(CU285+CM285+CV285, 0.1)*$J$9))/($B$11+$C$11+$F$11)</f>
        <v>0</v>
      </c>
      <c r="AZ285">
        <f>($B$11*$K$9+$C$11*$K$9+$F$11*((CU285+CM285)/MAX(CU285+CM285+CV285, 0.1)*$P$9+CV285/MAX(CU285+CM285+CV285, 0.1)*$Q$9))/($B$11+$C$11+$F$11)</f>
        <v>0</v>
      </c>
      <c r="BA285">
        <v>6</v>
      </c>
      <c r="BB285">
        <v>0.5</v>
      </c>
      <c r="BC285" t="s">
        <v>355</v>
      </c>
      <c r="BD285">
        <v>2</v>
      </c>
      <c r="BE285" t="b">
        <v>1</v>
      </c>
      <c r="BF285">
        <v>1714163972.066667</v>
      </c>
      <c r="BG285">
        <v>1999.601333333333</v>
      </c>
      <c r="BH285">
        <v>2000.002</v>
      </c>
      <c r="BI285">
        <v>14.34354666666666</v>
      </c>
      <c r="BJ285">
        <v>14.25213</v>
      </c>
      <c r="BK285">
        <v>2006.085333333333</v>
      </c>
      <c r="BL285">
        <v>14.37158666666667</v>
      </c>
      <c r="BM285">
        <v>600.0072666666667</v>
      </c>
      <c r="BN285">
        <v>101.2845</v>
      </c>
      <c r="BO285">
        <v>0.1000480966666667</v>
      </c>
      <c r="BP285">
        <v>24.09797000000001</v>
      </c>
      <c r="BQ285">
        <v>24.20489666666667</v>
      </c>
      <c r="BR285">
        <v>999.9000000000002</v>
      </c>
      <c r="BS285">
        <v>0</v>
      </c>
      <c r="BT285">
        <v>0</v>
      </c>
      <c r="BU285">
        <v>9997.640000000001</v>
      </c>
      <c r="BV285">
        <v>0</v>
      </c>
      <c r="BW285">
        <v>847.7222666666665</v>
      </c>
      <c r="BX285">
        <v>-0.4008870333333333</v>
      </c>
      <c r="BY285">
        <v>2028.700333333333</v>
      </c>
      <c r="BZ285">
        <v>2028.917333333334</v>
      </c>
      <c r="CA285">
        <v>0.09142299666666666</v>
      </c>
      <c r="CB285">
        <v>2000.002</v>
      </c>
      <c r="CC285">
        <v>14.25213</v>
      </c>
      <c r="CD285">
        <v>1.452779333333333</v>
      </c>
      <c r="CE285">
        <v>1.443519</v>
      </c>
      <c r="CF285">
        <v>12.48002666666667</v>
      </c>
      <c r="CG285">
        <v>12.38266</v>
      </c>
      <c r="CH285">
        <v>350.0293333333335</v>
      </c>
      <c r="CI285">
        <v>0.8999908999999998</v>
      </c>
      <c r="CJ285">
        <v>0.1000091666666667</v>
      </c>
      <c r="CK285">
        <v>0</v>
      </c>
      <c r="CL285">
        <v>110.0060666666667</v>
      </c>
      <c r="CM285">
        <v>5.00098</v>
      </c>
      <c r="CN285">
        <v>832.3992333333334</v>
      </c>
      <c r="CO285">
        <v>3193.405666666667</v>
      </c>
      <c r="CP285">
        <v>36.24159999999999</v>
      </c>
      <c r="CQ285">
        <v>41.14973333333332</v>
      </c>
      <c r="CR285">
        <v>38.28103333333332</v>
      </c>
      <c r="CS285">
        <v>41.19559999999998</v>
      </c>
      <c r="CT285">
        <v>38.44976666666665</v>
      </c>
      <c r="CU285">
        <v>310.5226666666667</v>
      </c>
      <c r="CV285">
        <v>34.50533333333333</v>
      </c>
      <c r="CW285">
        <v>0</v>
      </c>
      <c r="CX285">
        <v>1714164067.1</v>
      </c>
      <c r="CY285">
        <v>0</v>
      </c>
      <c r="CZ285">
        <v>1714163585.5</v>
      </c>
      <c r="DA285" t="s">
        <v>902</v>
      </c>
      <c r="DB285">
        <v>1714163585.5</v>
      </c>
      <c r="DC285">
        <v>1714163575</v>
      </c>
      <c r="DD285">
        <v>10</v>
      </c>
      <c r="DE285">
        <v>2.525</v>
      </c>
      <c r="DF285">
        <v>-0.011</v>
      </c>
      <c r="DG285">
        <v>-6.331</v>
      </c>
      <c r="DH285">
        <v>-0.027</v>
      </c>
      <c r="DI285">
        <v>2000</v>
      </c>
      <c r="DJ285">
        <v>15</v>
      </c>
      <c r="DK285">
        <v>3.67</v>
      </c>
      <c r="DL285">
        <v>0.19</v>
      </c>
      <c r="DM285">
        <v>-0.3940548536585365</v>
      </c>
      <c r="DN285">
        <v>0.06106664111498184</v>
      </c>
      <c r="DO285">
        <v>0.09084827110307389</v>
      </c>
      <c r="DP285">
        <v>1</v>
      </c>
      <c r="DQ285">
        <v>0.09328034634146341</v>
      </c>
      <c r="DR285">
        <v>-0.02961164947735195</v>
      </c>
      <c r="DS285">
        <v>0.007333550592431671</v>
      </c>
      <c r="DT285">
        <v>1</v>
      </c>
      <c r="DU285">
        <v>2</v>
      </c>
      <c r="DV285">
        <v>2</v>
      </c>
      <c r="DW285" t="s">
        <v>365</v>
      </c>
      <c r="DX285">
        <v>3.2278</v>
      </c>
      <c r="DY285">
        <v>2.7045</v>
      </c>
      <c r="DZ285">
        <v>0.292986</v>
      </c>
      <c r="EA285">
        <v>0.293123</v>
      </c>
      <c r="EB285">
        <v>0.07946540000000001</v>
      </c>
      <c r="EC285">
        <v>0.07939300000000001</v>
      </c>
      <c r="ED285">
        <v>22951.6</v>
      </c>
      <c r="EE285">
        <v>22364.1</v>
      </c>
      <c r="EF285">
        <v>31109.8</v>
      </c>
      <c r="EG285">
        <v>30016.1</v>
      </c>
      <c r="EH285">
        <v>38353.4</v>
      </c>
      <c r="EI285">
        <v>36569</v>
      </c>
      <c r="EJ285">
        <v>43585.8</v>
      </c>
      <c r="EK285">
        <v>41939.8</v>
      </c>
      <c r="EL285">
        <v>2.07947</v>
      </c>
      <c r="EM285">
        <v>1.83148</v>
      </c>
      <c r="EN285">
        <v>-0.0298768</v>
      </c>
      <c r="EO285">
        <v>0</v>
      </c>
      <c r="EP285">
        <v>24.6916</v>
      </c>
      <c r="EQ285">
        <v>999.9</v>
      </c>
      <c r="ER285">
        <v>35.8</v>
      </c>
      <c r="ES285">
        <v>34.3</v>
      </c>
      <c r="ET285">
        <v>19.2044</v>
      </c>
      <c r="EU285">
        <v>61.1532</v>
      </c>
      <c r="EV285">
        <v>22.3157</v>
      </c>
      <c r="EW285">
        <v>1</v>
      </c>
      <c r="EX285">
        <v>0.182327</v>
      </c>
      <c r="EY285">
        <v>3.1066</v>
      </c>
      <c r="EZ285">
        <v>20.1806</v>
      </c>
      <c r="FA285">
        <v>5.22672</v>
      </c>
      <c r="FB285">
        <v>11.998</v>
      </c>
      <c r="FC285">
        <v>4.96665</v>
      </c>
      <c r="FD285">
        <v>3.297</v>
      </c>
      <c r="FE285">
        <v>9999</v>
      </c>
      <c r="FF285">
        <v>9999</v>
      </c>
      <c r="FG285">
        <v>9999</v>
      </c>
      <c r="FH285">
        <v>30.1</v>
      </c>
      <c r="FI285">
        <v>4.97095</v>
      </c>
      <c r="FJ285">
        <v>1.86783</v>
      </c>
      <c r="FK285">
        <v>1.85928</v>
      </c>
      <c r="FL285">
        <v>1.86523</v>
      </c>
      <c r="FM285">
        <v>1.86312</v>
      </c>
      <c r="FN285">
        <v>1.8645</v>
      </c>
      <c r="FO285">
        <v>1.86004</v>
      </c>
      <c r="FP285">
        <v>1.86405</v>
      </c>
      <c r="FQ285">
        <v>0</v>
      </c>
      <c r="FR285">
        <v>0</v>
      </c>
      <c r="FS285">
        <v>0</v>
      </c>
      <c r="FT285">
        <v>0</v>
      </c>
      <c r="FU285" t="s">
        <v>358</v>
      </c>
      <c r="FV285" t="s">
        <v>359</v>
      </c>
      <c r="FW285" t="s">
        <v>360</v>
      </c>
      <c r="FX285" t="s">
        <v>360</v>
      </c>
      <c r="FY285" t="s">
        <v>360</v>
      </c>
      <c r="FZ285" t="s">
        <v>360</v>
      </c>
      <c r="GA285">
        <v>0</v>
      </c>
      <c r="GB285">
        <v>100</v>
      </c>
      <c r="GC285">
        <v>100</v>
      </c>
      <c r="GD285">
        <v>-6.49</v>
      </c>
      <c r="GE285">
        <v>-0.0281</v>
      </c>
      <c r="GF285">
        <v>1.535452364943019</v>
      </c>
      <c r="GG285">
        <v>-0.004200780211792431</v>
      </c>
      <c r="GH285">
        <v>-6.086107273994438E-07</v>
      </c>
      <c r="GI285">
        <v>3.538391214060535E-10</v>
      </c>
      <c r="GJ285">
        <v>-0.05000879605672461</v>
      </c>
      <c r="GK285">
        <v>0.006682484536868237</v>
      </c>
      <c r="GL285">
        <v>-0.0007200357986506558</v>
      </c>
      <c r="GM285">
        <v>2.515042002614049E-05</v>
      </c>
      <c r="GN285">
        <v>15</v>
      </c>
      <c r="GO285">
        <v>1944</v>
      </c>
      <c r="GP285">
        <v>3</v>
      </c>
      <c r="GQ285">
        <v>20</v>
      </c>
      <c r="GR285">
        <v>6.6</v>
      </c>
      <c r="GS285">
        <v>6.8</v>
      </c>
      <c r="GT285">
        <v>4.03687</v>
      </c>
      <c r="GU285">
        <v>2.4353</v>
      </c>
      <c r="GV285">
        <v>1.44775</v>
      </c>
      <c r="GW285">
        <v>2.28394</v>
      </c>
      <c r="GX285">
        <v>1.55151</v>
      </c>
      <c r="GY285">
        <v>2.29736</v>
      </c>
      <c r="GZ285">
        <v>38.4524</v>
      </c>
      <c r="HA285">
        <v>12.4859</v>
      </c>
      <c r="HB285">
        <v>18</v>
      </c>
      <c r="HC285">
        <v>592.818</v>
      </c>
      <c r="HD285">
        <v>435.066</v>
      </c>
      <c r="HE285">
        <v>19.9988</v>
      </c>
      <c r="HF285">
        <v>29.3469</v>
      </c>
      <c r="HG285">
        <v>30.0002</v>
      </c>
      <c r="HH285">
        <v>29.4658</v>
      </c>
      <c r="HI285">
        <v>29.4529</v>
      </c>
      <c r="HJ285">
        <v>80.8</v>
      </c>
      <c r="HK285">
        <v>33.6135</v>
      </c>
      <c r="HL285">
        <v>34.4374</v>
      </c>
      <c r="HM285">
        <v>20</v>
      </c>
      <c r="HN285">
        <v>2000</v>
      </c>
      <c r="HO285">
        <v>14.2438</v>
      </c>
      <c r="HP285">
        <v>98.7077</v>
      </c>
      <c r="HQ285">
        <v>100.19</v>
      </c>
    </row>
    <row r="286" spans="1:225">
      <c r="A286">
        <v>270</v>
      </c>
      <c r="B286">
        <v>1714163990</v>
      </c>
      <c r="C286">
        <v>12932.90000009537</v>
      </c>
      <c r="D286" t="s">
        <v>929</v>
      </c>
      <c r="E286" t="s">
        <v>930</v>
      </c>
      <c r="F286">
        <v>5</v>
      </c>
      <c r="G286" t="s">
        <v>565</v>
      </c>
      <c r="H286">
        <v>1714163982.066667</v>
      </c>
      <c r="I286">
        <f>(J286)/1000</f>
        <v>0</v>
      </c>
      <c r="J286">
        <f>IF(BE286, AM286, AG286)</f>
        <v>0</v>
      </c>
      <c r="K286">
        <f>IF(BE286, AH286, AF286)</f>
        <v>0</v>
      </c>
      <c r="L286">
        <f>BG286 - IF(AT286&gt;1, K286*BA286*100.0/(AV286*BU286), 0)</f>
        <v>0</v>
      </c>
      <c r="M286">
        <f>((S286-I286/2)*L286-K286)/(S286+I286/2)</f>
        <v>0</v>
      </c>
      <c r="N286">
        <f>M286*(BN286+BO286)/1000.0</f>
        <v>0</v>
      </c>
      <c r="O286">
        <f>(BG286 - IF(AT286&gt;1, K286*BA286*100.0/(AV286*BU286), 0))*(BN286+BO286)/1000.0</f>
        <v>0</v>
      </c>
      <c r="P286">
        <f>2.0/((1/R286-1/Q286)+SIGN(R286)*SQRT((1/R286-1/Q286)*(1/R286-1/Q286) + 4*BB286/((BB286+1)*(BB286+1))*(2*1/R286*1/Q286-1/Q286*1/Q286)))</f>
        <v>0</v>
      </c>
      <c r="Q286">
        <f>IF(LEFT(BC286,1)&lt;&gt;"0",IF(LEFT(BC286,1)="1",3.0,BD286),$D$5+$E$5*(BU286*BN286/($K$5*1000))+$F$5*(BU286*BN286/($K$5*1000))*MAX(MIN(BA286,$J$5),$I$5)*MAX(MIN(BA286,$J$5),$I$5)+$G$5*MAX(MIN(BA286,$J$5),$I$5)*(BU286*BN286/($K$5*1000))+$H$5*(BU286*BN286/($K$5*1000))*(BU286*BN286/($K$5*1000)))</f>
        <v>0</v>
      </c>
      <c r="R286">
        <f>I286*(1000-(1000*0.61365*exp(17.502*V286/(240.97+V286))/(BN286+BO286)+BI286)/2)/(1000*0.61365*exp(17.502*V286/(240.97+V286))/(BN286+BO286)-BI286)</f>
        <v>0</v>
      </c>
      <c r="S286">
        <f>1/((BB286+1)/(P286/1.6)+1/(Q286/1.37)) + BB286/((BB286+1)/(P286/1.6) + BB286/(Q286/1.37))</f>
        <v>0</v>
      </c>
      <c r="T286">
        <f>(AW286*AZ286)</f>
        <v>0</v>
      </c>
      <c r="U286">
        <f>(BP286+(T286+2*0.95*5.67E-8*(((BP286+$B$7)+273)^4-(BP286+273)^4)-44100*I286)/(1.84*29.3*Q286+8*0.95*5.67E-8*(BP286+273)^3))</f>
        <v>0</v>
      </c>
      <c r="V286">
        <f>($C$7*BQ286+$D$7*BR286+$E$7*U286)</f>
        <v>0</v>
      </c>
      <c r="W286">
        <f>0.61365*exp(17.502*V286/(240.97+V286))</f>
        <v>0</v>
      </c>
      <c r="X286">
        <f>(Y286/Z286*100)</f>
        <v>0</v>
      </c>
      <c r="Y286">
        <f>BI286*(BN286+BO286)/1000</f>
        <v>0</v>
      </c>
      <c r="Z286">
        <f>0.61365*exp(17.502*BP286/(240.97+BP286))</f>
        <v>0</v>
      </c>
      <c r="AA286">
        <f>(W286-BI286*(BN286+BO286)/1000)</f>
        <v>0</v>
      </c>
      <c r="AB286">
        <f>(-I286*44100)</f>
        <v>0</v>
      </c>
      <c r="AC286">
        <f>2*29.3*Q286*0.92*(BP286-V286)</f>
        <v>0</v>
      </c>
      <c r="AD286">
        <f>2*0.95*5.67E-8*(((BP286+$B$7)+273)^4-(V286+273)^4)</f>
        <v>0</v>
      </c>
      <c r="AE286">
        <f>T286+AD286+AB286+AC286</f>
        <v>0</v>
      </c>
      <c r="AF286">
        <f>BM286*AT286*(BH286-BG286*(1000-AT286*BJ286)/(1000-AT286*BI286))/(100*BA286)</f>
        <v>0</v>
      </c>
      <c r="AG286">
        <f>1000*BM286*AT286*(BI286-BJ286)/(100*BA286*(1000-AT286*BI286))</f>
        <v>0</v>
      </c>
      <c r="AH286">
        <f>(AI286 - AJ286 - BN286*1E3/(8.314*(BP286+273.15)) * AL286/BM286 * AK286) * BM286/(100*BA286) * (1000 - BJ286)/1000</f>
        <v>0</v>
      </c>
      <c r="AI286">
        <v>2028.823058698333</v>
      </c>
      <c r="AJ286">
        <v>2028.697939393939</v>
      </c>
      <c r="AK286">
        <v>0.0004790583293639433</v>
      </c>
      <c r="AL286">
        <v>67.23538020737485</v>
      </c>
      <c r="AM286">
        <f>(AO286 - AN286 + BN286*1E3/(8.314*(BP286+273.15)) * AQ286/BM286 * AP286) * BM286/(100*BA286) * 1000/(1000 - AO286)</f>
        <v>0</v>
      </c>
      <c r="AN286">
        <v>14.2157685750869</v>
      </c>
      <c r="AO286">
        <v>14.30892484848485</v>
      </c>
      <c r="AP286">
        <v>-0.0001355335625466549</v>
      </c>
      <c r="AQ286">
        <v>78.51440066803939</v>
      </c>
      <c r="AR286">
        <v>0</v>
      </c>
      <c r="AS286">
        <v>0</v>
      </c>
      <c r="AT286">
        <f>IF(AR286*$H$13&gt;=AV286,1.0,(AV286/(AV286-AR286*$H$13)))</f>
        <v>0</v>
      </c>
      <c r="AU286">
        <f>(AT286-1)*100</f>
        <v>0</v>
      </c>
      <c r="AV286">
        <f>MAX(0,($B$13+$C$13*BU286)/(1+$D$13*BU286)*BN286/(BP286+273)*$E$13)</f>
        <v>0</v>
      </c>
      <c r="AW286">
        <f>$B$11*BV286+$C$11*BW286+$F$11*CH286*(1-CK286)</f>
        <v>0</v>
      </c>
      <c r="AX286">
        <f>AW286*AY286</f>
        <v>0</v>
      </c>
      <c r="AY286">
        <f>($B$11*$D$9+$C$11*$D$9+$F$11*((CU286+CM286)/MAX(CU286+CM286+CV286, 0.1)*$I$9+CV286/MAX(CU286+CM286+CV286, 0.1)*$J$9))/($B$11+$C$11+$F$11)</f>
        <v>0</v>
      </c>
      <c r="AZ286">
        <f>($B$11*$K$9+$C$11*$K$9+$F$11*((CU286+CM286)/MAX(CU286+CM286+CV286, 0.1)*$P$9+CV286/MAX(CU286+CM286+CV286, 0.1)*$Q$9))/($B$11+$C$11+$F$11)</f>
        <v>0</v>
      </c>
      <c r="BA286">
        <v>6</v>
      </c>
      <c r="BB286">
        <v>0.5</v>
      </c>
      <c r="BC286" t="s">
        <v>355</v>
      </c>
      <c r="BD286">
        <v>2</v>
      </c>
      <c r="BE286" t="b">
        <v>1</v>
      </c>
      <c r="BF286">
        <v>1714163982.066667</v>
      </c>
      <c r="BG286">
        <v>1999.647333333333</v>
      </c>
      <c r="BH286">
        <v>2000.021333333333</v>
      </c>
      <c r="BI286">
        <v>14.32602</v>
      </c>
      <c r="BJ286">
        <v>14.22639333333333</v>
      </c>
      <c r="BK286">
        <v>2006.131</v>
      </c>
      <c r="BL286">
        <v>14.35409</v>
      </c>
      <c r="BM286">
        <v>599.9869666666667</v>
      </c>
      <c r="BN286">
        <v>101.285</v>
      </c>
      <c r="BO286">
        <v>0.09996914666666666</v>
      </c>
      <c r="BP286">
        <v>24.08363000000001</v>
      </c>
      <c r="BQ286">
        <v>24.19646666666667</v>
      </c>
      <c r="BR286">
        <v>999.9000000000002</v>
      </c>
      <c r="BS286">
        <v>0</v>
      </c>
      <c r="BT286">
        <v>0</v>
      </c>
      <c r="BU286">
        <v>10003.78766666667</v>
      </c>
      <c r="BV286">
        <v>0</v>
      </c>
      <c r="BW286">
        <v>843.189</v>
      </c>
      <c r="BX286">
        <v>-0.3743245666666666</v>
      </c>
      <c r="BY286">
        <v>2028.711</v>
      </c>
      <c r="BZ286">
        <v>2028.884333333333</v>
      </c>
      <c r="CA286">
        <v>0.09964151000000002</v>
      </c>
      <c r="CB286">
        <v>2000.021333333333</v>
      </c>
      <c r="CC286">
        <v>14.22639333333333</v>
      </c>
      <c r="CD286">
        <v>1.451011666666667</v>
      </c>
      <c r="CE286">
        <v>1.440918666666666</v>
      </c>
      <c r="CF286">
        <v>12.46148666666667</v>
      </c>
      <c r="CG286">
        <v>12.35523333333334</v>
      </c>
      <c r="CH286">
        <v>350.0317666666667</v>
      </c>
      <c r="CI286">
        <v>0.9000181333333332</v>
      </c>
      <c r="CJ286">
        <v>0.09998202666666668</v>
      </c>
      <c r="CK286">
        <v>0</v>
      </c>
      <c r="CL286">
        <v>109.9497333333334</v>
      </c>
      <c r="CM286">
        <v>5.00098</v>
      </c>
      <c r="CN286">
        <v>837.2793333333335</v>
      </c>
      <c r="CO286">
        <v>3193.457333333333</v>
      </c>
      <c r="CP286">
        <v>36.20379999999999</v>
      </c>
      <c r="CQ286">
        <v>40.83516666666667</v>
      </c>
      <c r="CR286">
        <v>38.18103333333333</v>
      </c>
      <c r="CS286">
        <v>40.79559999999999</v>
      </c>
      <c r="CT286">
        <v>38.28103333333332</v>
      </c>
      <c r="CU286">
        <v>310.5343333333333</v>
      </c>
      <c r="CV286">
        <v>34.49666666666667</v>
      </c>
      <c r="CW286">
        <v>0</v>
      </c>
      <c r="CX286">
        <v>1714164077.3</v>
      </c>
      <c r="CY286">
        <v>0</v>
      </c>
      <c r="CZ286">
        <v>1714163585.5</v>
      </c>
      <c r="DA286" t="s">
        <v>902</v>
      </c>
      <c r="DB286">
        <v>1714163585.5</v>
      </c>
      <c r="DC286">
        <v>1714163575</v>
      </c>
      <c r="DD286">
        <v>10</v>
      </c>
      <c r="DE286">
        <v>2.525</v>
      </c>
      <c r="DF286">
        <v>-0.011</v>
      </c>
      <c r="DG286">
        <v>-6.331</v>
      </c>
      <c r="DH286">
        <v>-0.027</v>
      </c>
      <c r="DI286">
        <v>2000</v>
      </c>
      <c r="DJ286">
        <v>15</v>
      </c>
      <c r="DK286">
        <v>3.67</v>
      </c>
      <c r="DL286">
        <v>0.19</v>
      </c>
      <c r="DM286">
        <v>-0.376144425</v>
      </c>
      <c r="DN286">
        <v>0.135494735459663</v>
      </c>
      <c r="DO286">
        <v>0.1257486764399307</v>
      </c>
      <c r="DP286">
        <v>0</v>
      </c>
      <c r="DQ286">
        <v>0.0967493125</v>
      </c>
      <c r="DR286">
        <v>0.06222306754221393</v>
      </c>
      <c r="DS286">
        <v>0.009533821738138057</v>
      </c>
      <c r="DT286">
        <v>1</v>
      </c>
      <c r="DU286">
        <v>1</v>
      </c>
      <c r="DV286">
        <v>2</v>
      </c>
      <c r="DW286" t="s">
        <v>368</v>
      </c>
      <c r="DX286">
        <v>3.22757</v>
      </c>
      <c r="DY286">
        <v>2.70414</v>
      </c>
      <c r="DZ286">
        <v>0.292993</v>
      </c>
      <c r="EA286">
        <v>0.29311</v>
      </c>
      <c r="EB286">
        <v>0.07936550000000001</v>
      </c>
      <c r="EC286">
        <v>0.0793731</v>
      </c>
      <c r="ED286">
        <v>22951.3</v>
      </c>
      <c r="EE286">
        <v>22364.4</v>
      </c>
      <c r="EF286">
        <v>31109.8</v>
      </c>
      <c r="EG286">
        <v>30016</v>
      </c>
      <c r="EH286">
        <v>38357.6</v>
      </c>
      <c r="EI286">
        <v>36569.9</v>
      </c>
      <c r="EJ286">
        <v>43585.8</v>
      </c>
      <c r="EK286">
        <v>41939.9</v>
      </c>
      <c r="EL286">
        <v>2.07975</v>
      </c>
      <c r="EM286">
        <v>1.83177</v>
      </c>
      <c r="EN286">
        <v>-0.0289455</v>
      </c>
      <c r="EO286">
        <v>0</v>
      </c>
      <c r="EP286">
        <v>24.6655</v>
      </c>
      <c r="EQ286">
        <v>999.9</v>
      </c>
      <c r="ER286">
        <v>35.7</v>
      </c>
      <c r="ES286">
        <v>34.3</v>
      </c>
      <c r="ET286">
        <v>19.1494</v>
      </c>
      <c r="EU286">
        <v>61.1132</v>
      </c>
      <c r="EV286">
        <v>22.0393</v>
      </c>
      <c r="EW286">
        <v>1</v>
      </c>
      <c r="EX286">
        <v>0.18189</v>
      </c>
      <c r="EY286">
        <v>3.08232</v>
      </c>
      <c r="EZ286">
        <v>20.1812</v>
      </c>
      <c r="FA286">
        <v>5.22642</v>
      </c>
      <c r="FB286">
        <v>11.998</v>
      </c>
      <c r="FC286">
        <v>4.96645</v>
      </c>
      <c r="FD286">
        <v>3.297</v>
      </c>
      <c r="FE286">
        <v>9999</v>
      </c>
      <c r="FF286">
        <v>9999</v>
      </c>
      <c r="FG286">
        <v>9999</v>
      </c>
      <c r="FH286">
        <v>30.1</v>
      </c>
      <c r="FI286">
        <v>4.97093</v>
      </c>
      <c r="FJ286">
        <v>1.86783</v>
      </c>
      <c r="FK286">
        <v>1.85928</v>
      </c>
      <c r="FL286">
        <v>1.86523</v>
      </c>
      <c r="FM286">
        <v>1.86318</v>
      </c>
      <c r="FN286">
        <v>1.86452</v>
      </c>
      <c r="FO286">
        <v>1.86005</v>
      </c>
      <c r="FP286">
        <v>1.8641</v>
      </c>
      <c r="FQ286">
        <v>0</v>
      </c>
      <c r="FR286">
        <v>0</v>
      </c>
      <c r="FS286">
        <v>0</v>
      </c>
      <c r="FT286">
        <v>0</v>
      </c>
      <c r="FU286" t="s">
        <v>358</v>
      </c>
      <c r="FV286" t="s">
        <v>359</v>
      </c>
      <c r="FW286" t="s">
        <v>360</v>
      </c>
      <c r="FX286" t="s">
        <v>360</v>
      </c>
      <c r="FY286" t="s">
        <v>360</v>
      </c>
      <c r="FZ286" t="s">
        <v>360</v>
      </c>
      <c r="GA286">
        <v>0</v>
      </c>
      <c r="GB286">
        <v>100</v>
      </c>
      <c r="GC286">
        <v>100</v>
      </c>
      <c r="GD286">
        <v>-6.49</v>
      </c>
      <c r="GE286">
        <v>-0.0281</v>
      </c>
      <c r="GF286">
        <v>1.535452364943019</v>
      </c>
      <c r="GG286">
        <v>-0.004200780211792431</v>
      </c>
      <c r="GH286">
        <v>-6.086107273994438E-07</v>
      </c>
      <c r="GI286">
        <v>3.538391214060535E-10</v>
      </c>
      <c r="GJ286">
        <v>-0.05000879605672461</v>
      </c>
      <c r="GK286">
        <v>0.006682484536868237</v>
      </c>
      <c r="GL286">
        <v>-0.0007200357986506558</v>
      </c>
      <c r="GM286">
        <v>2.515042002614049E-05</v>
      </c>
      <c r="GN286">
        <v>15</v>
      </c>
      <c r="GO286">
        <v>1944</v>
      </c>
      <c r="GP286">
        <v>3</v>
      </c>
      <c r="GQ286">
        <v>20</v>
      </c>
      <c r="GR286">
        <v>6.7</v>
      </c>
      <c r="GS286">
        <v>6.9</v>
      </c>
      <c r="GT286">
        <v>4.03687</v>
      </c>
      <c r="GU286">
        <v>2.40601</v>
      </c>
      <c r="GV286">
        <v>1.44775</v>
      </c>
      <c r="GW286">
        <v>2.28516</v>
      </c>
      <c r="GX286">
        <v>1.55151</v>
      </c>
      <c r="GY286">
        <v>2.49512</v>
      </c>
      <c r="GZ286">
        <v>38.4524</v>
      </c>
      <c r="HA286">
        <v>12.4947</v>
      </c>
      <c r="HB286">
        <v>18</v>
      </c>
      <c r="HC286">
        <v>592.976</v>
      </c>
      <c r="HD286">
        <v>435.21</v>
      </c>
      <c r="HE286">
        <v>19.9974</v>
      </c>
      <c r="HF286">
        <v>29.3438</v>
      </c>
      <c r="HG286">
        <v>30.0001</v>
      </c>
      <c r="HH286">
        <v>29.462</v>
      </c>
      <c r="HI286">
        <v>29.4479</v>
      </c>
      <c r="HJ286">
        <v>80.7975</v>
      </c>
      <c r="HK286">
        <v>33.6135</v>
      </c>
      <c r="HL286">
        <v>34.4374</v>
      </c>
      <c r="HM286">
        <v>20</v>
      </c>
      <c r="HN286">
        <v>2000</v>
      </c>
      <c r="HO286">
        <v>14.2438</v>
      </c>
      <c r="HP286">
        <v>98.7075</v>
      </c>
      <c r="HQ286">
        <v>100.19</v>
      </c>
    </row>
    <row r="287" spans="1:225">
      <c r="A287">
        <v>271</v>
      </c>
      <c r="B287">
        <v>1714164110</v>
      </c>
      <c r="C287">
        <v>13052.90000009537</v>
      </c>
      <c r="D287" t="s">
        <v>931</v>
      </c>
      <c r="E287" t="s">
        <v>932</v>
      </c>
      <c r="F287">
        <v>5</v>
      </c>
      <c r="G287" t="s">
        <v>580</v>
      </c>
      <c r="H287">
        <v>1714164102</v>
      </c>
      <c r="I287">
        <f>(J287)/1000</f>
        <v>0</v>
      </c>
      <c r="J287">
        <f>IF(BE287, AM287, AG287)</f>
        <v>0</v>
      </c>
      <c r="K287">
        <f>IF(BE287, AH287, AF287)</f>
        <v>0</v>
      </c>
      <c r="L287">
        <f>BG287 - IF(AT287&gt;1, K287*BA287*100.0/(AV287*BU287), 0)</f>
        <v>0</v>
      </c>
      <c r="M287">
        <f>((S287-I287/2)*L287-K287)/(S287+I287/2)</f>
        <v>0</v>
      </c>
      <c r="N287">
        <f>M287*(BN287+BO287)/1000.0</f>
        <v>0</v>
      </c>
      <c r="O287">
        <f>(BG287 - IF(AT287&gt;1, K287*BA287*100.0/(AV287*BU287), 0))*(BN287+BO287)/1000.0</f>
        <v>0</v>
      </c>
      <c r="P287">
        <f>2.0/((1/R287-1/Q287)+SIGN(R287)*SQRT((1/R287-1/Q287)*(1/R287-1/Q287) + 4*BB287/((BB287+1)*(BB287+1))*(2*1/R287*1/Q287-1/Q287*1/Q287)))</f>
        <v>0</v>
      </c>
      <c r="Q287">
        <f>IF(LEFT(BC287,1)&lt;&gt;"0",IF(LEFT(BC287,1)="1",3.0,BD287),$D$5+$E$5*(BU287*BN287/($K$5*1000))+$F$5*(BU287*BN287/($K$5*1000))*MAX(MIN(BA287,$J$5),$I$5)*MAX(MIN(BA287,$J$5),$I$5)+$G$5*MAX(MIN(BA287,$J$5),$I$5)*(BU287*BN287/($K$5*1000))+$H$5*(BU287*BN287/($K$5*1000))*(BU287*BN287/($K$5*1000)))</f>
        <v>0</v>
      </c>
      <c r="R287">
        <f>I287*(1000-(1000*0.61365*exp(17.502*V287/(240.97+V287))/(BN287+BO287)+BI287)/2)/(1000*0.61365*exp(17.502*V287/(240.97+V287))/(BN287+BO287)-BI287)</f>
        <v>0</v>
      </c>
      <c r="S287">
        <f>1/((BB287+1)/(P287/1.6)+1/(Q287/1.37)) + BB287/((BB287+1)/(P287/1.6) + BB287/(Q287/1.37))</f>
        <v>0</v>
      </c>
      <c r="T287">
        <f>(AW287*AZ287)</f>
        <v>0</v>
      </c>
      <c r="U287">
        <f>(BP287+(T287+2*0.95*5.67E-8*(((BP287+$B$7)+273)^4-(BP287+273)^4)-44100*I287)/(1.84*29.3*Q287+8*0.95*5.67E-8*(BP287+273)^3))</f>
        <v>0</v>
      </c>
      <c r="V287">
        <f>($C$7*BQ287+$D$7*BR287+$E$7*U287)</f>
        <v>0</v>
      </c>
      <c r="W287">
        <f>0.61365*exp(17.502*V287/(240.97+V287))</f>
        <v>0</v>
      </c>
      <c r="X287">
        <f>(Y287/Z287*100)</f>
        <v>0</v>
      </c>
      <c r="Y287">
        <f>BI287*(BN287+BO287)/1000</f>
        <v>0</v>
      </c>
      <c r="Z287">
        <f>0.61365*exp(17.502*BP287/(240.97+BP287))</f>
        <v>0</v>
      </c>
      <c r="AA287">
        <f>(W287-BI287*(BN287+BO287)/1000)</f>
        <v>0</v>
      </c>
      <c r="AB287">
        <f>(-I287*44100)</f>
        <v>0</v>
      </c>
      <c r="AC287">
        <f>2*29.3*Q287*0.92*(BP287-V287)</f>
        <v>0</v>
      </c>
      <c r="AD287">
        <f>2*0.95*5.67E-8*(((BP287+$B$7)+273)^4-(V287+273)^4)</f>
        <v>0</v>
      </c>
      <c r="AE287">
        <f>T287+AD287+AB287+AC287</f>
        <v>0</v>
      </c>
      <c r="AF287">
        <f>BM287*AT287*(BH287-BG287*(1000-AT287*BJ287)/(1000-AT287*BI287))/(100*BA287)</f>
        <v>0</v>
      </c>
      <c r="AG287">
        <f>1000*BM287*AT287*(BI287-BJ287)/(100*BA287*(1000-AT287*BI287))</f>
        <v>0</v>
      </c>
      <c r="AH287">
        <f>(AI287 - AJ287 - BN287*1E3/(8.314*(BP287+273.15)) * AL287/BM287 * AK287) * BM287/(100*BA287) * (1000 - BJ287)/1000</f>
        <v>0</v>
      </c>
      <c r="AI287">
        <v>2028.239785930846</v>
      </c>
      <c r="AJ287">
        <v>2021.24303030303</v>
      </c>
      <c r="AK287">
        <v>1.45237491587407</v>
      </c>
      <c r="AL287">
        <v>67.23410520447862</v>
      </c>
      <c r="AM287">
        <f>(AO287 - AN287 + BN287*1E3/(8.314*(BP287+273.15)) * AQ287/BM287 * AP287) * BM287/(100*BA287) * 1000/(1000 - AO287)</f>
        <v>0</v>
      </c>
      <c r="AN287">
        <v>13.86521256401066</v>
      </c>
      <c r="AO287">
        <v>14.43695030303029</v>
      </c>
      <c r="AP287">
        <v>-0.01154561884942571</v>
      </c>
      <c r="AQ287">
        <v>78.51587907857898</v>
      </c>
      <c r="AR287">
        <v>2</v>
      </c>
      <c r="AS287">
        <v>0</v>
      </c>
      <c r="AT287">
        <f>IF(AR287*$H$13&gt;=AV287,1.0,(AV287/(AV287-AR287*$H$13)))</f>
        <v>0</v>
      </c>
      <c r="AU287">
        <f>(AT287-1)*100</f>
        <v>0</v>
      </c>
      <c r="AV287">
        <f>MAX(0,($B$13+$C$13*BU287)/(1+$D$13*BU287)*BN287/(BP287+273)*$E$13)</f>
        <v>0</v>
      </c>
      <c r="AW287">
        <f>$B$11*BV287+$C$11*BW287+$F$11*CH287*(1-CK287)</f>
        <v>0</v>
      </c>
      <c r="AX287">
        <f>AW287*AY287</f>
        <v>0</v>
      </c>
      <c r="AY287">
        <f>($B$11*$D$9+$C$11*$D$9+$F$11*((CU287+CM287)/MAX(CU287+CM287+CV287, 0.1)*$I$9+CV287/MAX(CU287+CM287+CV287, 0.1)*$J$9))/($B$11+$C$11+$F$11)</f>
        <v>0</v>
      </c>
      <c r="AZ287">
        <f>($B$11*$K$9+$C$11*$K$9+$F$11*((CU287+CM287)/MAX(CU287+CM287+CV287, 0.1)*$P$9+CV287/MAX(CU287+CM287+CV287, 0.1)*$Q$9))/($B$11+$C$11+$F$11)</f>
        <v>0</v>
      </c>
      <c r="BA287">
        <v>6</v>
      </c>
      <c r="BB287">
        <v>0.5</v>
      </c>
      <c r="BC287" t="s">
        <v>355</v>
      </c>
      <c r="BD287">
        <v>2</v>
      </c>
      <c r="BE287" t="b">
        <v>1</v>
      </c>
      <c r="BF287">
        <v>1714164102</v>
      </c>
      <c r="BG287">
        <v>1966.901935483871</v>
      </c>
      <c r="BH287">
        <v>2000.137096774193</v>
      </c>
      <c r="BI287">
        <v>14.47622258064516</v>
      </c>
      <c r="BJ287">
        <v>14.00078709677419</v>
      </c>
      <c r="BK287">
        <v>1973.307419354839</v>
      </c>
      <c r="BL287">
        <v>14.50403870967742</v>
      </c>
      <c r="BM287">
        <v>599.9704516129032</v>
      </c>
      <c r="BN287">
        <v>101.2811935483871</v>
      </c>
      <c r="BO287">
        <v>0.09987988387096773</v>
      </c>
      <c r="BP287">
        <v>23.9678064516129</v>
      </c>
      <c r="BQ287">
        <v>24.02614516129032</v>
      </c>
      <c r="BR287">
        <v>999.9000000000003</v>
      </c>
      <c r="BS287">
        <v>0</v>
      </c>
      <c r="BT287">
        <v>0</v>
      </c>
      <c r="BU287">
        <v>10008.14064516129</v>
      </c>
      <c r="BV287">
        <v>0</v>
      </c>
      <c r="BW287">
        <v>810.3629032258063</v>
      </c>
      <c r="BX287">
        <v>-33.23335516129032</v>
      </c>
      <c r="BY287">
        <v>1995.795161290323</v>
      </c>
      <c r="BZ287">
        <v>2028.538064516129</v>
      </c>
      <c r="CA287">
        <v>0.4754351935483871</v>
      </c>
      <c r="CB287">
        <v>2000.137096774193</v>
      </c>
      <c r="CC287">
        <v>14.00078709677419</v>
      </c>
      <c r="CD287">
        <v>1.46616935483871</v>
      </c>
      <c r="CE287">
        <v>1.418016774193549</v>
      </c>
      <c r="CF287">
        <v>12.61981935483871</v>
      </c>
      <c r="CG287">
        <v>12.11124193548387</v>
      </c>
      <c r="CH287">
        <v>349.9791935483871</v>
      </c>
      <c r="CI287">
        <v>0.9000075806451611</v>
      </c>
      <c r="CJ287">
        <v>0.09999240000000001</v>
      </c>
      <c r="CK287">
        <v>0</v>
      </c>
      <c r="CL287">
        <v>221.7289032258065</v>
      </c>
      <c r="CM287">
        <v>5.00098</v>
      </c>
      <c r="CN287">
        <v>1326.939032258065</v>
      </c>
      <c r="CO287">
        <v>3192.961612903226</v>
      </c>
      <c r="CP287">
        <v>35.57229032258064</v>
      </c>
      <c r="CQ287">
        <v>39.10467741935483</v>
      </c>
      <c r="CR287">
        <v>37.32222580645161</v>
      </c>
      <c r="CS287">
        <v>38.42716129032257</v>
      </c>
      <c r="CT287">
        <v>37.288</v>
      </c>
      <c r="CU287">
        <v>310.4832258064516</v>
      </c>
      <c r="CV287">
        <v>34.49387096774193</v>
      </c>
      <c r="CW287">
        <v>0</v>
      </c>
      <c r="CX287">
        <v>1714164197.3</v>
      </c>
      <c r="CY287">
        <v>0</v>
      </c>
      <c r="CZ287">
        <v>1714163585.5</v>
      </c>
      <c r="DA287" t="s">
        <v>902</v>
      </c>
      <c r="DB287">
        <v>1714163585.5</v>
      </c>
      <c r="DC287">
        <v>1714163575</v>
      </c>
      <c r="DD287">
        <v>10</v>
      </c>
      <c r="DE287">
        <v>2.525</v>
      </c>
      <c r="DF287">
        <v>-0.011</v>
      </c>
      <c r="DG287">
        <v>-6.331</v>
      </c>
      <c r="DH287">
        <v>-0.027</v>
      </c>
      <c r="DI287">
        <v>2000</v>
      </c>
      <c r="DJ287">
        <v>15</v>
      </c>
      <c r="DK287">
        <v>3.67</v>
      </c>
      <c r="DL287">
        <v>0.19</v>
      </c>
      <c r="DM287">
        <v>-56.28817524999999</v>
      </c>
      <c r="DN287">
        <v>472.6158735084429</v>
      </c>
      <c r="DO287">
        <v>49.23005660812071</v>
      </c>
      <c r="DP287">
        <v>0</v>
      </c>
      <c r="DQ287">
        <v>0.403600695</v>
      </c>
      <c r="DR287">
        <v>1.751713974484053</v>
      </c>
      <c r="DS287">
        <v>0.1709235271553275</v>
      </c>
      <c r="DT287">
        <v>0</v>
      </c>
      <c r="DU287">
        <v>0</v>
      </c>
      <c r="DV287">
        <v>2</v>
      </c>
      <c r="DW287" t="s">
        <v>357</v>
      </c>
      <c r="DX287">
        <v>3.22769</v>
      </c>
      <c r="DY287">
        <v>2.70456</v>
      </c>
      <c r="DZ287">
        <v>0.292447</v>
      </c>
      <c r="EA287">
        <v>0.293146</v>
      </c>
      <c r="EB287">
        <v>0.0798765</v>
      </c>
      <c r="EC287">
        <v>0.077699</v>
      </c>
      <c r="ED287">
        <v>22973.3</v>
      </c>
      <c r="EE287">
        <v>22368.7</v>
      </c>
      <c r="EF287">
        <v>31114.7</v>
      </c>
      <c r="EG287">
        <v>30022.3</v>
      </c>
      <c r="EH287">
        <v>38342.3</v>
      </c>
      <c r="EI287">
        <v>36644.2</v>
      </c>
      <c r="EJ287">
        <v>43592.7</v>
      </c>
      <c r="EK287">
        <v>41948.5</v>
      </c>
      <c r="EL287">
        <v>2.07347</v>
      </c>
      <c r="EM287">
        <v>1.83185</v>
      </c>
      <c r="EN287">
        <v>-0.0236928</v>
      </c>
      <c r="EO287">
        <v>0</v>
      </c>
      <c r="EP287">
        <v>24.3827</v>
      </c>
      <c r="EQ287">
        <v>999.9</v>
      </c>
      <c r="ER287">
        <v>35.3</v>
      </c>
      <c r="ES287">
        <v>34.2</v>
      </c>
      <c r="ET287">
        <v>18.8321</v>
      </c>
      <c r="EU287">
        <v>61.4132</v>
      </c>
      <c r="EV287">
        <v>22.4359</v>
      </c>
      <c r="EW287">
        <v>1</v>
      </c>
      <c r="EX287">
        <v>0.173859</v>
      </c>
      <c r="EY287">
        <v>2.93719</v>
      </c>
      <c r="EZ287">
        <v>20.1837</v>
      </c>
      <c r="FA287">
        <v>5.22642</v>
      </c>
      <c r="FB287">
        <v>11.998</v>
      </c>
      <c r="FC287">
        <v>4.96665</v>
      </c>
      <c r="FD287">
        <v>3.297</v>
      </c>
      <c r="FE287">
        <v>9999</v>
      </c>
      <c r="FF287">
        <v>9999</v>
      </c>
      <c r="FG287">
        <v>9999</v>
      </c>
      <c r="FH287">
        <v>30.2</v>
      </c>
      <c r="FI287">
        <v>4.97093</v>
      </c>
      <c r="FJ287">
        <v>1.86783</v>
      </c>
      <c r="FK287">
        <v>1.85927</v>
      </c>
      <c r="FL287">
        <v>1.86527</v>
      </c>
      <c r="FM287">
        <v>1.86313</v>
      </c>
      <c r="FN287">
        <v>1.86451</v>
      </c>
      <c r="FO287">
        <v>1.86005</v>
      </c>
      <c r="FP287">
        <v>1.86408</v>
      </c>
      <c r="FQ287">
        <v>0</v>
      </c>
      <c r="FR287">
        <v>0</v>
      </c>
      <c r="FS287">
        <v>0</v>
      </c>
      <c r="FT287">
        <v>0</v>
      </c>
      <c r="FU287" t="s">
        <v>358</v>
      </c>
      <c r="FV287" t="s">
        <v>359</v>
      </c>
      <c r="FW287" t="s">
        <v>360</v>
      </c>
      <c r="FX287" t="s">
        <v>360</v>
      </c>
      <c r="FY287" t="s">
        <v>360</v>
      </c>
      <c r="FZ287" t="s">
        <v>360</v>
      </c>
      <c r="GA287">
        <v>0</v>
      </c>
      <c r="GB287">
        <v>100</v>
      </c>
      <c r="GC287">
        <v>100</v>
      </c>
      <c r="GD287">
        <v>-6.47</v>
      </c>
      <c r="GE287">
        <v>-0.0279</v>
      </c>
      <c r="GF287">
        <v>1.535452364943019</v>
      </c>
      <c r="GG287">
        <v>-0.004200780211792431</v>
      </c>
      <c r="GH287">
        <v>-6.086107273994438E-07</v>
      </c>
      <c r="GI287">
        <v>3.538391214060535E-10</v>
      </c>
      <c r="GJ287">
        <v>-0.05000879605672461</v>
      </c>
      <c r="GK287">
        <v>0.006682484536868237</v>
      </c>
      <c r="GL287">
        <v>-0.0007200357986506558</v>
      </c>
      <c r="GM287">
        <v>2.515042002614049E-05</v>
      </c>
      <c r="GN287">
        <v>15</v>
      </c>
      <c r="GO287">
        <v>1944</v>
      </c>
      <c r="GP287">
        <v>3</v>
      </c>
      <c r="GQ287">
        <v>20</v>
      </c>
      <c r="GR287">
        <v>8.699999999999999</v>
      </c>
      <c r="GS287">
        <v>8.9</v>
      </c>
      <c r="GT287">
        <v>4.03442</v>
      </c>
      <c r="GU287">
        <v>2.42676</v>
      </c>
      <c r="GV287">
        <v>1.44897</v>
      </c>
      <c r="GW287">
        <v>2.28516</v>
      </c>
      <c r="GX287">
        <v>1.55151</v>
      </c>
      <c r="GY287">
        <v>2.32422</v>
      </c>
      <c r="GZ287">
        <v>38.2568</v>
      </c>
      <c r="HA287">
        <v>12.3458</v>
      </c>
      <c r="HB287">
        <v>18</v>
      </c>
      <c r="HC287">
        <v>587.777</v>
      </c>
      <c r="HD287">
        <v>434.642</v>
      </c>
      <c r="HE287">
        <v>19.9981</v>
      </c>
      <c r="HF287">
        <v>29.2519</v>
      </c>
      <c r="HG287">
        <v>29.9997</v>
      </c>
      <c r="HH287">
        <v>29.3816</v>
      </c>
      <c r="HI287">
        <v>29.3643</v>
      </c>
      <c r="HJ287">
        <v>80.7587</v>
      </c>
      <c r="HK287">
        <v>35.2764</v>
      </c>
      <c r="HL287">
        <v>32.94</v>
      </c>
      <c r="HM287">
        <v>20</v>
      </c>
      <c r="HN287">
        <v>2000</v>
      </c>
      <c r="HO287">
        <v>13.6454</v>
      </c>
      <c r="HP287">
        <v>98.72320000000001</v>
      </c>
      <c r="HQ287">
        <v>100.211</v>
      </c>
    </row>
    <row r="288" spans="1:225">
      <c r="A288">
        <v>272</v>
      </c>
      <c r="B288">
        <v>1714164129.5</v>
      </c>
      <c r="C288">
        <v>13072.40000009537</v>
      </c>
      <c r="D288" t="s">
        <v>933</v>
      </c>
      <c r="E288" t="s">
        <v>934</v>
      </c>
      <c r="F288">
        <v>5</v>
      </c>
      <c r="G288" t="s">
        <v>580</v>
      </c>
      <c r="H288">
        <v>1714164122.75</v>
      </c>
      <c r="I288">
        <f>(J288)/1000</f>
        <v>0</v>
      </c>
      <c r="J288">
        <f>IF(BE288, AM288, AG288)</f>
        <v>0</v>
      </c>
      <c r="K288">
        <f>IF(BE288, AH288, AF288)</f>
        <v>0</v>
      </c>
      <c r="L288">
        <f>BG288 - IF(AT288&gt;1, K288*BA288*100.0/(AV288*BU288), 0)</f>
        <v>0</v>
      </c>
      <c r="M288">
        <f>((S288-I288/2)*L288-K288)/(S288+I288/2)</f>
        <v>0</v>
      </c>
      <c r="N288">
        <f>M288*(BN288+BO288)/1000.0</f>
        <v>0</v>
      </c>
      <c r="O288">
        <f>(BG288 - IF(AT288&gt;1, K288*BA288*100.0/(AV288*BU288), 0))*(BN288+BO288)/1000.0</f>
        <v>0</v>
      </c>
      <c r="P288">
        <f>2.0/((1/R288-1/Q288)+SIGN(R288)*SQRT((1/R288-1/Q288)*(1/R288-1/Q288) + 4*BB288/((BB288+1)*(BB288+1))*(2*1/R288*1/Q288-1/Q288*1/Q288)))</f>
        <v>0</v>
      </c>
      <c r="Q288">
        <f>IF(LEFT(BC288,1)&lt;&gt;"0",IF(LEFT(BC288,1)="1",3.0,BD288),$D$5+$E$5*(BU288*BN288/($K$5*1000))+$F$5*(BU288*BN288/($K$5*1000))*MAX(MIN(BA288,$J$5),$I$5)*MAX(MIN(BA288,$J$5),$I$5)+$G$5*MAX(MIN(BA288,$J$5),$I$5)*(BU288*BN288/($K$5*1000))+$H$5*(BU288*BN288/($K$5*1000))*(BU288*BN288/($K$5*1000)))</f>
        <v>0</v>
      </c>
      <c r="R288">
        <f>I288*(1000-(1000*0.61365*exp(17.502*V288/(240.97+V288))/(BN288+BO288)+BI288)/2)/(1000*0.61365*exp(17.502*V288/(240.97+V288))/(BN288+BO288)-BI288)</f>
        <v>0</v>
      </c>
      <c r="S288">
        <f>1/((BB288+1)/(P288/1.6)+1/(Q288/1.37)) + BB288/((BB288+1)/(P288/1.6) + BB288/(Q288/1.37))</f>
        <v>0</v>
      </c>
      <c r="T288">
        <f>(AW288*AZ288)</f>
        <v>0</v>
      </c>
      <c r="U288">
        <f>(BP288+(T288+2*0.95*5.67E-8*(((BP288+$B$7)+273)^4-(BP288+273)^4)-44100*I288)/(1.84*29.3*Q288+8*0.95*5.67E-8*(BP288+273)^3))</f>
        <v>0</v>
      </c>
      <c r="V288">
        <f>($C$7*BQ288+$D$7*BR288+$E$7*U288)</f>
        <v>0</v>
      </c>
      <c r="W288">
        <f>0.61365*exp(17.502*V288/(240.97+V288))</f>
        <v>0</v>
      </c>
      <c r="X288">
        <f>(Y288/Z288*100)</f>
        <v>0</v>
      </c>
      <c r="Y288">
        <f>BI288*(BN288+BO288)/1000</f>
        <v>0</v>
      </c>
      <c r="Z288">
        <f>0.61365*exp(17.502*BP288/(240.97+BP288))</f>
        <v>0</v>
      </c>
      <c r="AA288">
        <f>(W288-BI288*(BN288+BO288)/1000)</f>
        <v>0</v>
      </c>
      <c r="AB288">
        <f>(-I288*44100)</f>
        <v>0</v>
      </c>
      <c r="AC288">
        <f>2*29.3*Q288*0.92*(BP288-V288)</f>
        <v>0</v>
      </c>
      <c r="AD288">
        <f>2*0.95*5.67E-8*(((BP288+$B$7)+273)^4-(V288+273)^4)</f>
        <v>0</v>
      </c>
      <c r="AE288">
        <f>T288+AD288+AB288+AC288</f>
        <v>0</v>
      </c>
      <c r="AF288">
        <f>BM288*AT288*(BH288-BG288*(1000-AT288*BJ288)/(1000-AT288*BI288))/(100*BA288)</f>
        <v>0</v>
      </c>
      <c r="AG288">
        <f>1000*BM288*AT288*(BI288-BJ288)/(100*BA288*(1000-AT288*BI288))</f>
        <v>0</v>
      </c>
      <c r="AH288">
        <f>(AI288 - AJ288 - BN288*1E3/(8.314*(BP288+273.15)) * AL288/BM288 * AK288) * BM288/(100*BA288) * (1000 - BJ288)/1000</f>
        <v>0</v>
      </c>
      <c r="AI288">
        <v>2027.807132754643</v>
      </c>
      <c r="AJ288">
        <v>2027.569575757575</v>
      </c>
      <c r="AK288">
        <v>0.0548091725463576</v>
      </c>
      <c r="AL288">
        <v>67.23410520447862</v>
      </c>
      <c r="AM288">
        <f>(AO288 - AN288 + BN288*1E3/(8.314*(BP288+273.15)) * AQ288/BM288 * AP288) * BM288/(100*BA288) * 1000/(1000 - AO288)</f>
        <v>0</v>
      </c>
      <c r="AN288">
        <v>13.61940968032082</v>
      </c>
      <c r="AO288">
        <v>14.20585999999999</v>
      </c>
      <c r="AP288">
        <v>-0.007228941392788376</v>
      </c>
      <c r="AQ288">
        <v>78.51587907857898</v>
      </c>
      <c r="AR288">
        <v>1</v>
      </c>
      <c r="AS288">
        <v>0</v>
      </c>
      <c r="AT288">
        <f>IF(AR288*$H$13&gt;=AV288,1.0,(AV288/(AV288-AR288*$H$13)))</f>
        <v>0</v>
      </c>
      <c r="AU288">
        <f>(AT288-1)*100</f>
        <v>0</v>
      </c>
      <c r="AV288">
        <f>MAX(0,($B$13+$C$13*BU288)/(1+$D$13*BU288)*BN288/(BP288+273)*$E$13)</f>
        <v>0</v>
      </c>
      <c r="AW288">
        <f>$B$11*BV288+$C$11*BW288+$F$11*CH288*(1-CK288)</f>
        <v>0</v>
      </c>
      <c r="AX288">
        <f>AW288*AY288</f>
        <v>0</v>
      </c>
      <c r="AY288">
        <f>($B$11*$D$9+$C$11*$D$9+$F$11*((CU288+CM288)/MAX(CU288+CM288+CV288, 0.1)*$I$9+CV288/MAX(CU288+CM288+CV288, 0.1)*$J$9))/($B$11+$C$11+$F$11)</f>
        <v>0</v>
      </c>
      <c r="AZ288">
        <f>($B$11*$K$9+$C$11*$K$9+$F$11*((CU288+CM288)/MAX(CU288+CM288+CV288, 0.1)*$P$9+CV288/MAX(CU288+CM288+CV288, 0.1)*$Q$9))/($B$11+$C$11+$F$11)</f>
        <v>0</v>
      </c>
      <c r="BA288">
        <v>6</v>
      </c>
      <c r="BB288">
        <v>0.5</v>
      </c>
      <c r="BC288" t="s">
        <v>355</v>
      </c>
      <c r="BD288">
        <v>2</v>
      </c>
      <c r="BE288" t="b">
        <v>1</v>
      </c>
      <c r="BF288">
        <v>1714164122.75</v>
      </c>
      <c r="BG288">
        <v>1998.043076923077</v>
      </c>
      <c r="BH288">
        <v>2000.050769230769</v>
      </c>
      <c r="BI288">
        <v>14.26261923076923</v>
      </c>
      <c r="BJ288">
        <v>13.6349</v>
      </c>
      <c r="BK288">
        <v>2004.524230769231</v>
      </c>
      <c r="BL288">
        <v>14.29077692307692</v>
      </c>
      <c r="BM288">
        <v>599.9595384615385</v>
      </c>
      <c r="BN288">
        <v>101.2760384615385</v>
      </c>
      <c r="BO288">
        <v>0.09997444615384617</v>
      </c>
      <c r="BP288">
        <v>23.92692692307692</v>
      </c>
      <c r="BQ288">
        <v>23.9779923076923</v>
      </c>
      <c r="BR288">
        <v>999.9000000000001</v>
      </c>
      <c r="BS288">
        <v>0</v>
      </c>
      <c r="BT288">
        <v>0</v>
      </c>
      <c r="BU288">
        <v>9996.559230769231</v>
      </c>
      <c r="BV288">
        <v>0</v>
      </c>
      <c r="BW288">
        <v>825.5476153846155</v>
      </c>
      <c r="BX288">
        <v>-2.006648461538461</v>
      </c>
      <c r="BY288">
        <v>2026.952307692308</v>
      </c>
      <c r="BZ288">
        <v>2027.696923076923</v>
      </c>
      <c r="CA288">
        <v>0.6277182692307692</v>
      </c>
      <c r="CB288">
        <v>2000.050769230769</v>
      </c>
      <c r="CC288">
        <v>13.6349</v>
      </c>
      <c r="CD288">
        <v>1.444460384615385</v>
      </c>
      <c r="CE288">
        <v>1.380888076923077</v>
      </c>
      <c r="CF288">
        <v>12.39254230769231</v>
      </c>
      <c r="CG288">
        <v>11.70936153846154</v>
      </c>
      <c r="CH288">
        <v>350.0201923076923</v>
      </c>
      <c r="CI288">
        <v>0.9000161153846153</v>
      </c>
      <c r="CJ288">
        <v>0.09998377307692309</v>
      </c>
      <c r="CK288">
        <v>0</v>
      </c>
      <c r="CL288">
        <v>219.6938461538462</v>
      </c>
      <c r="CM288">
        <v>5.00098</v>
      </c>
      <c r="CN288">
        <v>1263.694230769231</v>
      </c>
      <c r="CO288">
        <v>3193.35</v>
      </c>
      <c r="CP288">
        <v>35.43703846153846</v>
      </c>
      <c r="CQ288">
        <v>38.9685</v>
      </c>
      <c r="CR288">
        <v>37.19188461538461</v>
      </c>
      <c r="CS288">
        <v>38.2185</v>
      </c>
      <c r="CT288">
        <v>37.156</v>
      </c>
      <c r="CU288">
        <v>310.5234615384615</v>
      </c>
      <c r="CV288">
        <v>34.49346153846154</v>
      </c>
      <c r="CW288">
        <v>0</v>
      </c>
      <c r="CX288">
        <v>1714164216.5</v>
      </c>
      <c r="CY288">
        <v>0</v>
      </c>
      <c r="CZ288">
        <v>1714163585.5</v>
      </c>
      <c r="DA288" t="s">
        <v>902</v>
      </c>
      <c r="DB288">
        <v>1714163585.5</v>
      </c>
      <c r="DC288">
        <v>1714163575</v>
      </c>
      <c r="DD288">
        <v>10</v>
      </c>
      <c r="DE288">
        <v>2.525</v>
      </c>
      <c r="DF288">
        <v>-0.011</v>
      </c>
      <c r="DG288">
        <v>-6.331</v>
      </c>
      <c r="DH288">
        <v>-0.027</v>
      </c>
      <c r="DI288">
        <v>2000</v>
      </c>
      <c r="DJ288">
        <v>15</v>
      </c>
      <c r="DK288">
        <v>3.67</v>
      </c>
      <c r="DL288">
        <v>0.19</v>
      </c>
      <c r="DM288">
        <v>-3.312235609756097</v>
      </c>
      <c r="DN288">
        <v>18.97882620209058</v>
      </c>
      <c r="DO288">
        <v>2.062772505981787</v>
      </c>
      <c r="DP288">
        <v>0</v>
      </c>
      <c r="DQ288">
        <v>0.6271775121951219</v>
      </c>
      <c r="DR288">
        <v>-0.08411105226480786</v>
      </c>
      <c r="DS288">
        <v>0.02009021560437664</v>
      </c>
      <c r="DT288">
        <v>1</v>
      </c>
      <c r="DU288">
        <v>1</v>
      </c>
      <c r="DV288">
        <v>2</v>
      </c>
      <c r="DW288" t="s">
        <v>368</v>
      </c>
      <c r="DX288">
        <v>3.22763</v>
      </c>
      <c r="DY288">
        <v>2.70462</v>
      </c>
      <c r="DZ288">
        <v>0.292944</v>
      </c>
      <c r="EA288">
        <v>0.293106</v>
      </c>
      <c r="EB288">
        <v>0.0789439</v>
      </c>
      <c r="EC288">
        <v>0.0768812</v>
      </c>
      <c r="ED288">
        <v>22958.8</v>
      </c>
      <c r="EE288">
        <v>22371.2</v>
      </c>
      <c r="EF288">
        <v>31116.6</v>
      </c>
      <c r="EG288">
        <v>30023.7</v>
      </c>
      <c r="EH288">
        <v>38383.9</v>
      </c>
      <c r="EI288">
        <v>36678.3</v>
      </c>
      <c r="EJ288">
        <v>43595.5</v>
      </c>
      <c r="EK288">
        <v>41950.3</v>
      </c>
      <c r="EL288">
        <v>2.07495</v>
      </c>
      <c r="EM288">
        <v>1.83202</v>
      </c>
      <c r="EN288">
        <v>-0.020843</v>
      </c>
      <c r="EO288">
        <v>0</v>
      </c>
      <c r="EP288">
        <v>24.3135</v>
      </c>
      <c r="EQ288">
        <v>999.9</v>
      </c>
      <c r="ER288">
        <v>35.2</v>
      </c>
      <c r="ES288">
        <v>34.2</v>
      </c>
      <c r="ET288">
        <v>18.7801</v>
      </c>
      <c r="EU288">
        <v>60.9832</v>
      </c>
      <c r="EV288">
        <v>22.0713</v>
      </c>
      <c r="EW288">
        <v>1</v>
      </c>
      <c r="EX288">
        <v>0.172114</v>
      </c>
      <c r="EY288">
        <v>2.89639</v>
      </c>
      <c r="EZ288">
        <v>20.1847</v>
      </c>
      <c r="FA288">
        <v>5.22657</v>
      </c>
      <c r="FB288">
        <v>11.998</v>
      </c>
      <c r="FC288">
        <v>4.96675</v>
      </c>
      <c r="FD288">
        <v>3.297</v>
      </c>
      <c r="FE288">
        <v>9999</v>
      </c>
      <c r="FF288">
        <v>9999</v>
      </c>
      <c r="FG288">
        <v>9999</v>
      </c>
      <c r="FH288">
        <v>30.2</v>
      </c>
      <c r="FI288">
        <v>4.97095</v>
      </c>
      <c r="FJ288">
        <v>1.86784</v>
      </c>
      <c r="FK288">
        <v>1.85928</v>
      </c>
      <c r="FL288">
        <v>1.86523</v>
      </c>
      <c r="FM288">
        <v>1.86314</v>
      </c>
      <c r="FN288">
        <v>1.86451</v>
      </c>
      <c r="FO288">
        <v>1.86005</v>
      </c>
      <c r="FP288">
        <v>1.86405</v>
      </c>
      <c r="FQ288">
        <v>0</v>
      </c>
      <c r="FR288">
        <v>0</v>
      </c>
      <c r="FS288">
        <v>0</v>
      </c>
      <c r="FT288">
        <v>0</v>
      </c>
      <c r="FU288" t="s">
        <v>358</v>
      </c>
      <c r="FV288" t="s">
        <v>359</v>
      </c>
      <c r="FW288" t="s">
        <v>360</v>
      </c>
      <c r="FX288" t="s">
        <v>360</v>
      </c>
      <c r="FY288" t="s">
        <v>360</v>
      </c>
      <c r="FZ288" t="s">
        <v>360</v>
      </c>
      <c r="GA288">
        <v>0</v>
      </c>
      <c r="GB288">
        <v>100</v>
      </c>
      <c r="GC288">
        <v>100</v>
      </c>
      <c r="GD288">
        <v>-6.48</v>
      </c>
      <c r="GE288">
        <v>-0.0282</v>
      </c>
      <c r="GF288">
        <v>1.535452364943019</v>
      </c>
      <c r="GG288">
        <v>-0.004200780211792431</v>
      </c>
      <c r="GH288">
        <v>-6.086107273994438E-07</v>
      </c>
      <c r="GI288">
        <v>3.538391214060535E-10</v>
      </c>
      <c r="GJ288">
        <v>-0.05000879605672461</v>
      </c>
      <c r="GK288">
        <v>0.006682484536868237</v>
      </c>
      <c r="GL288">
        <v>-0.0007200357986506558</v>
      </c>
      <c r="GM288">
        <v>2.515042002614049E-05</v>
      </c>
      <c r="GN288">
        <v>15</v>
      </c>
      <c r="GO288">
        <v>1944</v>
      </c>
      <c r="GP288">
        <v>3</v>
      </c>
      <c r="GQ288">
        <v>20</v>
      </c>
      <c r="GR288">
        <v>9.1</v>
      </c>
      <c r="GS288">
        <v>9.199999999999999</v>
      </c>
      <c r="GT288">
        <v>4.03442</v>
      </c>
      <c r="GU288">
        <v>2.40845</v>
      </c>
      <c r="GV288">
        <v>1.44775</v>
      </c>
      <c r="GW288">
        <v>2.28394</v>
      </c>
      <c r="GX288">
        <v>1.55151</v>
      </c>
      <c r="GY288">
        <v>2.5</v>
      </c>
      <c r="GZ288">
        <v>38.2324</v>
      </c>
      <c r="HA288">
        <v>12.3371</v>
      </c>
      <c r="HB288">
        <v>18</v>
      </c>
      <c r="HC288">
        <v>588.641</v>
      </c>
      <c r="HD288">
        <v>434.621</v>
      </c>
      <c r="HE288">
        <v>19.9982</v>
      </c>
      <c r="HF288">
        <v>29.2319</v>
      </c>
      <c r="HG288">
        <v>29.9996</v>
      </c>
      <c r="HH288">
        <v>29.3637</v>
      </c>
      <c r="HI288">
        <v>29.3471</v>
      </c>
      <c r="HJ288">
        <v>80.7569</v>
      </c>
      <c r="HK288">
        <v>35.5507</v>
      </c>
      <c r="HL288">
        <v>32.5667</v>
      </c>
      <c r="HM288">
        <v>20</v>
      </c>
      <c r="HN288">
        <v>2000</v>
      </c>
      <c r="HO288">
        <v>13.6506</v>
      </c>
      <c r="HP288">
        <v>98.7295</v>
      </c>
      <c r="HQ288">
        <v>100.215</v>
      </c>
    </row>
    <row r="289" spans="1:225">
      <c r="A289">
        <v>273</v>
      </c>
      <c r="B289">
        <v>1714164139.5</v>
      </c>
      <c r="C289">
        <v>13082.40000009537</v>
      </c>
      <c r="D289" t="s">
        <v>935</v>
      </c>
      <c r="E289" t="s">
        <v>936</v>
      </c>
      <c r="F289">
        <v>5</v>
      </c>
      <c r="G289" t="s">
        <v>580</v>
      </c>
      <c r="H289">
        <v>1714164131.827586</v>
      </c>
      <c r="I289">
        <f>(J289)/1000</f>
        <v>0</v>
      </c>
      <c r="J289">
        <f>IF(BE289, AM289, AG289)</f>
        <v>0</v>
      </c>
      <c r="K289">
        <f>IF(BE289, AH289, AF289)</f>
        <v>0</v>
      </c>
      <c r="L289">
        <f>BG289 - IF(AT289&gt;1, K289*BA289*100.0/(AV289*BU289), 0)</f>
        <v>0</v>
      </c>
      <c r="M289">
        <f>((S289-I289/2)*L289-K289)/(S289+I289/2)</f>
        <v>0</v>
      </c>
      <c r="N289">
        <f>M289*(BN289+BO289)/1000.0</f>
        <v>0</v>
      </c>
      <c r="O289">
        <f>(BG289 - IF(AT289&gt;1, K289*BA289*100.0/(AV289*BU289), 0))*(BN289+BO289)/1000.0</f>
        <v>0</v>
      </c>
      <c r="P289">
        <f>2.0/((1/R289-1/Q289)+SIGN(R289)*SQRT((1/R289-1/Q289)*(1/R289-1/Q289) + 4*BB289/((BB289+1)*(BB289+1))*(2*1/R289*1/Q289-1/Q289*1/Q289)))</f>
        <v>0</v>
      </c>
      <c r="Q289">
        <f>IF(LEFT(BC289,1)&lt;&gt;"0",IF(LEFT(BC289,1)="1",3.0,BD289),$D$5+$E$5*(BU289*BN289/($K$5*1000))+$F$5*(BU289*BN289/($K$5*1000))*MAX(MIN(BA289,$J$5),$I$5)*MAX(MIN(BA289,$J$5),$I$5)+$G$5*MAX(MIN(BA289,$J$5),$I$5)*(BU289*BN289/($K$5*1000))+$H$5*(BU289*BN289/($K$5*1000))*(BU289*BN289/($K$5*1000)))</f>
        <v>0</v>
      </c>
      <c r="R289">
        <f>I289*(1000-(1000*0.61365*exp(17.502*V289/(240.97+V289))/(BN289+BO289)+BI289)/2)/(1000*0.61365*exp(17.502*V289/(240.97+V289))/(BN289+BO289)-BI289)</f>
        <v>0</v>
      </c>
      <c r="S289">
        <f>1/((BB289+1)/(P289/1.6)+1/(Q289/1.37)) + BB289/((BB289+1)/(P289/1.6) + BB289/(Q289/1.37))</f>
        <v>0</v>
      </c>
      <c r="T289">
        <f>(AW289*AZ289)</f>
        <v>0</v>
      </c>
      <c r="U289">
        <f>(BP289+(T289+2*0.95*5.67E-8*(((BP289+$B$7)+273)^4-(BP289+273)^4)-44100*I289)/(1.84*29.3*Q289+8*0.95*5.67E-8*(BP289+273)^3))</f>
        <v>0</v>
      </c>
      <c r="V289">
        <f>($C$7*BQ289+$D$7*BR289+$E$7*U289)</f>
        <v>0</v>
      </c>
      <c r="W289">
        <f>0.61365*exp(17.502*V289/(240.97+V289))</f>
        <v>0</v>
      </c>
      <c r="X289">
        <f>(Y289/Z289*100)</f>
        <v>0</v>
      </c>
      <c r="Y289">
        <f>BI289*(BN289+BO289)/1000</f>
        <v>0</v>
      </c>
      <c r="Z289">
        <f>0.61365*exp(17.502*BP289/(240.97+BP289))</f>
        <v>0</v>
      </c>
      <c r="AA289">
        <f>(W289-BI289*(BN289+BO289)/1000)</f>
        <v>0</v>
      </c>
      <c r="AB289">
        <f>(-I289*44100)</f>
        <v>0</v>
      </c>
      <c r="AC289">
        <f>2*29.3*Q289*0.92*(BP289-V289)</f>
        <v>0</v>
      </c>
      <c r="AD289">
        <f>2*0.95*5.67E-8*(((BP289+$B$7)+273)^4-(V289+273)^4)</f>
        <v>0</v>
      </c>
      <c r="AE289">
        <f>T289+AD289+AB289+AC289</f>
        <v>0</v>
      </c>
      <c r="AF289">
        <f>BM289*AT289*(BH289-BG289*(1000-AT289*BJ289)/(1000-AT289*BI289))/(100*BA289)</f>
        <v>0</v>
      </c>
      <c r="AG289">
        <f>1000*BM289*AT289*(BI289-BJ289)/(100*BA289*(1000-AT289*BI289))</f>
        <v>0</v>
      </c>
      <c r="AH289">
        <f>(AI289 - AJ289 - BN289*1E3/(8.314*(BP289+273.15)) * AL289/BM289 * AK289) * BM289/(100*BA289) * (1000 - BJ289)/1000</f>
        <v>0</v>
      </c>
      <c r="AI289">
        <v>2027.669728917764</v>
      </c>
      <c r="AJ289">
        <v>2027.675818181818</v>
      </c>
      <c r="AK289">
        <v>-0.002296578815181131</v>
      </c>
      <c r="AL289">
        <v>67.23410520447862</v>
      </c>
      <c r="AM289">
        <f>(AO289 - AN289 + BN289*1E3/(8.314*(BP289+273.15)) * AQ289/BM289 * AP289) * BM289/(100*BA289) * 1000/(1000 - AO289)</f>
        <v>0</v>
      </c>
      <c r="AN289">
        <v>13.60403048381167</v>
      </c>
      <c r="AO289">
        <v>14.16602303030303</v>
      </c>
      <c r="AP289">
        <v>-0.0009407674685751564</v>
      </c>
      <c r="AQ289">
        <v>78.51587907857898</v>
      </c>
      <c r="AR289">
        <v>1</v>
      </c>
      <c r="AS289">
        <v>0</v>
      </c>
      <c r="AT289">
        <f>IF(AR289*$H$13&gt;=AV289,1.0,(AV289/(AV289-AR289*$H$13)))</f>
        <v>0</v>
      </c>
      <c r="AU289">
        <f>(AT289-1)*100</f>
        <v>0</v>
      </c>
      <c r="AV289">
        <f>MAX(0,($B$13+$C$13*BU289)/(1+$D$13*BU289)*BN289/(BP289+273)*$E$13)</f>
        <v>0</v>
      </c>
      <c r="AW289">
        <f>$B$11*BV289+$C$11*BW289+$F$11*CH289*(1-CK289)</f>
        <v>0</v>
      </c>
      <c r="AX289">
        <f>AW289*AY289</f>
        <v>0</v>
      </c>
      <c r="AY289">
        <f>($B$11*$D$9+$C$11*$D$9+$F$11*((CU289+CM289)/MAX(CU289+CM289+CV289, 0.1)*$I$9+CV289/MAX(CU289+CM289+CV289, 0.1)*$J$9))/($B$11+$C$11+$F$11)</f>
        <v>0</v>
      </c>
      <c r="AZ289">
        <f>($B$11*$K$9+$C$11*$K$9+$F$11*((CU289+CM289)/MAX(CU289+CM289+CV289, 0.1)*$P$9+CV289/MAX(CU289+CM289+CV289, 0.1)*$Q$9))/($B$11+$C$11+$F$11)</f>
        <v>0</v>
      </c>
      <c r="BA289">
        <v>6</v>
      </c>
      <c r="BB289">
        <v>0.5</v>
      </c>
      <c r="BC289" t="s">
        <v>355</v>
      </c>
      <c r="BD289">
        <v>2</v>
      </c>
      <c r="BE289" t="b">
        <v>1</v>
      </c>
      <c r="BF289">
        <v>1714164131.827586</v>
      </c>
      <c r="BG289">
        <v>1998.828275862068</v>
      </c>
      <c r="BH289">
        <v>2000.052068965517</v>
      </c>
      <c r="BI289">
        <v>14.19469310344827</v>
      </c>
      <c r="BJ289">
        <v>13.61141034482759</v>
      </c>
      <c r="BK289">
        <v>2005.311724137931</v>
      </c>
      <c r="BL289">
        <v>14.22294137931034</v>
      </c>
      <c r="BM289">
        <v>600.0349655172414</v>
      </c>
      <c r="BN289">
        <v>101.2753793103448</v>
      </c>
      <c r="BO289">
        <v>0.100008375862069</v>
      </c>
      <c r="BP289">
        <v>23.91026896551724</v>
      </c>
      <c r="BQ289">
        <v>23.9701275862069</v>
      </c>
      <c r="BR289">
        <v>999.9000000000002</v>
      </c>
      <c r="BS289">
        <v>0</v>
      </c>
      <c r="BT289">
        <v>0</v>
      </c>
      <c r="BU289">
        <v>10002.71413793103</v>
      </c>
      <c r="BV289">
        <v>0</v>
      </c>
      <c r="BW289">
        <v>871.464448275862</v>
      </c>
      <c r="BX289">
        <v>-1.223708827586207</v>
      </c>
      <c r="BY289">
        <v>2027.609310344828</v>
      </c>
      <c r="BZ289">
        <v>2027.651379310345</v>
      </c>
      <c r="CA289">
        <v>0.5832775172413794</v>
      </c>
      <c r="CB289">
        <v>2000.052068965517</v>
      </c>
      <c r="CC289">
        <v>13.61141034482759</v>
      </c>
      <c r="CD289">
        <v>1.437570689655172</v>
      </c>
      <c r="CE289">
        <v>1.3785</v>
      </c>
      <c r="CF289">
        <v>12.31983103448276</v>
      </c>
      <c r="CG289">
        <v>11.68318620689655</v>
      </c>
      <c r="CH289">
        <v>350.0188620689655</v>
      </c>
      <c r="CI289">
        <v>0.9000215172413796</v>
      </c>
      <c r="CJ289">
        <v>0.0999783551724138</v>
      </c>
      <c r="CK289">
        <v>0</v>
      </c>
      <c r="CL289">
        <v>218.9610344827586</v>
      </c>
      <c r="CM289">
        <v>5.00098</v>
      </c>
      <c r="CN289">
        <v>1250.240344827586</v>
      </c>
      <c r="CO289">
        <v>3193.341724137932</v>
      </c>
      <c r="CP289">
        <v>35.39424137931034</v>
      </c>
      <c r="CQ289">
        <v>38.91775862068965</v>
      </c>
      <c r="CR289">
        <v>37.13772413793103</v>
      </c>
      <c r="CS289">
        <v>38.16775862068965</v>
      </c>
      <c r="CT289">
        <v>37.09675862068965</v>
      </c>
      <c r="CU289">
        <v>310.5248275862069</v>
      </c>
      <c r="CV289">
        <v>34.49206896551724</v>
      </c>
      <c r="CW289">
        <v>0</v>
      </c>
      <c r="CX289">
        <v>1714164226.7</v>
      </c>
      <c r="CY289">
        <v>0</v>
      </c>
      <c r="CZ289">
        <v>1714163585.5</v>
      </c>
      <c r="DA289" t="s">
        <v>902</v>
      </c>
      <c r="DB289">
        <v>1714163585.5</v>
      </c>
      <c r="DC289">
        <v>1714163575</v>
      </c>
      <c r="DD289">
        <v>10</v>
      </c>
      <c r="DE289">
        <v>2.525</v>
      </c>
      <c r="DF289">
        <v>-0.011</v>
      </c>
      <c r="DG289">
        <v>-6.331</v>
      </c>
      <c r="DH289">
        <v>-0.027</v>
      </c>
      <c r="DI289">
        <v>2000</v>
      </c>
      <c r="DJ289">
        <v>15</v>
      </c>
      <c r="DK289">
        <v>3.67</v>
      </c>
      <c r="DL289">
        <v>0.19</v>
      </c>
      <c r="DM289">
        <v>-1.431393804878049</v>
      </c>
      <c r="DN289">
        <v>3.85704025087108</v>
      </c>
      <c r="DO289">
        <v>0.4239635590400584</v>
      </c>
      <c r="DP289">
        <v>0</v>
      </c>
      <c r="DQ289">
        <v>0.5985488536585366</v>
      </c>
      <c r="DR289">
        <v>-0.2796639512195121</v>
      </c>
      <c r="DS289">
        <v>0.02877205255490972</v>
      </c>
      <c r="DT289">
        <v>0</v>
      </c>
      <c r="DU289">
        <v>0</v>
      </c>
      <c r="DV289">
        <v>2</v>
      </c>
      <c r="DW289" t="s">
        <v>357</v>
      </c>
      <c r="DX289">
        <v>3.22755</v>
      </c>
      <c r="DY289">
        <v>2.70431</v>
      </c>
      <c r="DZ289">
        <v>0.292969</v>
      </c>
      <c r="EA289">
        <v>0.293129</v>
      </c>
      <c r="EB289">
        <v>0.078794</v>
      </c>
      <c r="EC289">
        <v>0.0768071</v>
      </c>
      <c r="ED289">
        <v>22958.3</v>
      </c>
      <c r="EE289">
        <v>22370.7</v>
      </c>
      <c r="EF289">
        <v>31117</v>
      </c>
      <c r="EG289">
        <v>30024</v>
      </c>
      <c r="EH289">
        <v>38390.6</v>
      </c>
      <c r="EI289">
        <v>36681.4</v>
      </c>
      <c r="EJ289">
        <v>43596.1</v>
      </c>
      <c r="EK289">
        <v>41950.4</v>
      </c>
      <c r="EL289">
        <v>2.07485</v>
      </c>
      <c r="EM289">
        <v>1.83267</v>
      </c>
      <c r="EN289">
        <v>-0.0197254</v>
      </c>
      <c r="EO289">
        <v>0</v>
      </c>
      <c r="EP289">
        <v>24.2839</v>
      </c>
      <c r="EQ289">
        <v>999.9</v>
      </c>
      <c r="ER289">
        <v>35.2</v>
      </c>
      <c r="ES289">
        <v>34.2</v>
      </c>
      <c r="ET289">
        <v>18.7776</v>
      </c>
      <c r="EU289">
        <v>61.2432</v>
      </c>
      <c r="EV289">
        <v>22.2155</v>
      </c>
      <c r="EW289">
        <v>1</v>
      </c>
      <c r="EX289">
        <v>0.171092</v>
      </c>
      <c r="EY289">
        <v>2.88268</v>
      </c>
      <c r="EZ289">
        <v>20.1849</v>
      </c>
      <c r="FA289">
        <v>5.22373</v>
      </c>
      <c r="FB289">
        <v>11.998</v>
      </c>
      <c r="FC289">
        <v>4.9667</v>
      </c>
      <c r="FD289">
        <v>3.297</v>
      </c>
      <c r="FE289">
        <v>9999</v>
      </c>
      <c r="FF289">
        <v>9999</v>
      </c>
      <c r="FG289">
        <v>9999</v>
      </c>
      <c r="FH289">
        <v>30.2</v>
      </c>
      <c r="FI289">
        <v>4.97096</v>
      </c>
      <c r="FJ289">
        <v>1.86783</v>
      </c>
      <c r="FK289">
        <v>1.85927</v>
      </c>
      <c r="FL289">
        <v>1.86523</v>
      </c>
      <c r="FM289">
        <v>1.86312</v>
      </c>
      <c r="FN289">
        <v>1.86449</v>
      </c>
      <c r="FO289">
        <v>1.86005</v>
      </c>
      <c r="FP289">
        <v>1.86405</v>
      </c>
      <c r="FQ289">
        <v>0</v>
      </c>
      <c r="FR289">
        <v>0</v>
      </c>
      <c r="FS289">
        <v>0</v>
      </c>
      <c r="FT289">
        <v>0</v>
      </c>
      <c r="FU289" t="s">
        <v>358</v>
      </c>
      <c r="FV289" t="s">
        <v>359</v>
      </c>
      <c r="FW289" t="s">
        <v>360</v>
      </c>
      <c r="FX289" t="s">
        <v>360</v>
      </c>
      <c r="FY289" t="s">
        <v>360</v>
      </c>
      <c r="FZ289" t="s">
        <v>360</v>
      </c>
      <c r="GA289">
        <v>0</v>
      </c>
      <c r="GB289">
        <v>100</v>
      </c>
      <c r="GC289">
        <v>100</v>
      </c>
      <c r="GD289">
        <v>-6.48</v>
      </c>
      <c r="GE289">
        <v>-0.0283</v>
      </c>
      <c r="GF289">
        <v>1.535452364943019</v>
      </c>
      <c r="GG289">
        <v>-0.004200780211792431</v>
      </c>
      <c r="GH289">
        <v>-6.086107273994438E-07</v>
      </c>
      <c r="GI289">
        <v>3.538391214060535E-10</v>
      </c>
      <c r="GJ289">
        <v>-0.05000879605672461</v>
      </c>
      <c r="GK289">
        <v>0.006682484536868237</v>
      </c>
      <c r="GL289">
        <v>-0.0007200357986506558</v>
      </c>
      <c r="GM289">
        <v>2.515042002614049E-05</v>
      </c>
      <c r="GN289">
        <v>15</v>
      </c>
      <c r="GO289">
        <v>1944</v>
      </c>
      <c r="GP289">
        <v>3</v>
      </c>
      <c r="GQ289">
        <v>20</v>
      </c>
      <c r="GR289">
        <v>9.199999999999999</v>
      </c>
      <c r="GS289">
        <v>9.4</v>
      </c>
      <c r="GT289">
        <v>4.03442</v>
      </c>
      <c r="GU289">
        <v>2.4353</v>
      </c>
      <c r="GV289">
        <v>1.44775</v>
      </c>
      <c r="GW289">
        <v>2.28394</v>
      </c>
      <c r="GX289">
        <v>1.55151</v>
      </c>
      <c r="GY289">
        <v>2.32666</v>
      </c>
      <c r="GZ289">
        <v>38.2324</v>
      </c>
      <c r="HA289">
        <v>12.3196</v>
      </c>
      <c r="HB289">
        <v>18</v>
      </c>
      <c r="HC289">
        <v>588.481</v>
      </c>
      <c r="HD289">
        <v>434.948</v>
      </c>
      <c r="HE289">
        <v>19.9984</v>
      </c>
      <c r="HF289">
        <v>29.2212</v>
      </c>
      <c r="HG289">
        <v>29.9997</v>
      </c>
      <c r="HH289">
        <v>29.3543</v>
      </c>
      <c r="HI289">
        <v>29.3382</v>
      </c>
      <c r="HJ289">
        <v>80.75579999999999</v>
      </c>
      <c r="HK289">
        <v>35.5507</v>
      </c>
      <c r="HL289">
        <v>32.196</v>
      </c>
      <c r="HM289">
        <v>20</v>
      </c>
      <c r="HN289">
        <v>2000</v>
      </c>
      <c r="HO289">
        <v>13.6548</v>
      </c>
      <c r="HP289">
        <v>98.7307</v>
      </c>
      <c r="HQ289">
        <v>100.216</v>
      </c>
    </row>
    <row r="290" spans="1:225">
      <c r="A290">
        <v>274</v>
      </c>
      <c r="B290">
        <v>1714164149.5</v>
      </c>
      <c r="C290">
        <v>13092.40000009537</v>
      </c>
      <c r="D290" t="s">
        <v>937</v>
      </c>
      <c r="E290" t="s">
        <v>938</v>
      </c>
      <c r="F290">
        <v>5</v>
      </c>
      <c r="G290" t="s">
        <v>580</v>
      </c>
      <c r="H290">
        <v>1714164141.566667</v>
      </c>
      <c r="I290">
        <f>(J290)/1000</f>
        <v>0</v>
      </c>
      <c r="J290">
        <f>IF(BE290, AM290, AG290)</f>
        <v>0</v>
      </c>
      <c r="K290">
        <f>IF(BE290, AH290, AF290)</f>
        <v>0</v>
      </c>
      <c r="L290">
        <f>BG290 - IF(AT290&gt;1, K290*BA290*100.0/(AV290*BU290), 0)</f>
        <v>0</v>
      </c>
      <c r="M290">
        <f>((S290-I290/2)*L290-K290)/(S290+I290/2)</f>
        <v>0</v>
      </c>
      <c r="N290">
        <f>M290*(BN290+BO290)/1000.0</f>
        <v>0</v>
      </c>
      <c r="O290">
        <f>(BG290 - IF(AT290&gt;1, K290*BA290*100.0/(AV290*BU290), 0))*(BN290+BO290)/1000.0</f>
        <v>0</v>
      </c>
      <c r="P290">
        <f>2.0/((1/R290-1/Q290)+SIGN(R290)*SQRT((1/R290-1/Q290)*(1/R290-1/Q290) + 4*BB290/((BB290+1)*(BB290+1))*(2*1/R290*1/Q290-1/Q290*1/Q290)))</f>
        <v>0</v>
      </c>
      <c r="Q290">
        <f>IF(LEFT(BC290,1)&lt;&gt;"0",IF(LEFT(BC290,1)="1",3.0,BD290),$D$5+$E$5*(BU290*BN290/($K$5*1000))+$F$5*(BU290*BN290/($K$5*1000))*MAX(MIN(BA290,$J$5),$I$5)*MAX(MIN(BA290,$J$5),$I$5)+$G$5*MAX(MIN(BA290,$J$5),$I$5)*(BU290*BN290/($K$5*1000))+$H$5*(BU290*BN290/($K$5*1000))*(BU290*BN290/($K$5*1000)))</f>
        <v>0</v>
      </c>
      <c r="R290">
        <f>I290*(1000-(1000*0.61365*exp(17.502*V290/(240.97+V290))/(BN290+BO290)+BI290)/2)/(1000*0.61365*exp(17.502*V290/(240.97+V290))/(BN290+BO290)-BI290)</f>
        <v>0</v>
      </c>
      <c r="S290">
        <f>1/((BB290+1)/(P290/1.6)+1/(Q290/1.37)) + BB290/((BB290+1)/(P290/1.6) + BB290/(Q290/1.37))</f>
        <v>0</v>
      </c>
      <c r="T290">
        <f>(AW290*AZ290)</f>
        <v>0</v>
      </c>
      <c r="U290">
        <f>(BP290+(T290+2*0.95*5.67E-8*(((BP290+$B$7)+273)^4-(BP290+273)^4)-44100*I290)/(1.84*29.3*Q290+8*0.95*5.67E-8*(BP290+273)^3))</f>
        <v>0</v>
      </c>
      <c r="V290">
        <f>($C$7*BQ290+$D$7*BR290+$E$7*U290)</f>
        <v>0</v>
      </c>
      <c r="W290">
        <f>0.61365*exp(17.502*V290/(240.97+V290))</f>
        <v>0</v>
      </c>
      <c r="X290">
        <f>(Y290/Z290*100)</f>
        <v>0</v>
      </c>
      <c r="Y290">
        <f>BI290*(BN290+BO290)/1000</f>
        <v>0</v>
      </c>
      <c r="Z290">
        <f>0.61365*exp(17.502*BP290/(240.97+BP290))</f>
        <v>0</v>
      </c>
      <c r="AA290">
        <f>(W290-BI290*(BN290+BO290)/1000)</f>
        <v>0</v>
      </c>
      <c r="AB290">
        <f>(-I290*44100)</f>
        <v>0</v>
      </c>
      <c r="AC290">
        <f>2*29.3*Q290*0.92*(BP290-V290)</f>
        <v>0</v>
      </c>
      <c r="AD290">
        <f>2*0.95*5.67E-8*(((BP290+$B$7)+273)^4-(V290+273)^4)</f>
        <v>0</v>
      </c>
      <c r="AE290">
        <f>T290+AD290+AB290+AC290</f>
        <v>0</v>
      </c>
      <c r="AF290">
        <f>BM290*AT290*(BH290-BG290*(1000-AT290*BJ290)/(1000-AT290*BI290))/(100*BA290)</f>
        <v>0</v>
      </c>
      <c r="AG290">
        <f>1000*BM290*AT290*(BI290-BJ290)/(100*BA290*(1000-AT290*BI290))</f>
        <v>0</v>
      </c>
      <c r="AH290">
        <f>(AI290 - AJ290 - BN290*1E3/(8.314*(BP290+273.15)) * AL290/BM290 * AK290) * BM290/(100*BA290) * (1000 - BJ290)/1000</f>
        <v>0</v>
      </c>
      <c r="AI290">
        <v>2027.502731633089</v>
      </c>
      <c r="AJ290">
        <v>2027.760727272726</v>
      </c>
      <c r="AK290">
        <v>-0.007643097822718966</v>
      </c>
      <c r="AL290">
        <v>67.23410520447862</v>
      </c>
      <c r="AM290">
        <f>(AO290 - AN290 + BN290*1E3/(8.314*(BP290+273.15)) * AQ290/BM290 * AP290) * BM290/(100*BA290) * 1000/(1000 - AO290)</f>
        <v>0</v>
      </c>
      <c r="AN290">
        <v>13.57562409615969</v>
      </c>
      <c r="AO290">
        <v>14.1345412121212</v>
      </c>
      <c r="AP290">
        <v>-0.001945101836349007</v>
      </c>
      <c r="AQ290">
        <v>78.51587907857898</v>
      </c>
      <c r="AR290">
        <v>1</v>
      </c>
      <c r="AS290">
        <v>0</v>
      </c>
      <c r="AT290">
        <f>IF(AR290*$H$13&gt;=AV290,1.0,(AV290/(AV290-AR290*$H$13)))</f>
        <v>0</v>
      </c>
      <c r="AU290">
        <f>(AT290-1)*100</f>
        <v>0</v>
      </c>
      <c r="AV290">
        <f>MAX(0,($B$13+$C$13*BU290)/(1+$D$13*BU290)*BN290/(BP290+273)*$E$13)</f>
        <v>0</v>
      </c>
      <c r="AW290">
        <f>$B$11*BV290+$C$11*BW290+$F$11*CH290*(1-CK290)</f>
        <v>0</v>
      </c>
      <c r="AX290">
        <f>AW290*AY290</f>
        <v>0</v>
      </c>
      <c r="AY290">
        <f>($B$11*$D$9+$C$11*$D$9+$F$11*((CU290+CM290)/MAX(CU290+CM290+CV290, 0.1)*$I$9+CV290/MAX(CU290+CM290+CV290, 0.1)*$J$9))/($B$11+$C$11+$F$11)</f>
        <v>0</v>
      </c>
      <c r="AZ290">
        <f>($B$11*$K$9+$C$11*$K$9+$F$11*((CU290+CM290)/MAX(CU290+CM290+CV290, 0.1)*$P$9+CV290/MAX(CU290+CM290+CV290, 0.1)*$Q$9))/($B$11+$C$11+$F$11)</f>
        <v>0</v>
      </c>
      <c r="BA290">
        <v>6</v>
      </c>
      <c r="BB290">
        <v>0.5</v>
      </c>
      <c r="BC290" t="s">
        <v>355</v>
      </c>
      <c r="BD290">
        <v>2</v>
      </c>
      <c r="BE290" t="b">
        <v>1</v>
      </c>
      <c r="BF290">
        <v>1714164141.566667</v>
      </c>
      <c r="BG290">
        <v>1999.006666666666</v>
      </c>
      <c r="BH290">
        <v>2000.006</v>
      </c>
      <c r="BI290">
        <v>14.15671333333333</v>
      </c>
      <c r="BJ290">
        <v>13.58441333333333</v>
      </c>
      <c r="BK290">
        <v>2005.489</v>
      </c>
      <c r="BL290">
        <v>14.18501666666667</v>
      </c>
      <c r="BM290">
        <v>599.9742333333331</v>
      </c>
      <c r="BN290">
        <v>101.2776</v>
      </c>
      <c r="BO290">
        <v>0.09994868333333334</v>
      </c>
      <c r="BP290">
        <v>23.89332</v>
      </c>
      <c r="BQ290">
        <v>23.95944333333334</v>
      </c>
      <c r="BR290">
        <v>999.9000000000002</v>
      </c>
      <c r="BS290">
        <v>0</v>
      </c>
      <c r="BT290">
        <v>0</v>
      </c>
      <c r="BU290">
        <v>9998.193000000001</v>
      </c>
      <c r="BV290">
        <v>0</v>
      </c>
      <c r="BW290">
        <v>844.4211</v>
      </c>
      <c r="BX290">
        <v>-0.9988610999999998</v>
      </c>
      <c r="BY290">
        <v>2027.712333333334</v>
      </c>
      <c r="BZ290">
        <v>2027.548</v>
      </c>
      <c r="CA290">
        <v>0.5722932333333333</v>
      </c>
      <c r="CB290">
        <v>2000.006</v>
      </c>
      <c r="CC290">
        <v>13.58441333333333</v>
      </c>
      <c r="CD290">
        <v>1.433755333333333</v>
      </c>
      <c r="CE290">
        <v>1.375794666666667</v>
      </c>
      <c r="CF290">
        <v>12.27941333333333</v>
      </c>
      <c r="CG290">
        <v>11.65344333333334</v>
      </c>
      <c r="CH290">
        <v>349.9904333333334</v>
      </c>
      <c r="CI290">
        <v>0.9000164</v>
      </c>
      <c r="CJ290">
        <v>0.09998346</v>
      </c>
      <c r="CK290">
        <v>0</v>
      </c>
      <c r="CL290">
        <v>218.3075</v>
      </c>
      <c r="CM290">
        <v>5.00098</v>
      </c>
      <c r="CN290">
        <v>1261.725333333333</v>
      </c>
      <c r="CO290">
        <v>3193.074</v>
      </c>
      <c r="CP290">
        <v>35.33929999999999</v>
      </c>
      <c r="CQ290">
        <v>38.85183333333332</v>
      </c>
      <c r="CR290">
        <v>37.07879999999999</v>
      </c>
      <c r="CS290">
        <v>38.08303333333333</v>
      </c>
      <c r="CT290">
        <v>37.0434</v>
      </c>
      <c r="CU290">
        <v>310.4973333333334</v>
      </c>
      <c r="CV290">
        <v>34.491</v>
      </c>
      <c r="CW290">
        <v>0</v>
      </c>
      <c r="CX290">
        <v>1714164236.9</v>
      </c>
      <c r="CY290">
        <v>0</v>
      </c>
      <c r="CZ290">
        <v>1714163585.5</v>
      </c>
      <c r="DA290" t="s">
        <v>902</v>
      </c>
      <c r="DB290">
        <v>1714163585.5</v>
      </c>
      <c r="DC290">
        <v>1714163575</v>
      </c>
      <c r="DD290">
        <v>10</v>
      </c>
      <c r="DE290">
        <v>2.525</v>
      </c>
      <c r="DF290">
        <v>-0.011</v>
      </c>
      <c r="DG290">
        <v>-6.331</v>
      </c>
      <c r="DH290">
        <v>-0.027</v>
      </c>
      <c r="DI290">
        <v>2000</v>
      </c>
      <c r="DJ290">
        <v>15</v>
      </c>
      <c r="DK290">
        <v>3.67</v>
      </c>
      <c r="DL290">
        <v>0.19</v>
      </c>
      <c r="DM290">
        <v>-1.020219170731707</v>
      </c>
      <c r="DN290">
        <v>0.6955291986062704</v>
      </c>
      <c r="DO290">
        <v>0.1144167412805641</v>
      </c>
      <c r="DP290">
        <v>0</v>
      </c>
      <c r="DQ290">
        <v>0.574553756097561</v>
      </c>
      <c r="DR290">
        <v>-0.05647103832752454</v>
      </c>
      <c r="DS290">
        <v>0.01325097766624197</v>
      </c>
      <c r="DT290">
        <v>1</v>
      </c>
      <c r="DU290">
        <v>1</v>
      </c>
      <c r="DV290">
        <v>2</v>
      </c>
      <c r="DW290" t="s">
        <v>368</v>
      </c>
      <c r="DX290">
        <v>3.22755</v>
      </c>
      <c r="DY290">
        <v>2.70438</v>
      </c>
      <c r="DZ290">
        <v>0.292984</v>
      </c>
      <c r="EA290">
        <v>0.293124</v>
      </c>
      <c r="EB290">
        <v>0.0786708</v>
      </c>
      <c r="EC290">
        <v>0.0767992</v>
      </c>
      <c r="ED290">
        <v>22958.4</v>
      </c>
      <c r="EE290">
        <v>22371.5</v>
      </c>
      <c r="EF290">
        <v>31117.7</v>
      </c>
      <c r="EG290">
        <v>30024.6</v>
      </c>
      <c r="EH290">
        <v>38396.6</v>
      </c>
      <c r="EI290">
        <v>36682.6</v>
      </c>
      <c r="EJ290">
        <v>43597</v>
      </c>
      <c r="EK290">
        <v>41951.5</v>
      </c>
      <c r="EL290">
        <v>2.0754</v>
      </c>
      <c r="EM290">
        <v>1.8326</v>
      </c>
      <c r="EN290">
        <v>-0.0184029</v>
      </c>
      <c r="EO290">
        <v>0</v>
      </c>
      <c r="EP290">
        <v>24.2527</v>
      </c>
      <c r="EQ290">
        <v>999.9</v>
      </c>
      <c r="ER290">
        <v>35.1</v>
      </c>
      <c r="ES290">
        <v>34.2</v>
      </c>
      <c r="ET290">
        <v>18.7272</v>
      </c>
      <c r="EU290">
        <v>61.2032</v>
      </c>
      <c r="EV290">
        <v>22.1474</v>
      </c>
      <c r="EW290">
        <v>1</v>
      </c>
      <c r="EX290">
        <v>0.170109</v>
      </c>
      <c r="EY290">
        <v>2.87019</v>
      </c>
      <c r="EZ290">
        <v>20.1849</v>
      </c>
      <c r="FA290">
        <v>5.22373</v>
      </c>
      <c r="FB290">
        <v>11.998</v>
      </c>
      <c r="FC290">
        <v>4.9667</v>
      </c>
      <c r="FD290">
        <v>3.297</v>
      </c>
      <c r="FE290">
        <v>9999</v>
      </c>
      <c r="FF290">
        <v>9999</v>
      </c>
      <c r="FG290">
        <v>9999</v>
      </c>
      <c r="FH290">
        <v>30.2</v>
      </c>
      <c r="FI290">
        <v>4.97096</v>
      </c>
      <c r="FJ290">
        <v>1.86783</v>
      </c>
      <c r="FK290">
        <v>1.85928</v>
      </c>
      <c r="FL290">
        <v>1.86524</v>
      </c>
      <c r="FM290">
        <v>1.86313</v>
      </c>
      <c r="FN290">
        <v>1.86448</v>
      </c>
      <c r="FO290">
        <v>1.86005</v>
      </c>
      <c r="FP290">
        <v>1.86405</v>
      </c>
      <c r="FQ290">
        <v>0</v>
      </c>
      <c r="FR290">
        <v>0</v>
      </c>
      <c r="FS290">
        <v>0</v>
      </c>
      <c r="FT290">
        <v>0</v>
      </c>
      <c r="FU290" t="s">
        <v>358</v>
      </c>
      <c r="FV290" t="s">
        <v>359</v>
      </c>
      <c r="FW290" t="s">
        <v>360</v>
      </c>
      <c r="FX290" t="s">
        <v>360</v>
      </c>
      <c r="FY290" t="s">
        <v>360</v>
      </c>
      <c r="FZ290" t="s">
        <v>360</v>
      </c>
      <c r="GA290">
        <v>0</v>
      </c>
      <c r="GB290">
        <v>100</v>
      </c>
      <c r="GC290">
        <v>100</v>
      </c>
      <c r="GD290">
        <v>-6.48</v>
      </c>
      <c r="GE290">
        <v>-0.0283</v>
      </c>
      <c r="GF290">
        <v>1.535452364943019</v>
      </c>
      <c r="GG290">
        <v>-0.004200780211792431</v>
      </c>
      <c r="GH290">
        <v>-6.086107273994438E-07</v>
      </c>
      <c r="GI290">
        <v>3.538391214060535E-10</v>
      </c>
      <c r="GJ290">
        <v>-0.05000879605672461</v>
      </c>
      <c r="GK290">
        <v>0.006682484536868237</v>
      </c>
      <c r="GL290">
        <v>-0.0007200357986506558</v>
      </c>
      <c r="GM290">
        <v>2.515042002614049E-05</v>
      </c>
      <c r="GN290">
        <v>15</v>
      </c>
      <c r="GO290">
        <v>1944</v>
      </c>
      <c r="GP290">
        <v>3</v>
      </c>
      <c r="GQ290">
        <v>20</v>
      </c>
      <c r="GR290">
        <v>9.4</v>
      </c>
      <c r="GS290">
        <v>9.6</v>
      </c>
      <c r="GT290">
        <v>4.03442</v>
      </c>
      <c r="GU290">
        <v>2.40723</v>
      </c>
      <c r="GV290">
        <v>1.44775</v>
      </c>
      <c r="GW290">
        <v>2.28516</v>
      </c>
      <c r="GX290">
        <v>1.55151</v>
      </c>
      <c r="GY290">
        <v>2.48413</v>
      </c>
      <c r="GZ290">
        <v>38.208</v>
      </c>
      <c r="HA290">
        <v>12.3196</v>
      </c>
      <c r="HB290">
        <v>18</v>
      </c>
      <c r="HC290">
        <v>588.774</v>
      </c>
      <c r="HD290">
        <v>434.834</v>
      </c>
      <c r="HE290">
        <v>19.9986</v>
      </c>
      <c r="HF290">
        <v>29.2093</v>
      </c>
      <c r="HG290">
        <v>29.9995</v>
      </c>
      <c r="HH290">
        <v>29.3446</v>
      </c>
      <c r="HI290">
        <v>29.3289</v>
      </c>
      <c r="HJ290">
        <v>80.75</v>
      </c>
      <c r="HK290">
        <v>35.272</v>
      </c>
      <c r="HL290">
        <v>32.196</v>
      </c>
      <c r="HM290">
        <v>20</v>
      </c>
      <c r="HN290">
        <v>2000</v>
      </c>
      <c r="HO290">
        <v>13.6548</v>
      </c>
      <c r="HP290">
        <v>98.7329</v>
      </c>
      <c r="HQ290">
        <v>100.218</v>
      </c>
    </row>
    <row r="291" spans="1:225">
      <c r="A291">
        <v>275</v>
      </c>
      <c r="B291">
        <v>1714164159.5</v>
      </c>
      <c r="C291">
        <v>13102.40000009537</v>
      </c>
      <c r="D291" t="s">
        <v>939</v>
      </c>
      <c r="E291" t="s">
        <v>940</v>
      </c>
      <c r="F291">
        <v>5</v>
      </c>
      <c r="G291" t="s">
        <v>580</v>
      </c>
      <c r="H291">
        <v>1714164151.566667</v>
      </c>
      <c r="I291">
        <f>(J291)/1000</f>
        <v>0</v>
      </c>
      <c r="J291">
        <f>IF(BE291, AM291, AG291)</f>
        <v>0</v>
      </c>
      <c r="K291">
        <f>IF(BE291, AH291, AF291)</f>
        <v>0</v>
      </c>
      <c r="L291">
        <f>BG291 - IF(AT291&gt;1, K291*BA291*100.0/(AV291*BU291), 0)</f>
        <v>0</v>
      </c>
      <c r="M291">
        <f>((S291-I291/2)*L291-K291)/(S291+I291/2)</f>
        <v>0</v>
      </c>
      <c r="N291">
        <f>M291*(BN291+BO291)/1000.0</f>
        <v>0</v>
      </c>
      <c r="O291">
        <f>(BG291 - IF(AT291&gt;1, K291*BA291*100.0/(AV291*BU291), 0))*(BN291+BO291)/1000.0</f>
        <v>0</v>
      </c>
      <c r="P291">
        <f>2.0/((1/R291-1/Q291)+SIGN(R291)*SQRT((1/R291-1/Q291)*(1/R291-1/Q291) + 4*BB291/((BB291+1)*(BB291+1))*(2*1/R291*1/Q291-1/Q291*1/Q291)))</f>
        <v>0</v>
      </c>
      <c r="Q291">
        <f>IF(LEFT(BC291,1)&lt;&gt;"0",IF(LEFT(BC291,1)="1",3.0,BD291),$D$5+$E$5*(BU291*BN291/($K$5*1000))+$F$5*(BU291*BN291/($K$5*1000))*MAX(MIN(BA291,$J$5),$I$5)*MAX(MIN(BA291,$J$5),$I$5)+$G$5*MAX(MIN(BA291,$J$5),$I$5)*(BU291*BN291/($K$5*1000))+$H$5*(BU291*BN291/($K$5*1000))*(BU291*BN291/($K$5*1000)))</f>
        <v>0</v>
      </c>
      <c r="R291">
        <f>I291*(1000-(1000*0.61365*exp(17.502*V291/(240.97+V291))/(BN291+BO291)+BI291)/2)/(1000*0.61365*exp(17.502*V291/(240.97+V291))/(BN291+BO291)-BI291)</f>
        <v>0</v>
      </c>
      <c r="S291">
        <f>1/((BB291+1)/(P291/1.6)+1/(Q291/1.37)) + BB291/((BB291+1)/(P291/1.6) + BB291/(Q291/1.37))</f>
        <v>0</v>
      </c>
      <c r="T291">
        <f>(AW291*AZ291)</f>
        <v>0</v>
      </c>
      <c r="U291">
        <f>(BP291+(T291+2*0.95*5.67E-8*(((BP291+$B$7)+273)^4-(BP291+273)^4)-44100*I291)/(1.84*29.3*Q291+8*0.95*5.67E-8*(BP291+273)^3))</f>
        <v>0</v>
      </c>
      <c r="V291">
        <f>($C$7*BQ291+$D$7*BR291+$E$7*U291)</f>
        <v>0</v>
      </c>
      <c r="W291">
        <f>0.61365*exp(17.502*V291/(240.97+V291))</f>
        <v>0</v>
      </c>
      <c r="X291">
        <f>(Y291/Z291*100)</f>
        <v>0</v>
      </c>
      <c r="Y291">
        <f>BI291*(BN291+BO291)/1000</f>
        <v>0</v>
      </c>
      <c r="Z291">
        <f>0.61365*exp(17.502*BP291/(240.97+BP291))</f>
        <v>0</v>
      </c>
      <c r="AA291">
        <f>(W291-BI291*(BN291+BO291)/1000)</f>
        <v>0</v>
      </c>
      <c r="AB291">
        <f>(-I291*44100)</f>
        <v>0</v>
      </c>
      <c r="AC291">
        <f>2*29.3*Q291*0.92*(BP291-V291)</f>
        <v>0</v>
      </c>
      <c r="AD291">
        <f>2*0.95*5.67E-8*(((BP291+$B$7)+273)^4-(V291+273)^4)</f>
        <v>0</v>
      </c>
      <c r="AE291">
        <f>T291+AD291+AB291+AC291</f>
        <v>0</v>
      </c>
      <c r="AF291">
        <f>BM291*AT291*(BH291-BG291*(1000-AT291*BJ291)/(1000-AT291*BI291))/(100*BA291)</f>
        <v>0</v>
      </c>
      <c r="AG291">
        <f>1000*BM291*AT291*(BI291-BJ291)/(100*BA291*(1000-AT291*BI291))</f>
        <v>0</v>
      </c>
      <c r="AH291">
        <f>(AI291 - AJ291 - BN291*1E3/(8.314*(BP291+273.15)) * AL291/BM291 * AK291) * BM291/(100*BA291) * (1000 - BJ291)/1000</f>
        <v>0</v>
      </c>
      <c r="AI291">
        <v>2027.596919426011</v>
      </c>
      <c r="AJ291">
        <v>2027.815818181817</v>
      </c>
      <c r="AK291">
        <v>0.008806312948206167</v>
      </c>
      <c r="AL291">
        <v>67.23410520447862</v>
      </c>
      <c r="AM291">
        <f>(AO291 - AN291 + BN291*1E3/(8.314*(BP291+273.15)) * AQ291/BM291 * AP291) * BM291/(100*BA291) * 1000/(1000 - AO291)</f>
        <v>0</v>
      </c>
      <c r="AN291">
        <v>13.58957127028026</v>
      </c>
      <c r="AO291">
        <v>14.13729090909091</v>
      </c>
      <c r="AP291">
        <v>-3.718489647323212E-05</v>
      </c>
      <c r="AQ291">
        <v>78.51587907857898</v>
      </c>
      <c r="AR291">
        <v>1</v>
      </c>
      <c r="AS291">
        <v>0</v>
      </c>
      <c r="AT291">
        <f>IF(AR291*$H$13&gt;=AV291,1.0,(AV291/(AV291-AR291*$H$13)))</f>
        <v>0</v>
      </c>
      <c r="AU291">
        <f>(AT291-1)*100</f>
        <v>0</v>
      </c>
      <c r="AV291">
        <f>MAX(0,($B$13+$C$13*BU291)/(1+$D$13*BU291)*BN291/(BP291+273)*$E$13)</f>
        <v>0</v>
      </c>
      <c r="AW291">
        <f>$B$11*BV291+$C$11*BW291+$F$11*CH291*(1-CK291)</f>
        <v>0</v>
      </c>
      <c r="AX291">
        <f>AW291*AY291</f>
        <v>0</v>
      </c>
      <c r="AY291">
        <f>($B$11*$D$9+$C$11*$D$9+$F$11*((CU291+CM291)/MAX(CU291+CM291+CV291, 0.1)*$I$9+CV291/MAX(CU291+CM291+CV291, 0.1)*$J$9))/($B$11+$C$11+$F$11)</f>
        <v>0</v>
      </c>
      <c r="AZ291">
        <f>($B$11*$K$9+$C$11*$K$9+$F$11*((CU291+CM291)/MAX(CU291+CM291+CV291, 0.1)*$P$9+CV291/MAX(CU291+CM291+CV291, 0.1)*$Q$9))/($B$11+$C$11+$F$11)</f>
        <v>0</v>
      </c>
      <c r="BA291">
        <v>6</v>
      </c>
      <c r="BB291">
        <v>0.5</v>
      </c>
      <c r="BC291" t="s">
        <v>355</v>
      </c>
      <c r="BD291">
        <v>2</v>
      </c>
      <c r="BE291" t="b">
        <v>1</v>
      </c>
      <c r="BF291">
        <v>1714164151.566667</v>
      </c>
      <c r="BG291">
        <v>1999.127</v>
      </c>
      <c r="BH291">
        <v>2000.053666666666</v>
      </c>
      <c r="BI291">
        <v>14.13805</v>
      </c>
      <c r="BJ291">
        <v>13.58474333333333</v>
      </c>
      <c r="BK291">
        <v>2005.611</v>
      </c>
      <c r="BL291">
        <v>14.16639333333333</v>
      </c>
      <c r="BM291">
        <v>600.0074333333333</v>
      </c>
      <c r="BN291">
        <v>101.2769333333333</v>
      </c>
      <c r="BO291">
        <v>0.09996378666666667</v>
      </c>
      <c r="BP291">
        <v>23.88104999999999</v>
      </c>
      <c r="BQ291">
        <v>23.94091</v>
      </c>
      <c r="BR291">
        <v>999.9000000000002</v>
      </c>
      <c r="BS291">
        <v>0</v>
      </c>
      <c r="BT291">
        <v>0</v>
      </c>
      <c r="BU291">
        <v>9999.646666666667</v>
      </c>
      <c r="BV291">
        <v>0</v>
      </c>
      <c r="BW291">
        <v>832.2388666666668</v>
      </c>
      <c r="BX291">
        <v>-0.9257407333333332</v>
      </c>
      <c r="BY291">
        <v>2027.796666666666</v>
      </c>
      <c r="BZ291">
        <v>2027.597666666667</v>
      </c>
      <c r="CA291">
        <v>0.5533103333333335</v>
      </c>
      <c r="CB291">
        <v>2000.053666666666</v>
      </c>
      <c r="CC291">
        <v>13.58474333333333</v>
      </c>
      <c r="CD291">
        <v>1.431858</v>
      </c>
      <c r="CE291">
        <v>1.37582</v>
      </c>
      <c r="CF291">
        <v>12.25929</v>
      </c>
      <c r="CG291">
        <v>11.65371666666667</v>
      </c>
      <c r="CH291">
        <v>349.9889000000001</v>
      </c>
      <c r="CI291">
        <v>0.9000136666666667</v>
      </c>
      <c r="CJ291">
        <v>0.0999862</v>
      </c>
      <c r="CK291">
        <v>0</v>
      </c>
      <c r="CL291">
        <v>217.6429666666666</v>
      </c>
      <c r="CM291">
        <v>5.00098</v>
      </c>
      <c r="CN291">
        <v>1295.929</v>
      </c>
      <c r="CO291">
        <v>3193.057666666667</v>
      </c>
      <c r="CP291">
        <v>35.27273333333333</v>
      </c>
      <c r="CQ291">
        <v>38.77686666666667</v>
      </c>
      <c r="CR291">
        <v>37.03303333333334</v>
      </c>
      <c r="CS291">
        <v>38.01653333333334</v>
      </c>
      <c r="CT291">
        <v>36.99363333333333</v>
      </c>
      <c r="CU291">
        <v>310.494</v>
      </c>
      <c r="CV291">
        <v>34.492</v>
      </c>
      <c r="CW291">
        <v>0</v>
      </c>
      <c r="CX291">
        <v>1714164246.5</v>
      </c>
      <c r="CY291">
        <v>0</v>
      </c>
      <c r="CZ291">
        <v>1714163585.5</v>
      </c>
      <c r="DA291" t="s">
        <v>902</v>
      </c>
      <c r="DB291">
        <v>1714163585.5</v>
      </c>
      <c r="DC291">
        <v>1714163575</v>
      </c>
      <c r="DD291">
        <v>10</v>
      </c>
      <c r="DE291">
        <v>2.525</v>
      </c>
      <c r="DF291">
        <v>-0.011</v>
      </c>
      <c r="DG291">
        <v>-6.331</v>
      </c>
      <c r="DH291">
        <v>-0.027</v>
      </c>
      <c r="DI291">
        <v>2000</v>
      </c>
      <c r="DJ291">
        <v>15</v>
      </c>
      <c r="DK291">
        <v>3.67</v>
      </c>
      <c r="DL291">
        <v>0.19</v>
      </c>
      <c r="DM291">
        <v>-0.9702566341463416</v>
      </c>
      <c r="DN291">
        <v>0.5700761602787459</v>
      </c>
      <c r="DO291">
        <v>0.1006962303764986</v>
      </c>
      <c r="DP291">
        <v>0</v>
      </c>
      <c r="DQ291">
        <v>0.5607887804878049</v>
      </c>
      <c r="DR291">
        <v>-0.133623449477353</v>
      </c>
      <c r="DS291">
        <v>0.01813665544168359</v>
      </c>
      <c r="DT291">
        <v>0</v>
      </c>
      <c r="DU291">
        <v>0</v>
      </c>
      <c r="DV291">
        <v>2</v>
      </c>
      <c r="DW291" t="s">
        <v>357</v>
      </c>
      <c r="DX291">
        <v>3.22781</v>
      </c>
      <c r="DY291">
        <v>2.70449</v>
      </c>
      <c r="DZ291">
        <v>0.293004</v>
      </c>
      <c r="EA291">
        <v>0.29314</v>
      </c>
      <c r="EB291">
        <v>0.07868459999999999</v>
      </c>
      <c r="EC291">
        <v>0.0767726</v>
      </c>
      <c r="ED291">
        <v>22957.7</v>
      </c>
      <c r="EE291">
        <v>22372.1</v>
      </c>
      <c r="EF291">
        <v>31117.4</v>
      </c>
      <c r="EG291">
        <v>30026.1</v>
      </c>
      <c r="EH291">
        <v>38395.9</v>
      </c>
      <c r="EI291">
        <v>36685.4</v>
      </c>
      <c r="EJ291">
        <v>43596.8</v>
      </c>
      <c r="EK291">
        <v>41953.5</v>
      </c>
      <c r="EL291">
        <v>2.07535</v>
      </c>
      <c r="EM291">
        <v>1.83258</v>
      </c>
      <c r="EN291">
        <v>-0.0182539</v>
      </c>
      <c r="EO291">
        <v>0</v>
      </c>
      <c r="EP291">
        <v>24.2281</v>
      </c>
      <c r="EQ291">
        <v>999.9</v>
      </c>
      <c r="ER291">
        <v>35.1</v>
      </c>
      <c r="ES291">
        <v>34.2</v>
      </c>
      <c r="ET291">
        <v>18.723</v>
      </c>
      <c r="EU291">
        <v>61.6132</v>
      </c>
      <c r="EV291">
        <v>22.1034</v>
      </c>
      <c r="EW291">
        <v>1</v>
      </c>
      <c r="EX291">
        <v>0.169202</v>
      </c>
      <c r="EY291">
        <v>2.85818</v>
      </c>
      <c r="EZ291">
        <v>20.1845</v>
      </c>
      <c r="FA291">
        <v>5.21939</v>
      </c>
      <c r="FB291">
        <v>11.998</v>
      </c>
      <c r="FC291">
        <v>4.96535</v>
      </c>
      <c r="FD291">
        <v>3.29625</v>
      </c>
      <c r="FE291">
        <v>9999</v>
      </c>
      <c r="FF291">
        <v>9999</v>
      </c>
      <c r="FG291">
        <v>9999</v>
      </c>
      <c r="FH291">
        <v>30.2</v>
      </c>
      <c r="FI291">
        <v>4.97095</v>
      </c>
      <c r="FJ291">
        <v>1.86783</v>
      </c>
      <c r="FK291">
        <v>1.85928</v>
      </c>
      <c r="FL291">
        <v>1.86524</v>
      </c>
      <c r="FM291">
        <v>1.86311</v>
      </c>
      <c r="FN291">
        <v>1.8645</v>
      </c>
      <c r="FO291">
        <v>1.86005</v>
      </c>
      <c r="FP291">
        <v>1.86409</v>
      </c>
      <c r="FQ291">
        <v>0</v>
      </c>
      <c r="FR291">
        <v>0</v>
      </c>
      <c r="FS291">
        <v>0</v>
      </c>
      <c r="FT291">
        <v>0</v>
      </c>
      <c r="FU291" t="s">
        <v>358</v>
      </c>
      <c r="FV291" t="s">
        <v>359</v>
      </c>
      <c r="FW291" t="s">
        <v>360</v>
      </c>
      <c r="FX291" t="s">
        <v>360</v>
      </c>
      <c r="FY291" t="s">
        <v>360</v>
      </c>
      <c r="FZ291" t="s">
        <v>360</v>
      </c>
      <c r="GA291">
        <v>0</v>
      </c>
      <c r="GB291">
        <v>100</v>
      </c>
      <c r="GC291">
        <v>100</v>
      </c>
      <c r="GD291">
        <v>-6.48</v>
      </c>
      <c r="GE291">
        <v>-0.0283</v>
      </c>
      <c r="GF291">
        <v>1.535452364943019</v>
      </c>
      <c r="GG291">
        <v>-0.004200780211792431</v>
      </c>
      <c r="GH291">
        <v>-6.086107273994438E-07</v>
      </c>
      <c r="GI291">
        <v>3.538391214060535E-10</v>
      </c>
      <c r="GJ291">
        <v>-0.05000879605672461</v>
      </c>
      <c r="GK291">
        <v>0.006682484536868237</v>
      </c>
      <c r="GL291">
        <v>-0.0007200357986506558</v>
      </c>
      <c r="GM291">
        <v>2.515042002614049E-05</v>
      </c>
      <c r="GN291">
        <v>15</v>
      </c>
      <c r="GO291">
        <v>1944</v>
      </c>
      <c r="GP291">
        <v>3</v>
      </c>
      <c r="GQ291">
        <v>20</v>
      </c>
      <c r="GR291">
        <v>9.6</v>
      </c>
      <c r="GS291">
        <v>9.699999999999999</v>
      </c>
      <c r="GT291">
        <v>4.03442</v>
      </c>
      <c r="GU291">
        <v>2.43164</v>
      </c>
      <c r="GV291">
        <v>1.44775</v>
      </c>
      <c r="GW291">
        <v>2.28394</v>
      </c>
      <c r="GX291">
        <v>1.55151</v>
      </c>
      <c r="GY291">
        <v>2.36938</v>
      </c>
      <c r="GZ291">
        <v>38.208</v>
      </c>
      <c r="HA291">
        <v>12.3108</v>
      </c>
      <c r="HB291">
        <v>18</v>
      </c>
      <c r="HC291">
        <v>588.643</v>
      </c>
      <c r="HD291">
        <v>434.746</v>
      </c>
      <c r="HE291">
        <v>19.9987</v>
      </c>
      <c r="HF291">
        <v>29.198</v>
      </c>
      <c r="HG291">
        <v>29.9997</v>
      </c>
      <c r="HH291">
        <v>29.3346</v>
      </c>
      <c r="HI291">
        <v>29.3189</v>
      </c>
      <c r="HJ291">
        <v>80.7461</v>
      </c>
      <c r="HK291">
        <v>35.272</v>
      </c>
      <c r="HL291">
        <v>32.196</v>
      </c>
      <c r="HM291">
        <v>20</v>
      </c>
      <c r="HN291">
        <v>2000</v>
      </c>
      <c r="HO291">
        <v>13.6143</v>
      </c>
      <c r="HP291">
        <v>98.7323</v>
      </c>
      <c r="HQ291">
        <v>100.223</v>
      </c>
    </row>
    <row r="292" spans="1:225">
      <c r="A292">
        <v>276</v>
      </c>
      <c r="B292">
        <v>1714164169.5</v>
      </c>
      <c r="C292">
        <v>13112.40000009537</v>
      </c>
      <c r="D292" t="s">
        <v>941</v>
      </c>
      <c r="E292" t="s">
        <v>942</v>
      </c>
      <c r="F292">
        <v>5</v>
      </c>
      <c r="G292" t="s">
        <v>580</v>
      </c>
      <c r="H292">
        <v>1714164161.566667</v>
      </c>
      <c r="I292">
        <f>(J292)/1000</f>
        <v>0</v>
      </c>
      <c r="J292">
        <f>IF(BE292, AM292, AG292)</f>
        <v>0</v>
      </c>
      <c r="K292">
        <f>IF(BE292, AH292, AF292)</f>
        <v>0</v>
      </c>
      <c r="L292">
        <f>BG292 - IF(AT292&gt;1, K292*BA292*100.0/(AV292*BU292), 0)</f>
        <v>0</v>
      </c>
      <c r="M292">
        <f>((S292-I292/2)*L292-K292)/(S292+I292/2)</f>
        <v>0</v>
      </c>
      <c r="N292">
        <f>M292*(BN292+BO292)/1000.0</f>
        <v>0</v>
      </c>
      <c r="O292">
        <f>(BG292 - IF(AT292&gt;1, K292*BA292*100.0/(AV292*BU292), 0))*(BN292+BO292)/1000.0</f>
        <v>0</v>
      </c>
      <c r="P292">
        <f>2.0/((1/R292-1/Q292)+SIGN(R292)*SQRT((1/R292-1/Q292)*(1/R292-1/Q292) + 4*BB292/((BB292+1)*(BB292+1))*(2*1/R292*1/Q292-1/Q292*1/Q292)))</f>
        <v>0</v>
      </c>
      <c r="Q292">
        <f>IF(LEFT(BC292,1)&lt;&gt;"0",IF(LEFT(BC292,1)="1",3.0,BD292),$D$5+$E$5*(BU292*BN292/($K$5*1000))+$F$5*(BU292*BN292/($K$5*1000))*MAX(MIN(BA292,$J$5),$I$5)*MAX(MIN(BA292,$J$5),$I$5)+$G$5*MAX(MIN(BA292,$J$5),$I$5)*(BU292*BN292/($K$5*1000))+$H$5*(BU292*BN292/($K$5*1000))*(BU292*BN292/($K$5*1000)))</f>
        <v>0</v>
      </c>
      <c r="R292">
        <f>I292*(1000-(1000*0.61365*exp(17.502*V292/(240.97+V292))/(BN292+BO292)+BI292)/2)/(1000*0.61365*exp(17.502*V292/(240.97+V292))/(BN292+BO292)-BI292)</f>
        <v>0</v>
      </c>
      <c r="S292">
        <f>1/((BB292+1)/(P292/1.6)+1/(Q292/1.37)) + BB292/((BB292+1)/(P292/1.6) + BB292/(Q292/1.37))</f>
        <v>0</v>
      </c>
      <c r="T292">
        <f>(AW292*AZ292)</f>
        <v>0</v>
      </c>
      <c r="U292">
        <f>(BP292+(T292+2*0.95*5.67E-8*(((BP292+$B$7)+273)^4-(BP292+273)^4)-44100*I292)/(1.84*29.3*Q292+8*0.95*5.67E-8*(BP292+273)^3))</f>
        <v>0</v>
      </c>
      <c r="V292">
        <f>($C$7*BQ292+$D$7*BR292+$E$7*U292)</f>
        <v>0</v>
      </c>
      <c r="W292">
        <f>0.61365*exp(17.502*V292/(240.97+V292))</f>
        <v>0</v>
      </c>
      <c r="X292">
        <f>(Y292/Z292*100)</f>
        <v>0</v>
      </c>
      <c r="Y292">
        <f>BI292*(BN292+BO292)/1000</f>
        <v>0</v>
      </c>
      <c r="Z292">
        <f>0.61365*exp(17.502*BP292/(240.97+BP292))</f>
        <v>0</v>
      </c>
      <c r="AA292">
        <f>(W292-BI292*(BN292+BO292)/1000)</f>
        <v>0</v>
      </c>
      <c r="AB292">
        <f>(-I292*44100)</f>
        <v>0</v>
      </c>
      <c r="AC292">
        <f>2*29.3*Q292*0.92*(BP292-V292)</f>
        <v>0</v>
      </c>
      <c r="AD292">
        <f>2*0.95*5.67E-8*(((BP292+$B$7)+273)^4-(V292+273)^4)</f>
        <v>0</v>
      </c>
      <c r="AE292">
        <f>T292+AD292+AB292+AC292</f>
        <v>0</v>
      </c>
      <c r="AF292">
        <f>BM292*AT292*(BH292-BG292*(1000-AT292*BJ292)/(1000-AT292*BI292))/(100*BA292)</f>
        <v>0</v>
      </c>
      <c r="AG292">
        <f>1000*BM292*AT292*(BI292-BJ292)/(100*BA292*(1000-AT292*BI292))</f>
        <v>0</v>
      </c>
      <c r="AH292">
        <f>(AI292 - AJ292 - BN292*1E3/(8.314*(BP292+273.15)) * AL292/BM292 * AK292) * BM292/(100*BA292) * (1000 - BJ292)/1000</f>
        <v>0</v>
      </c>
      <c r="AI292">
        <v>2027.539854890055</v>
      </c>
      <c r="AJ292">
        <v>2027.719757575756</v>
      </c>
      <c r="AK292">
        <v>-0.00576391090270911</v>
      </c>
      <c r="AL292">
        <v>67.23410520447862</v>
      </c>
      <c r="AM292">
        <f>(AO292 - AN292 + BN292*1E3/(8.314*(BP292+273.15)) * AQ292/BM292 * AP292) * BM292/(100*BA292) * 1000/(1000 - AO292)</f>
        <v>0</v>
      </c>
      <c r="AN292">
        <v>13.55378295126478</v>
      </c>
      <c r="AO292">
        <v>14.11969393939394</v>
      </c>
      <c r="AP292">
        <v>-0.0002232015489215163</v>
      </c>
      <c r="AQ292">
        <v>78.51587907857898</v>
      </c>
      <c r="AR292">
        <v>1</v>
      </c>
      <c r="AS292">
        <v>0</v>
      </c>
      <c r="AT292">
        <f>IF(AR292*$H$13&gt;=AV292,1.0,(AV292/(AV292-AR292*$H$13)))</f>
        <v>0</v>
      </c>
      <c r="AU292">
        <f>(AT292-1)*100</f>
        <v>0</v>
      </c>
      <c r="AV292">
        <f>MAX(0,($B$13+$C$13*BU292)/(1+$D$13*BU292)*BN292/(BP292+273)*$E$13)</f>
        <v>0</v>
      </c>
      <c r="AW292">
        <f>$B$11*BV292+$C$11*BW292+$F$11*CH292*(1-CK292)</f>
        <v>0</v>
      </c>
      <c r="AX292">
        <f>AW292*AY292</f>
        <v>0</v>
      </c>
      <c r="AY292">
        <f>($B$11*$D$9+$C$11*$D$9+$F$11*((CU292+CM292)/MAX(CU292+CM292+CV292, 0.1)*$I$9+CV292/MAX(CU292+CM292+CV292, 0.1)*$J$9))/($B$11+$C$11+$F$11)</f>
        <v>0</v>
      </c>
      <c r="AZ292">
        <f>($B$11*$K$9+$C$11*$K$9+$F$11*((CU292+CM292)/MAX(CU292+CM292+CV292, 0.1)*$P$9+CV292/MAX(CU292+CM292+CV292, 0.1)*$Q$9))/($B$11+$C$11+$F$11)</f>
        <v>0</v>
      </c>
      <c r="BA292">
        <v>6</v>
      </c>
      <c r="BB292">
        <v>0.5</v>
      </c>
      <c r="BC292" t="s">
        <v>355</v>
      </c>
      <c r="BD292">
        <v>2</v>
      </c>
      <c r="BE292" t="b">
        <v>1</v>
      </c>
      <c r="BF292">
        <v>1714164161.566667</v>
      </c>
      <c r="BG292">
        <v>1999.125666666667</v>
      </c>
      <c r="BH292">
        <v>2000.033666666666</v>
      </c>
      <c r="BI292">
        <v>14.13369333333334</v>
      </c>
      <c r="BJ292">
        <v>13.57664333333333</v>
      </c>
      <c r="BK292">
        <v>2005.609666666666</v>
      </c>
      <c r="BL292">
        <v>14.16204333333333</v>
      </c>
      <c r="BM292">
        <v>600.0895333333333</v>
      </c>
      <c r="BN292">
        <v>101.281</v>
      </c>
      <c r="BO292">
        <v>0.1001942466666667</v>
      </c>
      <c r="BP292">
        <v>23.86085666666667</v>
      </c>
      <c r="BQ292">
        <v>23.92256666666666</v>
      </c>
      <c r="BR292">
        <v>999.9000000000002</v>
      </c>
      <c r="BS292">
        <v>0</v>
      </c>
      <c r="BT292">
        <v>0</v>
      </c>
      <c r="BU292">
        <v>9997.017666666665</v>
      </c>
      <c r="BV292">
        <v>0</v>
      </c>
      <c r="BW292">
        <v>813.5509999999999</v>
      </c>
      <c r="BX292">
        <v>-0.9071288333333333</v>
      </c>
      <c r="BY292">
        <v>2027.785333333333</v>
      </c>
      <c r="BZ292">
        <v>2027.561333333334</v>
      </c>
      <c r="CA292">
        <v>0.5570487333333335</v>
      </c>
      <c r="CB292">
        <v>2000.033666666666</v>
      </c>
      <c r="CC292">
        <v>13.57664333333333</v>
      </c>
      <c r="CD292">
        <v>1.431474333333334</v>
      </c>
      <c r="CE292">
        <v>1.375056333333333</v>
      </c>
      <c r="CF292">
        <v>12.25521</v>
      </c>
      <c r="CG292">
        <v>11.64531333333333</v>
      </c>
      <c r="CH292">
        <v>349.9989666666666</v>
      </c>
      <c r="CI292">
        <v>0.9000082</v>
      </c>
      <c r="CJ292">
        <v>0.09999168000000001</v>
      </c>
      <c r="CK292">
        <v>0</v>
      </c>
      <c r="CL292">
        <v>217.0027666666667</v>
      </c>
      <c r="CM292">
        <v>5.00098</v>
      </c>
      <c r="CN292">
        <v>1294.465</v>
      </c>
      <c r="CO292">
        <v>3193.143666666667</v>
      </c>
      <c r="CP292">
        <v>35.2227</v>
      </c>
      <c r="CQ292">
        <v>38.73109999999999</v>
      </c>
      <c r="CR292">
        <v>36.95799999999999</v>
      </c>
      <c r="CS292">
        <v>37.94563333333333</v>
      </c>
      <c r="CT292">
        <v>36.9434</v>
      </c>
      <c r="CU292">
        <v>310.5013333333334</v>
      </c>
      <c r="CV292">
        <v>34.49466666666667</v>
      </c>
      <c r="CW292">
        <v>0</v>
      </c>
      <c r="CX292">
        <v>1714164256.7</v>
      </c>
      <c r="CY292">
        <v>0</v>
      </c>
      <c r="CZ292">
        <v>1714163585.5</v>
      </c>
      <c r="DA292" t="s">
        <v>902</v>
      </c>
      <c r="DB292">
        <v>1714163585.5</v>
      </c>
      <c r="DC292">
        <v>1714163575</v>
      </c>
      <c r="DD292">
        <v>10</v>
      </c>
      <c r="DE292">
        <v>2.525</v>
      </c>
      <c r="DF292">
        <v>-0.011</v>
      </c>
      <c r="DG292">
        <v>-6.331</v>
      </c>
      <c r="DH292">
        <v>-0.027</v>
      </c>
      <c r="DI292">
        <v>2000</v>
      </c>
      <c r="DJ292">
        <v>15</v>
      </c>
      <c r="DK292">
        <v>3.67</v>
      </c>
      <c r="DL292">
        <v>0.19</v>
      </c>
      <c r="DM292">
        <v>-0.9142560731707317</v>
      </c>
      <c r="DN292">
        <v>0.002064104529617021</v>
      </c>
      <c r="DO292">
        <v>0.08892563973929804</v>
      </c>
      <c r="DP292">
        <v>1</v>
      </c>
      <c r="DQ292">
        <v>0.5535507073170732</v>
      </c>
      <c r="DR292">
        <v>0.1019670313588858</v>
      </c>
      <c r="DS292">
        <v>0.01142825266767794</v>
      </c>
      <c r="DT292">
        <v>0</v>
      </c>
      <c r="DU292">
        <v>1</v>
      </c>
      <c r="DV292">
        <v>2</v>
      </c>
      <c r="DW292" t="s">
        <v>368</v>
      </c>
      <c r="DX292">
        <v>3.22719</v>
      </c>
      <c r="DY292">
        <v>2.70384</v>
      </c>
      <c r="DZ292">
        <v>0.293011</v>
      </c>
      <c r="EA292">
        <v>0.293177</v>
      </c>
      <c r="EB292">
        <v>0.0786087</v>
      </c>
      <c r="EC292">
        <v>0.0765832</v>
      </c>
      <c r="ED292">
        <v>22958.4</v>
      </c>
      <c r="EE292">
        <v>22371.4</v>
      </c>
      <c r="EF292">
        <v>31118.6</v>
      </c>
      <c r="EG292">
        <v>30026.5</v>
      </c>
      <c r="EH292">
        <v>38400.8</v>
      </c>
      <c r="EI292">
        <v>36693.5</v>
      </c>
      <c r="EJ292">
        <v>43598.8</v>
      </c>
      <c r="EK292">
        <v>41954.1</v>
      </c>
      <c r="EL292">
        <v>2.07558</v>
      </c>
      <c r="EM292">
        <v>1.83323</v>
      </c>
      <c r="EN292">
        <v>-0.0176951</v>
      </c>
      <c r="EO292">
        <v>0</v>
      </c>
      <c r="EP292">
        <v>24.2026</v>
      </c>
      <c r="EQ292">
        <v>999.9</v>
      </c>
      <c r="ER292">
        <v>35</v>
      </c>
      <c r="ES292">
        <v>34.2</v>
      </c>
      <c r="ET292">
        <v>18.6693</v>
      </c>
      <c r="EU292">
        <v>61.4832</v>
      </c>
      <c r="EV292">
        <v>22.2556</v>
      </c>
      <c r="EW292">
        <v>1</v>
      </c>
      <c r="EX292">
        <v>0.167983</v>
      </c>
      <c r="EY292">
        <v>2.84619</v>
      </c>
      <c r="EZ292">
        <v>20.1854</v>
      </c>
      <c r="FA292">
        <v>5.22373</v>
      </c>
      <c r="FB292">
        <v>11.998</v>
      </c>
      <c r="FC292">
        <v>4.9667</v>
      </c>
      <c r="FD292">
        <v>3.297</v>
      </c>
      <c r="FE292">
        <v>9999</v>
      </c>
      <c r="FF292">
        <v>9999</v>
      </c>
      <c r="FG292">
        <v>9999</v>
      </c>
      <c r="FH292">
        <v>30.2</v>
      </c>
      <c r="FI292">
        <v>4.97097</v>
      </c>
      <c r="FJ292">
        <v>1.86784</v>
      </c>
      <c r="FK292">
        <v>1.85928</v>
      </c>
      <c r="FL292">
        <v>1.86525</v>
      </c>
      <c r="FM292">
        <v>1.86313</v>
      </c>
      <c r="FN292">
        <v>1.86452</v>
      </c>
      <c r="FO292">
        <v>1.86004</v>
      </c>
      <c r="FP292">
        <v>1.86406</v>
      </c>
      <c r="FQ292">
        <v>0</v>
      </c>
      <c r="FR292">
        <v>0</v>
      </c>
      <c r="FS292">
        <v>0</v>
      </c>
      <c r="FT292">
        <v>0</v>
      </c>
      <c r="FU292" t="s">
        <v>358</v>
      </c>
      <c r="FV292" t="s">
        <v>359</v>
      </c>
      <c r="FW292" t="s">
        <v>360</v>
      </c>
      <c r="FX292" t="s">
        <v>360</v>
      </c>
      <c r="FY292" t="s">
        <v>360</v>
      </c>
      <c r="FZ292" t="s">
        <v>360</v>
      </c>
      <c r="GA292">
        <v>0</v>
      </c>
      <c r="GB292">
        <v>100</v>
      </c>
      <c r="GC292">
        <v>100</v>
      </c>
      <c r="GD292">
        <v>-6.48</v>
      </c>
      <c r="GE292">
        <v>-0.0284</v>
      </c>
      <c r="GF292">
        <v>1.535452364943019</v>
      </c>
      <c r="GG292">
        <v>-0.004200780211792431</v>
      </c>
      <c r="GH292">
        <v>-6.086107273994438E-07</v>
      </c>
      <c r="GI292">
        <v>3.538391214060535E-10</v>
      </c>
      <c r="GJ292">
        <v>-0.05000879605672461</v>
      </c>
      <c r="GK292">
        <v>0.006682484536868237</v>
      </c>
      <c r="GL292">
        <v>-0.0007200357986506558</v>
      </c>
      <c r="GM292">
        <v>2.515042002614049E-05</v>
      </c>
      <c r="GN292">
        <v>15</v>
      </c>
      <c r="GO292">
        <v>1944</v>
      </c>
      <c r="GP292">
        <v>3</v>
      </c>
      <c r="GQ292">
        <v>20</v>
      </c>
      <c r="GR292">
        <v>9.699999999999999</v>
      </c>
      <c r="GS292">
        <v>9.9</v>
      </c>
      <c r="GT292">
        <v>4.0332</v>
      </c>
      <c r="GU292">
        <v>2.40967</v>
      </c>
      <c r="GV292">
        <v>1.44775</v>
      </c>
      <c r="GW292">
        <v>2.28516</v>
      </c>
      <c r="GX292">
        <v>1.55151</v>
      </c>
      <c r="GY292">
        <v>2.43408</v>
      </c>
      <c r="GZ292">
        <v>38.1837</v>
      </c>
      <c r="HA292">
        <v>12.2933</v>
      </c>
      <c r="HB292">
        <v>18</v>
      </c>
      <c r="HC292">
        <v>588.701</v>
      </c>
      <c r="HD292">
        <v>435.064</v>
      </c>
      <c r="HE292">
        <v>19.9986</v>
      </c>
      <c r="HF292">
        <v>29.1855</v>
      </c>
      <c r="HG292">
        <v>29.9996</v>
      </c>
      <c r="HH292">
        <v>29.3242</v>
      </c>
      <c r="HI292">
        <v>29.3089</v>
      </c>
      <c r="HJ292">
        <v>80.7363</v>
      </c>
      <c r="HK292">
        <v>34.9831</v>
      </c>
      <c r="HL292">
        <v>31.8256</v>
      </c>
      <c r="HM292">
        <v>20</v>
      </c>
      <c r="HN292">
        <v>2000</v>
      </c>
      <c r="HO292">
        <v>13.6188</v>
      </c>
      <c r="HP292">
        <v>98.7364</v>
      </c>
      <c r="HQ292">
        <v>100.224</v>
      </c>
    </row>
    <row r="293" spans="1:225">
      <c r="A293">
        <v>277</v>
      </c>
      <c r="B293">
        <v>1714164179.5</v>
      </c>
      <c r="C293">
        <v>13122.40000009537</v>
      </c>
      <c r="D293" t="s">
        <v>943</v>
      </c>
      <c r="E293" t="s">
        <v>944</v>
      </c>
      <c r="F293">
        <v>5</v>
      </c>
      <c r="G293" t="s">
        <v>580</v>
      </c>
      <c r="H293">
        <v>1714164171.566667</v>
      </c>
      <c r="I293">
        <f>(J293)/1000</f>
        <v>0</v>
      </c>
      <c r="J293">
        <f>IF(BE293, AM293, AG293)</f>
        <v>0</v>
      </c>
      <c r="K293">
        <f>IF(BE293, AH293, AF293)</f>
        <v>0</v>
      </c>
      <c r="L293">
        <f>BG293 - IF(AT293&gt;1, K293*BA293*100.0/(AV293*BU293), 0)</f>
        <v>0</v>
      </c>
      <c r="M293">
        <f>((S293-I293/2)*L293-K293)/(S293+I293/2)</f>
        <v>0</v>
      </c>
      <c r="N293">
        <f>M293*(BN293+BO293)/1000.0</f>
        <v>0</v>
      </c>
      <c r="O293">
        <f>(BG293 - IF(AT293&gt;1, K293*BA293*100.0/(AV293*BU293), 0))*(BN293+BO293)/1000.0</f>
        <v>0</v>
      </c>
      <c r="P293">
        <f>2.0/((1/R293-1/Q293)+SIGN(R293)*SQRT((1/R293-1/Q293)*(1/R293-1/Q293) + 4*BB293/((BB293+1)*(BB293+1))*(2*1/R293*1/Q293-1/Q293*1/Q293)))</f>
        <v>0</v>
      </c>
      <c r="Q293">
        <f>IF(LEFT(BC293,1)&lt;&gt;"0",IF(LEFT(BC293,1)="1",3.0,BD293),$D$5+$E$5*(BU293*BN293/($K$5*1000))+$F$5*(BU293*BN293/($K$5*1000))*MAX(MIN(BA293,$J$5),$I$5)*MAX(MIN(BA293,$J$5),$I$5)+$G$5*MAX(MIN(BA293,$J$5),$I$5)*(BU293*BN293/($K$5*1000))+$H$5*(BU293*BN293/($K$5*1000))*(BU293*BN293/($K$5*1000)))</f>
        <v>0</v>
      </c>
      <c r="R293">
        <f>I293*(1000-(1000*0.61365*exp(17.502*V293/(240.97+V293))/(BN293+BO293)+BI293)/2)/(1000*0.61365*exp(17.502*V293/(240.97+V293))/(BN293+BO293)-BI293)</f>
        <v>0</v>
      </c>
      <c r="S293">
        <f>1/((BB293+1)/(P293/1.6)+1/(Q293/1.37)) + BB293/((BB293+1)/(P293/1.6) + BB293/(Q293/1.37))</f>
        <v>0</v>
      </c>
      <c r="T293">
        <f>(AW293*AZ293)</f>
        <v>0</v>
      </c>
      <c r="U293">
        <f>(BP293+(T293+2*0.95*5.67E-8*(((BP293+$B$7)+273)^4-(BP293+273)^4)-44100*I293)/(1.84*29.3*Q293+8*0.95*5.67E-8*(BP293+273)^3))</f>
        <v>0</v>
      </c>
      <c r="V293">
        <f>($C$7*BQ293+$D$7*BR293+$E$7*U293)</f>
        <v>0</v>
      </c>
      <c r="W293">
        <f>0.61365*exp(17.502*V293/(240.97+V293))</f>
        <v>0</v>
      </c>
      <c r="X293">
        <f>(Y293/Z293*100)</f>
        <v>0</v>
      </c>
      <c r="Y293">
        <f>BI293*(BN293+BO293)/1000</f>
        <v>0</v>
      </c>
      <c r="Z293">
        <f>0.61365*exp(17.502*BP293/(240.97+BP293))</f>
        <v>0</v>
      </c>
      <c r="AA293">
        <f>(W293-BI293*(BN293+BO293)/1000)</f>
        <v>0</v>
      </c>
      <c r="AB293">
        <f>(-I293*44100)</f>
        <v>0</v>
      </c>
      <c r="AC293">
        <f>2*29.3*Q293*0.92*(BP293-V293)</f>
        <v>0</v>
      </c>
      <c r="AD293">
        <f>2*0.95*5.67E-8*(((BP293+$B$7)+273)^4-(V293+273)^4)</f>
        <v>0</v>
      </c>
      <c r="AE293">
        <f>T293+AD293+AB293+AC293</f>
        <v>0</v>
      </c>
      <c r="AF293">
        <f>BM293*AT293*(BH293-BG293*(1000-AT293*BJ293)/(1000-AT293*BI293))/(100*BA293)</f>
        <v>0</v>
      </c>
      <c r="AG293">
        <f>1000*BM293*AT293*(BI293-BJ293)/(100*BA293*(1000-AT293*BI293))</f>
        <v>0</v>
      </c>
      <c r="AH293">
        <f>(AI293 - AJ293 - BN293*1E3/(8.314*(BP293+273.15)) * AL293/BM293 * AK293) * BM293/(100*BA293) * (1000 - BJ293)/1000</f>
        <v>0</v>
      </c>
      <c r="AI293">
        <v>2027.623559801703</v>
      </c>
      <c r="AJ293">
        <v>2027.74018181818</v>
      </c>
      <c r="AK293">
        <v>0.03848347083884085</v>
      </c>
      <c r="AL293">
        <v>67.23410520447862</v>
      </c>
      <c r="AM293">
        <f>(AO293 - AN293 + BN293*1E3/(8.314*(BP293+273.15)) * AQ293/BM293 * AP293) * BM293/(100*BA293) * 1000/(1000 - AO293)</f>
        <v>0</v>
      </c>
      <c r="AN293">
        <v>13.55453410537556</v>
      </c>
      <c r="AO293">
        <v>14.10154424242424</v>
      </c>
      <c r="AP293">
        <v>-9.995241299575859E-06</v>
      </c>
      <c r="AQ293">
        <v>78.51587907857898</v>
      </c>
      <c r="AR293">
        <v>1</v>
      </c>
      <c r="AS293">
        <v>0</v>
      </c>
      <c r="AT293">
        <f>IF(AR293*$H$13&gt;=AV293,1.0,(AV293/(AV293-AR293*$H$13)))</f>
        <v>0</v>
      </c>
      <c r="AU293">
        <f>(AT293-1)*100</f>
        <v>0</v>
      </c>
      <c r="AV293">
        <f>MAX(0,($B$13+$C$13*BU293)/(1+$D$13*BU293)*BN293/(BP293+273)*$E$13)</f>
        <v>0</v>
      </c>
      <c r="AW293">
        <f>$B$11*BV293+$C$11*BW293+$F$11*CH293*(1-CK293)</f>
        <v>0</v>
      </c>
      <c r="AX293">
        <f>AW293*AY293</f>
        <v>0</v>
      </c>
      <c r="AY293">
        <f>($B$11*$D$9+$C$11*$D$9+$F$11*((CU293+CM293)/MAX(CU293+CM293+CV293, 0.1)*$I$9+CV293/MAX(CU293+CM293+CV293, 0.1)*$J$9))/($B$11+$C$11+$F$11)</f>
        <v>0</v>
      </c>
      <c r="AZ293">
        <f>($B$11*$K$9+$C$11*$K$9+$F$11*((CU293+CM293)/MAX(CU293+CM293+CV293, 0.1)*$P$9+CV293/MAX(CU293+CM293+CV293, 0.1)*$Q$9))/($B$11+$C$11+$F$11)</f>
        <v>0</v>
      </c>
      <c r="BA293">
        <v>6</v>
      </c>
      <c r="BB293">
        <v>0.5</v>
      </c>
      <c r="BC293" t="s">
        <v>355</v>
      </c>
      <c r="BD293">
        <v>2</v>
      </c>
      <c r="BE293" t="b">
        <v>1</v>
      </c>
      <c r="BF293">
        <v>1714164171.566667</v>
      </c>
      <c r="BG293">
        <v>1999.101333333333</v>
      </c>
      <c r="BH293">
        <v>2000.03</v>
      </c>
      <c r="BI293">
        <v>14.11375333333333</v>
      </c>
      <c r="BJ293">
        <v>13.55107666666667</v>
      </c>
      <c r="BK293">
        <v>2005.584333333333</v>
      </c>
      <c r="BL293">
        <v>14.14213</v>
      </c>
      <c r="BM293">
        <v>599.9407666666667</v>
      </c>
      <c r="BN293">
        <v>101.2838</v>
      </c>
      <c r="BO293">
        <v>0.09993741666666667</v>
      </c>
      <c r="BP293">
        <v>23.83987333333333</v>
      </c>
      <c r="BQ293">
        <v>23.90632333333334</v>
      </c>
      <c r="BR293">
        <v>999.9000000000002</v>
      </c>
      <c r="BS293">
        <v>0</v>
      </c>
      <c r="BT293">
        <v>0</v>
      </c>
      <c r="BU293">
        <v>9995.399000000001</v>
      </c>
      <c r="BV293">
        <v>0</v>
      </c>
      <c r="BW293">
        <v>776.9485999999998</v>
      </c>
      <c r="BX293">
        <v>-0.9285359333333333</v>
      </c>
      <c r="BY293">
        <v>2027.72</v>
      </c>
      <c r="BZ293">
        <v>2027.505</v>
      </c>
      <c r="CA293">
        <v>0.5626876666666667</v>
      </c>
      <c r="CB293">
        <v>2000.03</v>
      </c>
      <c r="CC293">
        <v>13.55107666666667</v>
      </c>
      <c r="CD293">
        <v>1.429494333333334</v>
      </c>
      <c r="CE293">
        <v>1.372503333333333</v>
      </c>
      <c r="CF293">
        <v>12.23415666666667</v>
      </c>
      <c r="CG293">
        <v>11.6172</v>
      </c>
      <c r="CH293">
        <v>350.0017</v>
      </c>
      <c r="CI293">
        <v>0.9000136666666668</v>
      </c>
      <c r="CJ293">
        <v>0.0999862</v>
      </c>
      <c r="CK293">
        <v>0</v>
      </c>
      <c r="CL293">
        <v>216.4873333333333</v>
      </c>
      <c r="CM293">
        <v>5.00098</v>
      </c>
      <c r="CN293">
        <v>1292.71</v>
      </c>
      <c r="CO293">
        <v>3193.174333333333</v>
      </c>
      <c r="CP293">
        <v>35.16013333333333</v>
      </c>
      <c r="CQ293">
        <v>38.67673333333334</v>
      </c>
      <c r="CR293">
        <v>36.91013333333333</v>
      </c>
      <c r="CS293">
        <v>37.84756666666666</v>
      </c>
      <c r="CT293">
        <v>36.89153333333334</v>
      </c>
      <c r="CU293">
        <v>310.5043333333334</v>
      </c>
      <c r="CV293">
        <v>34.49233333333333</v>
      </c>
      <c r="CW293">
        <v>0</v>
      </c>
      <c r="CX293">
        <v>1714164266.9</v>
      </c>
      <c r="CY293">
        <v>0</v>
      </c>
      <c r="CZ293">
        <v>1714163585.5</v>
      </c>
      <c r="DA293" t="s">
        <v>902</v>
      </c>
      <c r="DB293">
        <v>1714163585.5</v>
      </c>
      <c r="DC293">
        <v>1714163575</v>
      </c>
      <c r="DD293">
        <v>10</v>
      </c>
      <c r="DE293">
        <v>2.525</v>
      </c>
      <c r="DF293">
        <v>-0.011</v>
      </c>
      <c r="DG293">
        <v>-6.331</v>
      </c>
      <c r="DH293">
        <v>-0.027</v>
      </c>
      <c r="DI293">
        <v>2000</v>
      </c>
      <c r="DJ293">
        <v>15</v>
      </c>
      <c r="DK293">
        <v>3.67</v>
      </c>
      <c r="DL293">
        <v>0.19</v>
      </c>
      <c r="DM293">
        <v>-0.9205768292682928</v>
      </c>
      <c r="DN293">
        <v>-0.2899658885017421</v>
      </c>
      <c r="DO293">
        <v>0.1460693007737486</v>
      </c>
      <c r="DP293">
        <v>0</v>
      </c>
      <c r="DQ293">
        <v>0.5600808292682926</v>
      </c>
      <c r="DR293">
        <v>-0.006034222996514993</v>
      </c>
      <c r="DS293">
        <v>0.01177392988644194</v>
      </c>
      <c r="DT293">
        <v>1</v>
      </c>
      <c r="DU293">
        <v>1</v>
      </c>
      <c r="DV293">
        <v>2</v>
      </c>
      <c r="DW293" t="s">
        <v>368</v>
      </c>
      <c r="DX293">
        <v>3.22753</v>
      </c>
      <c r="DY293">
        <v>2.70427</v>
      </c>
      <c r="DZ293">
        <v>0.293011</v>
      </c>
      <c r="EA293">
        <v>0.293152</v>
      </c>
      <c r="EB293">
        <v>0.078542</v>
      </c>
      <c r="EC293">
        <v>0.0766381</v>
      </c>
      <c r="ED293">
        <v>22959.2</v>
      </c>
      <c r="EE293">
        <v>22372.7</v>
      </c>
      <c r="EF293">
        <v>31119.6</v>
      </c>
      <c r="EG293">
        <v>30027.1</v>
      </c>
      <c r="EH293">
        <v>38404.7</v>
      </c>
      <c r="EI293">
        <v>36692.1</v>
      </c>
      <c r="EJ293">
        <v>43600.1</v>
      </c>
      <c r="EK293">
        <v>41955</v>
      </c>
      <c r="EL293">
        <v>2.0758</v>
      </c>
      <c r="EM293">
        <v>1.83315</v>
      </c>
      <c r="EN293">
        <v>-0.0168569</v>
      </c>
      <c r="EO293">
        <v>0</v>
      </c>
      <c r="EP293">
        <v>24.1692</v>
      </c>
      <c r="EQ293">
        <v>999.9</v>
      </c>
      <c r="ER293">
        <v>35</v>
      </c>
      <c r="ES293">
        <v>34.2</v>
      </c>
      <c r="ET293">
        <v>18.6721</v>
      </c>
      <c r="EU293">
        <v>61.3832</v>
      </c>
      <c r="EV293">
        <v>21.9151</v>
      </c>
      <c r="EW293">
        <v>1</v>
      </c>
      <c r="EX293">
        <v>0.166974</v>
      </c>
      <c r="EY293">
        <v>2.83249</v>
      </c>
      <c r="EZ293">
        <v>20.1857</v>
      </c>
      <c r="FA293">
        <v>5.22328</v>
      </c>
      <c r="FB293">
        <v>11.998</v>
      </c>
      <c r="FC293">
        <v>4.96635</v>
      </c>
      <c r="FD293">
        <v>3.297</v>
      </c>
      <c r="FE293">
        <v>9999</v>
      </c>
      <c r="FF293">
        <v>9999</v>
      </c>
      <c r="FG293">
        <v>9999</v>
      </c>
      <c r="FH293">
        <v>30.2</v>
      </c>
      <c r="FI293">
        <v>4.97097</v>
      </c>
      <c r="FJ293">
        <v>1.86784</v>
      </c>
      <c r="FK293">
        <v>1.85928</v>
      </c>
      <c r="FL293">
        <v>1.86525</v>
      </c>
      <c r="FM293">
        <v>1.86315</v>
      </c>
      <c r="FN293">
        <v>1.86451</v>
      </c>
      <c r="FO293">
        <v>1.86005</v>
      </c>
      <c r="FP293">
        <v>1.86407</v>
      </c>
      <c r="FQ293">
        <v>0</v>
      </c>
      <c r="FR293">
        <v>0</v>
      </c>
      <c r="FS293">
        <v>0</v>
      </c>
      <c r="FT293">
        <v>0</v>
      </c>
      <c r="FU293" t="s">
        <v>358</v>
      </c>
      <c r="FV293" t="s">
        <v>359</v>
      </c>
      <c r="FW293" t="s">
        <v>360</v>
      </c>
      <c r="FX293" t="s">
        <v>360</v>
      </c>
      <c r="FY293" t="s">
        <v>360</v>
      </c>
      <c r="FZ293" t="s">
        <v>360</v>
      </c>
      <c r="GA293">
        <v>0</v>
      </c>
      <c r="GB293">
        <v>100</v>
      </c>
      <c r="GC293">
        <v>100</v>
      </c>
      <c r="GD293">
        <v>-6.49</v>
      </c>
      <c r="GE293">
        <v>-0.0284</v>
      </c>
      <c r="GF293">
        <v>1.535452364943019</v>
      </c>
      <c r="GG293">
        <v>-0.004200780211792431</v>
      </c>
      <c r="GH293">
        <v>-6.086107273994438E-07</v>
      </c>
      <c r="GI293">
        <v>3.538391214060535E-10</v>
      </c>
      <c r="GJ293">
        <v>-0.05000879605672461</v>
      </c>
      <c r="GK293">
        <v>0.006682484536868237</v>
      </c>
      <c r="GL293">
        <v>-0.0007200357986506558</v>
      </c>
      <c r="GM293">
        <v>2.515042002614049E-05</v>
      </c>
      <c r="GN293">
        <v>15</v>
      </c>
      <c r="GO293">
        <v>1944</v>
      </c>
      <c r="GP293">
        <v>3</v>
      </c>
      <c r="GQ293">
        <v>20</v>
      </c>
      <c r="GR293">
        <v>9.9</v>
      </c>
      <c r="GS293">
        <v>10.1</v>
      </c>
      <c r="GT293">
        <v>4.03442</v>
      </c>
      <c r="GU293">
        <v>2.43164</v>
      </c>
      <c r="GV293">
        <v>1.44775</v>
      </c>
      <c r="GW293">
        <v>2.28394</v>
      </c>
      <c r="GX293">
        <v>1.55151</v>
      </c>
      <c r="GY293">
        <v>2.41821</v>
      </c>
      <c r="GZ293">
        <v>38.1593</v>
      </c>
      <c r="HA293">
        <v>12.2845</v>
      </c>
      <c r="HB293">
        <v>18</v>
      </c>
      <c r="HC293">
        <v>588.755</v>
      </c>
      <c r="HD293">
        <v>434.946</v>
      </c>
      <c r="HE293">
        <v>19.9985</v>
      </c>
      <c r="HF293">
        <v>29.1729</v>
      </c>
      <c r="HG293">
        <v>29.9995</v>
      </c>
      <c r="HH293">
        <v>29.3133</v>
      </c>
      <c r="HI293">
        <v>29.2989</v>
      </c>
      <c r="HJ293">
        <v>80.7393</v>
      </c>
      <c r="HK293">
        <v>34.9831</v>
      </c>
      <c r="HL293">
        <v>31.8256</v>
      </c>
      <c r="HM293">
        <v>20</v>
      </c>
      <c r="HN293">
        <v>2000</v>
      </c>
      <c r="HO293">
        <v>13.6198</v>
      </c>
      <c r="HP293">
        <v>98.7394</v>
      </c>
      <c r="HQ293">
        <v>100.227</v>
      </c>
    </row>
    <row r="294" spans="1:225">
      <c r="A294">
        <v>278</v>
      </c>
      <c r="B294">
        <v>1714164223</v>
      </c>
      <c r="C294">
        <v>13165.90000009537</v>
      </c>
      <c r="D294" t="s">
        <v>945</v>
      </c>
      <c r="E294" t="s">
        <v>946</v>
      </c>
      <c r="F294">
        <v>5</v>
      </c>
      <c r="G294" t="s">
        <v>580</v>
      </c>
      <c r="H294">
        <v>1714164215.25</v>
      </c>
      <c r="I294">
        <f>(J294)/1000</f>
        <v>0</v>
      </c>
      <c r="J294">
        <f>IF(BE294, AM294, AG294)</f>
        <v>0</v>
      </c>
      <c r="K294">
        <f>IF(BE294, AH294, AF294)</f>
        <v>0</v>
      </c>
      <c r="L294">
        <f>BG294 - IF(AT294&gt;1, K294*BA294*100.0/(AV294*BU294), 0)</f>
        <v>0</v>
      </c>
      <c r="M294">
        <f>((S294-I294/2)*L294-K294)/(S294+I294/2)</f>
        <v>0</v>
      </c>
      <c r="N294">
        <f>M294*(BN294+BO294)/1000.0</f>
        <v>0</v>
      </c>
      <c r="O294">
        <f>(BG294 - IF(AT294&gt;1, K294*BA294*100.0/(AV294*BU294), 0))*(BN294+BO294)/1000.0</f>
        <v>0</v>
      </c>
      <c r="P294">
        <f>2.0/((1/R294-1/Q294)+SIGN(R294)*SQRT((1/R294-1/Q294)*(1/R294-1/Q294) + 4*BB294/((BB294+1)*(BB294+1))*(2*1/R294*1/Q294-1/Q294*1/Q294)))</f>
        <v>0</v>
      </c>
      <c r="Q294">
        <f>IF(LEFT(BC294,1)&lt;&gt;"0",IF(LEFT(BC294,1)="1",3.0,BD294),$D$5+$E$5*(BU294*BN294/($K$5*1000))+$F$5*(BU294*BN294/($K$5*1000))*MAX(MIN(BA294,$J$5),$I$5)*MAX(MIN(BA294,$J$5),$I$5)+$G$5*MAX(MIN(BA294,$J$5),$I$5)*(BU294*BN294/($K$5*1000))+$H$5*(BU294*BN294/($K$5*1000))*(BU294*BN294/($K$5*1000)))</f>
        <v>0</v>
      </c>
      <c r="R294">
        <f>I294*(1000-(1000*0.61365*exp(17.502*V294/(240.97+V294))/(BN294+BO294)+BI294)/2)/(1000*0.61365*exp(17.502*V294/(240.97+V294))/(BN294+BO294)-BI294)</f>
        <v>0</v>
      </c>
      <c r="S294">
        <f>1/((BB294+1)/(P294/1.6)+1/(Q294/1.37)) + BB294/((BB294+1)/(P294/1.6) + BB294/(Q294/1.37))</f>
        <v>0</v>
      </c>
      <c r="T294">
        <f>(AW294*AZ294)</f>
        <v>0</v>
      </c>
      <c r="U294">
        <f>(BP294+(T294+2*0.95*5.67E-8*(((BP294+$B$7)+273)^4-(BP294+273)^4)-44100*I294)/(1.84*29.3*Q294+8*0.95*5.67E-8*(BP294+273)^3))</f>
        <v>0</v>
      </c>
      <c r="V294">
        <f>($C$7*BQ294+$D$7*BR294+$E$7*U294)</f>
        <v>0</v>
      </c>
      <c r="W294">
        <f>0.61365*exp(17.502*V294/(240.97+V294))</f>
        <v>0</v>
      </c>
      <c r="X294">
        <f>(Y294/Z294*100)</f>
        <v>0</v>
      </c>
      <c r="Y294">
        <f>BI294*(BN294+BO294)/1000</f>
        <v>0</v>
      </c>
      <c r="Z294">
        <f>0.61365*exp(17.502*BP294/(240.97+BP294))</f>
        <v>0</v>
      </c>
      <c r="AA294">
        <f>(W294-BI294*(BN294+BO294)/1000)</f>
        <v>0</v>
      </c>
      <c r="AB294">
        <f>(-I294*44100)</f>
        <v>0</v>
      </c>
      <c r="AC294">
        <f>2*29.3*Q294*0.92*(BP294-V294)</f>
        <v>0</v>
      </c>
      <c r="AD294">
        <f>2*0.95*5.67E-8*(((BP294+$B$7)+273)^4-(V294+273)^4)</f>
        <v>0</v>
      </c>
      <c r="AE294">
        <f>T294+AD294+AB294+AC294</f>
        <v>0</v>
      </c>
      <c r="AF294">
        <f>BM294*AT294*(BH294-BG294*(1000-AT294*BJ294)/(1000-AT294*BI294))/(100*BA294)</f>
        <v>0</v>
      </c>
      <c r="AG294">
        <f>1000*BM294*AT294*(BI294-BJ294)/(100*BA294*(1000-AT294*BI294))</f>
        <v>0</v>
      </c>
      <c r="AH294">
        <f>(AI294 - AJ294 - BN294*1E3/(8.314*(BP294+273.15)) * AL294/BM294 * AK294) * BM294/(100*BA294) * (1000 - BJ294)/1000</f>
        <v>0</v>
      </c>
      <c r="AI294">
        <v>2027.460827013866</v>
      </c>
      <c r="AJ294">
        <v>2027.648666666667</v>
      </c>
      <c r="AK294">
        <v>-0.02651680236466796</v>
      </c>
      <c r="AL294">
        <v>67.23410520447862</v>
      </c>
      <c r="AM294">
        <f>(AO294 - AN294 + BN294*1E3/(8.314*(BP294+273.15)) * AQ294/BM294 * AP294) * BM294/(100*BA294) * 1000/(1000 - AO294)</f>
        <v>0</v>
      </c>
      <c r="AN294">
        <v>13.51586124826393</v>
      </c>
      <c r="AO294">
        <v>14.08074666666667</v>
      </c>
      <c r="AP294">
        <v>-5.314758723202253E-05</v>
      </c>
      <c r="AQ294">
        <v>78.51587907857898</v>
      </c>
      <c r="AR294">
        <v>1</v>
      </c>
      <c r="AS294">
        <v>0</v>
      </c>
      <c r="AT294">
        <f>IF(AR294*$H$13&gt;=AV294,1.0,(AV294/(AV294-AR294*$H$13)))</f>
        <v>0</v>
      </c>
      <c r="AU294">
        <f>(AT294-1)*100</f>
        <v>0</v>
      </c>
      <c r="AV294">
        <f>MAX(0,($B$13+$C$13*BU294)/(1+$D$13*BU294)*BN294/(BP294+273)*$E$13)</f>
        <v>0</v>
      </c>
      <c r="AW294">
        <f>$B$11*BV294+$C$11*BW294+$F$11*CH294*(1-CK294)</f>
        <v>0</v>
      </c>
      <c r="AX294">
        <f>AW294*AY294</f>
        <v>0</v>
      </c>
      <c r="AY294">
        <f>($B$11*$D$9+$C$11*$D$9+$F$11*((CU294+CM294)/MAX(CU294+CM294+CV294, 0.1)*$I$9+CV294/MAX(CU294+CM294+CV294, 0.1)*$J$9))/($B$11+$C$11+$F$11)</f>
        <v>0</v>
      </c>
      <c r="AZ294">
        <f>($B$11*$K$9+$C$11*$K$9+$F$11*((CU294+CM294)/MAX(CU294+CM294+CV294, 0.1)*$P$9+CV294/MAX(CU294+CM294+CV294, 0.1)*$Q$9))/($B$11+$C$11+$F$11)</f>
        <v>0</v>
      </c>
      <c r="BA294">
        <v>6</v>
      </c>
      <c r="BB294">
        <v>0.5</v>
      </c>
      <c r="BC294" t="s">
        <v>355</v>
      </c>
      <c r="BD294">
        <v>2</v>
      </c>
      <c r="BE294" t="b">
        <v>1</v>
      </c>
      <c r="BF294">
        <v>1714164215.25</v>
      </c>
      <c r="BG294">
        <v>1999.078333333333</v>
      </c>
      <c r="BH294">
        <v>1999.993</v>
      </c>
      <c r="BI294">
        <v>14.09351333333333</v>
      </c>
      <c r="BJ294">
        <v>13.54055666666667</v>
      </c>
      <c r="BK294">
        <v>2005.561333333333</v>
      </c>
      <c r="BL294">
        <v>14.12191333333333</v>
      </c>
      <c r="BM294">
        <v>599.9874666666667</v>
      </c>
      <c r="BN294">
        <v>101.2748666666667</v>
      </c>
      <c r="BO294">
        <v>0.09993296666666665</v>
      </c>
      <c r="BP294">
        <v>23.77613333333334</v>
      </c>
      <c r="BQ294">
        <v>23.83681333333334</v>
      </c>
      <c r="BR294">
        <v>999.9000000000002</v>
      </c>
      <c r="BS294">
        <v>0</v>
      </c>
      <c r="BT294">
        <v>0</v>
      </c>
      <c r="BU294">
        <v>10000.832</v>
      </c>
      <c r="BV294">
        <v>0</v>
      </c>
      <c r="BW294">
        <v>823.2223666666665</v>
      </c>
      <c r="BX294">
        <v>-0.9151528</v>
      </c>
      <c r="BY294">
        <v>2027.655</v>
      </c>
      <c r="BZ294">
        <v>2027.446333333333</v>
      </c>
      <c r="CA294">
        <v>0.5529534</v>
      </c>
      <c r="CB294">
        <v>1999.993</v>
      </c>
      <c r="CC294">
        <v>13.54055666666667</v>
      </c>
      <c r="CD294">
        <v>1.427318666666667</v>
      </c>
      <c r="CE294">
        <v>1.371318666666667</v>
      </c>
      <c r="CF294">
        <v>12.21102666666667</v>
      </c>
      <c r="CG294">
        <v>11.60413666666667</v>
      </c>
      <c r="CH294">
        <v>349.9875333333333</v>
      </c>
      <c r="CI294">
        <v>0.9000109333333334</v>
      </c>
      <c r="CJ294">
        <v>0.09998894</v>
      </c>
      <c r="CK294">
        <v>0</v>
      </c>
      <c r="CL294">
        <v>214.2794</v>
      </c>
      <c r="CM294">
        <v>5.00098</v>
      </c>
      <c r="CN294">
        <v>1223.582666666666</v>
      </c>
      <c r="CO294">
        <v>3193.041333333334</v>
      </c>
      <c r="CP294">
        <v>34.9622</v>
      </c>
      <c r="CQ294">
        <v>38.43706666666666</v>
      </c>
      <c r="CR294">
        <v>36.68286666666666</v>
      </c>
      <c r="CS294">
        <v>37.604</v>
      </c>
      <c r="CT294">
        <v>36.6788</v>
      </c>
      <c r="CU294">
        <v>310.492</v>
      </c>
      <c r="CV294">
        <v>34.492</v>
      </c>
      <c r="CW294">
        <v>0</v>
      </c>
      <c r="CX294">
        <v>1714164310.1</v>
      </c>
      <c r="CY294">
        <v>0</v>
      </c>
      <c r="CZ294">
        <v>1714163585.5</v>
      </c>
      <c r="DA294" t="s">
        <v>902</v>
      </c>
      <c r="DB294">
        <v>1714163585.5</v>
      </c>
      <c r="DC294">
        <v>1714163575</v>
      </c>
      <c r="DD294">
        <v>10</v>
      </c>
      <c r="DE294">
        <v>2.525</v>
      </c>
      <c r="DF294">
        <v>-0.011</v>
      </c>
      <c r="DG294">
        <v>-6.331</v>
      </c>
      <c r="DH294">
        <v>-0.027</v>
      </c>
      <c r="DI294">
        <v>2000</v>
      </c>
      <c r="DJ294">
        <v>15</v>
      </c>
      <c r="DK294">
        <v>3.67</v>
      </c>
      <c r="DL294">
        <v>0.19</v>
      </c>
      <c r="DM294">
        <v>-0.9144106829268291</v>
      </c>
      <c r="DN294">
        <v>-0.3604514425087119</v>
      </c>
      <c r="DO294">
        <v>0.1331071790826419</v>
      </c>
      <c r="DP294">
        <v>0</v>
      </c>
      <c r="DQ294">
        <v>0.546990512195122</v>
      </c>
      <c r="DR294">
        <v>0.1234765087108019</v>
      </c>
      <c r="DS294">
        <v>0.01424811529876581</v>
      </c>
      <c r="DT294">
        <v>0</v>
      </c>
      <c r="DU294">
        <v>0</v>
      </c>
      <c r="DV294">
        <v>2</v>
      </c>
      <c r="DW294" t="s">
        <v>357</v>
      </c>
      <c r="DX294">
        <v>3.22747</v>
      </c>
      <c r="DY294">
        <v>2.7043</v>
      </c>
      <c r="DZ294">
        <v>0.293015</v>
      </c>
      <c r="EA294">
        <v>0.293155</v>
      </c>
      <c r="EB294">
        <v>0.07844959999999999</v>
      </c>
      <c r="EC294">
        <v>0.0763964</v>
      </c>
      <c r="ED294">
        <v>22961.7</v>
      </c>
      <c r="EE294">
        <v>22376.2</v>
      </c>
      <c r="EF294">
        <v>31122.6</v>
      </c>
      <c r="EG294">
        <v>30031.4</v>
      </c>
      <c r="EH294">
        <v>38412.5</v>
      </c>
      <c r="EI294">
        <v>36706.7</v>
      </c>
      <c r="EJ294">
        <v>43604.5</v>
      </c>
      <c r="EK294">
        <v>41960.8</v>
      </c>
      <c r="EL294">
        <v>2.0763</v>
      </c>
      <c r="EM294">
        <v>1.8341</v>
      </c>
      <c r="EN294">
        <v>-0.0137091</v>
      </c>
      <c r="EO294">
        <v>0</v>
      </c>
      <c r="EP294">
        <v>24.0598</v>
      </c>
      <c r="EQ294">
        <v>999.9</v>
      </c>
      <c r="ER294">
        <v>34.8</v>
      </c>
      <c r="ES294">
        <v>34.1</v>
      </c>
      <c r="ET294">
        <v>18.4614</v>
      </c>
      <c r="EU294">
        <v>61.1232</v>
      </c>
      <c r="EV294">
        <v>22.0152</v>
      </c>
      <c r="EW294">
        <v>1</v>
      </c>
      <c r="EX294">
        <v>0.161552</v>
      </c>
      <c r="EY294">
        <v>2.77112</v>
      </c>
      <c r="EZ294">
        <v>20.1868</v>
      </c>
      <c r="FA294">
        <v>5.22328</v>
      </c>
      <c r="FB294">
        <v>11.998</v>
      </c>
      <c r="FC294">
        <v>4.9661</v>
      </c>
      <c r="FD294">
        <v>3.297</v>
      </c>
      <c r="FE294">
        <v>9999</v>
      </c>
      <c r="FF294">
        <v>9999</v>
      </c>
      <c r="FG294">
        <v>9999</v>
      </c>
      <c r="FH294">
        <v>30.2</v>
      </c>
      <c r="FI294">
        <v>4.97098</v>
      </c>
      <c r="FJ294">
        <v>1.86783</v>
      </c>
      <c r="FK294">
        <v>1.85928</v>
      </c>
      <c r="FL294">
        <v>1.86525</v>
      </c>
      <c r="FM294">
        <v>1.86313</v>
      </c>
      <c r="FN294">
        <v>1.86456</v>
      </c>
      <c r="FO294">
        <v>1.86005</v>
      </c>
      <c r="FP294">
        <v>1.86411</v>
      </c>
      <c r="FQ294">
        <v>0</v>
      </c>
      <c r="FR294">
        <v>0</v>
      </c>
      <c r="FS294">
        <v>0</v>
      </c>
      <c r="FT294">
        <v>0</v>
      </c>
      <c r="FU294" t="s">
        <v>358</v>
      </c>
      <c r="FV294" t="s">
        <v>359</v>
      </c>
      <c r="FW294" t="s">
        <v>360</v>
      </c>
      <c r="FX294" t="s">
        <v>360</v>
      </c>
      <c r="FY294" t="s">
        <v>360</v>
      </c>
      <c r="FZ294" t="s">
        <v>360</v>
      </c>
      <c r="GA294">
        <v>0</v>
      </c>
      <c r="GB294">
        <v>100</v>
      </c>
      <c r="GC294">
        <v>100</v>
      </c>
      <c r="GD294">
        <v>-6.48</v>
      </c>
      <c r="GE294">
        <v>-0.0284</v>
      </c>
      <c r="GF294">
        <v>1.535452364943019</v>
      </c>
      <c r="GG294">
        <v>-0.004200780211792431</v>
      </c>
      <c r="GH294">
        <v>-6.086107273994438E-07</v>
      </c>
      <c r="GI294">
        <v>3.538391214060535E-10</v>
      </c>
      <c r="GJ294">
        <v>-0.05000879605672461</v>
      </c>
      <c r="GK294">
        <v>0.006682484536868237</v>
      </c>
      <c r="GL294">
        <v>-0.0007200357986506558</v>
      </c>
      <c r="GM294">
        <v>2.515042002614049E-05</v>
      </c>
      <c r="GN294">
        <v>15</v>
      </c>
      <c r="GO294">
        <v>1944</v>
      </c>
      <c r="GP294">
        <v>3</v>
      </c>
      <c r="GQ294">
        <v>20</v>
      </c>
      <c r="GR294">
        <v>10.6</v>
      </c>
      <c r="GS294">
        <v>10.8</v>
      </c>
      <c r="GT294">
        <v>4.0332</v>
      </c>
      <c r="GU294">
        <v>2.41089</v>
      </c>
      <c r="GV294">
        <v>1.44775</v>
      </c>
      <c r="GW294">
        <v>2.28516</v>
      </c>
      <c r="GX294">
        <v>1.55151</v>
      </c>
      <c r="GY294">
        <v>2.46826</v>
      </c>
      <c r="GZ294">
        <v>38.1106</v>
      </c>
      <c r="HA294">
        <v>12.2495</v>
      </c>
      <c r="HB294">
        <v>18</v>
      </c>
      <c r="HC294">
        <v>588.619</v>
      </c>
      <c r="HD294">
        <v>435.148</v>
      </c>
      <c r="HE294">
        <v>19.9994</v>
      </c>
      <c r="HF294">
        <v>29.1136</v>
      </c>
      <c r="HG294">
        <v>29.9995</v>
      </c>
      <c r="HH294">
        <v>29.2627</v>
      </c>
      <c r="HI294">
        <v>29.2486</v>
      </c>
      <c r="HJ294">
        <v>80.7333</v>
      </c>
      <c r="HK294">
        <v>34.4268</v>
      </c>
      <c r="HL294">
        <v>31.0734</v>
      </c>
      <c r="HM294">
        <v>20</v>
      </c>
      <c r="HN294">
        <v>2000</v>
      </c>
      <c r="HO294">
        <v>13.4921</v>
      </c>
      <c r="HP294">
        <v>98.7491</v>
      </c>
      <c r="HQ294">
        <v>100.241</v>
      </c>
    </row>
    <row r="295" spans="1:225">
      <c r="A295">
        <v>279</v>
      </c>
      <c r="B295">
        <v>1714164233</v>
      </c>
      <c r="C295">
        <v>13175.90000009537</v>
      </c>
      <c r="D295" t="s">
        <v>947</v>
      </c>
      <c r="E295" t="s">
        <v>948</v>
      </c>
      <c r="F295">
        <v>5</v>
      </c>
      <c r="G295" t="s">
        <v>580</v>
      </c>
      <c r="H295">
        <v>1714164225.327586</v>
      </c>
      <c r="I295">
        <f>(J295)/1000</f>
        <v>0</v>
      </c>
      <c r="J295">
        <f>IF(BE295, AM295, AG295)</f>
        <v>0</v>
      </c>
      <c r="K295">
        <f>IF(BE295, AH295, AF295)</f>
        <v>0</v>
      </c>
      <c r="L295">
        <f>BG295 - IF(AT295&gt;1, K295*BA295*100.0/(AV295*BU295), 0)</f>
        <v>0</v>
      </c>
      <c r="M295">
        <f>((S295-I295/2)*L295-K295)/(S295+I295/2)</f>
        <v>0</v>
      </c>
      <c r="N295">
        <f>M295*(BN295+BO295)/1000.0</f>
        <v>0</v>
      </c>
      <c r="O295">
        <f>(BG295 - IF(AT295&gt;1, K295*BA295*100.0/(AV295*BU295), 0))*(BN295+BO295)/1000.0</f>
        <v>0</v>
      </c>
      <c r="P295">
        <f>2.0/((1/R295-1/Q295)+SIGN(R295)*SQRT((1/R295-1/Q295)*(1/R295-1/Q295) + 4*BB295/((BB295+1)*(BB295+1))*(2*1/R295*1/Q295-1/Q295*1/Q295)))</f>
        <v>0</v>
      </c>
      <c r="Q295">
        <f>IF(LEFT(BC295,1)&lt;&gt;"0",IF(LEFT(BC295,1)="1",3.0,BD295),$D$5+$E$5*(BU295*BN295/($K$5*1000))+$F$5*(BU295*BN295/($K$5*1000))*MAX(MIN(BA295,$J$5),$I$5)*MAX(MIN(BA295,$J$5),$I$5)+$G$5*MAX(MIN(BA295,$J$5),$I$5)*(BU295*BN295/($K$5*1000))+$H$5*(BU295*BN295/($K$5*1000))*(BU295*BN295/($K$5*1000)))</f>
        <v>0</v>
      </c>
      <c r="R295">
        <f>I295*(1000-(1000*0.61365*exp(17.502*V295/(240.97+V295))/(BN295+BO295)+BI295)/2)/(1000*0.61365*exp(17.502*V295/(240.97+V295))/(BN295+BO295)-BI295)</f>
        <v>0</v>
      </c>
      <c r="S295">
        <f>1/((BB295+1)/(P295/1.6)+1/(Q295/1.37)) + BB295/((BB295+1)/(P295/1.6) + BB295/(Q295/1.37))</f>
        <v>0</v>
      </c>
      <c r="T295">
        <f>(AW295*AZ295)</f>
        <v>0</v>
      </c>
      <c r="U295">
        <f>(BP295+(T295+2*0.95*5.67E-8*(((BP295+$B$7)+273)^4-(BP295+273)^4)-44100*I295)/(1.84*29.3*Q295+8*0.95*5.67E-8*(BP295+273)^3))</f>
        <v>0</v>
      </c>
      <c r="V295">
        <f>($C$7*BQ295+$D$7*BR295+$E$7*U295)</f>
        <v>0</v>
      </c>
      <c r="W295">
        <f>0.61365*exp(17.502*V295/(240.97+V295))</f>
        <v>0</v>
      </c>
      <c r="X295">
        <f>(Y295/Z295*100)</f>
        <v>0</v>
      </c>
      <c r="Y295">
        <f>BI295*(BN295+BO295)/1000</f>
        <v>0</v>
      </c>
      <c r="Z295">
        <f>0.61365*exp(17.502*BP295/(240.97+BP295))</f>
        <v>0</v>
      </c>
      <c r="AA295">
        <f>(W295-BI295*(BN295+BO295)/1000)</f>
        <v>0</v>
      </c>
      <c r="AB295">
        <f>(-I295*44100)</f>
        <v>0</v>
      </c>
      <c r="AC295">
        <f>2*29.3*Q295*0.92*(BP295-V295)</f>
        <v>0</v>
      </c>
      <c r="AD295">
        <f>2*0.95*5.67E-8*(((BP295+$B$7)+273)^4-(V295+273)^4)</f>
        <v>0</v>
      </c>
      <c r="AE295">
        <f>T295+AD295+AB295+AC295</f>
        <v>0</v>
      </c>
      <c r="AF295">
        <f>BM295*AT295*(BH295-BG295*(1000-AT295*BJ295)/(1000-AT295*BI295))/(100*BA295)</f>
        <v>0</v>
      </c>
      <c r="AG295">
        <f>1000*BM295*AT295*(BI295-BJ295)/(100*BA295*(1000-AT295*BI295))</f>
        <v>0</v>
      </c>
      <c r="AH295">
        <f>(AI295 - AJ295 - BN295*1E3/(8.314*(BP295+273.15)) * AL295/BM295 * AK295) * BM295/(100*BA295) * (1000 - BJ295)/1000</f>
        <v>0</v>
      </c>
      <c r="AI295">
        <v>2027.403831247943</v>
      </c>
      <c r="AJ295">
        <v>2027.577818181817</v>
      </c>
      <c r="AK295">
        <v>-0.01036177986895262</v>
      </c>
      <c r="AL295">
        <v>67.23410520447862</v>
      </c>
      <c r="AM295">
        <f>(AO295 - AN295 + BN295*1E3/(8.314*(BP295+273.15)) * AQ295/BM295 * AP295) * BM295/(100*BA295) * 1000/(1000 - AO295)</f>
        <v>0</v>
      </c>
      <c r="AN295">
        <v>13.48564792773288</v>
      </c>
      <c r="AO295">
        <v>14.04509636363636</v>
      </c>
      <c r="AP295">
        <v>-0.00072148172309496</v>
      </c>
      <c r="AQ295">
        <v>78.51587907857898</v>
      </c>
      <c r="AR295">
        <v>1</v>
      </c>
      <c r="AS295">
        <v>0</v>
      </c>
      <c r="AT295">
        <f>IF(AR295*$H$13&gt;=AV295,1.0,(AV295/(AV295-AR295*$H$13)))</f>
        <v>0</v>
      </c>
      <c r="AU295">
        <f>(AT295-1)*100</f>
        <v>0</v>
      </c>
      <c r="AV295">
        <f>MAX(0,($B$13+$C$13*BU295)/(1+$D$13*BU295)*BN295/(BP295+273)*$E$13)</f>
        <v>0</v>
      </c>
      <c r="AW295">
        <f>$B$11*BV295+$C$11*BW295+$F$11*CH295*(1-CK295)</f>
        <v>0</v>
      </c>
      <c r="AX295">
        <f>AW295*AY295</f>
        <v>0</v>
      </c>
      <c r="AY295">
        <f>($B$11*$D$9+$C$11*$D$9+$F$11*((CU295+CM295)/MAX(CU295+CM295+CV295, 0.1)*$I$9+CV295/MAX(CU295+CM295+CV295, 0.1)*$J$9))/($B$11+$C$11+$F$11)</f>
        <v>0</v>
      </c>
      <c r="AZ295">
        <f>($B$11*$K$9+$C$11*$K$9+$F$11*((CU295+CM295)/MAX(CU295+CM295+CV295, 0.1)*$P$9+CV295/MAX(CU295+CM295+CV295, 0.1)*$Q$9))/($B$11+$C$11+$F$11)</f>
        <v>0</v>
      </c>
      <c r="BA295">
        <v>6</v>
      </c>
      <c r="BB295">
        <v>0.5</v>
      </c>
      <c r="BC295" t="s">
        <v>355</v>
      </c>
      <c r="BD295">
        <v>2</v>
      </c>
      <c r="BE295" t="b">
        <v>1</v>
      </c>
      <c r="BF295">
        <v>1714164225.327586</v>
      </c>
      <c r="BG295">
        <v>1999.128275862069</v>
      </c>
      <c r="BH295">
        <v>2000.060344827586</v>
      </c>
      <c r="BI295">
        <v>14.06905172413793</v>
      </c>
      <c r="BJ295">
        <v>13.49829310344828</v>
      </c>
      <c r="BK295">
        <v>2005.611379310345</v>
      </c>
      <c r="BL295">
        <v>14.09747931034483</v>
      </c>
      <c r="BM295">
        <v>600.0381034482757</v>
      </c>
      <c r="BN295">
        <v>101.2746896551724</v>
      </c>
      <c r="BO295">
        <v>0.09998795517241381</v>
      </c>
      <c r="BP295">
        <v>23.76228620689656</v>
      </c>
      <c r="BQ295">
        <v>23.82071379310345</v>
      </c>
      <c r="BR295">
        <v>999.9000000000002</v>
      </c>
      <c r="BS295">
        <v>0</v>
      </c>
      <c r="BT295">
        <v>0</v>
      </c>
      <c r="BU295">
        <v>10002.8475862069</v>
      </c>
      <c r="BV295">
        <v>0</v>
      </c>
      <c r="BW295">
        <v>824.5046896551722</v>
      </c>
      <c r="BX295">
        <v>-0.9322003448275862</v>
      </c>
      <c r="BY295">
        <v>2027.655517241379</v>
      </c>
      <c r="BZ295">
        <v>2027.426551724138</v>
      </c>
      <c r="CA295">
        <v>0.5707588275862069</v>
      </c>
      <c r="CB295">
        <v>2000.060344827586</v>
      </c>
      <c r="CC295">
        <v>13.49829310344828</v>
      </c>
      <c r="CD295">
        <v>1.424837586206897</v>
      </c>
      <c r="CE295">
        <v>1.367034482758621</v>
      </c>
      <c r="CF295">
        <v>12.18456206896552</v>
      </c>
      <c r="CG295">
        <v>11.55681724137931</v>
      </c>
      <c r="CH295">
        <v>349.9876896551724</v>
      </c>
      <c r="CI295">
        <v>0.9000098965517244</v>
      </c>
      <c r="CJ295">
        <v>0.09998997931034483</v>
      </c>
      <c r="CK295">
        <v>0</v>
      </c>
      <c r="CL295">
        <v>213.9024137931034</v>
      </c>
      <c r="CM295">
        <v>5.00098</v>
      </c>
      <c r="CN295">
        <v>1225.334137931034</v>
      </c>
      <c r="CO295">
        <v>3193.041724137931</v>
      </c>
      <c r="CP295">
        <v>34.9241724137931</v>
      </c>
      <c r="CQ295">
        <v>38.39424137931034</v>
      </c>
      <c r="CR295">
        <v>36.64210344827587</v>
      </c>
      <c r="CS295">
        <v>37.55779310344828</v>
      </c>
      <c r="CT295">
        <v>36.63355172413793</v>
      </c>
      <c r="CU295">
        <v>310.4927586206897</v>
      </c>
      <c r="CV295">
        <v>34.49344827586206</v>
      </c>
      <c r="CW295">
        <v>0</v>
      </c>
      <c r="CX295">
        <v>1714164320.3</v>
      </c>
      <c r="CY295">
        <v>0</v>
      </c>
      <c r="CZ295">
        <v>1714163585.5</v>
      </c>
      <c r="DA295" t="s">
        <v>902</v>
      </c>
      <c r="DB295">
        <v>1714163585.5</v>
      </c>
      <c r="DC295">
        <v>1714163575</v>
      </c>
      <c r="DD295">
        <v>10</v>
      </c>
      <c r="DE295">
        <v>2.525</v>
      </c>
      <c r="DF295">
        <v>-0.011</v>
      </c>
      <c r="DG295">
        <v>-6.331</v>
      </c>
      <c r="DH295">
        <v>-0.027</v>
      </c>
      <c r="DI295">
        <v>2000</v>
      </c>
      <c r="DJ295">
        <v>15</v>
      </c>
      <c r="DK295">
        <v>3.67</v>
      </c>
      <c r="DL295">
        <v>0.19</v>
      </c>
      <c r="DM295">
        <v>-0.9661177560975611</v>
      </c>
      <c r="DN295">
        <v>0.2757946829268291</v>
      </c>
      <c r="DO295">
        <v>0.08576714534012525</v>
      </c>
      <c r="DP295">
        <v>0</v>
      </c>
      <c r="DQ295">
        <v>0.5635430487804878</v>
      </c>
      <c r="DR295">
        <v>0.09176822299651487</v>
      </c>
      <c r="DS295">
        <v>0.01432757783207636</v>
      </c>
      <c r="DT295">
        <v>1</v>
      </c>
      <c r="DU295">
        <v>1</v>
      </c>
      <c r="DV295">
        <v>2</v>
      </c>
      <c r="DW295" t="s">
        <v>368</v>
      </c>
      <c r="DX295">
        <v>3.22739</v>
      </c>
      <c r="DY295">
        <v>2.70403</v>
      </c>
      <c r="DZ295">
        <v>0.293024</v>
      </c>
      <c r="EA295">
        <v>0.293165</v>
      </c>
      <c r="EB295">
        <v>0.0783127</v>
      </c>
      <c r="EC295">
        <v>0.07634539999999999</v>
      </c>
      <c r="ED295">
        <v>22962.6</v>
      </c>
      <c r="EE295">
        <v>22376.6</v>
      </c>
      <c r="EF295">
        <v>31124.1</v>
      </c>
      <c r="EG295">
        <v>30032.1</v>
      </c>
      <c r="EH295">
        <v>38420.1</v>
      </c>
      <c r="EI295">
        <v>36709.6</v>
      </c>
      <c r="EJ295">
        <v>43606.6</v>
      </c>
      <c r="EK295">
        <v>41961.7</v>
      </c>
      <c r="EL295">
        <v>2.07645</v>
      </c>
      <c r="EM295">
        <v>1.83463</v>
      </c>
      <c r="EN295">
        <v>-0.0143796</v>
      </c>
      <c r="EO295">
        <v>0</v>
      </c>
      <c r="EP295">
        <v>24.0443</v>
      </c>
      <c r="EQ295">
        <v>999.9</v>
      </c>
      <c r="ER295">
        <v>34.7</v>
      </c>
      <c r="ES295">
        <v>34.1</v>
      </c>
      <c r="ET295">
        <v>18.4081</v>
      </c>
      <c r="EU295">
        <v>61.3232</v>
      </c>
      <c r="EV295">
        <v>22.2957</v>
      </c>
      <c r="EW295">
        <v>1</v>
      </c>
      <c r="EX295">
        <v>0.160437</v>
      </c>
      <c r="EY295">
        <v>2.7629</v>
      </c>
      <c r="EZ295">
        <v>20.1864</v>
      </c>
      <c r="FA295">
        <v>5.21999</v>
      </c>
      <c r="FB295">
        <v>11.998</v>
      </c>
      <c r="FC295">
        <v>4.96455</v>
      </c>
      <c r="FD295">
        <v>3.29633</v>
      </c>
      <c r="FE295">
        <v>9999</v>
      </c>
      <c r="FF295">
        <v>9999</v>
      </c>
      <c r="FG295">
        <v>9999</v>
      </c>
      <c r="FH295">
        <v>30.2</v>
      </c>
      <c r="FI295">
        <v>4.97098</v>
      </c>
      <c r="FJ295">
        <v>1.86783</v>
      </c>
      <c r="FK295">
        <v>1.85928</v>
      </c>
      <c r="FL295">
        <v>1.8653</v>
      </c>
      <c r="FM295">
        <v>1.86313</v>
      </c>
      <c r="FN295">
        <v>1.86456</v>
      </c>
      <c r="FO295">
        <v>1.86005</v>
      </c>
      <c r="FP295">
        <v>1.86405</v>
      </c>
      <c r="FQ295">
        <v>0</v>
      </c>
      <c r="FR295">
        <v>0</v>
      </c>
      <c r="FS295">
        <v>0</v>
      </c>
      <c r="FT295">
        <v>0</v>
      </c>
      <c r="FU295" t="s">
        <v>358</v>
      </c>
      <c r="FV295" t="s">
        <v>359</v>
      </c>
      <c r="FW295" t="s">
        <v>360</v>
      </c>
      <c r="FX295" t="s">
        <v>360</v>
      </c>
      <c r="FY295" t="s">
        <v>360</v>
      </c>
      <c r="FZ295" t="s">
        <v>360</v>
      </c>
      <c r="GA295">
        <v>0</v>
      </c>
      <c r="GB295">
        <v>100</v>
      </c>
      <c r="GC295">
        <v>100</v>
      </c>
      <c r="GD295">
        <v>-6.48</v>
      </c>
      <c r="GE295">
        <v>-0.0284</v>
      </c>
      <c r="GF295">
        <v>1.535452364943019</v>
      </c>
      <c r="GG295">
        <v>-0.004200780211792431</v>
      </c>
      <c r="GH295">
        <v>-6.086107273994438E-07</v>
      </c>
      <c r="GI295">
        <v>3.538391214060535E-10</v>
      </c>
      <c r="GJ295">
        <v>-0.05000879605672461</v>
      </c>
      <c r="GK295">
        <v>0.006682484536868237</v>
      </c>
      <c r="GL295">
        <v>-0.0007200357986506558</v>
      </c>
      <c r="GM295">
        <v>2.515042002614049E-05</v>
      </c>
      <c r="GN295">
        <v>15</v>
      </c>
      <c r="GO295">
        <v>1944</v>
      </c>
      <c r="GP295">
        <v>3</v>
      </c>
      <c r="GQ295">
        <v>20</v>
      </c>
      <c r="GR295">
        <v>10.8</v>
      </c>
      <c r="GS295">
        <v>11</v>
      </c>
      <c r="GT295">
        <v>4.0332</v>
      </c>
      <c r="GU295">
        <v>2.43408</v>
      </c>
      <c r="GV295">
        <v>1.44775</v>
      </c>
      <c r="GW295">
        <v>2.28394</v>
      </c>
      <c r="GX295">
        <v>1.55151</v>
      </c>
      <c r="GY295">
        <v>2.31323</v>
      </c>
      <c r="GZ295">
        <v>38.1106</v>
      </c>
      <c r="HA295">
        <v>12.2145</v>
      </c>
      <c r="HB295">
        <v>18</v>
      </c>
      <c r="HC295">
        <v>588.604</v>
      </c>
      <c r="HD295">
        <v>435.382</v>
      </c>
      <c r="HE295">
        <v>19.9993</v>
      </c>
      <c r="HF295">
        <v>29.0985</v>
      </c>
      <c r="HG295">
        <v>29.9995</v>
      </c>
      <c r="HH295">
        <v>29.2502</v>
      </c>
      <c r="HI295">
        <v>29.2374</v>
      </c>
      <c r="HJ295">
        <v>80.729</v>
      </c>
      <c r="HK295">
        <v>34.4268</v>
      </c>
      <c r="HL295">
        <v>31.0734</v>
      </c>
      <c r="HM295">
        <v>20</v>
      </c>
      <c r="HN295">
        <v>2000</v>
      </c>
      <c r="HO295">
        <v>13.4989</v>
      </c>
      <c r="HP295">
        <v>98.75409999999999</v>
      </c>
      <c r="HQ295">
        <v>100.243</v>
      </c>
    </row>
    <row r="296" spans="1:225">
      <c r="A296">
        <v>280</v>
      </c>
      <c r="B296">
        <v>1714164243</v>
      </c>
      <c r="C296">
        <v>13185.90000009537</v>
      </c>
      <c r="D296" t="s">
        <v>949</v>
      </c>
      <c r="E296" t="s">
        <v>950</v>
      </c>
      <c r="F296">
        <v>5</v>
      </c>
      <c r="G296" t="s">
        <v>580</v>
      </c>
      <c r="H296">
        <v>1714164235.066667</v>
      </c>
      <c r="I296">
        <f>(J296)/1000</f>
        <v>0</v>
      </c>
      <c r="J296">
        <f>IF(BE296, AM296, AG296)</f>
        <v>0</v>
      </c>
      <c r="K296">
        <f>IF(BE296, AH296, AF296)</f>
        <v>0</v>
      </c>
      <c r="L296">
        <f>BG296 - IF(AT296&gt;1, K296*BA296*100.0/(AV296*BU296), 0)</f>
        <v>0</v>
      </c>
      <c r="M296">
        <f>((S296-I296/2)*L296-K296)/(S296+I296/2)</f>
        <v>0</v>
      </c>
      <c r="N296">
        <f>M296*(BN296+BO296)/1000.0</f>
        <v>0</v>
      </c>
      <c r="O296">
        <f>(BG296 - IF(AT296&gt;1, K296*BA296*100.0/(AV296*BU296), 0))*(BN296+BO296)/1000.0</f>
        <v>0</v>
      </c>
      <c r="P296">
        <f>2.0/((1/R296-1/Q296)+SIGN(R296)*SQRT((1/R296-1/Q296)*(1/R296-1/Q296) + 4*BB296/((BB296+1)*(BB296+1))*(2*1/R296*1/Q296-1/Q296*1/Q296)))</f>
        <v>0</v>
      </c>
      <c r="Q296">
        <f>IF(LEFT(BC296,1)&lt;&gt;"0",IF(LEFT(BC296,1)="1",3.0,BD296),$D$5+$E$5*(BU296*BN296/($K$5*1000))+$F$5*(BU296*BN296/($K$5*1000))*MAX(MIN(BA296,$J$5),$I$5)*MAX(MIN(BA296,$J$5),$I$5)+$G$5*MAX(MIN(BA296,$J$5),$I$5)*(BU296*BN296/($K$5*1000))+$H$5*(BU296*BN296/($K$5*1000))*(BU296*BN296/($K$5*1000)))</f>
        <v>0</v>
      </c>
      <c r="R296">
        <f>I296*(1000-(1000*0.61365*exp(17.502*V296/(240.97+V296))/(BN296+BO296)+BI296)/2)/(1000*0.61365*exp(17.502*V296/(240.97+V296))/(BN296+BO296)-BI296)</f>
        <v>0</v>
      </c>
      <c r="S296">
        <f>1/((BB296+1)/(P296/1.6)+1/(Q296/1.37)) + BB296/((BB296+1)/(P296/1.6) + BB296/(Q296/1.37))</f>
        <v>0</v>
      </c>
      <c r="T296">
        <f>(AW296*AZ296)</f>
        <v>0</v>
      </c>
      <c r="U296">
        <f>(BP296+(T296+2*0.95*5.67E-8*(((BP296+$B$7)+273)^4-(BP296+273)^4)-44100*I296)/(1.84*29.3*Q296+8*0.95*5.67E-8*(BP296+273)^3))</f>
        <v>0</v>
      </c>
      <c r="V296">
        <f>($C$7*BQ296+$D$7*BR296+$E$7*U296)</f>
        <v>0</v>
      </c>
      <c r="W296">
        <f>0.61365*exp(17.502*V296/(240.97+V296))</f>
        <v>0</v>
      </c>
      <c r="X296">
        <f>(Y296/Z296*100)</f>
        <v>0</v>
      </c>
      <c r="Y296">
        <f>BI296*(BN296+BO296)/1000</f>
        <v>0</v>
      </c>
      <c r="Z296">
        <f>0.61365*exp(17.502*BP296/(240.97+BP296))</f>
        <v>0</v>
      </c>
      <c r="AA296">
        <f>(W296-BI296*(BN296+BO296)/1000)</f>
        <v>0</v>
      </c>
      <c r="AB296">
        <f>(-I296*44100)</f>
        <v>0</v>
      </c>
      <c r="AC296">
        <f>2*29.3*Q296*0.92*(BP296-V296)</f>
        <v>0</v>
      </c>
      <c r="AD296">
        <f>2*0.95*5.67E-8*(((BP296+$B$7)+273)^4-(V296+273)^4)</f>
        <v>0</v>
      </c>
      <c r="AE296">
        <f>T296+AD296+AB296+AC296</f>
        <v>0</v>
      </c>
      <c r="AF296">
        <f>BM296*AT296*(BH296-BG296*(1000-AT296*BJ296)/(1000-AT296*BI296))/(100*BA296)</f>
        <v>0</v>
      </c>
      <c r="AG296">
        <f>1000*BM296*AT296*(BI296-BJ296)/(100*BA296*(1000-AT296*BI296))</f>
        <v>0</v>
      </c>
      <c r="AH296">
        <f>(AI296 - AJ296 - BN296*1E3/(8.314*(BP296+273.15)) * AL296/BM296 * AK296) * BM296/(100*BA296) * (1000 - BJ296)/1000</f>
        <v>0</v>
      </c>
      <c r="AI296">
        <v>2027.427537800113</v>
      </c>
      <c r="AJ296">
        <v>2027.509696969696</v>
      </c>
      <c r="AK296">
        <v>0.02608892044988064</v>
      </c>
      <c r="AL296">
        <v>67.23410520447862</v>
      </c>
      <c r="AM296">
        <f>(AO296 - AN296 + BN296*1E3/(8.314*(BP296+273.15)) * AQ296/BM296 * AP296) * BM296/(100*BA296) * 1000/(1000 - AO296)</f>
        <v>0</v>
      </c>
      <c r="AN296">
        <v>13.47615758836403</v>
      </c>
      <c r="AO296">
        <v>14.02802727272727</v>
      </c>
      <c r="AP296">
        <v>-0.0001214832113029556</v>
      </c>
      <c r="AQ296">
        <v>78.51587907857898</v>
      </c>
      <c r="AR296">
        <v>1</v>
      </c>
      <c r="AS296">
        <v>0</v>
      </c>
      <c r="AT296">
        <f>IF(AR296*$H$13&gt;=AV296,1.0,(AV296/(AV296-AR296*$H$13)))</f>
        <v>0</v>
      </c>
      <c r="AU296">
        <f>(AT296-1)*100</f>
        <v>0</v>
      </c>
      <c r="AV296">
        <f>MAX(0,($B$13+$C$13*BU296)/(1+$D$13*BU296)*BN296/(BP296+273)*$E$13)</f>
        <v>0</v>
      </c>
      <c r="AW296">
        <f>$B$11*BV296+$C$11*BW296+$F$11*CH296*(1-CK296)</f>
        <v>0</v>
      </c>
      <c r="AX296">
        <f>AW296*AY296</f>
        <v>0</v>
      </c>
      <c r="AY296">
        <f>($B$11*$D$9+$C$11*$D$9+$F$11*((CU296+CM296)/MAX(CU296+CM296+CV296, 0.1)*$I$9+CV296/MAX(CU296+CM296+CV296, 0.1)*$J$9))/($B$11+$C$11+$F$11)</f>
        <v>0</v>
      </c>
      <c r="AZ296">
        <f>($B$11*$K$9+$C$11*$K$9+$F$11*((CU296+CM296)/MAX(CU296+CM296+CV296, 0.1)*$P$9+CV296/MAX(CU296+CM296+CV296, 0.1)*$Q$9))/($B$11+$C$11+$F$11)</f>
        <v>0</v>
      </c>
      <c r="BA296">
        <v>6</v>
      </c>
      <c r="BB296">
        <v>0.5</v>
      </c>
      <c r="BC296" t="s">
        <v>355</v>
      </c>
      <c r="BD296">
        <v>2</v>
      </c>
      <c r="BE296" t="b">
        <v>1</v>
      </c>
      <c r="BF296">
        <v>1714164235.066667</v>
      </c>
      <c r="BG296">
        <v>1999.086333333333</v>
      </c>
      <c r="BH296">
        <v>2000.038666666667</v>
      </c>
      <c r="BI296">
        <v>14.04119333333333</v>
      </c>
      <c r="BJ296">
        <v>13.48103333333333</v>
      </c>
      <c r="BK296">
        <v>2005.569333333333</v>
      </c>
      <c r="BL296">
        <v>14.06967</v>
      </c>
      <c r="BM296">
        <v>600.0172666666666</v>
      </c>
      <c r="BN296">
        <v>101.2769333333333</v>
      </c>
      <c r="BO296">
        <v>0.09999624666666668</v>
      </c>
      <c r="BP296">
        <v>23.74814</v>
      </c>
      <c r="BQ296">
        <v>23.80403333333333</v>
      </c>
      <c r="BR296">
        <v>999.9000000000002</v>
      </c>
      <c r="BS296">
        <v>0</v>
      </c>
      <c r="BT296">
        <v>0</v>
      </c>
      <c r="BU296">
        <v>9996.064333333334</v>
      </c>
      <c r="BV296">
        <v>0</v>
      </c>
      <c r="BW296">
        <v>806.7607666666667</v>
      </c>
      <c r="BX296">
        <v>-0.9517371333333332</v>
      </c>
      <c r="BY296">
        <v>2027.556</v>
      </c>
      <c r="BZ296">
        <v>2027.368333333333</v>
      </c>
      <c r="CA296">
        <v>0.5601600999999999</v>
      </c>
      <c r="CB296">
        <v>2000.038666666667</v>
      </c>
      <c r="CC296">
        <v>13.48103333333333</v>
      </c>
      <c r="CD296">
        <v>1.422047</v>
      </c>
      <c r="CE296">
        <v>1.365316</v>
      </c>
      <c r="CF296">
        <v>12.15479</v>
      </c>
      <c r="CG296">
        <v>11.53781333333333</v>
      </c>
      <c r="CH296">
        <v>349.9667666666666</v>
      </c>
      <c r="CI296">
        <v>0.9000027333333335</v>
      </c>
      <c r="CJ296">
        <v>0.09999716</v>
      </c>
      <c r="CK296">
        <v>0</v>
      </c>
      <c r="CL296">
        <v>213.4657333333333</v>
      </c>
      <c r="CM296">
        <v>5.00098</v>
      </c>
      <c r="CN296">
        <v>1254.119666666667</v>
      </c>
      <c r="CO296">
        <v>3192.841</v>
      </c>
      <c r="CP296">
        <v>34.88113333333333</v>
      </c>
      <c r="CQ296">
        <v>38.34979999999999</v>
      </c>
      <c r="CR296">
        <v>36.59559999999999</v>
      </c>
      <c r="CS296">
        <v>37.50186666666666</v>
      </c>
      <c r="CT296">
        <v>36.58509999999999</v>
      </c>
      <c r="CU296">
        <v>310.4710000000001</v>
      </c>
      <c r="CV296">
        <v>34.49833333333333</v>
      </c>
      <c r="CW296">
        <v>0</v>
      </c>
      <c r="CX296">
        <v>1714164329.9</v>
      </c>
      <c r="CY296">
        <v>0</v>
      </c>
      <c r="CZ296">
        <v>1714163585.5</v>
      </c>
      <c r="DA296" t="s">
        <v>902</v>
      </c>
      <c r="DB296">
        <v>1714163585.5</v>
      </c>
      <c r="DC296">
        <v>1714163575</v>
      </c>
      <c r="DD296">
        <v>10</v>
      </c>
      <c r="DE296">
        <v>2.525</v>
      </c>
      <c r="DF296">
        <v>-0.011</v>
      </c>
      <c r="DG296">
        <v>-6.331</v>
      </c>
      <c r="DH296">
        <v>-0.027</v>
      </c>
      <c r="DI296">
        <v>2000</v>
      </c>
      <c r="DJ296">
        <v>15</v>
      </c>
      <c r="DK296">
        <v>3.67</v>
      </c>
      <c r="DL296">
        <v>0.19</v>
      </c>
      <c r="DM296">
        <v>-0.9448357560975611</v>
      </c>
      <c r="DN296">
        <v>-0.2277529756097574</v>
      </c>
      <c r="DO296">
        <v>0.08923141392149021</v>
      </c>
      <c r="DP296">
        <v>0</v>
      </c>
      <c r="DQ296">
        <v>0.5652548292682926</v>
      </c>
      <c r="DR296">
        <v>-0.09026485714285729</v>
      </c>
      <c r="DS296">
        <v>0.009201136578526828</v>
      </c>
      <c r="DT296">
        <v>1</v>
      </c>
      <c r="DU296">
        <v>1</v>
      </c>
      <c r="DV296">
        <v>2</v>
      </c>
      <c r="DW296" t="s">
        <v>368</v>
      </c>
      <c r="DX296">
        <v>3.22756</v>
      </c>
      <c r="DY296">
        <v>2.70436</v>
      </c>
      <c r="DZ296">
        <v>0.293028</v>
      </c>
      <c r="EA296">
        <v>0.293178</v>
      </c>
      <c r="EB296">
        <v>0.0782446</v>
      </c>
      <c r="EC296">
        <v>0.07631010000000001</v>
      </c>
      <c r="ED296">
        <v>22963</v>
      </c>
      <c r="EE296">
        <v>22377.3</v>
      </c>
      <c r="EF296">
        <v>31124.6</v>
      </c>
      <c r="EG296">
        <v>30033.5</v>
      </c>
      <c r="EH296">
        <v>38423.6</v>
      </c>
      <c r="EI296">
        <v>36712.5</v>
      </c>
      <c r="EJ296">
        <v>43607.3</v>
      </c>
      <c r="EK296">
        <v>41963.5</v>
      </c>
      <c r="EL296">
        <v>2.07727</v>
      </c>
      <c r="EM296">
        <v>1.8345</v>
      </c>
      <c r="EN296">
        <v>-0.0136346</v>
      </c>
      <c r="EO296">
        <v>0</v>
      </c>
      <c r="EP296">
        <v>24.022</v>
      </c>
      <c r="EQ296">
        <v>999.9</v>
      </c>
      <c r="ER296">
        <v>34.7</v>
      </c>
      <c r="ES296">
        <v>34.1</v>
      </c>
      <c r="ET296">
        <v>18.4094</v>
      </c>
      <c r="EU296">
        <v>61.6132</v>
      </c>
      <c r="EV296">
        <v>22.1554</v>
      </c>
      <c r="EW296">
        <v>1</v>
      </c>
      <c r="EX296">
        <v>0.15939</v>
      </c>
      <c r="EY296">
        <v>2.75652</v>
      </c>
      <c r="EZ296">
        <v>20.1869</v>
      </c>
      <c r="FA296">
        <v>5.22448</v>
      </c>
      <c r="FB296">
        <v>11.998</v>
      </c>
      <c r="FC296">
        <v>4.96535</v>
      </c>
      <c r="FD296">
        <v>3.297</v>
      </c>
      <c r="FE296">
        <v>9999</v>
      </c>
      <c r="FF296">
        <v>9999</v>
      </c>
      <c r="FG296">
        <v>9999</v>
      </c>
      <c r="FH296">
        <v>30.2</v>
      </c>
      <c r="FI296">
        <v>4.97097</v>
      </c>
      <c r="FJ296">
        <v>1.86783</v>
      </c>
      <c r="FK296">
        <v>1.85927</v>
      </c>
      <c r="FL296">
        <v>1.86525</v>
      </c>
      <c r="FM296">
        <v>1.86312</v>
      </c>
      <c r="FN296">
        <v>1.8646</v>
      </c>
      <c r="FO296">
        <v>1.86005</v>
      </c>
      <c r="FP296">
        <v>1.86405</v>
      </c>
      <c r="FQ296">
        <v>0</v>
      </c>
      <c r="FR296">
        <v>0</v>
      </c>
      <c r="FS296">
        <v>0</v>
      </c>
      <c r="FT296">
        <v>0</v>
      </c>
      <c r="FU296" t="s">
        <v>358</v>
      </c>
      <c r="FV296" t="s">
        <v>359</v>
      </c>
      <c r="FW296" t="s">
        <v>360</v>
      </c>
      <c r="FX296" t="s">
        <v>360</v>
      </c>
      <c r="FY296" t="s">
        <v>360</v>
      </c>
      <c r="FZ296" t="s">
        <v>360</v>
      </c>
      <c r="GA296">
        <v>0</v>
      </c>
      <c r="GB296">
        <v>100</v>
      </c>
      <c r="GC296">
        <v>100</v>
      </c>
      <c r="GD296">
        <v>-6.49</v>
      </c>
      <c r="GE296">
        <v>-0.0285</v>
      </c>
      <c r="GF296">
        <v>1.535452364943019</v>
      </c>
      <c r="GG296">
        <v>-0.004200780211792431</v>
      </c>
      <c r="GH296">
        <v>-6.086107273994438E-07</v>
      </c>
      <c r="GI296">
        <v>3.538391214060535E-10</v>
      </c>
      <c r="GJ296">
        <v>-0.05000879605672461</v>
      </c>
      <c r="GK296">
        <v>0.006682484536868237</v>
      </c>
      <c r="GL296">
        <v>-0.0007200357986506558</v>
      </c>
      <c r="GM296">
        <v>2.515042002614049E-05</v>
      </c>
      <c r="GN296">
        <v>15</v>
      </c>
      <c r="GO296">
        <v>1944</v>
      </c>
      <c r="GP296">
        <v>3</v>
      </c>
      <c r="GQ296">
        <v>20</v>
      </c>
      <c r="GR296">
        <v>11</v>
      </c>
      <c r="GS296">
        <v>11.1</v>
      </c>
      <c r="GT296">
        <v>4.03198</v>
      </c>
      <c r="GU296">
        <v>2.41211</v>
      </c>
      <c r="GV296">
        <v>1.44775</v>
      </c>
      <c r="GW296">
        <v>2.28394</v>
      </c>
      <c r="GX296">
        <v>1.55151</v>
      </c>
      <c r="GY296">
        <v>2.47192</v>
      </c>
      <c r="GZ296">
        <v>38.0863</v>
      </c>
      <c r="HA296">
        <v>12.1444</v>
      </c>
      <c r="HB296">
        <v>18</v>
      </c>
      <c r="HC296">
        <v>589.075</v>
      </c>
      <c r="HD296">
        <v>435.224</v>
      </c>
      <c r="HE296">
        <v>19.9992</v>
      </c>
      <c r="HF296">
        <v>29.0848</v>
      </c>
      <c r="HG296">
        <v>29.9996</v>
      </c>
      <c r="HH296">
        <v>29.239</v>
      </c>
      <c r="HI296">
        <v>29.2262</v>
      </c>
      <c r="HJ296">
        <v>80.72629999999999</v>
      </c>
      <c r="HK296">
        <v>34.4268</v>
      </c>
      <c r="HL296">
        <v>30.7019</v>
      </c>
      <c r="HM296">
        <v>20</v>
      </c>
      <c r="HN296">
        <v>2000</v>
      </c>
      <c r="HO296">
        <v>13.5027</v>
      </c>
      <c r="HP296">
        <v>98.7556</v>
      </c>
      <c r="HQ296">
        <v>100.247</v>
      </c>
    </row>
    <row r="297" spans="1:225">
      <c r="A297">
        <v>281</v>
      </c>
      <c r="B297">
        <v>1714164253</v>
      </c>
      <c r="C297">
        <v>13195.90000009537</v>
      </c>
      <c r="D297" t="s">
        <v>951</v>
      </c>
      <c r="E297" t="s">
        <v>952</v>
      </c>
      <c r="F297">
        <v>5</v>
      </c>
      <c r="G297" t="s">
        <v>580</v>
      </c>
      <c r="H297">
        <v>1714164245.066667</v>
      </c>
      <c r="I297">
        <f>(J297)/1000</f>
        <v>0</v>
      </c>
      <c r="J297">
        <f>IF(BE297, AM297, AG297)</f>
        <v>0</v>
      </c>
      <c r="K297">
        <f>IF(BE297, AH297, AF297)</f>
        <v>0</v>
      </c>
      <c r="L297">
        <f>BG297 - IF(AT297&gt;1, K297*BA297*100.0/(AV297*BU297), 0)</f>
        <v>0</v>
      </c>
      <c r="M297">
        <f>((S297-I297/2)*L297-K297)/(S297+I297/2)</f>
        <v>0</v>
      </c>
      <c r="N297">
        <f>M297*(BN297+BO297)/1000.0</f>
        <v>0</v>
      </c>
      <c r="O297">
        <f>(BG297 - IF(AT297&gt;1, K297*BA297*100.0/(AV297*BU297), 0))*(BN297+BO297)/1000.0</f>
        <v>0</v>
      </c>
      <c r="P297">
        <f>2.0/((1/R297-1/Q297)+SIGN(R297)*SQRT((1/R297-1/Q297)*(1/R297-1/Q297) + 4*BB297/((BB297+1)*(BB297+1))*(2*1/R297*1/Q297-1/Q297*1/Q297)))</f>
        <v>0</v>
      </c>
      <c r="Q297">
        <f>IF(LEFT(BC297,1)&lt;&gt;"0",IF(LEFT(BC297,1)="1",3.0,BD297),$D$5+$E$5*(BU297*BN297/($K$5*1000))+$F$5*(BU297*BN297/($K$5*1000))*MAX(MIN(BA297,$J$5),$I$5)*MAX(MIN(BA297,$J$5),$I$5)+$G$5*MAX(MIN(BA297,$J$5),$I$5)*(BU297*BN297/($K$5*1000))+$H$5*(BU297*BN297/($K$5*1000))*(BU297*BN297/($K$5*1000)))</f>
        <v>0</v>
      </c>
      <c r="R297">
        <f>I297*(1000-(1000*0.61365*exp(17.502*V297/(240.97+V297))/(BN297+BO297)+BI297)/2)/(1000*0.61365*exp(17.502*V297/(240.97+V297))/(BN297+BO297)-BI297)</f>
        <v>0</v>
      </c>
      <c r="S297">
        <f>1/((BB297+1)/(P297/1.6)+1/(Q297/1.37)) + BB297/((BB297+1)/(P297/1.6) + BB297/(Q297/1.37))</f>
        <v>0</v>
      </c>
      <c r="T297">
        <f>(AW297*AZ297)</f>
        <v>0</v>
      </c>
      <c r="U297">
        <f>(BP297+(T297+2*0.95*5.67E-8*(((BP297+$B$7)+273)^4-(BP297+273)^4)-44100*I297)/(1.84*29.3*Q297+8*0.95*5.67E-8*(BP297+273)^3))</f>
        <v>0</v>
      </c>
      <c r="V297">
        <f>($C$7*BQ297+$D$7*BR297+$E$7*U297)</f>
        <v>0</v>
      </c>
      <c r="W297">
        <f>0.61365*exp(17.502*V297/(240.97+V297))</f>
        <v>0</v>
      </c>
      <c r="X297">
        <f>(Y297/Z297*100)</f>
        <v>0</v>
      </c>
      <c r="Y297">
        <f>BI297*(BN297+BO297)/1000</f>
        <v>0</v>
      </c>
      <c r="Z297">
        <f>0.61365*exp(17.502*BP297/(240.97+BP297))</f>
        <v>0</v>
      </c>
      <c r="AA297">
        <f>(W297-BI297*(BN297+BO297)/1000)</f>
        <v>0</v>
      </c>
      <c r="AB297">
        <f>(-I297*44100)</f>
        <v>0</v>
      </c>
      <c r="AC297">
        <f>2*29.3*Q297*0.92*(BP297-V297)</f>
        <v>0</v>
      </c>
      <c r="AD297">
        <f>2*0.95*5.67E-8*(((BP297+$B$7)+273)^4-(V297+273)^4)</f>
        <v>0</v>
      </c>
      <c r="AE297">
        <f>T297+AD297+AB297+AC297</f>
        <v>0</v>
      </c>
      <c r="AF297">
        <f>BM297*AT297*(BH297-BG297*(1000-AT297*BJ297)/(1000-AT297*BI297))/(100*BA297)</f>
        <v>0</v>
      </c>
      <c r="AG297">
        <f>1000*BM297*AT297*(BI297-BJ297)/(100*BA297*(1000-AT297*BI297))</f>
        <v>0</v>
      </c>
      <c r="AH297">
        <f>(AI297 - AJ297 - BN297*1E3/(8.314*(BP297+273.15)) * AL297/BM297 * AK297) * BM297/(100*BA297) * (1000 - BJ297)/1000</f>
        <v>0</v>
      </c>
      <c r="AI297">
        <v>2027.266898767276</v>
      </c>
      <c r="AJ297">
        <v>2027.451636363637</v>
      </c>
      <c r="AK297">
        <v>-0.006944838067623752</v>
      </c>
      <c r="AL297">
        <v>67.23410520447862</v>
      </c>
      <c r="AM297">
        <f>(AO297 - AN297 + BN297*1E3/(8.314*(BP297+273.15)) * AQ297/BM297 * AP297) * BM297/(100*BA297) * 1000/(1000 - AO297)</f>
        <v>0</v>
      </c>
      <c r="AN297">
        <v>13.41246964874754</v>
      </c>
      <c r="AO297">
        <v>13.99312060606061</v>
      </c>
      <c r="AP297">
        <v>-0.006202778287910937</v>
      </c>
      <c r="AQ297">
        <v>78.51587907857898</v>
      </c>
      <c r="AR297">
        <v>1</v>
      </c>
      <c r="AS297">
        <v>0</v>
      </c>
      <c r="AT297">
        <f>IF(AR297*$H$13&gt;=AV297,1.0,(AV297/(AV297-AR297*$H$13)))</f>
        <v>0</v>
      </c>
      <c r="AU297">
        <f>(AT297-1)*100</f>
        <v>0</v>
      </c>
      <c r="AV297">
        <f>MAX(0,($B$13+$C$13*BU297)/(1+$D$13*BU297)*BN297/(BP297+273)*$E$13)</f>
        <v>0</v>
      </c>
      <c r="AW297">
        <f>$B$11*BV297+$C$11*BW297+$F$11*CH297*(1-CK297)</f>
        <v>0</v>
      </c>
      <c r="AX297">
        <f>AW297*AY297</f>
        <v>0</v>
      </c>
      <c r="AY297">
        <f>($B$11*$D$9+$C$11*$D$9+$F$11*((CU297+CM297)/MAX(CU297+CM297+CV297, 0.1)*$I$9+CV297/MAX(CU297+CM297+CV297, 0.1)*$J$9))/($B$11+$C$11+$F$11)</f>
        <v>0</v>
      </c>
      <c r="AZ297">
        <f>($B$11*$K$9+$C$11*$K$9+$F$11*((CU297+CM297)/MAX(CU297+CM297+CV297, 0.1)*$P$9+CV297/MAX(CU297+CM297+CV297, 0.1)*$Q$9))/($B$11+$C$11+$F$11)</f>
        <v>0</v>
      </c>
      <c r="BA297">
        <v>6</v>
      </c>
      <c r="BB297">
        <v>0.5</v>
      </c>
      <c r="BC297" t="s">
        <v>355</v>
      </c>
      <c r="BD297">
        <v>2</v>
      </c>
      <c r="BE297" t="b">
        <v>1</v>
      </c>
      <c r="BF297">
        <v>1714164245.066667</v>
      </c>
      <c r="BG297">
        <v>1999.082</v>
      </c>
      <c r="BH297">
        <v>2000.028</v>
      </c>
      <c r="BI297">
        <v>14.02089666666667</v>
      </c>
      <c r="BJ297">
        <v>13.45239333333333</v>
      </c>
      <c r="BK297">
        <v>2005.564</v>
      </c>
      <c r="BL297">
        <v>14.04939666666667</v>
      </c>
      <c r="BM297">
        <v>600.0081333333334</v>
      </c>
      <c r="BN297">
        <v>101.2752666666667</v>
      </c>
      <c r="BO297">
        <v>0.1000238366666667</v>
      </c>
      <c r="BP297">
        <v>23.73467666666667</v>
      </c>
      <c r="BQ297">
        <v>23.79235666666666</v>
      </c>
      <c r="BR297">
        <v>999.9000000000002</v>
      </c>
      <c r="BS297">
        <v>0</v>
      </c>
      <c r="BT297">
        <v>0</v>
      </c>
      <c r="BU297">
        <v>9990.976666666667</v>
      </c>
      <c r="BV297">
        <v>0</v>
      </c>
      <c r="BW297">
        <v>798.0122666666668</v>
      </c>
      <c r="BX297">
        <v>-0.9466143666666668</v>
      </c>
      <c r="BY297">
        <v>2027.508</v>
      </c>
      <c r="BZ297">
        <v>2027.299666666667</v>
      </c>
      <c r="CA297">
        <v>0.5684966333333334</v>
      </c>
      <c r="CB297">
        <v>2000.028</v>
      </c>
      <c r="CC297">
        <v>13.45239333333333</v>
      </c>
      <c r="CD297">
        <v>1.419969333333334</v>
      </c>
      <c r="CE297">
        <v>1.362393999999999</v>
      </c>
      <c r="CF297">
        <v>12.13258</v>
      </c>
      <c r="CG297">
        <v>11.5054</v>
      </c>
      <c r="CH297">
        <v>349.9895666666667</v>
      </c>
      <c r="CI297">
        <v>0.9000027333333332</v>
      </c>
      <c r="CJ297">
        <v>0.09999716</v>
      </c>
      <c r="CK297">
        <v>0</v>
      </c>
      <c r="CL297">
        <v>213.0904666666667</v>
      </c>
      <c r="CM297">
        <v>5.00098</v>
      </c>
      <c r="CN297">
        <v>1239.817666666666</v>
      </c>
      <c r="CO297">
        <v>3193.050666666667</v>
      </c>
      <c r="CP297">
        <v>34.81436666666666</v>
      </c>
      <c r="CQ297">
        <v>38.29133333333333</v>
      </c>
      <c r="CR297">
        <v>36.54133333333333</v>
      </c>
      <c r="CS297">
        <v>37.44749999999999</v>
      </c>
      <c r="CT297">
        <v>36.5372</v>
      </c>
      <c r="CU297">
        <v>310.491</v>
      </c>
      <c r="CV297">
        <v>34.50133333333333</v>
      </c>
      <c r="CW297">
        <v>0</v>
      </c>
      <c r="CX297">
        <v>1714164340.1</v>
      </c>
      <c r="CY297">
        <v>0</v>
      </c>
      <c r="CZ297">
        <v>1714163585.5</v>
      </c>
      <c r="DA297" t="s">
        <v>902</v>
      </c>
      <c r="DB297">
        <v>1714163585.5</v>
      </c>
      <c r="DC297">
        <v>1714163575</v>
      </c>
      <c r="DD297">
        <v>10</v>
      </c>
      <c r="DE297">
        <v>2.525</v>
      </c>
      <c r="DF297">
        <v>-0.011</v>
      </c>
      <c r="DG297">
        <v>-6.331</v>
      </c>
      <c r="DH297">
        <v>-0.027</v>
      </c>
      <c r="DI297">
        <v>2000</v>
      </c>
      <c r="DJ297">
        <v>15</v>
      </c>
      <c r="DK297">
        <v>3.67</v>
      </c>
      <c r="DL297">
        <v>0.19</v>
      </c>
      <c r="DM297">
        <v>-0.9296445249999999</v>
      </c>
      <c r="DN297">
        <v>-0.09100078424014788</v>
      </c>
      <c r="DO297">
        <v>0.1304531774975197</v>
      </c>
      <c r="DP297">
        <v>1</v>
      </c>
      <c r="DQ297">
        <v>0.5661343249999999</v>
      </c>
      <c r="DR297">
        <v>0.1083647166979343</v>
      </c>
      <c r="DS297">
        <v>0.01447942000113868</v>
      </c>
      <c r="DT297">
        <v>0</v>
      </c>
      <c r="DU297">
        <v>1</v>
      </c>
      <c r="DV297">
        <v>2</v>
      </c>
      <c r="DW297" t="s">
        <v>368</v>
      </c>
      <c r="DX297">
        <v>3.22746</v>
      </c>
      <c r="DY297">
        <v>2.70425</v>
      </c>
      <c r="DZ297">
        <v>0.293032</v>
      </c>
      <c r="EA297">
        <v>0.293156</v>
      </c>
      <c r="EB297">
        <v>0.0780979</v>
      </c>
      <c r="EC297">
        <v>0.07608090000000001</v>
      </c>
      <c r="ED297">
        <v>22962.8</v>
      </c>
      <c r="EE297">
        <v>22378.9</v>
      </c>
      <c r="EF297">
        <v>31124.5</v>
      </c>
      <c r="EG297">
        <v>30034.6</v>
      </c>
      <c r="EH297">
        <v>38429.6</v>
      </c>
      <c r="EI297">
        <v>36723.1</v>
      </c>
      <c r="EJ297">
        <v>43607.2</v>
      </c>
      <c r="EK297">
        <v>41965.1</v>
      </c>
      <c r="EL297">
        <v>2.07675</v>
      </c>
      <c r="EM297">
        <v>1.835</v>
      </c>
      <c r="EN297">
        <v>-0.0129268</v>
      </c>
      <c r="EO297">
        <v>0</v>
      </c>
      <c r="EP297">
        <v>24.0014</v>
      </c>
      <c r="EQ297">
        <v>999.9</v>
      </c>
      <c r="ER297">
        <v>34.6</v>
      </c>
      <c r="ES297">
        <v>34.1</v>
      </c>
      <c r="ET297">
        <v>18.3555</v>
      </c>
      <c r="EU297">
        <v>61.6332</v>
      </c>
      <c r="EV297">
        <v>22.0713</v>
      </c>
      <c r="EW297">
        <v>1</v>
      </c>
      <c r="EX297">
        <v>0.158234</v>
      </c>
      <c r="EY297">
        <v>2.74586</v>
      </c>
      <c r="EZ297">
        <v>20.187</v>
      </c>
      <c r="FA297">
        <v>5.22508</v>
      </c>
      <c r="FB297">
        <v>11.998</v>
      </c>
      <c r="FC297">
        <v>4.9655</v>
      </c>
      <c r="FD297">
        <v>3.297</v>
      </c>
      <c r="FE297">
        <v>9999</v>
      </c>
      <c r="FF297">
        <v>9999</v>
      </c>
      <c r="FG297">
        <v>9999</v>
      </c>
      <c r="FH297">
        <v>30.2</v>
      </c>
      <c r="FI297">
        <v>4.97097</v>
      </c>
      <c r="FJ297">
        <v>1.86783</v>
      </c>
      <c r="FK297">
        <v>1.85925</v>
      </c>
      <c r="FL297">
        <v>1.86524</v>
      </c>
      <c r="FM297">
        <v>1.86312</v>
      </c>
      <c r="FN297">
        <v>1.86457</v>
      </c>
      <c r="FO297">
        <v>1.86005</v>
      </c>
      <c r="FP297">
        <v>1.86403</v>
      </c>
      <c r="FQ297">
        <v>0</v>
      </c>
      <c r="FR297">
        <v>0</v>
      </c>
      <c r="FS297">
        <v>0</v>
      </c>
      <c r="FT297">
        <v>0</v>
      </c>
      <c r="FU297" t="s">
        <v>358</v>
      </c>
      <c r="FV297" t="s">
        <v>359</v>
      </c>
      <c r="FW297" t="s">
        <v>360</v>
      </c>
      <c r="FX297" t="s">
        <v>360</v>
      </c>
      <c r="FY297" t="s">
        <v>360</v>
      </c>
      <c r="FZ297" t="s">
        <v>360</v>
      </c>
      <c r="GA297">
        <v>0</v>
      </c>
      <c r="GB297">
        <v>100</v>
      </c>
      <c r="GC297">
        <v>100</v>
      </c>
      <c r="GD297">
        <v>-6.48</v>
      </c>
      <c r="GE297">
        <v>-0.0286</v>
      </c>
      <c r="GF297">
        <v>1.535452364943019</v>
      </c>
      <c r="GG297">
        <v>-0.004200780211792431</v>
      </c>
      <c r="GH297">
        <v>-6.086107273994438E-07</v>
      </c>
      <c r="GI297">
        <v>3.538391214060535E-10</v>
      </c>
      <c r="GJ297">
        <v>-0.05000879605672461</v>
      </c>
      <c r="GK297">
        <v>0.006682484536868237</v>
      </c>
      <c r="GL297">
        <v>-0.0007200357986506558</v>
      </c>
      <c r="GM297">
        <v>2.515042002614049E-05</v>
      </c>
      <c r="GN297">
        <v>15</v>
      </c>
      <c r="GO297">
        <v>1944</v>
      </c>
      <c r="GP297">
        <v>3</v>
      </c>
      <c r="GQ297">
        <v>20</v>
      </c>
      <c r="GR297">
        <v>11.1</v>
      </c>
      <c r="GS297">
        <v>11.3</v>
      </c>
      <c r="GT297">
        <v>4.0332</v>
      </c>
      <c r="GU297">
        <v>2.43164</v>
      </c>
      <c r="GV297">
        <v>1.44775</v>
      </c>
      <c r="GW297">
        <v>2.28394</v>
      </c>
      <c r="GX297">
        <v>1.55151</v>
      </c>
      <c r="GY297">
        <v>2.38037</v>
      </c>
      <c r="GZ297">
        <v>38.0863</v>
      </c>
      <c r="HA297">
        <v>12.2057</v>
      </c>
      <c r="HB297">
        <v>18</v>
      </c>
      <c r="HC297">
        <v>588.586</v>
      </c>
      <c r="HD297">
        <v>435.443</v>
      </c>
      <c r="HE297">
        <v>19.9989</v>
      </c>
      <c r="HF297">
        <v>29.0711</v>
      </c>
      <c r="HG297">
        <v>29.9996</v>
      </c>
      <c r="HH297">
        <v>29.2265</v>
      </c>
      <c r="HI297">
        <v>29.2151</v>
      </c>
      <c r="HJ297">
        <v>80.7321</v>
      </c>
      <c r="HK297">
        <v>34.1429</v>
      </c>
      <c r="HL297">
        <v>30.7019</v>
      </c>
      <c r="HM297">
        <v>20</v>
      </c>
      <c r="HN297">
        <v>2000</v>
      </c>
      <c r="HO297">
        <v>13.5027</v>
      </c>
      <c r="HP297">
        <v>98.75530000000001</v>
      </c>
      <c r="HQ297">
        <v>100.251</v>
      </c>
    </row>
    <row r="298" spans="1:225">
      <c r="A298">
        <v>282</v>
      </c>
      <c r="B298">
        <v>1714164263</v>
      </c>
      <c r="C298">
        <v>13205.90000009537</v>
      </c>
      <c r="D298" t="s">
        <v>953</v>
      </c>
      <c r="E298" t="s">
        <v>954</v>
      </c>
      <c r="F298">
        <v>5</v>
      </c>
      <c r="G298" t="s">
        <v>580</v>
      </c>
      <c r="H298">
        <v>1714164255.066667</v>
      </c>
      <c r="I298">
        <f>(J298)/1000</f>
        <v>0</v>
      </c>
      <c r="J298">
        <f>IF(BE298, AM298, AG298)</f>
        <v>0</v>
      </c>
      <c r="K298">
        <f>IF(BE298, AH298, AF298)</f>
        <v>0</v>
      </c>
      <c r="L298">
        <f>BG298 - IF(AT298&gt;1, K298*BA298*100.0/(AV298*BU298), 0)</f>
        <v>0</v>
      </c>
      <c r="M298">
        <f>((S298-I298/2)*L298-K298)/(S298+I298/2)</f>
        <v>0</v>
      </c>
      <c r="N298">
        <f>M298*(BN298+BO298)/1000.0</f>
        <v>0</v>
      </c>
      <c r="O298">
        <f>(BG298 - IF(AT298&gt;1, K298*BA298*100.0/(AV298*BU298), 0))*(BN298+BO298)/1000.0</f>
        <v>0</v>
      </c>
      <c r="P298">
        <f>2.0/((1/R298-1/Q298)+SIGN(R298)*SQRT((1/R298-1/Q298)*(1/R298-1/Q298) + 4*BB298/((BB298+1)*(BB298+1))*(2*1/R298*1/Q298-1/Q298*1/Q298)))</f>
        <v>0</v>
      </c>
      <c r="Q298">
        <f>IF(LEFT(BC298,1)&lt;&gt;"0",IF(LEFT(BC298,1)="1",3.0,BD298),$D$5+$E$5*(BU298*BN298/($K$5*1000))+$F$5*(BU298*BN298/($K$5*1000))*MAX(MIN(BA298,$J$5),$I$5)*MAX(MIN(BA298,$J$5),$I$5)+$G$5*MAX(MIN(BA298,$J$5),$I$5)*(BU298*BN298/($K$5*1000))+$H$5*(BU298*BN298/($K$5*1000))*(BU298*BN298/($K$5*1000)))</f>
        <v>0</v>
      </c>
      <c r="R298">
        <f>I298*(1000-(1000*0.61365*exp(17.502*V298/(240.97+V298))/(BN298+BO298)+BI298)/2)/(1000*0.61365*exp(17.502*V298/(240.97+V298))/(BN298+BO298)-BI298)</f>
        <v>0</v>
      </c>
      <c r="S298">
        <f>1/((BB298+1)/(P298/1.6)+1/(Q298/1.37)) + BB298/((BB298+1)/(P298/1.6) + BB298/(Q298/1.37))</f>
        <v>0</v>
      </c>
      <c r="T298">
        <f>(AW298*AZ298)</f>
        <v>0</v>
      </c>
      <c r="U298">
        <f>(BP298+(T298+2*0.95*5.67E-8*(((BP298+$B$7)+273)^4-(BP298+273)^4)-44100*I298)/(1.84*29.3*Q298+8*0.95*5.67E-8*(BP298+273)^3))</f>
        <v>0</v>
      </c>
      <c r="V298">
        <f>($C$7*BQ298+$D$7*BR298+$E$7*U298)</f>
        <v>0</v>
      </c>
      <c r="W298">
        <f>0.61365*exp(17.502*V298/(240.97+V298))</f>
        <v>0</v>
      </c>
      <c r="X298">
        <f>(Y298/Z298*100)</f>
        <v>0</v>
      </c>
      <c r="Y298">
        <f>BI298*(BN298+BO298)/1000</f>
        <v>0</v>
      </c>
      <c r="Z298">
        <f>0.61365*exp(17.502*BP298/(240.97+BP298))</f>
        <v>0</v>
      </c>
      <c r="AA298">
        <f>(W298-BI298*(BN298+BO298)/1000)</f>
        <v>0</v>
      </c>
      <c r="AB298">
        <f>(-I298*44100)</f>
        <v>0</v>
      </c>
      <c r="AC298">
        <f>2*29.3*Q298*0.92*(BP298-V298)</f>
        <v>0</v>
      </c>
      <c r="AD298">
        <f>2*0.95*5.67E-8*(((BP298+$B$7)+273)^4-(V298+273)^4)</f>
        <v>0</v>
      </c>
      <c r="AE298">
        <f>T298+AD298+AB298+AC298</f>
        <v>0</v>
      </c>
      <c r="AF298">
        <f>BM298*AT298*(BH298-BG298*(1000-AT298*BJ298)/(1000-AT298*BI298))/(100*BA298)</f>
        <v>0</v>
      </c>
      <c r="AG298">
        <f>1000*BM298*AT298*(BI298-BJ298)/(100*BA298*(1000-AT298*BI298))</f>
        <v>0</v>
      </c>
      <c r="AH298">
        <f>(AI298 - AJ298 - BN298*1E3/(8.314*(BP298+273.15)) * AL298/BM298 * AK298) * BM298/(100*BA298) * (1000 - BJ298)/1000</f>
        <v>0</v>
      </c>
      <c r="AI298">
        <v>2027.241238316662</v>
      </c>
      <c r="AJ298">
        <v>2027.514848484848</v>
      </c>
      <c r="AK298">
        <v>0.02466021892469848</v>
      </c>
      <c r="AL298">
        <v>67.23410520447862</v>
      </c>
      <c r="AM298">
        <f>(AO298 - AN298 + BN298*1E3/(8.314*(BP298+273.15)) * AQ298/BM298 * AP298) * BM298/(100*BA298) * 1000/(1000 - AO298)</f>
        <v>0</v>
      </c>
      <c r="AN298">
        <v>13.43041820730281</v>
      </c>
      <c r="AO298">
        <v>13.97854242424242</v>
      </c>
      <c r="AP298">
        <v>-0.0001966295491337868</v>
      </c>
      <c r="AQ298">
        <v>78.51587907857898</v>
      </c>
      <c r="AR298">
        <v>1</v>
      </c>
      <c r="AS298">
        <v>0</v>
      </c>
      <c r="AT298">
        <f>IF(AR298*$H$13&gt;=AV298,1.0,(AV298/(AV298-AR298*$H$13)))</f>
        <v>0</v>
      </c>
      <c r="AU298">
        <f>(AT298-1)*100</f>
        <v>0</v>
      </c>
      <c r="AV298">
        <f>MAX(0,($B$13+$C$13*BU298)/(1+$D$13*BU298)*BN298/(BP298+273)*$E$13)</f>
        <v>0</v>
      </c>
      <c r="AW298">
        <f>$B$11*BV298+$C$11*BW298+$F$11*CH298*(1-CK298)</f>
        <v>0</v>
      </c>
      <c r="AX298">
        <f>AW298*AY298</f>
        <v>0</v>
      </c>
      <c r="AY298">
        <f>($B$11*$D$9+$C$11*$D$9+$F$11*((CU298+CM298)/MAX(CU298+CM298+CV298, 0.1)*$I$9+CV298/MAX(CU298+CM298+CV298, 0.1)*$J$9))/($B$11+$C$11+$F$11)</f>
        <v>0</v>
      </c>
      <c r="AZ298">
        <f>($B$11*$K$9+$C$11*$K$9+$F$11*((CU298+CM298)/MAX(CU298+CM298+CV298, 0.1)*$P$9+CV298/MAX(CU298+CM298+CV298, 0.1)*$Q$9))/($B$11+$C$11+$F$11)</f>
        <v>0</v>
      </c>
      <c r="BA298">
        <v>6</v>
      </c>
      <c r="BB298">
        <v>0.5</v>
      </c>
      <c r="BC298" t="s">
        <v>355</v>
      </c>
      <c r="BD298">
        <v>2</v>
      </c>
      <c r="BE298" t="b">
        <v>1</v>
      </c>
      <c r="BF298">
        <v>1714164255.066667</v>
      </c>
      <c r="BG298">
        <v>1999.087666666667</v>
      </c>
      <c r="BH298">
        <v>2000.055</v>
      </c>
      <c r="BI298">
        <v>13.99129333333334</v>
      </c>
      <c r="BJ298">
        <v>13.42646666666667</v>
      </c>
      <c r="BK298">
        <v>2005.568666666667</v>
      </c>
      <c r="BL298">
        <v>14.01984333333334</v>
      </c>
      <c r="BM298">
        <v>599.9661333333333</v>
      </c>
      <c r="BN298">
        <v>101.2742666666667</v>
      </c>
      <c r="BO298">
        <v>0.09993470666666666</v>
      </c>
      <c r="BP298">
        <v>23.71803333333333</v>
      </c>
      <c r="BQ298">
        <v>23.78507</v>
      </c>
      <c r="BR298">
        <v>999.9000000000002</v>
      </c>
      <c r="BS298">
        <v>0</v>
      </c>
      <c r="BT298">
        <v>0</v>
      </c>
      <c r="BU298">
        <v>10002.205</v>
      </c>
      <c r="BV298">
        <v>0</v>
      </c>
      <c r="BW298">
        <v>786.6623333333332</v>
      </c>
      <c r="BX298">
        <v>-0.9681476333333336</v>
      </c>
      <c r="BY298">
        <v>2027.453333333333</v>
      </c>
      <c r="BZ298">
        <v>2027.273666666667</v>
      </c>
      <c r="CA298">
        <v>0.5648281666666667</v>
      </c>
      <c r="CB298">
        <v>2000.055</v>
      </c>
      <c r="CC298">
        <v>13.42646666666667</v>
      </c>
      <c r="CD298">
        <v>1.416959666666667</v>
      </c>
      <c r="CE298">
        <v>1.359757</v>
      </c>
      <c r="CF298">
        <v>12.10034333333333</v>
      </c>
      <c r="CG298">
        <v>11.47612333333333</v>
      </c>
      <c r="CH298">
        <v>350.0241</v>
      </c>
      <c r="CI298">
        <v>0.9</v>
      </c>
      <c r="CJ298">
        <v>0.0999999</v>
      </c>
      <c r="CK298">
        <v>0</v>
      </c>
      <c r="CL298">
        <v>212.7206666666667</v>
      </c>
      <c r="CM298">
        <v>5.00098</v>
      </c>
      <c r="CN298">
        <v>1225.117666666667</v>
      </c>
      <c r="CO298">
        <v>3193.367</v>
      </c>
      <c r="CP298">
        <v>34.75620000000001</v>
      </c>
      <c r="CQ298">
        <v>38.25413333333334</v>
      </c>
      <c r="CR298">
        <v>36.48526666666667</v>
      </c>
      <c r="CS298">
        <v>37.40186666666667</v>
      </c>
      <c r="CT298">
        <v>36.49786666666667</v>
      </c>
      <c r="CU298">
        <v>310.5216666666667</v>
      </c>
      <c r="CV298">
        <v>34.50300000000001</v>
      </c>
      <c r="CW298">
        <v>0</v>
      </c>
      <c r="CX298">
        <v>1714164350.3</v>
      </c>
      <c r="CY298">
        <v>0</v>
      </c>
      <c r="CZ298">
        <v>1714163585.5</v>
      </c>
      <c r="DA298" t="s">
        <v>902</v>
      </c>
      <c r="DB298">
        <v>1714163585.5</v>
      </c>
      <c r="DC298">
        <v>1714163575</v>
      </c>
      <c r="DD298">
        <v>10</v>
      </c>
      <c r="DE298">
        <v>2.525</v>
      </c>
      <c r="DF298">
        <v>-0.011</v>
      </c>
      <c r="DG298">
        <v>-6.331</v>
      </c>
      <c r="DH298">
        <v>-0.027</v>
      </c>
      <c r="DI298">
        <v>2000</v>
      </c>
      <c r="DJ298">
        <v>15</v>
      </c>
      <c r="DK298">
        <v>3.67</v>
      </c>
      <c r="DL298">
        <v>0.19</v>
      </c>
      <c r="DM298">
        <v>-0.9322051250000001</v>
      </c>
      <c r="DN298">
        <v>-0.2554132345215752</v>
      </c>
      <c r="DO298">
        <v>0.1313704088518772</v>
      </c>
      <c r="DP298">
        <v>0</v>
      </c>
      <c r="DQ298">
        <v>0.5637575500000001</v>
      </c>
      <c r="DR298">
        <v>-0.09408315196998004</v>
      </c>
      <c r="DS298">
        <v>0.01780655825103492</v>
      </c>
      <c r="DT298">
        <v>1</v>
      </c>
      <c r="DU298">
        <v>1</v>
      </c>
      <c r="DV298">
        <v>2</v>
      </c>
      <c r="DW298" t="s">
        <v>368</v>
      </c>
      <c r="DX298">
        <v>3.22748</v>
      </c>
      <c r="DY298">
        <v>2.70439</v>
      </c>
      <c r="DZ298">
        <v>0.293037</v>
      </c>
      <c r="EA298">
        <v>0.293175</v>
      </c>
      <c r="EB298">
        <v>0.0780473</v>
      </c>
      <c r="EC298">
        <v>0.0762482</v>
      </c>
      <c r="ED298">
        <v>22963.8</v>
      </c>
      <c r="EE298">
        <v>22379</v>
      </c>
      <c r="EF298">
        <v>31125.8</v>
      </c>
      <c r="EG298">
        <v>30035.4</v>
      </c>
      <c r="EH298">
        <v>38433.4</v>
      </c>
      <c r="EI298">
        <v>36717.3</v>
      </c>
      <c r="EJ298">
        <v>43609.1</v>
      </c>
      <c r="EK298">
        <v>41966.1</v>
      </c>
      <c r="EL298">
        <v>2.07695</v>
      </c>
      <c r="EM298">
        <v>1.8348</v>
      </c>
      <c r="EN298">
        <v>-0.0121072</v>
      </c>
      <c r="EO298">
        <v>0</v>
      </c>
      <c r="EP298">
        <v>23.98</v>
      </c>
      <c r="EQ298">
        <v>999.9</v>
      </c>
      <c r="ER298">
        <v>34.6</v>
      </c>
      <c r="ES298">
        <v>34.1</v>
      </c>
      <c r="ET298">
        <v>18.3573</v>
      </c>
      <c r="EU298">
        <v>61.4132</v>
      </c>
      <c r="EV298">
        <v>22.5</v>
      </c>
      <c r="EW298">
        <v>1</v>
      </c>
      <c r="EX298">
        <v>0.157076</v>
      </c>
      <c r="EY298">
        <v>2.73655</v>
      </c>
      <c r="EZ298">
        <v>20.1874</v>
      </c>
      <c r="FA298">
        <v>5.22523</v>
      </c>
      <c r="FB298">
        <v>11.998</v>
      </c>
      <c r="FC298">
        <v>4.9655</v>
      </c>
      <c r="FD298">
        <v>3.297</v>
      </c>
      <c r="FE298">
        <v>9999</v>
      </c>
      <c r="FF298">
        <v>9999</v>
      </c>
      <c r="FG298">
        <v>9999</v>
      </c>
      <c r="FH298">
        <v>30.2</v>
      </c>
      <c r="FI298">
        <v>4.97097</v>
      </c>
      <c r="FJ298">
        <v>1.86783</v>
      </c>
      <c r="FK298">
        <v>1.85928</v>
      </c>
      <c r="FL298">
        <v>1.86525</v>
      </c>
      <c r="FM298">
        <v>1.86312</v>
      </c>
      <c r="FN298">
        <v>1.86452</v>
      </c>
      <c r="FO298">
        <v>1.86005</v>
      </c>
      <c r="FP298">
        <v>1.86406</v>
      </c>
      <c r="FQ298">
        <v>0</v>
      </c>
      <c r="FR298">
        <v>0</v>
      </c>
      <c r="FS298">
        <v>0</v>
      </c>
      <c r="FT298">
        <v>0</v>
      </c>
      <c r="FU298" t="s">
        <v>358</v>
      </c>
      <c r="FV298" t="s">
        <v>359</v>
      </c>
      <c r="FW298" t="s">
        <v>360</v>
      </c>
      <c r="FX298" t="s">
        <v>360</v>
      </c>
      <c r="FY298" t="s">
        <v>360</v>
      </c>
      <c r="FZ298" t="s">
        <v>360</v>
      </c>
      <c r="GA298">
        <v>0</v>
      </c>
      <c r="GB298">
        <v>100</v>
      </c>
      <c r="GC298">
        <v>100</v>
      </c>
      <c r="GD298">
        <v>-6.48</v>
      </c>
      <c r="GE298">
        <v>-0.0286</v>
      </c>
      <c r="GF298">
        <v>1.535452364943019</v>
      </c>
      <c r="GG298">
        <v>-0.004200780211792431</v>
      </c>
      <c r="GH298">
        <v>-6.086107273994438E-07</v>
      </c>
      <c r="GI298">
        <v>3.538391214060535E-10</v>
      </c>
      <c r="GJ298">
        <v>-0.05000879605672461</v>
      </c>
      <c r="GK298">
        <v>0.006682484536868237</v>
      </c>
      <c r="GL298">
        <v>-0.0007200357986506558</v>
      </c>
      <c r="GM298">
        <v>2.515042002614049E-05</v>
      </c>
      <c r="GN298">
        <v>15</v>
      </c>
      <c r="GO298">
        <v>1944</v>
      </c>
      <c r="GP298">
        <v>3</v>
      </c>
      <c r="GQ298">
        <v>20</v>
      </c>
      <c r="GR298">
        <v>11.3</v>
      </c>
      <c r="GS298">
        <v>11.5</v>
      </c>
      <c r="GT298">
        <v>4.03198</v>
      </c>
      <c r="GU298">
        <v>2.42676</v>
      </c>
      <c r="GV298">
        <v>1.44775</v>
      </c>
      <c r="GW298">
        <v>2.28394</v>
      </c>
      <c r="GX298">
        <v>1.55151</v>
      </c>
      <c r="GY298">
        <v>2.31934</v>
      </c>
      <c r="GZ298">
        <v>38.062</v>
      </c>
      <c r="HA298">
        <v>12.1882</v>
      </c>
      <c r="HB298">
        <v>18</v>
      </c>
      <c r="HC298">
        <v>588.612</v>
      </c>
      <c r="HD298">
        <v>435.24</v>
      </c>
      <c r="HE298">
        <v>19.9989</v>
      </c>
      <c r="HF298">
        <v>29.0568</v>
      </c>
      <c r="HG298">
        <v>29.9996</v>
      </c>
      <c r="HH298">
        <v>29.2147</v>
      </c>
      <c r="HI298">
        <v>29.2039</v>
      </c>
      <c r="HJ298">
        <v>80.72</v>
      </c>
      <c r="HK298">
        <v>33.8725</v>
      </c>
      <c r="HL298">
        <v>30.7019</v>
      </c>
      <c r="HM298">
        <v>20</v>
      </c>
      <c r="HN298">
        <v>2000</v>
      </c>
      <c r="HO298">
        <v>13.5027</v>
      </c>
      <c r="HP298">
        <v>98.7595</v>
      </c>
      <c r="HQ298">
        <v>100.253</v>
      </c>
    </row>
    <row r="299" spans="1:225">
      <c r="A299">
        <v>283</v>
      </c>
      <c r="B299">
        <v>1714164273</v>
      </c>
      <c r="C299">
        <v>13215.90000009537</v>
      </c>
      <c r="D299" t="s">
        <v>955</v>
      </c>
      <c r="E299" t="s">
        <v>956</v>
      </c>
      <c r="F299">
        <v>5</v>
      </c>
      <c r="G299" t="s">
        <v>580</v>
      </c>
      <c r="H299">
        <v>1714164265.066667</v>
      </c>
      <c r="I299">
        <f>(J299)/1000</f>
        <v>0</v>
      </c>
      <c r="J299">
        <f>IF(BE299, AM299, AG299)</f>
        <v>0</v>
      </c>
      <c r="K299">
        <f>IF(BE299, AH299, AF299)</f>
        <v>0</v>
      </c>
      <c r="L299">
        <f>BG299 - IF(AT299&gt;1, K299*BA299*100.0/(AV299*BU299), 0)</f>
        <v>0</v>
      </c>
      <c r="M299">
        <f>((S299-I299/2)*L299-K299)/(S299+I299/2)</f>
        <v>0</v>
      </c>
      <c r="N299">
        <f>M299*(BN299+BO299)/1000.0</f>
        <v>0</v>
      </c>
      <c r="O299">
        <f>(BG299 - IF(AT299&gt;1, K299*BA299*100.0/(AV299*BU299), 0))*(BN299+BO299)/1000.0</f>
        <v>0</v>
      </c>
      <c r="P299">
        <f>2.0/((1/R299-1/Q299)+SIGN(R299)*SQRT((1/R299-1/Q299)*(1/R299-1/Q299) + 4*BB299/((BB299+1)*(BB299+1))*(2*1/R299*1/Q299-1/Q299*1/Q299)))</f>
        <v>0</v>
      </c>
      <c r="Q299">
        <f>IF(LEFT(BC299,1)&lt;&gt;"0",IF(LEFT(BC299,1)="1",3.0,BD299),$D$5+$E$5*(BU299*BN299/($K$5*1000))+$F$5*(BU299*BN299/($K$5*1000))*MAX(MIN(BA299,$J$5),$I$5)*MAX(MIN(BA299,$J$5),$I$5)+$G$5*MAX(MIN(BA299,$J$5),$I$5)*(BU299*BN299/($K$5*1000))+$H$5*(BU299*BN299/($K$5*1000))*(BU299*BN299/($K$5*1000)))</f>
        <v>0</v>
      </c>
      <c r="R299">
        <f>I299*(1000-(1000*0.61365*exp(17.502*V299/(240.97+V299))/(BN299+BO299)+BI299)/2)/(1000*0.61365*exp(17.502*V299/(240.97+V299))/(BN299+BO299)-BI299)</f>
        <v>0</v>
      </c>
      <c r="S299">
        <f>1/((BB299+1)/(P299/1.6)+1/(Q299/1.37)) + BB299/((BB299+1)/(P299/1.6) + BB299/(Q299/1.37))</f>
        <v>0</v>
      </c>
      <c r="T299">
        <f>(AW299*AZ299)</f>
        <v>0</v>
      </c>
      <c r="U299">
        <f>(BP299+(T299+2*0.95*5.67E-8*(((BP299+$B$7)+273)^4-(BP299+273)^4)-44100*I299)/(1.84*29.3*Q299+8*0.95*5.67E-8*(BP299+273)^3))</f>
        <v>0</v>
      </c>
      <c r="V299">
        <f>($C$7*BQ299+$D$7*BR299+$E$7*U299)</f>
        <v>0</v>
      </c>
      <c r="W299">
        <f>0.61365*exp(17.502*V299/(240.97+V299))</f>
        <v>0</v>
      </c>
      <c r="X299">
        <f>(Y299/Z299*100)</f>
        <v>0</v>
      </c>
      <c r="Y299">
        <f>BI299*(BN299+BO299)/1000</f>
        <v>0</v>
      </c>
      <c r="Z299">
        <f>0.61365*exp(17.502*BP299/(240.97+BP299))</f>
        <v>0</v>
      </c>
      <c r="AA299">
        <f>(W299-BI299*(BN299+BO299)/1000)</f>
        <v>0</v>
      </c>
      <c r="AB299">
        <f>(-I299*44100)</f>
        <v>0</v>
      </c>
      <c r="AC299">
        <f>2*29.3*Q299*0.92*(BP299-V299)</f>
        <v>0</v>
      </c>
      <c r="AD299">
        <f>2*0.95*5.67E-8*(((BP299+$B$7)+273)^4-(V299+273)^4)</f>
        <v>0</v>
      </c>
      <c r="AE299">
        <f>T299+AD299+AB299+AC299</f>
        <v>0</v>
      </c>
      <c r="AF299">
        <f>BM299*AT299*(BH299-BG299*(1000-AT299*BJ299)/(1000-AT299*BI299))/(100*BA299)</f>
        <v>0</v>
      </c>
      <c r="AG299">
        <f>1000*BM299*AT299*(BI299-BJ299)/(100*BA299*(1000-AT299*BI299))</f>
        <v>0</v>
      </c>
      <c r="AH299">
        <f>(AI299 - AJ299 - BN299*1E3/(8.314*(BP299+273.15)) * AL299/BM299 * AK299) * BM299/(100*BA299) * (1000 - BJ299)/1000</f>
        <v>0</v>
      </c>
      <c r="AI299">
        <v>2027.294277224024</v>
      </c>
      <c r="AJ299">
        <v>2027.428121212122</v>
      </c>
      <c r="AK299">
        <v>0.0009007449490782881</v>
      </c>
      <c r="AL299">
        <v>67.23410520447862</v>
      </c>
      <c r="AM299">
        <f>(AO299 - AN299 + BN299*1E3/(8.314*(BP299+273.15)) * AQ299/BM299 * AP299) * BM299/(100*BA299) * 1000/(1000 - AO299)</f>
        <v>0</v>
      </c>
      <c r="AN299">
        <v>13.46884770741957</v>
      </c>
      <c r="AO299">
        <v>13.99710606060606</v>
      </c>
      <c r="AP299">
        <v>8.429418111705991E-05</v>
      </c>
      <c r="AQ299">
        <v>78.51587907857898</v>
      </c>
      <c r="AR299">
        <v>1</v>
      </c>
      <c r="AS299">
        <v>0</v>
      </c>
      <c r="AT299">
        <f>IF(AR299*$H$13&gt;=AV299,1.0,(AV299/(AV299-AR299*$H$13)))</f>
        <v>0</v>
      </c>
      <c r="AU299">
        <f>(AT299-1)*100</f>
        <v>0</v>
      </c>
      <c r="AV299">
        <f>MAX(0,($B$13+$C$13*BU299)/(1+$D$13*BU299)*BN299/(BP299+273)*$E$13)</f>
        <v>0</v>
      </c>
      <c r="AW299">
        <f>$B$11*BV299+$C$11*BW299+$F$11*CH299*(1-CK299)</f>
        <v>0</v>
      </c>
      <c r="AX299">
        <f>AW299*AY299</f>
        <v>0</v>
      </c>
      <c r="AY299">
        <f>($B$11*$D$9+$C$11*$D$9+$F$11*((CU299+CM299)/MAX(CU299+CM299+CV299, 0.1)*$I$9+CV299/MAX(CU299+CM299+CV299, 0.1)*$J$9))/($B$11+$C$11+$F$11)</f>
        <v>0</v>
      </c>
      <c r="AZ299">
        <f>($B$11*$K$9+$C$11*$K$9+$F$11*((CU299+CM299)/MAX(CU299+CM299+CV299, 0.1)*$P$9+CV299/MAX(CU299+CM299+CV299, 0.1)*$Q$9))/($B$11+$C$11+$F$11)</f>
        <v>0</v>
      </c>
      <c r="BA299">
        <v>6</v>
      </c>
      <c r="BB299">
        <v>0.5</v>
      </c>
      <c r="BC299" t="s">
        <v>355</v>
      </c>
      <c r="BD299">
        <v>2</v>
      </c>
      <c r="BE299" t="b">
        <v>1</v>
      </c>
      <c r="BF299">
        <v>1714164265.066667</v>
      </c>
      <c r="BG299">
        <v>1999.128</v>
      </c>
      <c r="BH299">
        <v>1999.984333333333</v>
      </c>
      <c r="BI299">
        <v>13.98674333333333</v>
      </c>
      <c r="BJ299">
        <v>13.45618</v>
      </c>
      <c r="BK299">
        <v>2005.609666666667</v>
      </c>
      <c r="BL299">
        <v>14.0153</v>
      </c>
      <c r="BM299">
        <v>600.0070333333334</v>
      </c>
      <c r="BN299">
        <v>101.2709</v>
      </c>
      <c r="BO299">
        <v>0.09995687666666667</v>
      </c>
      <c r="BP299">
        <v>23.70246333333333</v>
      </c>
      <c r="BQ299">
        <v>23.77242999999999</v>
      </c>
      <c r="BR299">
        <v>999.9000000000002</v>
      </c>
      <c r="BS299">
        <v>0</v>
      </c>
      <c r="BT299">
        <v>0</v>
      </c>
      <c r="BU299">
        <v>10005.05633333333</v>
      </c>
      <c r="BV299">
        <v>0</v>
      </c>
      <c r="BW299">
        <v>779.4742666666667</v>
      </c>
      <c r="BX299">
        <v>-0.8579263</v>
      </c>
      <c r="BY299">
        <v>2027.484666666667</v>
      </c>
      <c r="BZ299">
        <v>2027.264</v>
      </c>
      <c r="CA299">
        <v>0.5305693333333334</v>
      </c>
      <c r="CB299">
        <v>1999.984333333333</v>
      </c>
      <c r="CC299">
        <v>13.45618</v>
      </c>
      <c r="CD299">
        <v>1.416451666666667</v>
      </c>
      <c r="CE299">
        <v>1.36272</v>
      </c>
      <c r="CF299">
        <v>12.09490333333333</v>
      </c>
      <c r="CG299">
        <v>11.50902333333333</v>
      </c>
      <c r="CH299">
        <v>350.0295333333333</v>
      </c>
      <c r="CI299">
        <v>0.9000054666666667</v>
      </c>
      <c r="CJ299">
        <v>0.09999442</v>
      </c>
      <c r="CK299">
        <v>0</v>
      </c>
      <c r="CL299">
        <v>212.3390333333333</v>
      </c>
      <c r="CM299">
        <v>5.00098</v>
      </c>
      <c r="CN299">
        <v>1232.817666666667</v>
      </c>
      <c r="CO299">
        <v>3193.424333333334</v>
      </c>
      <c r="CP299">
        <v>34.7206</v>
      </c>
      <c r="CQ299">
        <v>38.22479999999999</v>
      </c>
      <c r="CR299">
        <v>36.44329999999999</v>
      </c>
      <c r="CS299">
        <v>37.34559999999999</v>
      </c>
      <c r="CT299">
        <v>36.45176666666666</v>
      </c>
      <c r="CU299">
        <v>310.5283333333334</v>
      </c>
      <c r="CV299">
        <v>34.50300000000001</v>
      </c>
      <c r="CW299">
        <v>0</v>
      </c>
      <c r="CX299">
        <v>1714164359.9</v>
      </c>
      <c r="CY299">
        <v>0</v>
      </c>
      <c r="CZ299">
        <v>1714163585.5</v>
      </c>
      <c r="DA299" t="s">
        <v>902</v>
      </c>
      <c r="DB299">
        <v>1714163585.5</v>
      </c>
      <c r="DC299">
        <v>1714163575</v>
      </c>
      <c r="DD299">
        <v>10</v>
      </c>
      <c r="DE299">
        <v>2.525</v>
      </c>
      <c r="DF299">
        <v>-0.011</v>
      </c>
      <c r="DG299">
        <v>-6.331</v>
      </c>
      <c r="DH299">
        <v>-0.027</v>
      </c>
      <c r="DI299">
        <v>2000</v>
      </c>
      <c r="DJ299">
        <v>15</v>
      </c>
      <c r="DK299">
        <v>3.67</v>
      </c>
      <c r="DL299">
        <v>0.19</v>
      </c>
      <c r="DM299">
        <v>-0.8912918048780487</v>
      </c>
      <c r="DN299">
        <v>0.3992813519163755</v>
      </c>
      <c r="DO299">
        <v>0.1348489981172653</v>
      </c>
      <c r="DP299">
        <v>0</v>
      </c>
      <c r="DQ299">
        <v>0.5392395609756098</v>
      </c>
      <c r="DR299">
        <v>-0.1732313519163771</v>
      </c>
      <c r="DS299">
        <v>0.01962790267494247</v>
      </c>
      <c r="DT299">
        <v>0</v>
      </c>
      <c r="DU299">
        <v>0</v>
      </c>
      <c r="DV299">
        <v>2</v>
      </c>
      <c r="DW299" t="s">
        <v>357</v>
      </c>
      <c r="DX299">
        <v>3.22742</v>
      </c>
      <c r="DY299">
        <v>2.70419</v>
      </c>
      <c r="DZ299">
        <v>0.293008</v>
      </c>
      <c r="EA299">
        <v>0.293148</v>
      </c>
      <c r="EB299">
        <v>0.0781222</v>
      </c>
      <c r="EC299">
        <v>0.07628269999999999</v>
      </c>
      <c r="ED299">
        <v>22966.1</v>
      </c>
      <c r="EE299">
        <v>22380.5</v>
      </c>
      <c r="EF299">
        <v>31127.5</v>
      </c>
      <c r="EG299">
        <v>30036.1</v>
      </c>
      <c r="EH299">
        <v>38432.5</v>
      </c>
      <c r="EI299">
        <v>36716.7</v>
      </c>
      <c r="EJ299">
        <v>43611.6</v>
      </c>
      <c r="EK299">
        <v>41967</v>
      </c>
      <c r="EL299">
        <v>2.07673</v>
      </c>
      <c r="EM299">
        <v>1.83563</v>
      </c>
      <c r="EN299">
        <v>-0.0127777</v>
      </c>
      <c r="EO299">
        <v>0</v>
      </c>
      <c r="EP299">
        <v>23.958</v>
      </c>
      <c r="EQ299">
        <v>999.9</v>
      </c>
      <c r="ER299">
        <v>34.5</v>
      </c>
      <c r="ES299">
        <v>34.1</v>
      </c>
      <c r="ET299">
        <v>18.3049</v>
      </c>
      <c r="EU299">
        <v>61.2832</v>
      </c>
      <c r="EV299">
        <v>21.9191</v>
      </c>
      <c r="EW299">
        <v>1</v>
      </c>
      <c r="EX299">
        <v>0.155943</v>
      </c>
      <c r="EY299">
        <v>2.72338</v>
      </c>
      <c r="EZ299">
        <v>20.1872</v>
      </c>
      <c r="FA299">
        <v>5.22208</v>
      </c>
      <c r="FB299">
        <v>11.998</v>
      </c>
      <c r="FC299">
        <v>4.9645</v>
      </c>
      <c r="FD299">
        <v>3.29628</v>
      </c>
      <c r="FE299">
        <v>9999</v>
      </c>
      <c r="FF299">
        <v>9999</v>
      </c>
      <c r="FG299">
        <v>9999</v>
      </c>
      <c r="FH299">
        <v>30.2</v>
      </c>
      <c r="FI299">
        <v>4.97096</v>
      </c>
      <c r="FJ299">
        <v>1.86783</v>
      </c>
      <c r="FK299">
        <v>1.85927</v>
      </c>
      <c r="FL299">
        <v>1.86525</v>
      </c>
      <c r="FM299">
        <v>1.86313</v>
      </c>
      <c r="FN299">
        <v>1.86453</v>
      </c>
      <c r="FO299">
        <v>1.86005</v>
      </c>
      <c r="FP299">
        <v>1.86406</v>
      </c>
      <c r="FQ299">
        <v>0</v>
      </c>
      <c r="FR299">
        <v>0</v>
      </c>
      <c r="FS299">
        <v>0</v>
      </c>
      <c r="FT299">
        <v>0</v>
      </c>
      <c r="FU299" t="s">
        <v>358</v>
      </c>
      <c r="FV299" t="s">
        <v>359</v>
      </c>
      <c r="FW299" t="s">
        <v>360</v>
      </c>
      <c r="FX299" t="s">
        <v>360</v>
      </c>
      <c r="FY299" t="s">
        <v>360</v>
      </c>
      <c r="FZ299" t="s">
        <v>360</v>
      </c>
      <c r="GA299">
        <v>0</v>
      </c>
      <c r="GB299">
        <v>100</v>
      </c>
      <c r="GC299">
        <v>100</v>
      </c>
      <c r="GD299">
        <v>-6.48</v>
      </c>
      <c r="GE299">
        <v>-0.0286</v>
      </c>
      <c r="GF299">
        <v>1.535452364943019</v>
      </c>
      <c r="GG299">
        <v>-0.004200780211792431</v>
      </c>
      <c r="GH299">
        <v>-6.086107273994438E-07</v>
      </c>
      <c r="GI299">
        <v>3.538391214060535E-10</v>
      </c>
      <c r="GJ299">
        <v>-0.05000879605672461</v>
      </c>
      <c r="GK299">
        <v>0.006682484536868237</v>
      </c>
      <c r="GL299">
        <v>-0.0007200357986506558</v>
      </c>
      <c r="GM299">
        <v>2.515042002614049E-05</v>
      </c>
      <c r="GN299">
        <v>15</v>
      </c>
      <c r="GO299">
        <v>1944</v>
      </c>
      <c r="GP299">
        <v>3</v>
      </c>
      <c r="GQ299">
        <v>20</v>
      </c>
      <c r="GR299">
        <v>11.5</v>
      </c>
      <c r="GS299">
        <v>11.6</v>
      </c>
      <c r="GT299">
        <v>4.0332</v>
      </c>
      <c r="GU299">
        <v>2.41577</v>
      </c>
      <c r="GV299">
        <v>1.44775</v>
      </c>
      <c r="GW299">
        <v>2.28516</v>
      </c>
      <c r="GX299">
        <v>1.55151</v>
      </c>
      <c r="GY299">
        <v>2.45972</v>
      </c>
      <c r="GZ299">
        <v>38.062</v>
      </c>
      <c r="HA299">
        <v>12.1882</v>
      </c>
      <c r="HB299">
        <v>18</v>
      </c>
      <c r="HC299">
        <v>588.34</v>
      </c>
      <c r="HD299">
        <v>435.65</v>
      </c>
      <c r="HE299">
        <v>19.9986</v>
      </c>
      <c r="HF299">
        <v>29.0425</v>
      </c>
      <c r="HG299">
        <v>29.9995</v>
      </c>
      <c r="HH299">
        <v>29.2028</v>
      </c>
      <c r="HI299">
        <v>29.192</v>
      </c>
      <c r="HJ299">
        <v>80.7256</v>
      </c>
      <c r="HK299">
        <v>33.8725</v>
      </c>
      <c r="HL299">
        <v>30.3268</v>
      </c>
      <c r="HM299">
        <v>20</v>
      </c>
      <c r="HN299">
        <v>2000</v>
      </c>
      <c r="HO299">
        <v>13.4545</v>
      </c>
      <c r="HP299">
        <v>98.7651</v>
      </c>
      <c r="HQ299">
        <v>100.256</v>
      </c>
    </row>
    <row r="300" spans="1:225">
      <c r="A300">
        <v>284</v>
      </c>
      <c r="B300">
        <v>1714164314.5</v>
      </c>
      <c r="C300">
        <v>13257.40000009537</v>
      </c>
      <c r="D300" t="s">
        <v>957</v>
      </c>
      <c r="E300" t="s">
        <v>958</v>
      </c>
      <c r="F300">
        <v>5</v>
      </c>
      <c r="G300" t="s">
        <v>580</v>
      </c>
      <c r="H300">
        <v>1714164306.75</v>
      </c>
      <c r="I300">
        <f>(J300)/1000</f>
        <v>0</v>
      </c>
      <c r="J300">
        <f>IF(BE300, AM300, AG300)</f>
        <v>0</v>
      </c>
      <c r="K300">
        <f>IF(BE300, AH300, AF300)</f>
        <v>0</v>
      </c>
      <c r="L300">
        <f>BG300 - IF(AT300&gt;1, K300*BA300*100.0/(AV300*BU300), 0)</f>
        <v>0</v>
      </c>
      <c r="M300">
        <f>((S300-I300/2)*L300-K300)/(S300+I300/2)</f>
        <v>0</v>
      </c>
      <c r="N300">
        <f>M300*(BN300+BO300)/1000.0</f>
        <v>0</v>
      </c>
      <c r="O300">
        <f>(BG300 - IF(AT300&gt;1, K300*BA300*100.0/(AV300*BU300), 0))*(BN300+BO300)/1000.0</f>
        <v>0</v>
      </c>
      <c r="P300">
        <f>2.0/((1/R300-1/Q300)+SIGN(R300)*SQRT((1/R300-1/Q300)*(1/R300-1/Q300) + 4*BB300/((BB300+1)*(BB300+1))*(2*1/R300*1/Q300-1/Q300*1/Q300)))</f>
        <v>0</v>
      </c>
      <c r="Q300">
        <f>IF(LEFT(BC300,1)&lt;&gt;"0",IF(LEFT(BC300,1)="1",3.0,BD300),$D$5+$E$5*(BU300*BN300/($K$5*1000))+$F$5*(BU300*BN300/($K$5*1000))*MAX(MIN(BA300,$J$5),$I$5)*MAX(MIN(BA300,$J$5),$I$5)+$G$5*MAX(MIN(BA300,$J$5),$I$5)*(BU300*BN300/($K$5*1000))+$H$5*(BU300*BN300/($K$5*1000))*(BU300*BN300/($K$5*1000)))</f>
        <v>0</v>
      </c>
      <c r="R300">
        <f>I300*(1000-(1000*0.61365*exp(17.502*V300/(240.97+V300))/(BN300+BO300)+BI300)/2)/(1000*0.61365*exp(17.502*V300/(240.97+V300))/(BN300+BO300)-BI300)</f>
        <v>0</v>
      </c>
      <c r="S300">
        <f>1/((BB300+1)/(P300/1.6)+1/(Q300/1.37)) + BB300/((BB300+1)/(P300/1.6) + BB300/(Q300/1.37))</f>
        <v>0</v>
      </c>
      <c r="T300">
        <f>(AW300*AZ300)</f>
        <v>0</v>
      </c>
      <c r="U300">
        <f>(BP300+(T300+2*0.95*5.67E-8*(((BP300+$B$7)+273)^4-(BP300+273)^4)-44100*I300)/(1.84*29.3*Q300+8*0.95*5.67E-8*(BP300+273)^3))</f>
        <v>0</v>
      </c>
      <c r="V300">
        <f>($C$7*BQ300+$D$7*BR300+$E$7*U300)</f>
        <v>0</v>
      </c>
      <c r="W300">
        <f>0.61365*exp(17.502*V300/(240.97+V300))</f>
        <v>0</v>
      </c>
      <c r="X300">
        <f>(Y300/Z300*100)</f>
        <v>0</v>
      </c>
      <c r="Y300">
        <f>BI300*(BN300+BO300)/1000</f>
        <v>0</v>
      </c>
      <c r="Z300">
        <f>0.61365*exp(17.502*BP300/(240.97+BP300))</f>
        <v>0</v>
      </c>
      <c r="AA300">
        <f>(W300-BI300*(BN300+BO300)/1000)</f>
        <v>0</v>
      </c>
      <c r="AB300">
        <f>(-I300*44100)</f>
        <v>0</v>
      </c>
      <c r="AC300">
        <f>2*29.3*Q300*0.92*(BP300-V300)</f>
        <v>0</v>
      </c>
      <c r="AD300">
        <f>2*0.95*5.67E-8*(((BP300+$B$7)+273)^4-(V300+273)^4)</f>
        <v>0</v>
      </c>
      <c r="AE300">
        <f>T300+AD300+AB300+AC300</f>
        <v>0</v>
      </c>
      <c r="AF300">
        <f>BM300*AT300*(BH300-BG300*(1000-AT300*BJ300)/(1000-AT300*BI300))/(100*BA300)</f>
        <v>0</v>
      </c>
      <c r="AG300">
        <f>1000*BM300*AT300*(BI300-BJ300)/(100*BA300*(1000-AT300*BI300))</f>
        <v>0</v>
      </c>
      <c r="AH300">
        <f>(AI300 - AJ300 - BN300*1E3/(8.314*(BP300+273.15)) * AL300/BM300 * AK300) * BM300/(100*BA300) * (1000 - BJ300)/1000</f>
        <v>0</v>
      </c>
      <c r="AI300">
        <v>2027.288413640109</v>
      </c>
      <c r="AJ300">
        <v>2027.470848484848</v>
      </c>
      <c r="AK300">
        <v>0.02194550388960164</v>
      </c>
      <c r="AL300">
        <v>67.23410520447862</v>
      </c>
      <c r="AM300">
        <f>(AO300 - AN300 + BN300*1E3/(8.314*(BP300+273.15)) * AQ300/BM300 * AP300) * BM300/(100*BA300) * 1000/(1000 - AO300)</f>
        <v>0</v>
      </c>
      <c r="AN300">
        <v>13.39000214947126</v>
      </c>
      <c r="AO300">
        <v>13.92436121212121</v>
      </c>
      <c r="AP300">
        <v>-5.536471844643804E-05</v>
      </c>
      <c r="AQ300">
        <v>78.51587907857898</v>
      </c>
      <c r="AR300">
        <v>1</v>
      </c>
      <c r="AS300">
        <v>0</v>
      </c>
      <c r="AT300">
        <f>IF(AR300*$H$13&gt;=AV300,1.0,(AV300/(AV300-AR300*$H$13)))</f>
        <v>0</v>
      </c>
      <c r="AU300">
        <f>(AT300-1)*100</f>
        <v>0</v>
      </c>
      <c r="AV300">
        <f>MAX(0,($B$13+$C$13*BU300)/(1+$D$13*BU300)*BN300/(BP300+273)*$E$13)</f>
        <v>0</v>
      </c>
      <c r="AW300">
        <f>$B$11*BV300+$C$11*BW300+$F$11*CH300*(1-CK300)</f>
        <v>0</v>
      </c>
      <c r="AX300">
        <f>AW300*AY300</f>
        <v>0</v>
      </c>
      <c r="AY300">
        <f>($B$11*$D$9+$C$11*$D$9+$F$11*((CU300+CM300)/MAX(CU300+CM300+CV300, 0.1)*$I$9+CV300/MAX(CU300+CM300+CV300, 0.1)*$J$9))/($B$11+$C$11+$F$11)</f>
        <v>0</v>
      </c>
      <c r="AZ300">
        <f>($B$11*$K$9+$C$11*$K$9+$F$11*((CU300+CM300)/MAX(CU300+CM300+CV300, 0.1)*$P$9+CV300/MAX(CU300+CM300+CV300, 0.1)*$Q$9))/($B$11+$C$11+$F$11)</f>
        <v>0</v>
      </c>
      <c r="BA300">
        <v>6</v>
      </c>
      <c r="BB300">
        <v>0.5</v>
      </c>
      <c r="BC300" t="s">
        <v>355</v>
      </c>
      <c r="BD300">
        <v>2</v>
      </c>
      <c r="BE300" t="b">
        <v>1</v>
      </c>
      <c r="BF300">
        <v>1714164306.75</v>
      </c>
      <c r="BG300">
        <v>1999.104333333333</v>
      </c>
      <c r="BH300">
        <v>2000.076</v>
      </c>
      <c r="BI300">
        <v>13.9325</v>
      </c>
      <c r="BJ300">
        <v>13.38728</v>
      </c>
      <c r="BK300">
        <v>2005.586333333333</v>
      </c>
      <c r="BL300">
        <v>13.96111333333333</v>
      </c>
      <c r="BM300">
        <v>599.9926</v>
      </c>
      <c r="BN300">
        <v>101.2651333333334</v>
      </c>
      <c r="BO300">
        <v>0.09996629333333337</v>
      </c>
      <c r="BP300">
        <v>23.66011333333334</v>
      </c>
      <c r="BQ300">
        <v>23.72534666666667</v>
      </c>
      <c r="BR300">
        <v>999.9000000000002</v>
      </c>
      <c r="BS300">
        <v>0</v>
      </c>
      <c r="BT300">
        <v>0</v>
      </c>
      <c r="BU300">
        <v>10001.80833333333</v>
      </c>
      <c r="BV300">
        <v>0</v>
      </c>
      <c r="BW300">
        <v>821.0136666666665</v>
      </c>
      <c r="BX300">
        <v>-0.9720904666666665</v>
      </c>
      <c r="BY300">
        <v>2027.35</v>
      </c>
      <c r="BZ300">
        <v>2027.213666666667</v>
      </c>
      <c r="CA300">
        <v>0.5452141333333334</v>
      </c>
      <c r="CB300">
        <v>2000.076</v>
      </c>
      <c r="CC300">
        <v>13.38728</v>
      </c>
      <c r="CD300">
        <v>1.410875666666667</v>
      </c>
      <c r="CE300">
        <v>1.355664666666667</v>
      </c>
      <c r="CF300">
        <v>12.03503666666667</v>
      </c>
      <c r="CG300">
        <v>11.43059</v>
      </c>
      <c r="CH300">
        <v>349.9934666666668</v>
      </c>
      <c r="CI300">
        <v>0.8999945333333332</v>
      </c>
      <c r="CJ300">
        <v>0.10000538</v>
      </c>
      <c r="CK300">
        <v>0</v>
      </c>
      <c r="CL300">
        <v>210.9624666666666</v>
      </c>
      <c r="CM300">
        <v>5.00098</v>
      </c>
      <c r="CN300">
        <v>1255.200333333333</v>
      </c>
      <c r="CO300">
        <v>3193.078333333333</v>
      </c>
      <c r="CP300">
        <v>34.53926666666666</v>
      </c>
      <c r="CQ300">
        <v>38.0434</v>
      </c>
      <c r="CR300">
        <v>36.26446666666666</v>
      </c>
      <c r="CS300">
        <v>37.1808</v>
      </c>
      <c r="CT300">
        <v>36.27686666666667</v>
      </c>
      <c r="CU300">
        <v>310.4906666666667</v>
      </c>
      <c r="CV300">
        <v>34.50366666666666</v>
      </c>
      <c r="CW300">
        <v>0</v>
      </c>
      <c r="CX300">
        <v>1714164401.9</v>
      </c>
      <c r="CY300">
        <v>0</v>
      </c>
      <c r="CZ300">
        <v>1714163585.5</v>
      </c>
      <c r="DA300" t="s">
        <v>902</v>
      </c>
      <c r="DB300">
        <v>1714163585.5</v>
      </c>
      <c r="DC300">
        <v>1714163575</v>
      </c>
      <c r="DD300">
        <v>10</v>
      </c>
      <c r="DE300">
        <v>2.525</v>
      </c>
      <c r="DF300">
        <v>-0.011</v>
      </c>
      <c r="DG300">
        <v>-6.331</v>
      </c>
      <c r="DH300">
        <v>-0.027</v>
      </c>
      <c r="DI300">
        <v>2000</v>
      </c>
      <c r="DJ300">
        <v>15</v>
      </c>
      <c r="DK300">
        <v>3.67</v>
      </c>
      <c r="DL300">
        <v>0.19</v>
      </c>
      <c r="DM300">
        <v>-0.943683731707317</v>
      </c>
      <c r="DN300">
        <v>-0.7286095609756115</v>
      </c>
      <c r="DO300">
        <v>0.1577165724329602</v>
      </c>
      <c r="DP300">
        <v>0</v>
      </c>
      <c r="DQ300">
        <v>0.5481525609756097</v>
      </c>
      <c r="DR300">
        <v>-0.01840540766550348</v>
      </c>
      <c r="DS300">
        <v>0.01041641728831611</v>
      </c>
      <c r="DT300">
        <v>1</v>
      </c>
      <c r="DU300">
        <v>1</v>
      </c>
      <c r="DV300">
        <v>2</v>
      </c>
      <c r="DW300" t="s">
        <v>368</v>
      </c>
      <c r="DX300">
        <v>3.22739</v>
      </c>
      <c r="DY300">
        <v>2.7042</v>
      </c>
      <c r="DZ300">
        <v>0.293057</v>
      </c>
      <c r="EA300">
        <v>0.293183</v>
      </c>
      <c r="EB300">
        <v>0.0778317</v>
      </c>
      <c r="EC300">
        <v>0.07603269999999999</v>
      </c>
      <c r="ED300">
        <v>22966.3</v>
      </c>
      <c r="EE300">
        <v>22382.3</v>
      </c>
      <c r="EF300">
        <v>31129.4</v>
      </c>
      <c r="EG300">
        <v>30039.3</v>
      </c>
      <c r="EH300">
        <v>38447</v>
      </c>
      <c r="EI300">
        <v>36730.6</v>
      </c>
      <c r="EJ300">
        <v>43614.2</v>
      </c>
      <c r="EK300">
        <v>41971.5</v>
      </c>
      <c r="EL300">
        <v>2.07783</v>
      </c>
      <c r="EM300">
        <v>1.83602</v>
      </c>
      <c r="EN300">
        <v>-0.0101887</v>
      </c>
      <c r="EO300">
        <v>0</v>
      </c>
      <c r="EP300">
        <v>23.8869</v>
      </c>
      <c r="EQ300">
        <v>999.9</v>
      </c>
      <c r="ER300">
        <v>34.3</v>
      </c>
      <c r="ES300">
        <v>34.1</v>
      </c>
      <c r="ET300">
        <v>18.1987</v>
      </c>
      <c r="EU300">
        <v>61.2632</v>
      </c>
      <c r="EV300">
        <v>22.2997</v>
      </c>
      <c r="EW300">
        <v>1</v>
      </c>
      <c r="EX300">
        <v>0.15154</v>
      </c>
      <c r="EY300">
        <v>2.69458</v>
      </c>
      <c r="EZ300">
        <v>20.1882</v>
      </c>
      <c r="FA300">
        <v>5.22687</v>
      </c>
      <c r="FB300">
        <v>11.998</v>
      </c>
      <c r="FC300">
        <v>4.9667</v>
      </c>
      <c r="FD300">
        <v>3.297</v>
      </c>
      <c r="FE300">
        <v>9999</v>
      </c>
      <c r="FF300">
        <v>9999</v>
      </c>
      <c r="FG300">
        <v>9999</v>
      </c>
      <c r="FH300">
        <v>30.2</v>
      </c>
      <c r="FI300">
        <v>4.97098</v>
      </c>
      <c r="FJ300">
        <v>1.86783</v>
      </c>
      <c r="FK300">
        <v>1.85928</v>
      </c>
      <c r="FL300">
        <v>1.86525</v>
      </c>
      <c r="FM300">
        <v>1.86312</v>
      </c>
      <c r="FN300">
        <v>1.86458</v>
      </c>
      <c r="FO300">
        <v>1.86005</v>
      </c>
      <c r="FP300">
        <v>1.86404</v>
      </c>
      <c r="FQ300">
        <v>0</v>
      </c>
      <c r="FR300">
        <v>0</v>
      </c>
      <c r="FS300">
        <v>0</v>
      </c>
      <c r="FT300">
        <v>0</v>
      </c>
      <c r="FU300" t="s">
        <v>358</v>
      </c>
      <c r="FV300" t="s">
        <v>359</v>
      </c>
      <c r="FW300" t="s">
        <v>360</v>
      </c>
      <c r="FX300" t="s">
        <v>360</v>
      </c>
      <c r="FY300" t="s">
        <v>360</v>
      </c>
      <c r="FZ300" t="s">
        <v>360</v>
      </c>
      <c r="GA300">
        <v>0</v>
      </c>
      <c r="GB300">
        <v>100</v>
      </c>
      <c r="GC300">
        <v>100</v>
      </c>
      <c r="GD300">
        <v>-6.48</v>
      </c>
      <c r="GE300">
        <v>-0.0286</v>
      </c>
      <c r="GF300">
        <v>1.535452364943019</v>
      </c>
      <c r="GG300">
        <v>-0.004200780211792431</v>
      </c>
      <c r="GH300">
        <v>-6.086107273994438E-07</v>
      </c>
      <c r="GI300">
        <v>3.538391214060535E-10</v>
      </c>
      <c r="GJ300">
        <v>-0.05000879605672461</v>
      </c>
      <c r="GK300">
        <v>0.006682484536868237</v>
      </c>
      <c r="GL300">
        <v>-0.0007200357986506558</v>
      </c>
      <c r="GM300">
        <v>2.515042002614049E-05</v>
      </c>
      <c r="GN300">
        <v>15</v>
      </c>
      <c r="GO300">
        <v>1944</v>
      </c>
      <c r="GP300">
        <v>3</v>
      </c>
      <c r="GQ300">
        <v>20</v>
      </c>
      <c r="GR300">
        <v>12.2</v>
      </c>
      <c r="GS300">
        <v>12.3</v>
      </c>
      <c r="GT300">
        <v>4.03198</v>
      </c>
      <c r="GU300">
        <v>2.41211</v>
      </c>
      <c r="GV300">
        <v>1.44775</v>
      </c>
      <c r="GW300">
        <v>2.28394</v>
      </c>
      <c r="GX300">
        <v>1.55151</v>
      </c>
      <c r="GY300">
        <v>2.47681</v>
      </c>
      <c r="GZ300">
        <v>37.9891</v>
      </c>
      <c r="HA300">
        <v>12.1357</v>
      </c>
      <c r="HB300">
        <v>18</v>
      </c>
      <c r="HC300">
        <v>588.614</v>
      </c>
      <c r="HD300">
        <v>435.526</v>
      </c>
      <c r="HE300">
        <v>19.9997</v>
      </c>
      <c r="HF300">
        <v>28.9822</v>
      </c>
      <c r="HG300">
        <v>29.9996</v>
      </c>
      <c r="HH300">
        <v>29.1512</v>
      </c>
      <c r="HI300">
        <v>29.1426</v>
      </c>
      <c r="HJ300">
        <v>80.70440000000001</v>
      </c>
      <c r="HK300">
        <v>33.3051</v>
      </c>
      <c r="HL300">
        <v>29.9563</v>
      </c>
      <c r="HM300">
        <v>20</v>
      </c>
      <c r="HN300">
        <v>2000</v>
      </c>
      <c r="HO300">
        <v>13.4622</v>
      </c>
      <c r="HP300">
        <v>98.771</v>
      </c>
      <c r="HQ300">
        <v>100.266</v>
      </c>
    </row>
    <row r="301" spans="1:225">
      <c r="A301">
        <v>285</v>
      </c>
      <c r="B301">
        <v>1714164324.5</v>
      </c>
      <c r="C301">
        <v>13267.40000009537</v>
      </c>
      <c r="D301" t="s">
        <v>959</v>
      </c>
      <c r="E301" t="s">
        <v>960</v>
      </c>
      <c r="F301">
        <v>5</v>
      </c>
      <c r="G301" t="s">
        <v>580</v>
      </c>
      <c r="H301">
        <v>1714164316.827586</v>
      </c>
      <c r="I301">
        <f>(J301)/1000</f>
        <v>0</v>
      </c>
      <c r="J301">
        <f>IF(BE301, AM301, AG301)</f>
        <v>0</v>
      </c>
      <c r="K301">
        <f>IF(BE301, AH301, AF301)</f>
        <v>0</v>
      </c>
      <c r="L301">
        <f>BG301 - IF(AT301&gt;1, K301*BA301*100.0/(AV301*BU301), 0)</f>
        <v>0</v>
      </c>
      <c r="M301">
        <f>((S301-I301/2)*L301-K301)/(S301+I301/2)</f>
        <v>0</v>
      </c>
      <c r="N301">
        <f>M301*(BN301+BO301)/1000.0</f>
        <v>0</v>
      </c>
      <c r="O301">
        <f>(BG301 - IF(AT301&gt;1, K301*BA301*100.0/(AV301*BU301), 0))*(BN301+BO301)/1000.0</f>
        <v>0</v>
      </c>
      <c r="P301">
        <f>2.0/((1/R301-1/Q301)+SIGN(R301)*SQRT((1/R301-1/Q301)*(1/R301-1/Q301) + 4*BB301/((BB301+1)*(BB301+1))*(2*1/R301*1/Q301-1/Q301*1/Q301)))</f>
        <v>0</v>
      </c>
      <c r="Q301">
        <f>IF(LEFT(BC301,1)&lt;&gt;"0",IF(LEFT(BC301,1)="1",3.0,BD301),$D$5+$E$5*(BU301*BN301/($K$5*1000))+$F$5*(BU301*BN301/($K$5*1000))*MAX(MIN(BA301,$J$5),$I$5)*MAX(MIN(BA301,$J$5),$I$5)+$G$5*MAX(MIN(BA301,$J$5),$I$5)*(BU301*BN301/($K$5*1000))+$H$5*(BU301*BN301/($K$5*1000))*(BU301*BN301/($K$5*1000)))</f>
        <v>0</v>
      </c>
      <c r="R301">
        <f>I301*(1000-(1000*0.61365*exp(17.502*V301/(240.97+V301))/(BN301+BO301)+BI301)/2)/(1000*0.61365*exp(17.502*V301/(240.97+V301))/(BN301+BO301)-BI301)</f>
        <v>0</v>
      </c>
      <c r="S301">
        <f>1/((BB301+1)/(P301/1.6)+1/(Q301/1.37)) + BB301/((BB301+1)/(P301/1.6) + BB301/(Q301/1.37))</f>
        <v>0</v>
      </c>
      <c r="T301">
        <f>(AW301*AZ301)</f>
        <v>0</v>
      </c>
      <c r="U301">
        <f>(BP301+(T301+2*0.95*5.67E-8*(((BP301+$B$7)+273)^4-(BP301+273)^4)-44100*I301)/(1.84*29.3*Q301+8*0.95*5.67E-8*(BP301+273)^3))</f>
        <v>0</v>
      </c>
      <c r="V301">
        <f>($C$7*BQ301+$D$7*BR301+$E$7*U301)</f>
        <v>0</v>
      </c>
      <c r="W301">
        <f>0.61365*exp(17.502*V301/(240.97+V301))</f>
        <v>0</v>
      </c>
      <c r="X301">
        <f>(Y301/Z301*100)</f>
        <v>0</v>
      </c>
      <c r="Y301">
        <f>BI301*(BN301+BO301)/1000</f>
        <v>0</v>
      </c>
      <c r="Z301">
        <f>0.61365*exp(17.502*BP301/(240.97+BP301))</f>
        <v>0</v>
      </c>
      <c r="AA301">
        <f>(W301-BI301*(BN301+BO301)/1000)</f>
        <v>0</v>
      </c>
      <c r="AB301">
        <f>(-I301*44100)</f>
        <v>0</v>
      </c>
      <c r="AC301">
        <f>2*29.3*Q301*0.92*(BP301-V301)</f>
        <v>0</v>
      </c>
      <c r="AD301">
        <f>2*0.95*5.67E-8*(((BP301+$B$7)+273)^4-(V301+273)^4)</f>
        <v>0</v>
      </c>
      <c r="AE301">
        <f>T301+AD301+AB301+AC301</f>
        <v>0</v>
      </c>
      <c r="AF301">
        <f>BM301*AT301*(BH301-BG301*(1000-AT301*BJ301)/(1000-AT301*BI301))/(100*BA301)</f>
        <v>0</v>
      </c>
      <c r="AG301">
        <f>1000*BM301*AT301*(BI301-BJ301)/(100*BA301*(1000-AT301*BI301))</f>
        <v>0</v>
      </c>
      <c r="AH301">
        <f>(AI301 - AJ301 - BN301*1E3/(8.314*(BP301+273.15)) * AL301/BM301 * AK301) * BM301/(100*BA301) * (1000 - BJ301)/1000</f>
        <v>0</v>
      </c>
      <c r="AI301">
        <v>2027.30483974896</v>
      </c>
      <c r="AJ301">
        <v>2027.401575757577</v>
      </c>
      <c r="AK301">
        <v>0.003215076292636142</v>
      </c>
      <c r="AL301">
        <v>67.23410520447862</v>
      </c>
      <c r="AM301">
        <f>(AO301 - AN301 + BN301*1E3/(8.314*(BP301+273.15)) * AQ301/BM301 * AP301) * BM301/(100*BA301) * 1000/(1000 - AO301)</f>
        <v>0</v>
      </c>
      <c r="AN301">
        <v>13.39922630651801</v>
      </c>
      <c r="AO301">
        <v>13.93356242424242</v>
      </c>
      <c r="AP301">
        <v>8.812925494798006E-06</v>
      </c>
      <c r="AQ301">
        <v>78.51587907857898</v>
      </c>
      <c r="AR301">
        <v>1</v>
      </c>
      <c r="AS301">
        <v>0</v>
      </c>
      <c r="AT301">
        <f>IF(AR301*$H$13&gt;=AV301,1.0,(AV301/(AV301-AR301*$H$13)))</f>
        <v>0</v>
      </c>
      <c r="AU301">
        <f>(AT301-1)*100</f>
        <v>0</v>
      </c>
      <c r="AV301">
        <f>MAX(0,($B$13+$C$13*BU301)/(1+$D$13*BU301)*BN301/(BP301+273)*$E$13)</f>
        <v>0</v>
      </c>
      <c r="AW301">
        <f>$B$11*BV301+$C$11*BW301+$F$11*CH301*(1-CK301)</f>
        <v>0</v>
      </c>
      <c r="AX301">
        <f>AW301*AY301</f>
        <v>0</v>
      </c>
      <c r="AY301">
        <f>($B$11*$D$9+$C$11*$D$9+$F$11*((CU301+CM301)/MAX(CU301+CM301+CV301, 0.1)*$I$9+CV301/MAX(CU301+CM301+CV301, 0.1)*$J$9))/($B$11+$C$11+$F$11)</f>
        <v>0</v>
      </c>
      <c r="AZ301">
        <f>($B$11*$K$9+$C$11*$K$9+$F$11*((CU301+CM301)/MAX(CU301+CM301+CV301, 0.1)*$P$9+CV301/MAX(CU301+CM301+CV301, 0.1)*$Q$9))/($B$11+$C$11+$F$11)</f>
        <v>0</v>
      </c>
      <c r="BA301">
        <v>6</v>
      </c>
      <c r="BB301">
        <v>0.5</v>
      </c>
      <c r="BC301" t="s">
        <v>355</v>
      </c>
      <c r="BD301">
        <v>2</v>
      </c>
      <c r="BE301" t="b">
        <v>1</v>
      </c>
      <c r="BF301">
        <v>1714164316.827586</v>
      </c>
      <c r="BG301">
        <v>1999.139310344828</v>
      </c>
      <c r="BH301">
        <v>2000.051724137931</v>
      </c>
      <c r="BI301">
        <v>13.92919655172414</v>
      </c>
      <c r="BJ301">
        <v>13.39673793103448</v>
      </c>
      <c r="BK301">
        <v>2005.623103448276</v>
      </c>
      <c r="BL301">
        <v>13.95782068965517</v>
      </c>
      <c r="BM301">
        <v>599.9838965517241</v>
      </c>
      <c r="BN301">
        <v>101.2660344827586</v>
      </c>
      <c r="BO301">
        <v>0.09998543103448275</v>
      </c>
      <c r="BP301">
        <v>23.65516206896552</v>
      </c>
      <c r="BQ301">
        <v>23.71427931034483</v>
      </c>
      <c r="BR301">
        <v>999.9000000000002</v>
      </c>
      <c r="BS301">
        <v>0</v>
      </c>
      <c r="BT301">
        <v>0</v>
      </c>
      <c r="BU301">
        <v>9998.529655172415</v>
      </c>
      <c r="BV301">
        <v>0</v>
      </c>
      <c r="BW301">
        <v>819.2771724137931</v>
      </c>
      <c r="BX301">
        <v>-0.9126986206896552</v>
      </c>
      <c r="BY301">
        <v>2027.379655172414</v>
      </c>
      <c r="BZ301">
        <v>2027.210689655173</v>
      </c>
      <c r="CA301">
        <v>0.5324567586206896</v>
      </c>
      <c r="CB301">
        <v>2000.051724137931</v>
      </c>
      <c r="CC301">
        <v>13.39673793103448</v>
      </c>
      <c r="CD301">
        <v>1.410554482758621</v>
      </c>
      <c r="CE301">
        <v>1.356634137931034</v>
      </c>
      <c r="CF301">
        <v>12.03156896551724</v>
      </c>
      <c r="CG301">
        <v>11.44140344827586</v>
      </c>
      <c r="CH301">
        <v>350.0162068965518</v>
      </c>
      <c r="CI301">
        <v>0.9000014137931035</v>
      </c>
      <c r="CJ301">
        <v>0.09999848275862069</v>
      </c>
      <c r="CK301">
        <v>0</v>
      </c>
      <c r="CL301">
        <v>210.682448275862</v>
      </c>
      <c r="CM301">
        <v>5.00098</v>
      </c>
      <c r="CN301">
        <v>1283.33275862069</v>
      </c>
      <c r="CO301">
        <v>3193.295862068966</v>
      </c>
      <c r="CP301">
        <v>34.5</v>
      </c>
      <c r="CQ301">
        <v>38.00213793103448</v>
      </c>
      <c r="CR301">
        <v>36.22610344827586</v>
      </c>
      <c r="CS301">
        <v>37.14424137931034</v>
      </c>
      <c r="CT301">
        <v>36.24131034482759</v>
      </c>
      <c r="CU301">
        <v>310.5134482758621</v>
      </c>
      <c r="CV301">
        <v>34.50344827586206</v>
      </c>
      <c r="CW301">
        <v>0</v>
      </c>
      <c r="CX301">
        <v>1714164411.5</v>
      </c>
      <c r="CY301">
        <v>0</v>
      </c>
      <c r="CZ301">
        <v>1714163585.5</v>
      </c>
      <c r="DA301" t="s">
        <v>902</v>
      </c>
      <c r="DB301">
        <v>1714163585.5</v>
      </c>
      <c r="DC301">
        <v>1714163575</v>
      </c>
      <c r="DD301">
        <v>10</v>
      </c>
      <c r="DE301">
        <v>2.525</v>
      </c>
      <c r="DF301">
        <v>-0.011</v>
      </c>
      <c r="DG301">
        <v>-6.331</v>
      </c>
      <c r="DH301">
        <v>-0.027</v>
      </c>
      <c r="DI301">
        <v>2000</v>
      </c>
      <c r="DJ301">
        <v>15</v>
      </c>
      <c r="DK301">
        <v>3.67</v>
      </c>
      <c r="DL301">
        <v>0.19</v>
      </c>
      <c r="DM301">
        <v>-0.9260280731707318</v>
      </c>
      <c r="DN301">
        <v>0.156251790940767</v>
      </c>
      <c r="DO301">
        <v>0.1611373980596487</v>
      </c>
      <c r="DP301">
        <v>0</v>
      </c>
      <c r="DQ301">
        <v>0.5383623902439024</v>
      </c>
      <c r="DR301">
        <v>-0.07751544250870977</v>
      </c>
      <c r="DS301">
        <v>0.01448796545308073</v>
      </c>
      <c r="DT301">
        <v>1</v>
      </c>
      <c r="DU301">
        <v>1</v>
      </c>
      <c r="DV301">
        <v>2</v>
      </c>
      <c r="DW301" t="s">
        <v>368</v>
      </c>
      <c r="DX301">
        <v>3.22759</v>
      </c>
      <c r="DY301">
        <v>2.70429</v>
      </c>
      <c r="DZ301">
        <v>0.293058</v>
      </c>
      <c r="EA301">
        <v>0.293197</v>
      </c>
      <c r="EB301">
        <v>0.0778707</v>
      </c>
      <c r="EC301">
        <v>0.0760007</v>
      </c>
      <c r="ED301">
        <v>22967</v>
      </c>
      <c r="EE301">
        <v>22382.8</v>
      </c>
      <c r="EF301">
        <v>31130.2</v>
      </c>
      <c r="EG301">
        <v>30040.5</v>
      </c>
      <c r="EH301">
        <v>38446.3</v>
      </c>
      <c r="EI301">
        <v>36733.1</v>
      </c>
      <c r="EJ301">
        <v>43615.3</v>
      </c>
      <c r="EK301">
        <v>41972.9</v>
      </c>
      <c r="EL301">
        <v>2.0781</v>
      </c>
      <c r="EM301">
        <v>1.83652</v>
      </c>
      <c r="EN301">
        <v>-0.0107288</v>
      </c>
      <c r="EO301">
        <v>0</v>
      </c>
      <c r="EP301">
        <v>23.8863</v>
      </c>
      <c r="EQ301">
        <v>999.9</v>
      </c>
      <c r="ER301">
        <v>34.3</v>
      </c>
      <c r="ES301">
        <v>34.1</v>
      </c>
      <c r="ET301">
        <v>18.1985</v>
      </c>
      <c r="EU301">
        <v>61.4932</v>
      </c>
      <c r="EV301">
        <v>22.0232</v>
      </c>
      <c r="EW301">
        <v>1</v>
      </c>
      <c r="EX301">
        <v>0.150465</v>
      </c>
      <c r="EY301">
        <v>2.6943</v>
      </c>
      <c r="EZ301">
        <v>20.1879</v>
      </c>
      <c r="FA301">
        <v>5.22657</v>
      </c>
      <c r="FB301">
        <v>11.998</v>
      </c>
      <c r="FC301">
        <v>4.96645</v>
      </c>
      <c r="FD301">
        <v>3.29703</v>
      </c>
      <c r="FE301">
        <v>9999</v>
      </c>
      <c r="FF301">
        <v>9999</v>
      </c>
      <c r="FG301">
        <v>9999</v>
      </c>
      <c r="FH301">
        <v>30.2</v>
      </c>
      <c r="FI301">
        <v>4.97099</v>
      </c>
      <c r="FJ301">
        <v>1.86783</v>
      </c>
      <c r="FK301">
        <v>1.85928</v>
      </c>
      <c r="FL301">
        <v>1.86525</v>
      </c>
      <c r="FM301">
        <v>1.86315</v>
      </c>
      <c r="FN301">
        <v>1.86458</v>
      </c>
      <c r="FO301">
        <v>1.86005</v>
      </c>
      <c r="FP301">
        <v>1.86403</v>
      </c>
      <c r="FQ301">
        <v>0</v>
      </c>
      <c r="FR301">
        <v>0</v>
      </c>
      <c r="FS301">
        <v>0</v>
      </c>
      <c r="FT301">
        <v>0</v>
      </c>
      <c r="FU301" t="s">
        <v>358</v>
      </c>
      <c r="FV301" t="s">
        <v>359</v>
      </c>
      <c r="FW301" t="s">
        <v>360</v>
      </c>
      <c r="FX301" t="s">
        <v>360</v>
      </c>
      <c r="FY301" t="s">
        <v>360</v>
      </c>
      <c r="FZ301" t="s">
        <v>360</v>
      </c>
      <c r="GA301">
        <v>0</v>
      </c>
      <c r="GB301">
        <v>100</v>
      </c>
      <c r="GC301">
        <v>100</v>
      </c>
      <c r="GD301">
        <v>-6.48</v>
      </c>
      <c r="GE301">
        <v>-0.0286</v>
      </c>
      <c r="GF301">
        <v>1.535452364943019</v>
      </c>
      <c r="GG301">
        <v>-0.004200780211792431</v>
      </c>
      <c r="GH301">
        <v>-6.086107273994438E-07</v>
      </c>
      <c r="GI301">
        <v>3.538391214060535E-10</v>
      </c>
      <c r="GJ301">
        <v>-0.05000879605672461</v>
      </c>
      <c r="GK301">
        <v>0.006682484536868237</v>
      </c>
      <c r="GL301">
        <v>-0.0007200357986506558</v>
      </c>
      <c r="GM301">
        <v>2.515042002614049E-05</v>
      </c>
      <c r="GN301">
        <v>15</v>
      </c>
      <c r="GO301">
        <v>1944</v>
      </c>
      <c r="GP301">
        <v>3</v>
      </c>
      <c r="GQ301">
        <v>20</v>
      </c>
      <c r="GR301">
        <v>12.3</v>
      </c>
      <c r="GS301">
        <v>12.5</v>
      </c>
      <c r="GT301">
        <v>4.03198</v>
      </c>
      <c r="GU301">
        <v>2.4292</v>
      </c>
      <c r="GV301">
        <v>1.44775</v>
      </c>
      <c r="GW301">
        <v>2.28394</v>
      </c>
      <c r="GX301">
        <v>1.55151</v>
      </c>
      <c r="GY301">
        <v>2.42432</v>
      </c>
      <c r="GZ301">
        <v>37.9891</v>
      </c>
      <c r="HA301">
        <v>12.1357</v>
      </c>
      <c r="HB301">
        <v>18</v>
      </c>
      <c r="HC301">
        <v>588.688</v>
      </c>
      <c r="HD301">
        <v>435.745</v>
      </c>
      <c r="HE301">
        <v>20</v>
      </c>
      <c r="HF301">
        <v>28.9685</v>
      </c>
      <c r="HG301">
        <v>29.9996</v>
      </c>
      <c r="HH301">
        <v>29.1388</v>
      </c>
      <c r="HI301">
        <v>29.1315</v>
      </c>
      <c r="HJ301">
        <v>80.70529999999999</v>
      </c>
      <c r="HK301">
        <v>33.3051</v>
      </c>
      <c r="HL301">
        <v>29.9563</v>
      </c>
      <c r="HM301">
        <v>20</v>
      </c>
      <c r="HN301">
        <v>2000</v>
      </c>
      <c r="HO301">
        <v>13.4622</v>
      </c>
      <c r="HP301">
        <v>98.7736</v>
      </c>
      <c r="HQ301">
        <v>100.27</v>
      </c>
    </row>
    <row r="302" spans="1:225">
      <c r="A302">
        <v>286</v>
      </c>
      <c r="B302">
        <v>1714164334.5</v>
      </c>
      <c r="C302">
        <v>13277.40000009537</v>
      </c>
      <c r="D302" t="s">
        <v>961</v>
      </c>
      <c r="E302" t="s">
        <v>962</v>
      </c>
      <c r="F302">
        <v>5</v>
      </c>
      <c r="G302" t="s">
        <v>580</v>
      </c>
      <c r="H302">
        <v>1714164326.566667</v>
      </c>
      <c r="I302">
        <f>(J302)/1000</f>
        <v>0</v>
      </c>
      <c r="J302">
        <f>IF(BE302, AM302, AG302)</f>
        <v>0</v>
      </c>
      <c r="K302">
        <f>IF(BE302, AH302, AF302)</f>
        <v>0</v>
      </c>
      <c r="L302">
        <f>BG302 - IF(AT302&gt;1, K302*BA302*100.0/(AV302*BU302), 0)</f>
        <v>0</v>
      </c>
      <c r="M302">
        <f>((S302-I302/2)*L302-K302)/(S302+I302/2)</f>
        <v>0</v>
      </c>
      <c r="N302">
        <f>M302*(BN302+BO302)/1000.0</f>
        <v>0</v>
      </c>
      <c r="O302">
        <f>(BG302 - IF(AT302&gt;1, K302*BA302*100.0/(AV302*BU302), 0))*(BN302+BO302)/1000.0</f>
        <v>0</v>
      </c>
      <c r="P302">
        <f>2.0/((1/R302-1/Q302)+SIGN(R302)*SQRT((1/R302-1/Q302)*(1/R302-1/Q302) + 4*BB302/((BB302+1)*(BB302+1))*(2*1/R302*1/Q302-1/Q302*1/Q302)))</f>
        <v>0</v>
      </c>
      <c r="Q302">
        <f>IF(LEFT(BC302,1)&lt;&gt;"0",IF(LEFT(BC302,1)="1",3.0,BD302),$D$5+$E$5*(BU302*BN302/($K$5*1000))+$F$5*(BU302*BN302/($K$5*1000))*MAX(MIN(BA302,$J$5),$I$5)*MAX(MIN(BA302,$J$5),$I$5)+$G$5*MAX(MIN(BA302,$J$5),$I$5)*(BU302*BN302/($K$5*1000))+$H$5*(BU302*BN302/($K$5*1000))*(BU302*BN302/($K$5*1000)))</f>
        <v>0</v>
      </c>
      <c r="R302">
        <f>I302*(1000-(1000*0.61365*exp(17.502*V302/(240.97+V302))/(BN302+BO302)+BI302)/2)/(1000*0.61365*exp(17.502*V302/(240.97+V302))/(BN302+BO302)-BI302)</f>
        <v>0</v>
      </c>
      <c r="S302">
        <f>1/((BB302+1)/(P302/1.6)+1/(Q302/1.37)) + BB302/((BB302+1)/(P302/1.6) + BB302/(Q302/1.37))</f>
        <v>0</v>
      </c>
      <c r="T302">
        <f>(AW302*AZ302)</f>
        <v>0</v>
      </c>
      <c r="U302">
        <f>(BP302+(T302+2*0.95*5.67E-8*(((BP302+$B$7)+273)^4-(BP302+273)^4)-44100*I302)/(1.84*29.3*Q302+8*0.95*5.67E-8*(BP302+273)^3))</f>
        <v>0</v>
      </c>
      <c r="V302">
        <f>($C$7*BQ302+$D$7*BR302+$E$7*U302)</f>
        <v>0</v>
      </c>
      <c r="W302">
        <f>0.61365*exp(17.502*V302/(240.97+V302))</f>
        <v>0</v>
      </c>
      <c r="X302">
        <f>(Y302/Z302*100)</f>
        <v>0</v>
      </c>
      <c r="Y302">
        <f>BI302*(BN302+BO302)/1000</f>
        <v>0</v>
      </c>
      <c r="Z302">
        <f>0.61365*exp(17.502*BP302/(240.97+BP302))</f>
        <v>0</v>
      </c>
      <c r="AA302">
        <f>(W302-BI302*(BN302+BO302)/1000)</f>
        <v>0</v>
      </c>
      <c r="AB302">
        <f>(-I302*44100)</f>
        <v>0</v>
      </c>
      <c r="AC302">
        <f>2*29.3*Q302*0.92*(BP302-V302)</f>
        <v>0</v>
      </c>
      <c r="AD302">
        <f>2*0.95*5.67E-8*(((BP302+$B$7)+273)^4-(V302+273)^4)</f>
        <v>0</v>
      </c>
      <c r="AE302">
        <f>T302+AD302+AB302+AC302</f>
        <v>0</v>
      </c>
      <c r="AF302">
        <f>BM302*AT302*(BH302-BG302*(1000-AT302*BJ302)/(1000-AT302*BI302))/(100*BA302)</f>
        <v>0</v>
      </c>
      <c r="AG302">
        <f>1000*BM302*AT302*(BI302-BJ302)/(100*BA302*(1000-AT302*BI302))</f>
        <v>0</v>
      </c>
      <c r="AH302">
        <f>(AI302 - AJ302 - BN302*1E3/(8.314*(BP302+273.15)) * AL302/BM302 * AK302) * BM302/(100*BA302) * (1000 - BJ302)/1000</f>
        <v>0</v>
      </c>
      <c r="AI302">
        <v>2027.128274017271</v>
      </c>
      <c r="AJ302">
        <v>2027.28103030303</v>
      </c>
      <c r="AK302">
        <v>0.03835404257813438</v>
      </c>
      <c r="AL302">
        <v>67.23410520447862</v>
      </c>
      <c r="AM302">
        <f>(AO302 - AN302 + BN302*1E3/(8.314*(BP302+273.15)) * AQ302/BM302 * AP302) * BM302/(100*BA302) * 1000/(1000 - AO302)</f>
        <v>0</v>
      </c>
      <c r="AN302">
        <v>13.42099331866449</v>
      </c>
      <c r="AO302">
        <v>13.94123272727273</v>
      </c>
      <c r="AP302">
        <v>5.09196242352217E-05</v>
      </c>
      <c r="AQ302">
        <v>78.51587907857898</v>
      </c>
      <c r="AR302">
        <v>1</v>
      </c>
      <c r="AS302">
        <v>0</v>
      </c>
      <c r="AT302">
        <f>IF(AR302*$H$13&gt;=AV302,1.0,(AV302/(AV302-AR302*$H$13)))</f>
        <v>0</v>
      </c>
      <c r="AU302">
        <f>(AT302-1)*100</f>
        <v>0</v>
      </c>
      <c r="AV302">
        <f>MAX(0,($B$13+$C$13*BU302)/(1+$D$13*BU302)*BN302/(BP302+273)*$E$13)</f>
        <v>0</v>
      </c>
      <c r="AW302">
        <f>$B$11*BV302+$C$11*BW302+$F$11*CH302*(1-CK302)</f>
        <v>0</v>
      </c>
      <c r="AX302">
        <f>AW302*AY302</f>
        <v>0</v>
      </c>
      <c r="AY302">
        <f>($B$11*$D$9+$C$11*$D$9+$F$11*((CU302+CM302)/MAX(CU302+CM302+CV302, 0.1)*$I$9+CV302/MAX(CU302+CM302+CV302, 0.1)*$J$9))/($B$11+$C$11+$F$11)</f>
        <v>0</v>
      </c>
      <c r="AZ302">
        <f>($B$11*$K$9+$C$11*$K$9+$F$11*((CU302+CM302)/MAX(CU302+CM302+CV302, 0.1)*$P$9+CV302/MAX(CU302+CM302+CV302, 0.1)*$Q$9))/($B$11+$C$11+$F$11)</f>
        <v>0</v>
      </c>
      <c r="BA302">
        <v>6</v>
      </c>
      <c r="BB302">
        <v>0.5</v>
      </c>
      <c r="BC302" t="s">
        <v>355</v>
      </c>
      <c r="BD302">
        <v>2</v>
      </c>
      <c r="BE302" t="b">
        <v>1</v>
      </c>
      <c r="BF302">
        <v>1714164326.566667</v>
      </c>
      <c r="BG302">
        <v>1999.051</v>
      </c>
      <c r="BH302">
        <v>1999.943666666667</v>
      </c>
      <c r="BI302">
        <v>13.93447666666667</v>
      </c>
      <c r="BJ302">
        <v>13.40510666666666</v>
      </c>
      <c r="BK302">
        <v>2005.536</v>
      </c>
      <c r="BL302">
        <v>13.96311333333333</v>
      </c>
      <c r="BM302">
        <v>600.0034666666667</v>
      </c>
      <c r="BN302">
        <v>101.2666</v>
      </c>
      <c r="BO302">
        <v>0.09999140000000001</v>
      </c>
      <c r="BP302">
        <v>23.65414</v>
      </c>
      <c r="BQ302">
        <v>23.71312</v>
      </c>
      <c r="BR302">
        <v>999.9000000000002</v>
      </c>
      <c r="BS302">
        <v>0</v>
      </c>
      <c r="BT302">
        <v>0</v>
      </c>
      <c r="BU302">
        <v>9993.524333333333</v>
      </c>
      <c r="BV302">
        <v>0</v>
      </c>
      <c r="BW302">
        <v>839.4267</v>
      </c>
      <c r="BX302">
        <v>-0.8931558666666667</v>
      </c>
      <c r="BY302">
        <v>2027.300666666667</v>
      </c>
      <c r="BZ302">
        <v>2027.118666666667</v>
      </c>
      <c r="CA302">
        <v>0.5293792666666667</v>
      </c>
      <c r="CB302">
        <v>1999.943666666667</v>
      </c>
      <c r="CC302">
        <v>13.40510666666666</v>
      </c>
      <c r="CD302">
        <v>1.411097666666667</v>
      </c>
      <c r="CE302">
        <v>1.357488333333333</v>
      </c>
      <c r="CF302">
        <v>12.03742333333333</v>
      </c>
      <c r="CG302">
        <v>11.45091666666666</v>
      </c>
      <c r="CH302">
        <v>350.0205666666666</v>
      </c>
      <c r="CI302">
        <v>0.9000054666666667</v>
      </c>
      <c r="CJ302">
        <v>0.09999442</v>
      </c>
      <c r="CK302">
        <v>0</v>
      </c>
      <c r="CL302">
        <v>210.4044</v>
      </c>
      <c r="CM302">
        <v>5.00098</v>
      </c>
      <c r="CN302">
        <v>1277.342333333333</v>
      </c>
      <c r="CO302">
        <v>3193.339666666666</v>
      </c>
      <c r="CP302">
        <v>34.4727</v>
      </c>
      <c r="CQ302">
        <v>37.9958</v>
      </c>
      <c r="CR302">
        <v>36.187</v>
      </c>
      <c r="CS302">
        <v>37.12706666666666</v>
      </c>
      <c r="CT302">
        <v>36.2038</v>
      </c>
      <c r="CU302">
        <v>310.5186666666667</v>
      </c>
      <c r="CV302">
        <v>34.503</v>
      </c>
      <c r="CW302">
        <v>0</v>
      </c>
      <c r="CX302">
        <v>1714164421.7</v>
      </c>
      <c r="CY302">
        <v>0</v>
      </c>
      <c r="CZ302">
        <v>1714163585.5</v>
      </c>
      <c r="DA302" t="s">
        <v>902</v>
      </c>
      <c r="DB302">
        <v>1714163585.5</v>
      </c>
      <c r="DC302">
        <v>1714163575</v>
      </c>
      <c r="DD302">
        <v>10</v>
      </c>
      <c r="DE302">
        <v>2.525</v>
      </c>
      <c r="DF302">
        <v>-0.011</v>
      </c>
      <c r="DG302">
        <v>-6.331</v>
      </c>
      <c r="DH302">
        <v>-0.027</v>
      </c>
      <c r="DI302">
        <v>2000</v>
      </c>
      <c r="DJ302">
        <v>15</v>
      </c>
      <c r="DK302">
        <v>3.67</v>
      </c>
      <c r="DL302">
        <v>0.19</v>
      </c>
      <c r="DM302">
        <v>-0.8665264878048781</v>
      </c>
      <c r="DN302">
        <v>-0.2611963066202083</v>
      </c>
      <c r="DO302">
        <v>0.09667868361317647</v>
      </c>
      <c r="DP302">
        <v>0</v>
      </c>
      <c r="DQ302">
        <v>0.5286613902439025</v>
      </c>
      <c r="DR302">
        <v>-0.001265059233449673</v>
      </c>
      <c r="DS302">
        <v>0.007891776871476608</v>
      </c>
      <c r="DT302">
        <v>1</v>
      </c>
      <c r="DU302">
        <v>1</v>
      </c>
      <c r="DV302">
        <v>2</v>
      </c>
      <c r="DW302" t="s">
        <v>368</v>
      </c>
      <c r="DX302">
        <v>3.22746</v>
      </c>
      <c r="DY302">
        <v>2.70428</v>
      </c>
      <c r="DZ302">
        <v>0.293049</v>
      </c>
      <c r="EA302">
        <v>0.293194</v>
      </c>
      <c r="EB302">
        <v>0.0779036</v>
      </c>
      <c r="EC302">
        <v>0.076108</v>
      </c>
      <c r="ED302">
        <v>22967.4</v>
      </c>
      <c r="EE302">
        <v>22383.1</v>
      </c>
      <c r="EF302">
        <v>31130.2</v>
      </c>
      <c r="EG302">
        <v>30040.7</v>
      </c>
      <c r="EH302">
        <v>38445.1</v>
      </c>
      <c r="EI302">
        <v>36729.3</v>
      </c>
      <c r="EJ302">
        <v>43615.5</v>
      </c>
      <c r="EK302">
        <v>41973.5</v>
      </c>
      <c r="EL302">
        <v>2.0783</v>
      </c>
      <c r="EM302">
        <v>1.83683</v>
      </c>
      <c r="EN302">
        <v>-0.0116602</v>
      </c>
      <c r="EO302">
        <v>0</v>
      </c>
      <c r="EP302">
        <v>23.8961</v>
      </c>
      <c r="EQ302">
        <v>999.9</v>
      </c>
      <c r="ER302">
        <v>34.3</v>
      </c>
      <c r="ES302">
        <v>34</v>
      </c>
      <c r="ET302">
        <v>18.0985</v>
      </c>
      <c r="EU302">
        <v>61.4232</v>
      </c>
      <c r="EV302">
        <v>22.5921</v>
      </c>
      <c r="EW302">
        <v>1</v>
      </c>
      <c r="EX302">
        <v>0.149474</v>
      </c>
      <c r="EY302">
        <v>2.69812</v>
      </c>
      <c r="EZ302">
        <v>20.1894</v>
      </c>
      <c r="FA302">
        <v>5.22672</v>
      </c>
      <c r="FB302">
        <v>11.998</v>
      </c>
      <c r="FC302">
        <v>4.96645</v>
      </c>
      <c r="FD302">
        <v>3.297</v>
      </c>
      <c r="FE302">
        <v>9999</v>
      </c>
      <c r="FF302">
        <v>9999</v>
      </c>
      <c r="FG302">
        <v>9999</v>
      </c>
      <c r="FH302">
        <v>30.2</v>
      </c>
      <c r="FI302">
        <v>4.97106</v>
      </c>
      <c r="FJ302">
        <v>1.86783</v>
      </c>
      <c r="FK302">
        <v>1.85928</v>
      </c>
      <c r="FL302">
        <v>1.86526</v>
      </c>
      <c r="FM302">
        <v>1.86315</v>
      </c>
      <c r="FN302">
        <v>1.86455</v>
      </c>
      <c r="FO302">
        <v>1.86005</v>
      </c>
      <c r="FP302">
        <v>1.86406</v>
      </c>
      <c r="FQ302">
        <v>0</v>
      </c>
      <c r="FR302">
        <v>0</v>
      </c>
      <c r="FS302">
        <v>0</v>
      </c>
      <c r="FT302">
        <v>0</v>
      </c>
      <c r="FU302" t="s">
        <v>358</v>
      </c>
      <c r="FV302" t="s">
        <v>359</v>
      </c>
      <c r="FW302" t="s">
        <v>360</v>
      </c>
      <c r="FX302" t="s">
        <v>360</v>
      </c>
      <c r="FY302" t="s">
        <v>360</v>
      </c>
      <c r="FZ302" t="s">
        <v>360</v>
      </c>
      <c r="GA302">
        <v>0</v>
      </c>
      <c r="GB302">
        <v>100</v>
      </c>
      <c r="GC302">
        <v>100</v>
      </c>
      <c r="GD302">
        <v>-6.48</v>
      </c>
      <c r="GE302">
        <v>-0.0286</v>
      </c>
      <c r="GF302">
        <v>1.535452364943019</v>
      </c>
      <c r="GG302">
        <v>-0.004200780211792431</v>
      </c>
      <c r="GH302">
        <v>-6.086107273994438E-07</v>
      </c>
      <c r="GI302">
        <v>3.538391214060535E-10</v>
      </c>
      <c r="GJ302">
        <v>-0.05000879605672461</v>
      </c>
      <c r="GK302">
        <v>0.006682484536868237</v>
      </c>
      <c r="GL302">
        <v>-0.0007200357986506558</v>
      </c>
      <c r="GM302">
        <v>2.515042002614049E-05</v>
      </c>
      <c r="GN302">
        <v>15</v>
      </c>
      <c r="GO302">
        <v>1944</v>
      </c>
      <c r="GP302">
        <v>3</v>
      </c>
      <c r="GQ302">
        <v>20</v>
      </c>
      <c r="GR302">
        <v>12.5</v>
      </c>
      <c r="GS302">
        <v>12.7</v>
      </c>
      <c r="GT302">
        <v>4.03198</v>
      </c>
      <c r="GU302">
        <v>2.43286</v>
      </c>
      <c r="GV302">
        <v>1.44897</v>
      </c>
      <c r="GW302">
        <v>2.28394</v>
      </c>
      <c r="GX302">
        <v>1.55151</v>
      </c>
      <c r="GY302">
        <v>2.26929</v>
      </c>
      <c r="GZ302">
        <v>37.9891</v>
      </c>
      <c r="HA302">
        <v>12.1007</v>
      </c>
      <c r="HB302">
        <v>18</v>
      </c>
      <c r="HC302">
        <v>588.711</v>
      </c>
      <c r="HD302">
        <v>435.844</v>
      </c>
      <c r="HE302">
        <v>20.0003</v>
      </c>
      <c r="HF302">
        <v>28.9549</v>
      </c>
      <c r="HG302">
        <v>29.9996</v>
      </c>
      <c r="HH302">
        <v>29.1267</v>
      </c>
      <c r="HI302">
        <v>29.1204</v>
      </c>
      <c r="HJ302">
        <v>80.7106</v>
      </c>
      <c r="HK302">
        <v>33.0323</v>
      </c>
      <c r="HL302">
        <v>29.5859</v>
      </c>
      <c r="HM302">
        <v>20</v>
      </c>
      <c r="HN302">
        <v>2000</v>
      </c>
      <c r="HO302">
        <v>13.4622</v>
      </c>
      <c r="HP302">
        <v>98.77379999999999</v>
      </c>
      <c r="HQ302">
        <v>100.271</v>
      </c>
    </row>
    <row r="303" spans="1:225">
      <c r="A303">
        <v>287</v>
      </c>
      <c r="B303">
        <v>1714164344.5</v>
      </c>
      <c r="C303">
        <v>13287.40000009537</v>
      </c>
      <c r="D303" t="s">
        <v>963</v>
      </c>
      <c r="E303" t="s">
        <v>964</v>
      </c>
      <c r="F303">
        <v>5</v>
      </c>
      <c r="G303" t="s">
        <v>580</v>
      </c>
      <c r="H303">
        <v>1714164336.566667</v>
      </c>
      <c r="I303">
        <f>(J303)/1000</f>
        <v>0</v>
      </c>
      <c r="J303">
        <f>IF(BE303, AM303, AG303)</f>
        <v>0</v>
      </c>
      <c r="K303">
        <f>IF(BE303, AH303, AF303)</f>
        <v>0</v>
      </c>
      <c r="L303">
        <f>BG303 - IF(AT303&gt;1, K303*BA303*100.0/(AV303*BU303), 0)</f>
        <v>0</v>
      </c>
      <c r="M303">
        <f>((S303-I303/2)*L303-K303)/(S303+I303/2)</f>
        <v>0</v>
      </c>
      <c r="N303">
        <f>M303*(BN303+BO303)/1000.0</f>
        <v>0</v>
      </c>
      <c r="O303">
        <f>(BG303 - IF(AT303&gt;1, K303*BA303*100.0/(AV303*BU303), 0))*(BN303+BO303)/1000.0</f>
        <v>0</v>
      </c>
      <c r="P303">
        <f>2.0/((1/R303-1/Q303)+SIGN(R303)*SQRT((1/R303-1/Q303)*(1/R303-1/Q303) + 4*BB303/((BB303+1)*(BB303+1))*(2*1/R303*1/Q303-1/Q303*1/Q303)))</f>
        <v>0</v>
      </c>
      <c r="Q303">
        <f>IF(LEFT(BC303,1)&lt;&gt;"0",IF(LEFT(BC303,1)="1",3.0,BD303),$D$5+$E$5*(BU303*BN303/($K$5*1000))+$F$5*(BU303*BN303/($K$5*1000))*MAX(MIN(BA303,$J$5),$I$5)*MAX(MIN(BA303,$J$5),$I$5)+$G$5*MAX(MIN(BA303,$J$5),$I$5)*(BU303*BN303/($K$5*1000))+$H$5*(BU303*BN303/($K$5*1000))*(BU303*BN303/($K$5*1000)))</f>
        <v>0</v>
      </c>
      <c r="R303">
        <f>I303*(1000-(1000*0.61365*exp(17.502*V303/(240.97+V303))/(BN303+BO303)+BI303)/2)/(1000*0.61365*exp(17.502*V303/(240.97+V303))/(BN303+BO303)-BI303)</f>
        <v>0</v>
      </c>
      <c r="S303">
        <f>1/((BB303+1)/(P303/1.6)+1/(Q303/1.37)) + BB303/((BB303+1)/(P303/1.6) + BB303/(Q303/1.37))</f>
        <v>0</v>
      </c>
      <c r="T303">
        <f>(AW303*AZ303)</f>
        <v>0</v>
      </c>
      <c r="U303">
        <f>(BP303+(T303+2*0.95*5.67E-8*(((BP303+$B$7)+273)^4-(BP303+273)^4)-44100*I303)/(1.84*29.3*Q303+8*0.95*5.67E-8*(BP303+273)^3))</f>
        <v>0</v>
      </c>
      <c r="V303">
        <f>($C$7*BQ303+$D$7*BR303+$E$7*U303)</f>
        <v>0</v>
      </c>
      <c r="W303">
        <f>0.61365*exp(17.502*V303/(240.97+V303))</f>
        <v>0</v>
      </c>
      <c r="X303">
        <f>(Y303/Z303*100)</f>
        <v>0</v>
      </c>
      <c r="Y303">
        <f>BI303*(BN303+BO303)/1000</f>
        <v>0</v>
      </c>
      <c r="Z303">
        <f>0.61365*exp(17.502*BP303/(240.97+BP303))</f>
        <v>0</v>
      </c>
      <c r="AA303">
        <f>(W303-BI303*(BN303+BO303)/1000)</f>
        <v>0</v>
      </c>
      <c r="AB303">
        <f>(-I303*44100)</f>
        <v>0</v>
      </c>
      <c r="AC303">
        <f>2*29.3*Q303*0.92*(BP303-V303)</f>
        <v>0</v>
      </c>
      <c r="AD303">
        <f>2*0.95*5.67E-8*(((BP303+$B$7)+273)^4-(V303+273)^4)</f>
        <v>0</v>
      </c>
      <c r="AE303">
        <f>T303+AD303+AB303+AC303</f>
        <v>0</v>
      </c>
      <c r="AF303">
        <f>BM303*AT303*(BH303-BG303*(1000-AT303*BJ303)/(1000-AT303*BI303))/(100*BA303)</f>
        <v>0</v>
      </c>
      <c r="AG303">
        <f>1000*BM303*AT303*(BI303-BJ303)/(100*BA303*(1000-AT303*BI303))</f>
        <v>0</v>
      </c>
      <c r="AH303">
        <f>(AI303 - AJ303 - BN303*1E3/(8.314*(BP303+273.15)) * AL303/BM303 * AK303) * BM303/(100*BA303) * (1000 - BJ303)/1000</f>
        <v>0</v>
      </c>
      <c r="AI303">
        <v>2027.30623966025</v>
      </c>
      <c r="AJ303">
        <v>2027.358303030302</v>
      </c>
      <c r="AK303">
        <v>-0.01282137587158903</v>
      </c>
      <c r="AL303">
        <v>67.23410520447862</v>
      </c>
      <c r="AM303">
        <f>(AO303 - AN303 + BN303*1E3/(8.314*(BP303+273.15)) * AQ303/BM303 * AP303) * BM303/(100*BA303) * 1000/(1000 - AO303)</f>
        <v>0</v>
      </c>
      <c r="AN303">
        <v>13.37377705016179</v>
      </c>
      <c r="AO303">
        <v>13.92224909090909</v>
      </c>
      <c r="AP303">
        <v>-8.730142630039957E-05</v>
      </c>
      <c r="AQ303">
        <v>78.51587907857898</v>
      </c>
      <c r="AR303">
        <v>1</v>
      </c>
      <c r="AS303">
        <v>0</v>
      </c>
      <c r="AT303">
        <f>IF(AR303*$H$13&gt;=AV303,1.0,(AV303/(AV303-AR303*$H$13)))</f>
        <v>0</v>
      </c>
      <c r="AU303">
        <f>(AT303-1)*100</f>
        <v>0</v>
      </c>
      <c r="AV303">
        <f>MAX(0,($B$13+$C$13*BU303)/(1+$D$13*BU303)*BN303/(BP303+273)*$E$13)</f>
        <v>0</v>
      </c>
      <c r="AW303">
        <f>$B$11*BV303+$C$11*BW303+$F$11*CH303*(1-CK303)</f>
        <v>0</v>
      </c>
      <c r="AX303">
        <f>AW303*AY303</f>
        <v>0</v>
      </c>
      <c r="AY303">
        <f>($B$11*$D$9+$C$11*$D$9+$F$11*((CU303+CM303)/MAX(CU303+CM303+CV303, 0.1)*$I$9+CV303/MAX(CU303+CM303+CV303, 0.1)*$J$9))/($B$11+$C$11+$F$11)</f>
        <v>0</v>
      </c>
      <c r="AZ303">
        <f>($B$11*$K$9+$C$11*$K$9+$F$11*((CU303+CM303)/MAX(CU303+CM303+CV303, 0.1)*$P$9+CV303/MAX(CU303+CM303+CV303, 0.1)*$Q$9))/($B$11+$C$11+$F$11)</f>
        <v>0</v>
      </c>
      <c r="BA303">
        <v>6</v>
      </c>
      <c r="BB303">
        <v>0.5</v>
      </c>
      <c r="BC303" t="s">
        <v>355</v>
      </c>
      <c r="BD303">
        <v>2</v>
      </c>
      <c r="BE303" t="b">
        <v>1</v>
      </c>
      <c r="BF303">
        <v>1714164336.566667</v>
      </c>
      <c r="BG303">
        <v>1999.047666666667</v>
      </c>
      <c r="BH303">
        <v>2000.053666666667</v>
      </c>
      <c r="BI303">
        <v>13.93506333333333</v>
      </c>
      <c r="BJ303">
        <v>13.39652999999999</v>
      </c>
      <c r="BK303">
        <v>2005.530333333333</v>
      </c>
      <c r="BL303">
        <v>13.96369333333333</v>
      </c>
      <c r="BM303">
        <v>600.0269333333333</v>
      </c>
      <c r="BN303">
        <v>101.2668666666667</v>
      </c>
      <c r="BO303">
        <v>0.1000140233333333</v>
      </c>
      <c r="BP303">
        <v>23.65411</v>
      </c>
      <c r="BQ303">
        <v>23.70894666666667</v>
      </c>
      <c r="BR303">
        <v>999.9000000000002</v>
      </c>
      <c r="BS303">
        <v>0</v>
      </c>
      <c r="BT303">
        <v>0</v>
      </c>
      <c r="BU303">
        <v>9999.340999999999</v>
      </c>
      <c r="BV303">
        <v>0</v>
      </c>
      <c r="BW303">
        <v>788.2195999999999</v>
      </c>
      <c r="BX303">
        <v>-1.006205333333333</v>
      </c>
      <c r="BY303">
        <v>2027.298</v>
      </c>
      <c r="BZ303">
        <v>2027.210666666666</v>
      </c>
      <c r="CA303">
        <v>0.5385374666666666</v>
      </c>
      <c r="CB303">
        <v>2000.053666666667</v>
      </c>
      <c r="CC303">
        <v>13.39652999999999</v>
      </c>
      <c r="CD303">
        <v>1.41116</v>
      </c>
      <c r="CE303">
        <v>1.356624666666667</v>
      </c>
      <c r="CF303">
        <v>12.03809</v>
      </c>
      <c r="CG303">
        <v>11.44128</v>
      </c>
      <c r="CH303">
        <v>349.9859</v>
      </c>
      <c r="CI303">
        <v>0.9000225333333335</v>
      </c>
      <c r="CJ303">
        <v>0.09997738000000002</v>
      </c>
      <c r="CK303">
        <v>0</v>
      </c>
      <c r="CL303">
        <v>210.1169</v>
      </c>
      <c r="CM303">
        <v>5.00098</v>
      </c>
      <c r="CN303">
        <v>1272.114</v>
      </c>
      <c r="CO303">
        <v>3193.036666666666</v>
      </c>
      <c r="CP303">
        <v>34.4747</v>
      </c>
      <c r="CQ303">
        <v>38.17479999999999</v>
      </c>
      <c r="CR303">
        <v>36.24753333333333</v>
      </c>
      <c r="CS303">
        <v>37.29983333333333</v>
      </c>
      <c r="CT303">
        <v>36.32259999999999</v>
      </c>
      <c r="CU303">
        <v>310.4936666666667</v>
      </c>
      <c r="CV303">
        <v>34.49133333333334</v>
      </c>
      <c r="CW303">
        <v>0</v>
      </c>
      <c r="CX303">
        <v>1714164431.9</v>
      </c>
      <c r="CY303">
        <v>0</v>
      </c>
      <c r="CZ303">
        <v>1714163585.5</v>
      </c>
      <c r="DA303" t="s">
        <v>902</v>
      </c>
      <c r="DB303">
        <v>1714163585.5</v>
      </c>
      <c r="DC303">
        <v>1714163575</v>
      </c>
      <c r="DD303">
        <v>10</v>
      </c>
      <c r="DE303">
        <v>2.525</v>
      </c>
      <c r="DF303">
        <v>-0.011</v>
      </c>
      <c r="DG303">
        <v>-6.331</v>
      </c>
      <c r="DH303">
        <v>-0.027</v>
      </c>
      <c r="DI303">
        <v>2000</v>
      </c>
      <c r="DJ303">
        <v>15</v>
      </c>
      <c r="DK303">
        <v>3.67</v>
      </c>
      <c r="DL303">
        <v>0.19</v>
      </c>
      <c r="DM303">
        <v>-0.9584656249999999</v>
      </c>
      <c r="DN303">
        <v>-0.8928962138836751</v>
      </c>
      <c r="DO303">
        <v>0.139704867997627</v>
      </c>
      <c r="DP303">
        <v>0</v>
      </c>
      <c r="DQ303">
        <v>0.5380528</v>
      </c>
      <c r="DR303">
        <v>0.08498082551594614</v>
      </c>
      <c r="DS303">
        <v>0.01757238145812911</v>
      </c>
      <c r="DT303">
        <v>1</v>
      </c>
      <c r="DU303">
        <v>1</v>
      </c>
      <c r="DV303">
        <v>2</v>
      </c>
      <c r="DW303" t="s">
        <v>368</v>
      </c>
      <c r="DX303">
        <v>3.22737</v>
      </c>
      <c r="DY303">
        <v>2.704</v>
      </c>
      <c r="DZ303">
        <v>0.293069</v>
      </c>
      <c r="EA303">
        <v>0.2932</v>
      </c>
      <c r="EB303">
        <v>0.07783329999999999</v>
      </c>
      <c r="EC303">
        <v>0.07604130000000001</v>
      </c>
      <c r="ED303">
        <v>22967.3</v>
      </c>
      <c r="EE303">
        <v>22384</v>
      </c>
      <c r="EF303">
        <v>31130.9</v>
      </c>
      <c r="EG303">
        <v>30042</v>
      </c>
      <c r="EH303">
        <v>38448.9</v>
      </c>
      <c r="EI303">
        <v>36733.4</v>
      </c>
      <c r="EJ303">
        <v>43616.5</v>
      </c>
      <c r="EK303">
        <v>41975.1</v>
      </c>
      <c r="EL303">
        <v>2.07838</v>
      </c>
      <c r="EM303">
        <v>1.83733</v>
      </c>
      <c r="EN303">
        <v>-0.0120141</v>
      </c>
      <c r="EO303">
        <v>0</v>
      </c>
      <c r="EP303">
        <v>23.9102</v>
      </c>
      <c r="EQ303">
        <v>999.9</v>
      </c>
      <c r="ER303">
        <v>34.2</v>
      </c>
      <c r="ES303">
        <v>34</v>
      </c>
      <c r="ET303">
        <v>18.0438</v>
      </c>
      <c r="EU303">
        <v>61.2032</v>
      </c>
      <c r="EV303">
        <v>22.5801</v>
      </c>
      <c r="EW303">
        <v>1</v>
      </c>
      <c r="EX303">
        <v>0.148549</v>
      </c>
      <c r="EY303">
        <v>2.70321</v>
      </c>
      <c r="EZ303">
        <v>20.1899</v>
      </c>
      <c r="FA303">
        <v>5.22627</v>
      </c>
      <c r="FB303">
        <v>11.998</v>
      </c>
      <c r="FC303">
        <v>4.96625</v>
      </c>
      <c r="FD303">
        <v>3.297</v>
      </c>
      <c r="FE303">
        <v>9999</v>
      </c>
      <c r="FF303">
        <v>9999</v>
      </c>
      <c r="FG303">
        <v>9999</v>
      </c>
      <c r="FH303">
        <v>30.2</v>
      </c>
      <c r="FI303">
        <v>4.97103</v>
      </c>
      <c r="FJ303">
        <v>1.86783</v>
      </c>
      <c r="FK303">
        <v>1.85926</v>
      </c>
      <c r="FL303">
        <v>1.86524</v>
      </c>
      <c r="FM303">
        <v>1.86315</v>
      </c>
      <c r="FN303">
        <v>1.86455</v>
      </c>
      <c r="FO303">
        <v>1.86003</v>
      </c>
      <c r="FP303">
        <v>1.86403</v>
      </c>
      <c r="FQ303">
        <v>0</v>
      </c>
      <c r="FR303">
        <v>0</v>
      </c>
      <c r="FS303">
        <v>0</v>
      </c>
      <c r="FT303">
        <v>0</v>
      </c>
      <c r="FU303" t="s">
        <v>358</v>
      </c>
      <c r="FV303" t="s">
        <v>359</v>
      </c>
      <c r="FW303" t="s">
        <v>360</v>
      </c>
      <c r="FX303" t="s">
        <v>360</v>
      </c>
      <c r="FY303" t="s">
        <v>360</v>
      </c>
      <c r="FZ303" t="s">
        <v>360</v>
      </c>
      <c r="GA303">
        <v>0</v>
      </c>
      <c r="GB303">
        <v>100</v>
      </c>
      <c r="GC303">
        <v>100</v>
      </c>
      <c r="GD303">
        <v>-6.48</v>
      </c>
      <c r="GE303">
        <v>-0.0286</v>
      </c>
      <c r="GF303">
        <v>1.535452364943019</v>
      </c>
      <c r="GG303">
        <v>-0.004200780211792431</v>
      </c>
      <c r="GH303">
        <v>-6.086107273994438E-07</v>
      </c>
      <c r="GI303">
        <v>3.538391214060535E-10</v>
      </c>
      <c r="GJ303">
        <v>-0.05000879605672461</v>
      </c>
      <c r="GK303">
        <v>0.006682484536868237</v>
      </c>
      <c r="GL303">
        <v>-0.0007200357986506558</v>
      </c>
      <c r="GM303">
        <v>2.515042002614049E-05</v>
      </c>
      <c r="GN303">
        <v>15</v>
      </c>
      <c r="GO303">
        <v>1944</v>
      </c>
      <c r="GP303">
        <v>3</v>
      </c>
      <c r="GQ303">
        <v>20</v>
      </c>
      <c r="GR303">
        <v>12.7</v>
      </c>
      <c r="GS303">
        <v>12.8</v>
      </c>
      <c r="GT303">
        <v>4.03198</v>
      </c>
      <c r="GU303">
        <v>2.41333</v>
      </c>
      <c r="GV303">
        <v>1.44775</v>
      </c>
      <c r="GW303">
        <v>2.28394</v>
      </c>
      <c r="GX303">
        <v>1.55151</v>
      </c>
      <c r="GY303">
        <v>2.45605</v>
      </c>
      <c r="GZ303">
        <v>37.9649</v>
      </c>
      <c r="HA303">
        <v>12.1182</v>
      </c>
      <c r="HB303">
        <v>18</v>
      </c>
      <c r="HC303">
        <v>588.653</v>
      </c>
      <c r="HD303">
        <v>436.068</v>
      </c>
      <c r="HE303">
        <v>20.0004</v>
      </c>
      <c r="HF303">
        <v>28.9425</v>
      </c>
      <c r="HG303">
        <v>29.9997</v>
      </c>
      <c r="HH303">
        <v>29.1152</v>
      </c>
      <c r="HI303">
        <v>29.1099</v>
      </c>
      <c r="HJ303">
        <v>80.7085</v>
      </c>
      <c r="HK303">
        <v>32.7416</v>
      </c>
      <c r="HL303">
        <v>29.5859</v>
      </c>
      <c r="HM303">
        <v>20</v>
      </c>
      <c r="HN303">
        <v>2000</v>
      </c>
      <c r="HO303">
        <v>13.4622</v>
      </c>
      <c r="HP303">
        <v>98.776</v>
      </c>
      <c r="HQ303">
        <v>100.275</v>
      </c>
    </row>
    <row r="304" spans="1:225">
      <c r="A304">
        <v>288</v>
      </c>
      <c r="B304">
        <v>1714164354.5</v>
      </c>
      <c r="C304">
        <v>13297.40000009537</v>
      </c>
      <c r="D304" t="s">
        <v>965</v>
      </c>
      <c r="E304" t="s">
        <v>966</v>
      </c>
      <c r="F304">
        <v>5</v>
      </c>
      <c r="G304" t="s">
        <v>580</v>
      </c>
      <c r="H304">
        <v>1714164346.566667</v>
      </c>
      <c r="I304">
        <f>(J304)/1000</f>
        <v>0</v>
      </c>
      <c r="J304">
        <f>IF(BE304, AM304, AG304)</f>
        <v>0</v>
      </c>
      <c r="K304">
        <f>IF(BE304, AH304, AF304)</f>
        <v>0</v>
      </c>
      <c r="L304">
        <f>BG304 - IF(AT304&gt;1, K304*BA304*100.0/(AV304*BU304), 0)</f>
        <v>0</v>
      </c>
      <c r="M304">
        <f>((S304-I304/2)*L304-K304)/(S304+I304/2)</f>
        <v>0</v>
      </c>
      <c r="N304">
        <f>M304*(BN304+BO304)/1000.0</f>
        <v>0</v>
      </c>
      <c r="O304">
        <f>(BG304 - IF(AT304&gt;1, K304*BA304*100.0/(AV304*BU304), 0))*(BN304+BO304)/1000.0</f>
        <v>0</v>
      </c>
      <c r="P304">
        <f>2.0/((1/R304-1/Q304)+SIGN(R304)*SQRT((1/R304-1/Q304)*(1/R304-1/Q304) + 4*BB304/((BB304+1)*(BB304+1))*(2*1/R304*1/Q304-1/Q304*1/Q304)))</f>
        <v>0</v>
      </c>
      <c r="Q304">
        <f>IF(LEFT(BC304,1)&lt;&gt;"0",IF(LEFT(BC304,1)="1",3.0,BD304),$D$5+$E$5*(BU304*BN304/($K$5*1000))+$F$5*(BU304*BN304/($K$5*1000))*MAX(MIN(BA304,$J$5),$I$5)*MAX(MIN(BA304,$J$5),$I$5)+$G$5*MAX(MIN(BA304,$J$5),$I$5)*(BU304*BN304/($K$5*1000))+$H$5*(BU304*BN304/($K$5*1000))*(BU304*BN304/($K$5*1000)))</f>
        <v>0</v>
      </c>
      <c r="R304">
        <f>I304*(1000-(1000*0.61365*exp(17.502*V304/(240.97+V304))/(BN304+BO304)+BI304)/2)/(1000*0.61365*exp(17.502*V304/(240.97+V304))/(BN304+BO304)-BI304)</f>
        <v>0</v>
      </c>
      <c r="S304">
        <f>1/((BB304+1)/(P304/1.6)+1/(Q304/1.37)) + BB304/((BB304+1)/(P304/1.6) + BB304/(Q304/1.37))</f>
        <v>0</v>
      </c>
      <c r="T304">
        <f>(AW304*AZ304)</f>
        <v>0</v>
      </c>
      <c r="U304">
        <f>(BP304+(T304+2*0.95*5.67E-8*(((BP304+$B$7)+273)^4-(BP304+273)^4)-44100*I304)/(1.84*29.3*Q304+8*0.95*5.67E-8*(BP304+273)^3))</f>
        <v>0</v>
      </c>
      <c r="V304">
        <f>($C$7*BQ304+$D$7*BR304+$E$7*U304)</f>
        <v>0</v>
      </c>
      <c r="W304">
        <f>0.61365*exp(17.502*V304/(240.97+V304))</f>
        <v>0</v>
      </c>
      <c r="X304">
        <f>(Y304/Z304*100)</f>
        <v>0</v>
      </c>
      <c r="Y304">
        <f>BI304*(BN304+BO304)/1000</f>
        <v>0</v>
      </c>
      <c r="Z304">
        <f>0.61365*exp(17.502*BP304/(240.97+BP304))</f>
        <v>0</v>
      </c>
      <c r="AA304">
        <f>(W304-BI304*(BN304+BO304)/1000)</f>
        <v>0</v>
      </c>
      <c r="AB304">
        <f>(-I304*44100)</f>
        <v>0</v>
      </c>
      <c r="AC304">
        <f>2*29.3*Q304*0.92*(BP304-V304)</f>
        <v>0</v>
      </c>
      <c r="AD304">
        <f>2*0.95*5.67E-8*(((BP304+$B$7)+273)^4-(V304+273)^4)</f>
        <v>0</v>
      </c>
      <c r="AE304">
        <f>T304+AD304+AB304+AC304</f>
        <v>0</v>
      </c>
      <c r="AF304">
        <f>BM304*AT304*(BH304-BG304*(1000-AT304*BJ304)/(1000-AT304*BI304))/(100*BA304)</f>
        <v>0</v>
      </c>
      <c r="AG304">
        <f>1000*BM304*AT304*(BI304-BJ304)/(100*BA304*(1000-AT304*BI304))</f>
        <v>0</v>
      </c>
      <c r="AH304">
        <f>(AI304 - AJ304 - BN304*1E3/(8.314*(BP304+273.15)) * AL304/BM304 * AK304) * BM304/(100*BA304) * (1000 - BJ304)/1000</f>
        <v>0</v>
      </c>
      <c r="AI304">
        <v>2027.272628972505</v>
      </c>
      <c r="AJ304">
        <v>2027.242666666666</v>
      </c>
      <c r="AK304">
        <v>0.005142920745627156</v>
      </c>
      <c r="AL304">
        <v>67.23410520447862</v>
      </c>
      <c r="AM304">
        <f>(AO304 - AN304 + BN304*1E3/(8.314*(BP304+273.15)) * AQ304/BM304 * AP304) * BM304/(100*BA304) * 1000/(1000 - AO304)</f>
        <v>0</v>
      </c>
      <c r="AN304">
        <v>13.41606997946261</v>
      </c>
      <c r="AO304">
        <v>13.94007393939394</v>
      </c>
      <c r="AP304">
        <v>3.401627131707365E-05</v>
      </c>
      <c r="AQ304">
        <v>78.51587907857898</v>
      </c>
      <c r="AR304">
        <v>1</v>
      </c>
      <c r="AS304">
        <v>0</v>
      </c>
      <c r="AT304">
        <f>IF(AR304*$H$13&gt;=AV304,1.0,(AV304/(AV304-AR304*$H$13)))</f>
        <v>0</v>
      </c>
      <c r="AU304">
        <f>(AT304-1)*100</f>
        <v>0</v>
      </c>
      <c r="AV304">
        <f>MAX(0,($B$13+$C$13*BU304)/(1+$D$13*BU304)*BN304/(BP304+273)*$E$13)</f>
        <v>0</v>
      </c>
      <c r="AW304">
        <f>$B$11*BV304+$C$11*BW304+$F$11*CH304*(1-CK304)</f>
        <v>0</v>
      </c>
      <c r="AX304">
        <f>AW304*AY304</f>
        <v>0</v>
      </c>
      <c r="AY304">
        <f>($B$11*$D$9+$C$11*$D$9+$F$11*((CU304+CM304)/MAX(CU304+CM304+CV304, 0.1)*$I$9+CV304/MAX(CU304+CM304+CV304, 0.1)*$J$9))/($B$11+$C$11+$F$11)</f>
        <v>0</v>
      </c>
      <c r="AZ304">
        <f>($B$11*$K$9+$C$11*$K$9+$F$11*((CU304+CM304)/MAX(CU304+CM304+CV304, 0.1)*$P$9+CV304/MAX(CU304+CM304+CV304, 0.1)*$Q$9))/($B$11+$C$11+$F$11)</f>
        <v>0</v>
      </c>
      <c r="BA304">
        <v>6</v>
      </c>
      <c r="BB304">
        <v>0.5</v>
      </c>
      <c r="BC304" t="s">
        <v>355</v>
      </c>
      <c r="BD304">
        <v>2</v>
      </c>
      <c r="BE304" t="b">
        <v>1</v>
      </c>
      <c r="BF304">
        <v>1714164346.566667</v>
      </c>
      <c r="BG304">
        <v>1999.046</v>
      </c>
      <c r="BH304">
        <v>2000.041</v>
      </c>
      <c r="BI304">
        <v>13.9316</v>
      </c>
      <c r="BJ304">
        <v>13.40093666666667</v>
      </c>
      <c r="BK304">
        <v>2005.53</v>
      </c>
      <c r="BL304">
        <v>13.96023</v>
      </c>
      <c r="BM304">
        <v>600.0081666666666</v>
      </c>
      <c r="BN304">
        <v>101.2661666666666</v>
      </c>
      <c r="BO304">
        <v>0.09996704333333334</v>
      </c>
      <c r="BP304">
        <v>23.65581666666666</v>
      </c>
      <c r="BQ304">
        <v>23.71456666666667</v>
      </c>
      <c r="BR304">
        <v>999.9000000000002</v>
      </c>
      <c r="BS304">
        <v>0</v>
      </c>
      <c r="BT304">
        <v>0</v>
      </c>
      <c r="BU304">
        <v>10000.83633333333</v>
      </c>
      <c r="BV304">
        <v>0</v>
      </c>
      <c r="BW304">
        <v>781.8039000000001</v>
      </c>
      <c r="BX304">
        <v>-0.9947758666666666</v>
      </c>
      <c r="BY304">
        <v>2027.289333333334</v>
      </c>
      <c r="BZ304">
        <v>2027.208666666666</v>
      </c>
      <c r="CA304">
        <v>0.5306648333333334</v>
      </c>
      <c r="CB304">
        <v>2000.041</v>
      </c>
      <c r="CC304">
        <v>13.40093666666667</v>
      </c>
      <c r="CD304">
        <v>1.410799666666667</v>
      </c>
      <c r="CE304">
        <v>1.357061666666667</v>
      </c>
      <c r="CF304">
        <v>12.03420333333333</v>
      </c>
      <c r="CG304">
        <v>11.44613666666667</v>
      </c>
      <c r="CH304">
        <v>349.9679999999999</v>
      </c>
      <c r="CI304">
        <v>0.9000015333333331</v>
      </c>
      <c r="CJ304">
        <v>0.09999901333333334</v>
      </c>
      <c r="CK304">
        <v>0</v>
      </c>
      <c r="CL304">
        <v>209.7912666666666</v>
      </c>
      <c r="CM304">
        <v>5.00098</v>
      </c>
      <c r="CN304">
        <v>1268.194</v>
      </c>
      <c r="CO304">
        <v>3192.848666666666</v>
      </c>
      <c r="CP304">
        <v>34.57903333333333</v>
      </c>
      <c r="CQ304">
        <v>38.56643333333332</v>
      </c>
      <c r="CR304">
        <v>36.42256666666666</v>
      </c>
      <c r="CS304">
        <v>37.65389999999999</v>
      </c>
      <c r="CT304">
        <v>36.59139999999999</v>
      </c>
      <c r="CU304">
        <v>310.4713333333333</v>
      </c>
      <c r="CV304">
        <v>34.49533333333333</v>
      </c>
      <c r="CW304">
        <v>0</v>
      </c>
      <c r="CX304">
        <v>1714164441.5</v>
      </c>
      <c r="CY304">
        <v>0</v>
      </c>
      <c r="CZ304">
        <v>1714163585.5</v>
      </c>
      <c r="DA304" t="s">
        <v>902</v>
      </c>
      <c r="DB304">
        <v>1714163585.5</v>
      </c>
      <c r="DC304">
        <v>1714163575</v>
      </c>
      <c r="DD304">
        <v>10</v>
      </c>
      <c r="DE304">
        <v>2.525</v>
      </c>
      <c r="DF304">
        <v>-0.011</v>
      </c>
      <c r="DG304">
        <v>-6.331</v>
      </c>
      <c r="DH304">
        <v>-0.027</v>
      </c>
      <c r="DI304">
        <v>2000</v>
      </c>
      <c r="DJ304">
        <v>15</v>
      </c>
      <c r="DK304">
        <v>3.67</v>
      </c>
      <c r="DL304">
        <v>0.19</v>
      </c>
      <c r="DM304">
        <v>-0.9978508780487806</v>
      </c>
      <c r="DN304">
        <v>0.2390605296167236</v>
      </c>
      <c r="DO304">
        <v>0.1191375797438786</v>
      </c>
      <c r="DP304">
        <v>0</v>
      </c>
      <c r="DQ304">
        <v>0.5323418292682927</v>
      </c>
      <c r="DR304">
        <v>-0.08233881533100949</v>
      </c>
      <c r="DS304">
        <v>0.0199211158198389</v>
      </c>
      <c r="DT304">
        <v>1</v>
      </c>
      <c r="DU304">
        <v>1</v>
      </c>
      <c r="DV304">
        <v>2</v>
      </c>
      <c r="DW304" t="s">
        <v>368</v>
      </c>
      <c r="DX304">
        <v>3.22762</v>
      </c>
      <c r="DY304">
        <v>2.70443</v>
      </c>
      <c r="DZ304">
        <v>0.293059</v>
      </c>
      <c r="EA304">
        <v>0.293198</v>
      </c>
      <c r="EB304">
        <v>0.0779044</v>
      </c>
      <c r="EC304">
        <v>0.0760777</v>
      </c>
      <c r="ED304">
        <v>22968.3</v>
      </c>
      <c r="EE304">
        <v>22384</v>
      </c>
      <c r="EF304">
        <v>31131.6</v>
      </c>
      <c r="EG304">
        <v>30041.8</v>
      </c>
      <c r="EH304">
        <v>38447</v>
      </c>
      <c r="EI304">
        <v>36731.8</v>
      </c>
      <c r="EJ304">
        <v>43617.6</v>
      </c>
      <c r="EK304">
        <v>41975</v>
      </c>
      <c r="EL304">
        <v>2.07833</v>
      </c>
      <c r="EM304">
        <v>1.83707</v>
      </c>
      <c r="EN304">
        <v>-0.0121072</v>
      </c>
      <c r="EO304">
        <v>0</v>
      </c>
      <c r="EP304">
        <v>23.9254</v>
      </c>
      <c r="EQ304">
        <v>999.9</v>
      </c>
      <c r="ER304">
        <v>34.1</v>
      </c>
      <c r="ES304">
        <v>34</v>
      </c>
      <c r="ET304">
        <v>17.9913</v>
      </c>
      <c r="EU304">
        <v>61.7032</v>
      </c>
      <c r="EV304">
        <v>22.3798</v>
      </c>
      <c r="EW304">
        <v>1</v>
      </c>
      <c r="EX304">
        <v>0.147858</v>
      </c>
      <c r="EY304">
        <v>2.71056</v>
      </c>
      <c r="EZ304">
        <v>20.1897</v>
      </c>
      <c r="FA304">
        <v>5.22747</v>
      </c>
      <c r="FB304">
        <v>11.998</v>
      </c>
      <c r="FC304">
        <v>4.9662</v>
      </c>
      <c r="FD304">
        <v>3.297</v>
      </c>
      <c r="FE304">
        <v>9999</v>
      </c>
      <c r="FF304">
        <v>9999</v>
      </c>
      <c r="FG304">
        <v>9999</v>
      </c>
      <c r="FH304">
        <v>30.2</v>
      </c>
      <c r="FI304">
        <v>4.97101</v>
      </c>
      <c r="FJ304">
        <v>1.86783</v>
      </c>
      <c r="FK304">
        <v>1.85927</v>
      </c>
      <c r="FL304">
        <v>1.86523</v>
      </c>
      <c r="FM304">
        <v>1.86312</v>
      </c>
      <c r="FN304">
        <v>1.86454</v>
      </c>
      <c r="FO304">
        <v>1.86004</v>
      </c>
      <c r="FP304">
        <v>1.86404</v>
      </c>
      <c r="FQ304">
        <v>0</v>
      </c>
      <c r="FR304">
        <v>0</v>
      </c>
      <c r="FS304">
        <v>0</v>
      </c>
      <c r="FT304">
        <v>0</v>
      </c>
      <c r="FU304" t="s">
        <v>358</v>
      </c>
      <c r="FV304" t="s">
        <v>359</v>
      </c>
      <c r="FW304" t="s">
        <v>360</v>
      </c>
      <c r="FX304" t="s">
        <v>360</v>
      </c>
      <c r="FY304" t="s">
        <v>360</v>
      </c>
      <c r="FZ304" t="s">
        <v>360</v>
      </c>
      <c r="GA304">
        <v>0</v>
      </c>
      <c r="GB304">
        <v>100</v>
      </c>
      <c r="GC304">
        <v>100</v>
      </c>
      <c r="GD304">
        <v>-6.48</v>
      </c>
      <c r="GE304">
        <v>-0.0287</v>
      </c>
      <c r="GF304">
        <v>1.535452364943019</v>
      </c>
      <c r="GG304">
        <v>-0.004200780211792431</v>
      </c>
      <c r="GH304">
        <v>-6.086107273994438E-07</v>
      </c>
      <c r="GI304">
        <v>3.538391214060535E-10</v>
      </c>
      <c r="GJ304">
        <v>-0.05000879605672461</v>
      </c>
      <c r="GK304">
        <v>0.006682484536868237</v>
      </c>
      <c r="GL304">
        <v>-0.0007200357986506558</v>
      </c>
      <c r="GM304">
        <v>2.515042002614049E-05</v>
      </c>
      <c r="GN304">
        <v>15</v>
      </c>
      <c r="GO304">
        <v>1944</v>
      </c>
      <c r="GP304">
        <v>3</v>
      </c>
      <c r="GQ304">
        <v>20</v>
      </c>
      <c r="GR304">
        <v>12.8</v>
      </c>
      <c r="GS304">
        <v>13</v>
      </c>
      <c r="GT304">
        <v>4.0332</v>
      </c>
      <c r="GU304">
        <v>2.4353</v>
      </c>
      <c r="GV304">
        <v>1.44897</v>
      </c>
      <c r="GW304">
        <v>2.28394</v>
      </c>
      <c r="GX304">
        <v>1.55151</v>
      </c>
      <c r="GY304">
        <v>2.30713</v>
      </c>
      <c r="GZ304">
        <v>37.9649</v>
      </c>
      <c r="HA304">
        <v>12.0919</v>
      </c>
      <c r="HB304">
        <v>18</v>
      </c>
      <c r="HC304">
        <v>588.519</v>
      </c>
      <c r="HD304">
        <v>435.844</v>
      </c>
      <c r="HE304">
        <v>20.0009</v>
      </c>
      <c r="HF304">
        <v>28.9313</v>
      </c>
      <c r="HG304">
        <v>29.9997</v>
      </c>
      <c r="HH304">
        <v>29.105</v>
      </c>
      <c r="HI304">
        <v>29.1</v>
      </c>
      <c r="HJ304">
        <v>80.7094</v>
      </c>
      <c r="HK304">
        <v>32.7416</v>
      </c>
      <c r="HL304">
        <v>29.5859</v>
      </c>
      <c r="HM304">
        <v>20</v>
      </c>
      <c r="HN304">
        <v>2000</v>
      </c>
      <c r="HO304">
        <v>13.4622</v>
      </c>
      <c r="HP304">
        <v>98.77849999999999</v>
      </c>
      <c r="HQ304">
        <v>100.275</v>
      </c>
    </row>
    <row r="305" spans="1:225">
      <c r="A305">
        <v>289</v>
      </c>
      <c r="B305">
        <v>1714164364.5</v>
      </c>
      <c r="C305">
        <v>13307.40000009537</v>
      </c>
      <c r="D305" t="s">
        <v>967</v>
      </c>
      <c r="E305" t="s">
        <v>968</v>
      </c>
      <c r="F305">
        <v>5</v>
      </c>
      <c r="G305" t="s">
        <v>580</v>
      </c>
      <c r="H305">
        <v>1714164356.566667</v>
      </c>
      <c r="I305">
        <f>(J305)/1000</f>
        <v>0</v>
      </c>
      <c r="J305">
        <f>IF(BE305, AM305, AG305)</f>
        <v>0</v>
      </c>
      <c r="K305">
        <f>IF(BE305, AH305, AF305)</f>
        <v>0</v>
      </c>
      <c r="L305">
        <f>BG305 - IF(AT305&gt;1, K305*BA305*100.0/(AV305*BU305), 0)</f>
        <v>0</v>
      </c>
      <c r="M305">
        <f>((S305-I305/2)*L305-K305)/(S305+I305/2)</f>
        <v>0</v>
      </c>
      <c r="N305">
        <f>M305*(BN305+BO305)/1000.0</f>
        <v>0</v>
      </c>
      <c r="O305">
        <f>(BG305 - IF(AT305&gt;1, K305*BA305*100.0/(AV305*BU305), 0))*(BN305+BO305)/1000.0</f>
        <v>0</v>
      </c>
      <c r="P305">
        <f>2.0/((1/R305-1/Q305)+SIGN(R305)*SQRT((1/R305-1/Q305)*(1/R305-1/Q305) + 4*BB305/((BB305+1)*(BB305+1))*(2*1/R305*1/Q305-1/Q305*1/Q305)))</f>
        <v>0</v>
      </c>
      <c r="Q305">
        <f>IF(LEFT(BC305,1)&lt;&gt;"0",IF(LEFT(BC305,1)="1",3.0,BD305),$D$5+$E$5*(BU305*BN305/($K$5*1000))+$F$5*(BU305*BN305/($K$5*1000))*MAX(MIN(BA305,$J$5),$I$5)*MAX(MIN(BA305,$J$5),$I$5)+$G$5*MAX(MIN(BA305,$J$5),$I$5)*(BU305*BN305/($K$5*1000))+$H$5*(BU305*BN305/($K$5*1000))*(BU305*BN305/($K$5*1000)))</f>
        <v>0</v>
      </c>
      <c r="R305">
        <f>I305*(1000-(1000*0.61365*exp(17.502*V305/(240.97+V305))/(BN305+BO305)+BI305)/2)/(1000*0.61365*exp(17.502*V305/(240.97+V305))/(BN305+BO305)-BI305)</f>
        <v>0</v>
      </c>
      <c r="S305">
        <f>1/((BB305+1)/(P305/1.6)+1/(Q305/1.37)) + BB305/((BB305+1)/(P305/1.6) + BB305/(Q305/1.37))</f>
        <v>0</v>
      </c>
      <c r="T305">
        <f>(AW305*AZ305)</f>
        <v>0</v>
      </c>
      <c r="U305">
        <f>(BP305+(T305+2*0.95*5.67E-8*(((BP305+$B$7)+273)^4-(BP305+273)^4)-44100*I305)/(1.84*29.3*Q305+8*0.95*5.67E-8*(BP305+273)^3))</f>
        <v>0</v>
      </c>
      <c r="V305">
        <f>($C$7*BQ305+$D$7*BR305+$E$7*U305)</f>
        <v>0</v>
      </c>
      <c r="W305">
        <f>0.61365*exp(17.502*V305/(240.97+V305))</f>
        <v>0</v>
      </c>
      <c r="X305">
        <f>(Y305/Z305*100)</f>
        <v>0</v>
      </c>
      <c r="Y305">
        <f>BI305*(BN305+BO305)/1000</f>
        <v>0</v>
      </c>
      <c r="Z305">
        <f>0.61365*exp(17.502*BP305/(240.97+BP305))</f>
        <v>0</v>
      </c>
      <c r="AA305">
        <f>(W305-BI305*(BN305+BO305)/1000)</f>
        <v>0</v>
      </c>
      <c r="AB305">
        <f>(-I305*44100)</f>
        <v>0</v>
      </c>
      <c r="AC305">
        <f>2*29.3*Q305*0.92*(BP305-V305)</f>
        <v>0</v>
      </c>
      <c r="AD305">
        <f>2*0.95*5.67E-8*(((BP305+$B$7)+273)^4-(V305+273)^4)</f>
        <v>0</v>
      </c>
      <c r="AE305">
        <f>T305+AD305+AB305+AC305</f>
        <v>0</v>
      </c>
      <c r="AF305">
        <f>BM305*AT305*(BH305-BG305*(1000-AT305*BJ305)/(1000-AT305*BI305))/(100*BA305)</f>
        <v>0</v>
      </c>
      <c r="AG305">
        <f>1000*BM305*AT305*(BI305-BJ305)/(100*BA305*(1000-AT305*BI305))</f>
        <v>0</v>
      </c>
      <c r="AH305">
        <f>(AI305 - AJ305 - BN305*1E3/(8.314*(BP305+273.15)) * AL305/BM305 * AK305) * BM305/(100*BA305) * (1000 - BJ305)/1000</f>
        <v>0</v>
      </c>
      <c r="AI305">
        <v>2027.206844267195</v>
      </c>
      <c r="AJ305">
        <v>2027.520545454546</v>
      </c>
      <c r="AK305">
        <v>0.02742152523986036</v>
      </c>
      <c r="AL305">
        <v>67.23410520447862</v>
      </c>
      <c r="AM305">
        <f>(AO305 - AN305 + BN305*1E3/(8.314*(BP305+273.15)) * AQ305/BM305 * AP305) * BM305/(100*BA305) * 1000/(1000 - AO305)</f>
        <v>0</v>
      </c>
      <c r="AN305">
        <v>13.41457932225707</v>
      </c>
      <c r="AO305">
        <v>13.94529636363637</v>
      </c>
      <c r="AP305">
        <v>2.804476257057172E-06</v>
      </c>
      <c r="AQ305">
        <v>78.51587907857898</v>
      </c>
      <c r="AR305">
        <v>1</v>
      </c>
      <c r="AS305">
        <v>0</v>
      </c>
      <c r="AT305">
        <f>IF(AR305*$H$13&gt;=AV305,1.0,(AV305/(AV305-AR305*$H$13)))</f>
        <v>0</v>
      </c>
      <c r="AU305">
        <f>(AT305-1)*100</f>
        <v>0</v>
      </c>
      <c r="AV305">
        <f>MAX(0,($B$13+$C$13*BU305)/(1+$D$13*BU305)*BN305/(BP305+273)*$E$13)</f>
        <v>0</v>
      </c>
      <c r="AW305">
        <f>$B$11*BV305+$C$11*BW305+$F$11*CH305*(1-CK305)</f>
        <v>0</v>
      </c>
      <c r="AX305">
        <f>AW305*AY305</f>
        <v>0</v>
      </c>
      <c r="AY305">
        <f>($B$11*$D$9+$C$11*$D$9+$F$11*((CU305+CM305)/MAX(CU305+CM305+CV305, 0.1)*$I$9+CV305/MAX(CU305+CM305+CV305, 0.1)*$J$9))/($B$11+$C$11+$F$11)</f>
        <v>0</v>
      </c>
      <c r="AZ305">
        <f>($B$11*$K$9+$C$11*$K$9+$F$11*((CU305+CM305)/MAX(CU305+CM305+CV305, 0.1)*$P$9+CV305/MAX(CU305+CM305+CV305, 0.1)*$Q$9))/($B$11+$C$11+$F$11)</f>
        <v>0</v>
      </c>
      <c r="BA305">
        <v>6</v>
      </c>
      <c r="BB305">
        <v>0.5</v>
      </c>
      <c r="BC305" t="s">
        <v>355</v>
      </c>
      <c r="BD305">
        <v>2</v>
      </c>
      <c r="BE305" t="b">
        <v>1</v>
      </c>
      <c r="BF305">
        <v>1714164356.566667</v>
      </c>
      <c r="BG305">
        <v>1999.07</v>
      </c>
      <c r="BH305">
        <v>2000.053333333334</v>
      </c>
      <c r="BI305">
        <v>13.94093</v>
      </c>
      <c r="BJ305">
        <v>13.41509666666667</v>
      </c>
      <c r="BK305">
        <v>2005.553666666667</v>
      </c>
      <c r="BL305">
        <v>13.96954333333333</v>
      </c>
      <c r="BM305">
        <v>600.0121333333333</v>
      </c>
      <c r="BN305">
        <v>101.2647666666667</v>
      </c>
      <c r="BO305">
        <v>0.1000002533333333</v>
      </c>
      <c r="BP305">
        <v>23.66166</v>
      </c>
      <c r="BQ305">
        <v>23.72295333333334</v>
      </c>
      <c r="BR305">
        <v>999.9000000000002</v>
      </c>
      <c r="BS305">
        <v>0</v>
      </c>
      <c r="BT305">
        <v>0</v>
      </c>
      <c r="BU305">
        <v>9995.896333333334</v>
      </c>
      <c r="BV305">
        <v>0</v>
      </c>
      <c r="BW305">
        <v>775.3800666666666</v>
      </c>
      <c r="BX305">
        <v>-0.9826421666666666</v>
      </c>
      <c r="BY305">
        <v>2027.333</v>
      </c>
      <c r="BZ305">
        <v>2027.248</v>
      </c>
      <c r="CA305">
        <v>0.5258298333333333</v>
      </c>
      <c r="CB305">
        <v>2000.053333333334</v>
      </c>
      <c r="CC305">
        <v>13.41509666666667</v>
      </c>
      <c r="CD305">
        <v>1.411723666666667</v>
      </c>
      <c r="CE305">
        <v>1.358476333333333</v>
      </c>
      <c r="CF305">
        <v>12.04415333333333</v>
      </c>
      <c r="CG305">
        <v>11.46189333333333</v>
      </c>
      <c r="CH305">
        <v>349.9877</v>
      </c>
      <c r="CI305">
        <v>0.8999935999999999</v>
      </c>
      <c r="CJ305">
        <v>0.10000719</v>
      </c>
      <c r="CK305">
        <v>0</v>
      </c>
      <c r="CL305">
        <v>209.3511</v>
      </c>
      <c r="CM305">
        <v>5.00098</v>
      </c>
      <c r="CN305">
        <v>1266.689666666667</v>
      </c>
      <c r="CO305">
        <v>3193.022666666666</v>
      </c>
      <c r="CP305">
        <v>34.68523333333333</v>
      </c>
      <c r="CQ305">
        <v>38.92266666666666</v>
      </c>
      <c r="CR305">
        <v>36.60186666666667</v>
      </c>
      <c r="CS305">
        <v>38.00183333333333</v>
      </c>
      <c r="CT305">
        <v>36.831</v>
      </c>
      <c r="CU305">
        <v>310.4873333333334</v>
      </c>
      <c r="CV305">
        <v>34.502</v>
      </c>
      <c r="CW305">
        <v>0</v>
      </c>
      <c r="CX305">
        <v>1714164451.7</v>
      </c>
      <c r="CY305">
        <v>0</v>
      </c>
      <c r="CZ305">
        <v>1714163585.5</v>
      </c>
      <c r="DA305" t="s">
        <v>902</v>
      </c>
      <c r="DB305">
        <v>1714163585.5</v>
      </c>
      <c r="DC305">
        <v>1714163575</v>
      </c>
      <c r="DD305">
        <v>10</v>
      </c>
      <c r="DE305">
        <v>2.525</v>
      </c>
      <c r="DF305">
        <v>-0.011</v>
      </c>
      <c r="DG305">
        <v>-6.331</v>
      </c>
      <c r="DH305">
        <v>-0.027</v>
      </c>
      <c r="DI305">
        <v>2000</v>
      </c>
      <c r="DJ305">
        <v>15</v>
      </c>
      <c r="DK305">
        <v>3.67</v>
      </c>
      <c r="DL305">
        <v>0.19</v>
      </c>
      <c r="DM305">
        <v>-0.9568516250000002</v>
      </c>
      <c r="DN305">
        <v>-0.1952719362101291</v>
      </c>
      <c r="DO305">
        <v>0.1398000286837752</v>
      </c>
      <c r="DP305">
        <v>0</v>
      </c>
      <c r="DQ305">
        <v>0.52306275</v>
      </c>
      <c r="DR305">
        <v>0.05569265290806698</v>
      </c>
      <c r="DS305">
        <v>0.005771074002081413</v>
      </c>
      <c r="DT305">
        <v>1</v>
      </c>
      <c r="DU305">
        <v>1</v>
      </c>
      <c r="DV305">
        <v>2</v>
      </c>
      <c r="DW305" t="s">
        <v>368</v>
      </c>
      <c r="DX305">
        <v>3.22735</v>
      </c>
      <c r="DY305">
        <v>2.70446</v>
      </c>
      <c r="DZ305">
        <v>0.293078</v>
      </c>
      <c r="EA305">
        <v>0.293195</v>
      </c>
      <c r="EB305">
        <v>0.07792640000000001</v>
      </c>
      <c r="EC305">
        <v>0.0760783</v>
      </c>
      <c r="ED305">
        <v>22968.2</v>
      </c>
      <c r="EE305">
        <v>22385.1</v>
      </c>
      <c r="EF305">
        <v>31132.3</v>
      </c>
      <c r="EG305">
        <v>30043</v>
      </c>
      <c r="EH305">
        <v>38446.7</v>
      </c>
      <c r="EI305">
        <v>36733.3</v>
      </c>
      <c r="EJ305">
        <v>43618.4</v>
      </c>
      <c r="EK305">
        <v>41976.7</v>
      </c>
      <c r="EL305">
        <v>2.07838</v>
      </c>
      <c r="EM305">
        <v>1.83768</v>
      </c>
      <c r="EN305">
        <v>-0.0130758</v>
      </c>
      <c r="EO305">
        <v>0</v>
      </c>
      <c r="EP305">
        <v>23.9482</v>
      </c>
      <c r="EQ305">
        <v>999.9</v>
      </c>
      <c r="ER305">
        <v>34.1</v>
      </c>
      <c r="ES305">
        <v>34</v>
      </c>
      <c r="ET305">
        <v>17.9926</v>
      </c>
      <c r="EU305">
        <v>61.7232</v>
      </c>
      <c r="EV305">
        <v>22.3558</v>
      </c>
      <c r="EW305">
        <v>1</v>
      </c>
      <c r="EX305">
        <v>0.146974</v>
      </c>
      <c r="EY305">
        <v>2.73237</v>
      </c>
      <c r="EZ305">
        <v>20.1893</v>
      </c>
      <c r="FA305">
        <v>5.22702</v>
      </c>
      <c r="FB305">
        <v>11.998</v>
      </c>
      <c r="FC305">
        <v>4.96625</v>
      </c>
      <c r="FD305">
        <v>3.297</v>
      </c>
      <c r="FE305">
        <v>9999</v>
      </c>
      <c r="FF305">
        <v>9999</v>
      </c>
      <c r="FG305">
        <v>9999</v>
      </c>
      <c r="FH305">
        <v>30.2</v>
      </c>
      <c r="FI305">
        <v>4.97098</v>
      </c>
      <c r="FJ305">
        <v>1.86783</v>
      </c>
      <c r="FK305">
        <v>1.85928</v>
      </c>
      <c r="FL305">
        <v>1.86523</v>
      </c>
      <c r="FM305">
        <v>1.86312</v>
      </c>
      <c r="FN305">
        <v>1.8645</v>
      </c>
      <c r="FO305">
        <v>1.86005</v>
      </c>
      <c r="FP305">
        <v>1.86405</v>
      </c>
      <c r="FQ305">
        <v>0</v>
      </c>
      <c r="FR305">
        <v>0</v>
      </c>
      <c r="FS305">
        <v>0</v>
      </c>
      <c r="FT305">
        <v>0</v>
      </c>
      <c r="FU305" t="s">
        <v>358</v>
      </c>
      <c r="FV305" t="s">
        <v>359</v>
      </c>
      <c r="FW305" t="s">
        <v>360</v>
      </c>
      <c r="FX305" t="s">
        <v>360</v>
      </c>
      <c r="FY305" t="s">
        <v>360</v>
      </c>
      <c r="FZ305" t="s">
        <v>360</v>
      </c>
      <c r="GA305">
        <v>0</v>
      </c>
      <c r="GB305">
        <v>100</v>
      </c>
      <c r="GC305">
        <v>100</v>
      </c>
      <c r="GD305">
        <v>-6.48</v>
      </c>
      <c r="GE305">
        <v>-0.0286</v>
      </c>
      <c r="GF305">
        <v>1.535452364943019</v>
      </c>
      <c r="GG305">
        <v>-0.004200780211792431</v>
      </c>
      <c r="GH305">
        <v>-6.086107273994438E-07</v>
      </c>
      <c r="GI305">
        <v>3.538391214060535E-10</v>
      </c>
      <c r="GJ305">
        <v>-0.05000879605672461</v>
      </c>
      <c r="GK305">
        <v>0.006682484536868237</v>
      </c>
      <c r="GL305">
        <v>-0.0007200357986506558</v>
      </c>
      <c r="GM305">
        <v>2.515042002614049E-05</v>
      </c>
      <c r="GN305">
        <v>15</v>
      </c>
      <c r="GO305">
        <v>1944</v>
      </c>
      <c r="GP305">
        <v>3</v>
      </c>
      <c r="GQ305">
        <v>20</v>
      </c>
      <c r="GR305">
        <v>13</v>
      </c>
      <c r="GS305">
        <v>13.2</v>
      </c>
      <c r="GT305">
        <v>4.03076</v>
      </c>
      <c r="GU305">
        <v>2.40723</v>
      </c>
      <c r="GV305">
        <v>1.44775</v>
      </c>
      <c r="GW305">
        <v>2.28394</v>
      </c>
      <c r="GX305">
        <v>1.55151</v>
      </c>
      <c r="GY305">
        <v>2.43408</v>
      </c>
      <c r="GZ305">
        <v>37.9649</v>
      </c>
      <c r="HA305">
        <v>12.0919</v>
      </c>
      <c r="HB305">
        <v>18</v>
      </c>
      <c r="HC305">
        <v>588.457</v>
      </c>
      <c r="HD305">
        <v>436.138</v>
      </c>
      <c r="HE305">
        <v>20.0022</v>
      </c>
      <c r="HF305">
        <v>28.9205</v>
      </c>
      <c r="HG305">
        <v>29.9997</v>
      </c>
      <c r="HH305">
        <v>29.0951</v>
      </c>
      <c r="HI305">
        <v>29.091</v>
      </c>
      <c r="HJ305">
        <v>80.7043</v>
      </c>
      <c r="HK305">
        <v>32.7416</v>
      </c>
      <c r="HL305">
        <v>29.5859</v>
      </c>
      <c r="HM305">
        <v>20</v>
      </c>
      <c r="HN305">
        <v>2000</v>
      </c>
      <c r="HO305">
        <v>13.4622</v>
      </c>
      <c r="HP305">
        <v>98.7803</v>
      </c>
      <c r="HQ305">
        <v>100.279</v>
      </c>
    </row>
    <row r="306" spans="1:225">
      <c r="A306">
        <v>290</v>
      </c>
      <c r="B306">
        <v>1714165194</v>
      </c>
      <c r="C306">
        <v>14136.90000009537</v>
      </c>
      <c r="D306" t="s">
        <v>969</v>
      </c>
      <c r="E306" t="s">
        <v>970</v>
      </c>
      <c r="F306">
        <v>5</v>
      </c>
      <c r="G306" t="s">
        <v>595</v>
      </c>
      <c r="H306">
        <v>1714165186.25</v>
      </c>
      <c r="I306">
        <f>(J306)/1000</f>
        <v>0</v>
      </c>
      <c r="J306">
        <f>IF(BE306, AM306, AG306)</f>
        <v>0</v>
      </c>
      <c r="K306">
        <f>IF(BE306, AH306, AF306)</f>
        <v>0</v>
      </c>
      <c r="L306">
        <f>BG306 - IF(AT306&gt;1, K306*BA306*100.0/(AV306*BU306), 0)</f>
        <v>0</v>
      </c>
      <c r="M306">
        <f>((S306-I306/2)*L306-K306)/(S306+I306/2)</f>
        <v>0</v>
      </c>
      <c r="N306">
        <f>M306*(BN306+BO306)/1000.0</f>
        <v>0</v>
      </c>
      <c r="O306">
        <f>(BG306 - IF(AT306&gt;1, K306*BA306*100.0/(AV306*BU306), 0))*(BN306+BO306)/1000.0</f>
        <v>0</v>
      </c>
      <c r="P306">
        <f>2.0/((1/R306-1/Q306)+SIGN(R306)*SQRT((1/R306-1/Q306)*(1/R306-1/Q306) + 4*BB306/((BB306+1)*(BB306+1))*(2*1/R306*1/Q306-1/Q306*1/Q306)))</f>
        <v>0</v>
      </c>
      <c r="Q306">
        <f>IF(LEFT(BC306,1)&lt;&gt;"0",IF(LEFT(BC306,1)="1",3.0,BD306),$D$5+$E$5*(BU306*BN306/($K$5*1000))+$F$5*(BU306*BN306/($K$5*1000))*MAX(MIN(BA306,$J$5),$I$5)*MAX(MIN(BA306,$J$5),$I$5)+$G$5*MAX(MIN(BA306,$J$5),$I$5)*(BU306*BN306/($K$5*1000))+$H$5*(BU306*BN306/($K$5*1000))*(BU306*BN306/($K$5*1000)))</f>
        <v>0</v>
      </c>
      <c r="R306">
        <f>I306*(1000-(1000*0.61365*exp(17.502*V306/(240.97+V306))/(BN306+BO306)+BI306)/2)/(1000*0.61365*exp(17.502*V306/(240.97+V306))/(BN306+BO306)-BI306)</f>
        <v>0</v>
      </c>
      <c r="S306">
        <f>1/((BB306+1)/(P306/1.6)+1/(Q306/1.37)) + BB306/((BB306+1)/(P306/1.6) + BB306/(Q306/1.37))</f>
        <v>0</v>
      </c>
      <c r="T306">
        <f>(AW306*AZ306)</f>
        <v>0</v>
      </c>
      <c r="U306">
        <f>(BP306+(T306+2*0.95*5.67E-8*(((BP306+$B$7)+273)^4-(BP306+273)^4)-44100*I306)/(1.84*29.3*Q306+8*0.95*5.67E-8*(BP306+273)^3))</f>
        <v>0</v>
      </c>
      <c r="V306">
        <f>($C$7*BQ306+$D$7*BR306+$E$7*U306)</f>
        <v>0</v>
      </c>
      <c r="W306">
        <f>0.61365*exp(17.502*V306/(240.97+V306))</f>
        <v>0</v>
      </c>
      <c r="X306">
        <f>(Y306/Z306*100)</f>
        <v>0</v>
      </c>
      <c r="Y306">
        <f>BI306*(BN306+BO306)/1000</f>
        <v>0</v>
      </c>
      <c r="Z306">
        <f>0.61365*exp(17.502*BP306/(240.97+BP306))</f>
        <v>0</v>
      </c>
      <c r="AA306">
        <f>(W306-BI306*(BN306+BO306)/1000)</f>
        <v>0</v>
      </c>
      <c r="AB306">
        <f>(-I306*44100)</f>
        <v>0</v>
      </c>
      <c r="AC306">
        <f>2*29.3*Q306*0.92*(BP306-V306)</f>
        <v>0</v>
      </c>
      <c r="AD306">
        <f>2*0.95*5.67E-8*(((BP306+$B$7)+273)^4-(V306+273)^4)</f>
        <v>0</v>
      </c>
      <c r="AE306">
        <f>T306+AD306+AB306+AC306</f>
        <v>0</v>
      </c>
      <c r="AF306">
        <f>BM306*AT306*(BH306-BG306*(1000-AT306*BJ306)/(1000-AT306*BI306))/(100*BA306)</f>
        <v>0</v>
      </c>
      <c r="AG306">
        <f>1000*BM306*AT306*(BI306-BJ306)/(100*BA306*(1000-AT306*BI306))</f>
        <v>0</v>
      </c>
      <c r="AH306">
        <f>(AI306 - AJ306 - BN306*1E3/(8.314*(BP306+273.15)) * AL306/BM306 * AK306) * BM306/(100*BA306) * (1000 - BJ306)/1000</f>
        <v>0</v>
      </c>
      <c r="AI306">
        <v>2027.702613449162</v>
      </c>
      <c r="AJ306">
        <v>2027.956121212121</v>
      </c>
      <c r="AK306">
        <v>0.01012890314172676</v>
      </c>
      <c r="AL306">
        <v>67.23466337918046</v>
      </c>
      <c r="AM306">
        <f>(AO306 - AN306 + BN306*1E3/(8.314*(BP306+273.15)) * AQ306/BM306 * AP306) * BM306/(100*BA306) * 1000/(1000 - AO306)</f>
        <v>0</v>
      </c>
      <c r="AN306">
        <v>13.64148946850705</v>
      </c>
      <c r="AO306">
        <v>13.91687515151515</v>
      </c>
      <c r="AP306">
        <v>-1.682682520266817E-06</v>
      </c>
      <c r="AQ306">
        <v>78.51519587533957</v>
      </c>
      <c r="AR306">
        <v>0</v>
      </c>
      <c r="AS306">
        <v>0</v>
      </c>
      <c r="AT306">
        <f>IF(AR306*$H$13&gt;=AV306,1.0,(AV306/(AV306-AR306*$H$13)))</f>
        <v>0</v>
      </c>
      <c r="AU306">
        <f>(AT306-1)*100</f>
        <v>0</v>
      </c>
      <c r="AV306">
        <f>MAX(0,($B$13+$C$13*BU306)/(1+$D$13*BU306)*BN306/(BP306+273)*$E$13)</f>
        <v>0</v>
      </c>
      <c r="AW306">
        <f>$B$11*BV306+$C$11*BW306+$F$11*CH306*(1-CK306)</f>
        <v>0</v>
      </c>
      <c r="AX306">
        <f>AW306*AY306</f>
        <v>0</v>
      </c>
      <c r="AY306">
        <f>($B$11*$D$9+$C$11*$D$9+$F$11*((CU306+CM306)/MAX(CU306+CM306+CV306, 0.1)*$I$9+CV306/MAX(CU306+CM306+CV306, 0.1)*$J$9))/($B$11+$C$11+$F$11)</f>
        <v>0</v>
      </c>
      <c r="AZ306">
        <f>($B$11*$K$9+$C$11*$K$9+$F$11*((CU306+CM306)/MAX(CU306+CM306+CV306, 0.1)*$P$9+CV306/MAX(CU306+CM306+CV306, 0.1)*$Q$9))/($B$11+$C$11+$F$11)</f>
        <v>0</v>
      </c>
      <c r="BA306">
        <v>6</v>
      </c>
      <c r="BB306">
        <v>0.5</v>
      </c>
      <c r="BC306" t="s">
        <v>355</v>
      </c>
      <c r="BD306">
        <v>2</v>
      </c>
      <c r="BE306" t="b">
        <v>1</v>
      </c>
      <c r="BF306">
        <v>1714165186.25</v>
      </c>
      <c r="BG306">
        <v>1999.631666666667</v>
      </c>
      <c r="BH306">
        <v>2000.089666666667</v>
      </c>
      <c r="BI306">
        <v>13.91922666666667</v>
      </c>
      <c r="BJ306">
        <v>13.64520333333334</v>
      </c>
      <c r="BK306">
        <v>2006.116333333333</v>
      </c>
      <c r="BL306">
        <v>13.94785333333333</v>
      </c>
      <c r="BM306">
        <v>599.9793000000001</v>
      </c>
      <c r="BN306">
        <v>101.2567333333333</v>
      </c>
      <c r="BO306">
        <v>0.09994322999999999</v>
      </c>
      <c r="BP306">
        <v>23.61096666666667</v>
      </c>
      <c r="BQ306">
        <v>23.74186</v>
      </c>
      <c r="BR306">
        <v>999.9000000000002</v>
      </c>
      <c r="BS306">
        <v>0</v>
      </c>
      <c r="BT306">
        <v>0</v>
      </c>
      <c r="BU306">
        <v>10010.41766666667</v>
      </c>
      <c r="BV306">
        <v>0</v>
      </c>
      <c r="BW306">
        <v>698.7335333333334</v>
      </c>
      <c r="BX306">
        <v>-0.4572184333333333</v>
      </c>
      <c r="BY306">
        <v>2027.857333333333</v>
      </c>
      <c r="BZ306">
        <v>2027.758333333333</v>
      </c>
      <c r="CA306">
        <v>0.2740275666666667</v>
      </c>
      <c r="CB306">
        <v>2000.089666666667</v>
      </c>
      <c r="CC306">
        <v>13.64520333333334</v>
      </c>
      <c r="CD306">
        <v>1.409414</v>
      </c>
      <c r="CE306">
        <v>1.381668</v>
      </c>
      <c r="CF306">
        <v>12.0193</v>
      </c>
      <c r="CG306">
        <v>11.71791666666667</v>
      </c>
      <c r="CH306">
        <v>349.9928333333334</v>
      </c>
      <c r="CI306">
        <v>0.9000266333333332</v>
      </c>
      <c r="CJ306">
        <v>0.09997337333333332</v>
      </c>
      <c r="CK306">
        <v>0</v>
      </c>
      <c r="CL306">
        <v>112.6374</v>
      </c>
      <c r="CM306">
        <v>5.00098</v>
      </c>
      <c r="CN306">
        <v>793.1667666666666</v>
      </c>
      <c r="CO306">
        <v>3193.107333333334</v>
      </c>
      <c r="CP306">
        <v>35.883</v>
      </c>
      <c r="CQ306">
        <v>41.46639999999999</v>
      </c>
      <c r="CR306">
        <v>38.10806666666665</v>
      </c>
      <c r="CS306">
        <v>40.84146666666666</v>
      </c>
      <c r="CT306">
        <v>38.41653333333333</v>
      </c>
      <c r="CU306">
        <v>310.502</v>
      </c>
      <c r="CV306">
        <v>34.489</v>
      </c>
      <c r="CW306">
        <v>0</v>
      </c>
      <c r="CX306">
        <v>1714165280.9</v>
      </c>
      <c r="CY306">
        <v>0</v>
      </c>
      <c r="CZ306">
        <v>1714163585.5</v>
      </c>
      <c r="DA306" t="s">
        <v>902</v>
      </c>
      <c r="DB306">
        <v>1714163585.5</v>
      </c>
      <c r="DC306">
        <v>1714163575</v>
      </c>
      <c r="DD306">
        <v>10</v>
      </c>
      <c r="DE306">
        <v>2.525</v>
      </c>
      <c r="DF306">
        <v>-0.011</v>
      </c>
      <c r="DG306">
        <v>-6.331</v>
      </c>
      <c r="DH306">
        <v>-0.027</v>
      </c>
      <c r="DI306">
        <v>2000</v>
      </c>
      <c r="DJ306">
        <v>15</v>
      </c>
      <c r="DK306">
        <v>3.67</v>
      </c>
      <c r="DL306">
        <v>0.19</v>
      </c>
      <c r="DM306">
        <v>-0.430676275</v>
      </c>
      <c r="DN306">
        <v>-0.3662027504690424</v>
      </c>
      <c r="DO306">
        <v>0.08803876689816467</v>
      </c>
      <c r="DP306">
        <v>0</v>
      </c>
      <c r="DQ306">
        <v>0.274009225</v>
      </c>
      <c r="DR306">
        <v>0.004377287054408561</v>
      </c>
      <c r="DS306">
        <v>0.001311406372706417</v>
      </c>
      <c r="DT306">
        <v>1</v>
      </c>
      <c r="DU306">
        <v>1</v>
      </c>
      <c r="DV306">
        <v>2</v>
      </c>
      <c r="DW306" t="s">
        <v>368</v>
      </c>
      <c r="DX306">
        <v>3.22785</v>
      </c>
      <c r="DY306">
        <v>2.70445</v>
      </c>
      <c r="DZ306">
        <v>0.293274</v>
      </c>
      <c r="EA306">
        <v>0.293379</v>
      </c>
      <c r="EB306">
        <v>0.0778577</v>
      </c>
      <c r="EC306">
        <v>0.07708909999999999</v>
      </c>
      <c r="ED306">
        <v>22970.9</v>
      </c>
      <c r="EE306">
        <v>22390.6</v>
      </c>
      <c r="EF306">
        <v>31141.9</v>
      </c>
      <c r="EG306">
        <v>30055.5</v>
      </c>
      <c r="EH306">
        <v>38462.9</v>
      </c>
      <c r="EI306">
        <v>36707.6</v>
      </c>
      <c r="EJ306">
        <v>43633.4</v>
      </c>
      <c r="EK306">
        <v>41993.6</v>
      </c>
      <c r="EL306">
        <v>2.10778</v>
      </c>
      <c r="EM306">
        <v>1.8416</v>
      </c>
      <c r="EN306">
        <v>-0.00938773</v>
      </c>
      <c r="EO306">
        <v>0</v>
      </c>
      <c r="EP306">
        <v>23.887</v>
      </c>
      <c r="EQ306">
        <v>999.9</v>
      </c>
      <c r="ER306">
        <v>33.4</v>
      </c>
      <c r="ES306">
        <v>33.8</v>
      </c>
      <c r="ET306">
        <v>17.4286</v>
      </c>
      <c r="EU306">
        <v>61.4932</v>
      </c>
      <c r="EV306">
        <v>22.0072</v>
      </c>
      <c r="EW306">
        <v>1</v>
      </c>
      <c r="EX306">
        <v>0.129093</v>
      </c>
      <c r="EY306">
        <v>2.67055</v>
      </c>
      <c r="EZ306">
        <v>20.1376</v>
      </c>
      <c r="FA306">
        <v>5.22792</v>
      </c>
      <c r="FB306">
        <v>11.998</v>
      </c>
      <c r="FC306">
        <v>4.96605</v>
      </c>
      <c r="FD306">
        <v>3.297</v>
      </c>
      <c r="FE306">
        <v>9999</v>
      </c>
      <c r="FF306">
        <v>9999</v>
      </c>
      <c r="FG306">
        <v>9999</v>
      </c>
      <c r="FH306">
        <v>30.5</v>
      </c>
      <c r="FI306">
        <v>4.97151</v>
      </c>
      <c r="FJ306">
        <v>1.86828</v>
      </c>
      <c r="FK306">
        <v>1.85966</v>
      </c>
      <c r="FL306">
        <v>1.8657</v>
      </c>
      <c r="FM306">
        <v>1.86356</v>
      </c>
      <c r="FN306">
        <v>1.86493</v>
      </c>
      <c r="FO306">
        <v>1.86044</v>
      </c>
      <c r="FP306">
        <v>1.8645</v>
      </c>
      <c r="FQ306">
        <v>0</v>
      </c>
      <c r="FR306">
        <v>0</v>
      </c>
      <c r="FS306">
        <v>0</v>
      </c>
      <c r="FT306">
        <v>0</v>
      </c>
      <c r="FU306" t="s">
        <v>358</v>
      </c>
      <c r="FV306" t="s">
        <v>359</v>
      </c>
      <c r="FW306" t="s">
        <v>360</v>
      </c>
      <c r="FX306" t="s">
        <v>360</v>
      </c>
      <c r="FY306" t="s">
        <v>360</v>
      </c>
      <c r="FZ306" t="s">
        <v>360</v>
      </c>
      <c r="GA306">
        <v>0</v>
      </c>
      <c r="GB306">
        <v>100</v>
      </c>
      <c r="GC306">
        <v>100</v>
      </c>
      <c r="GD306">
        <v>-6.48</v>
      </c>
      <c r="GE306">
        <v>-0.0287</v>
      </c>
      <c r="GF306">
        <v>1.535452364943019</v>
      </c>
      <c r="GG306">
        <v>-0.004200780211792431</v>
      </c>
      <c r="GH306">
        <v>-6.086107273994438E-07</v>
      </c>
      <c r="GI306">
        <v>3.538391214060535E-10</v>
      </c>
      <c r="GJ306">
        <v>-0.05000879605672461</v>
      </c>
      <c r="GK306">
        <v>0.006682484536868237</v>
      </c>
      <c r="GL306">
        <v>-0.0007200357986506558</v>
      </c>
      <c r="GM306">
        <v>2.515042002614049E-05</v>
      </c>
      <c r="GN306">
        <v>15</v>
      </c>
      <c r="GO306">
        <v>1944</v>
      </c>
      <c r="GP306">
        <v>3</v>
      </c>
      <c r="GQ306">
        <v>20</v>
      </c>
      <c r="GR306">
        <v>26.8</v>
      </c>
      <c r="GS306">
        <v>27</v>
      </c>
      <c r="GT306">
        <v>4.02222</v>
      </c>
      <c r="GU306">
        <v>2.41699</v>
      </c>
      <c r="GV306">
        <v>1.44775</v>
      </c>
      <c r="GW306">
        <v>2.28516</v>
      </c>
      <c r="GX306">
        <v>1.55151</v>
      </c>
      <c r="GY306">
        <v>2.46704</v>
      </c>
      <c r="GZ306">
        <v>39.118</v>
      </c>
      <c r="HA306">
        <v>24.07</v>
      </c>
      <c r="HB306">
        <v>18</v>
      </c>
      <c r="HC306">
        <v>606.143</v>
      </c>
      <c r="HD306">
        <v>435.967</v>
      </c>
      <c r="HE306">
        <v>19.999</v>
      </c>
      <c r="HF306">
        <v>28.6517</v>
      </c>
      <c r="HG306">
        <v>29.9998</v>
      </c>
      <c r="HH306">
        <v>28.7722</v>
      </c>
      <c r="HI306">
        <v>28.7494</v>
      </c>
      <c r="HJ306">
        <v>80.5046</v>
      </c>
      <c r="HK306">
        <v>28.5892</v>
      </c>
      <c r="HL306">
        <v>26.245</v>
      </c>
      <c r="HM306">
        <v>20</v>
      </c>
      <c r="HN306">
        <v>2000</v>
      </c>
      <c r="HO306">
        <v>13.6276</v>
      </c>
      <c r="HP306">
        <v>98.813</v>
      </c>
      <c r="HQ306">
        <v>100.32</v>
      </c>
    </row>
    <row r="307" spans="1:225">
      <c r="A307">
        <v>291</v>
      </c>
      <c r="B307">
        <v>1714165215.5</v>
      </c>
      <c r="C307">
        <v>14158.40000009537</v>
      </c>
      <c r="D307" t="s">
        <v>971</v>
      </c>
      <c r="E307" t="s">
        <v>972</v>
      </c>
      <c r="F307">
        <v>5</v>
      </c>
      <c r="G307" t="s">
        <v>595</v>
      </c>
      <c r="H307">
        <v>1714165208.75</v>
      </c>
      <c r="I307">
        <f>(J307)/1000</f>
        <v>0</v>
      </c>
      <c r="J307">
        <f>IF(BE307, AM307, AG307)</f>
        <v>0</v>
      </c>
      <c r="K307">
        <f>IF(BE307, AH307, AF307)</f>
        <v>0</v>
      </c>
      <c r="L307">
        <f>BG307 - IF(AT307&gt;1, K307*BA307*100.0/(AV307*BU307), 0)</f>
        <v>0</v>
      </c>
      <c r="M307">
        <f>((S307-I307/2)*L307-K307)/(S307+I307/2)</f>
        <v>0</v>
      </c>
      <c r="N307">
        <f>M307*(BN307+BO307)/1000.0</f>
        <v>0</v>
      </c>
      <c r="O307">
        <f>(BG307 - IF(AT307&gt;1, K307*BA307*100.0/(AV307*BU307), 0))*(BN307+BO307)/1000.0</f>
        <v>0</v>
      </c>
      <c r="P307">
        <f>2.0/((1/R307-1/Q307)+SIGN(R307)*SQRT((1/R307-1/Q307)*(1/R307-1/Q307) + 4*BB307/((BB307+1)*(BB307+1))*(2*1/R307*1/Q307-1/Q307*1/Q307)))</f>
        <v>0</v>
      </c>
      <c r="Q307">
        <f>IF(LEFT(BC307,1)&lt;&gt;"0",IF(LEFT(BC307,1)="1",3.0,BD307),$D$5+$E$5*(BU307*BN307/($K$5*1000))+$F$5*(BU307*BN307/($K$5*1000))*MAX(MIN(BA307,$J$5),$I$5)*MAX(MIN(BA307,$J$5),$I$5)+$G$5*MAX(MIN(BA307,$J$5),$I$5)*(BU307*BN307/($K$5*1000))+$H$5*(BU307*BN307/($K$5*1000))*(BU307*BN307/($K$5*1000)))</f>
        <v>0</v>
      </c>
      <c r="R307">
        <f>I307*(1000-(1000*0.61365*exp(17.502*V307/(240.97+V307))/(BN307+BO307)+BI307)/2)/(1000*0.61365*exp(17.502*V307/(240.97+V307))/(BN307+BO307)-BI307)</f>
        <v>0</v>
      </c>
      <c r="S307">
        <f>1/((BB307+1)/(P307/1.6)+1/(Q307/1.37)) + BB307/((BB307+1)/(P307/1.6) + BB307/(Q307/1.37))</f>
        <v>0</v>
      </c>
      <c r="T307">
        <f>(AW307*AZ307)</f>
        <v>0</v>
      </c>
      <c r="U307">
        <f>(BP307+(T307+2*0.95*5.67E-8*(((BP307+$B$7)+273)^4-(BP307+273)^4)-44100*I307)/(1.84*29.3*Q307+8*0.95*5.67E-8*(BP307+273)^3))</f>
        <v>0</v>
      </c>
      <c r="V307">
        <f>($C$7*BQ307+$D$7*BR307+$E$7*U307)</f>
        <v>0</v>
      </c>
      <c r="W307">
        <f>0.61365*exp(17.502*V307/(240.97+V307))</f>
        <v>0</v>
      </c>
      <c r="X307">
        <f>(Y307/Z307*100)</f>
        <v>0</v>
      </c>
      <c r="Y307">
        <f>BI307*(BN307+BO307)/1000</f>
        <v>0</v>
      </c>
      <c r="Z307">
        <f>0.61365*exp(17.502*BP307/(240.97+BP307))</f>
        <v>0</v>
      </c>
      <c r="AA307">
        <f>(W307-BI307*(BN307+BO307)/1000)</f>
        <v>0</v>
      </c>
      <c r="AB307">
        <f>(-I307*44100)</f>
        <v>0</v>
      </c>
      <c r="AC307">
        <f>2*29.3*Q307*0.92*(BP307-V307)</f>
        <v>0</v>
      </c>
      <c r="AD307">
        <f>2*0.95*5.67E-8*(((BP307+$B$7)+273)^4-(V307+273)^4)</f>
        <v>0</v>
      </c>
      <c r="AE307">
        <f>T307+AD307+AB307+AC307</f>
        <v>0</v>
      </c>
      <c r="AF307">
        <f>BM307*AT307*(BH307-BG307*(1000-AT307*BJ307)/(1000-AT307*BI307))/(100*BA307)</f>
        <v>0</v>
      </c>
      <c r="AG307">
        <f>1000*BM307*AT307*(BI307-BJ307)/(100*BA307*(1000-AT307*BI307))</f>
        <v>0</v>
      </c>
      <c r="AH307">
        <f>(AI307 - AJ307 - BN307*1E3/(8.314*(BP307+273.15)) * AL307/BM307 * AK307) * BM307/(100*BA307) * (1000 - BJ307)/1000</f>
        <v>0</v>
      </c>
      <c r="AI307">
        <v>2027.487191427145</v>
      </c>
      <c r="AJ307">
        <v>2027.713454545454</v>
      </c>
      <c r="AK307">
        <v>-0.03681679743481373</v>
      </c>
      <c r="AL307">
        <v>67.23466337918046</v>
      </c>
      <c r="AM307">
        <f>(AO307 - AN307 + BN307*1E3/(8.314*(BP307+273.15)) * AQ307/BM307 * AP307) * BM307/(100*BA307) * 1000/(1000 - AO307)</f>
        <v>0</v>
      </c>
      <c r="AN307">
        <v>13.58390769812612</v>
      </c>
      <c r="AO307">
        <v>13.87433393939394</v>
      </c>
      <c r="AP307">
        <v>-3.550583855774416E-05</v>
      </c>
      <c r="AQ307">
        <v>78.51519587533957</v>
      </c>
      <c r="AR307">
        <v>0</v>
      </c>
      <c r="AS307">
        <v>0</v>
      </c>
      <c r="AT307">
        <f>IF(AR307*$H$13&gt;=AV307,1.0,(AV307/(AV307-AR307*$H$13)))</f>
        <v>0</v>
      </c>
      <c r="AU307">
        <f>(AT307-1)*100</f>
        <v>0</v>
      </c>
      <c r="AV307">
        <f>MAX(0,($B$13+$C$13*BU307)/(1+$D$13*BU307)*BN307/(BP307+273)*$E$13)</f>
        <v>0</v>
      </c>
      <c r="AW307">
        <f>$B$11*BV307+$C$11*BW307+$F$11*CH307*(1-CK307)</f>
        <v>0</v>
      </c>
      <c r="AX307">
        <f>AW307*AY307</f>
        <v>0</v>
      </c>
      <c r="AY307">
        <f>($B$11*$D$9+$C$11*$D$9+$F$11*((CU307+CM307)/MAX(CU307+CM307+CV307, 0.1)*$I$9+CV307/MAX(CU307+CM307+CV307, 0.1)*$J$9))/($B$11+$C$11+$F$11)</f>
        <v>0</v>
      </c>
      <c r="AZ307">
        <f>($B$11*$K$9+$C$11*$K$9+$F$11*((CU307+CM307)/MAX(CU307+CM307+CV307, 0.1)*$P$9+CV307/MAX(CU307+CM307+CV307, 0.1)*$Q$9))/($B$11+$C$11+$F$11)</f>
        <v>0</v>
      </c>
      <c r="BA307">
        <v>6</v>
      </c>
      <c r="BB307">
        <v>0.5</v>
      </c>
      <c r="BC307" t="s">
        <v>355</v>
      </c>
      <c r="BD307">
        <v>2</v>
      </c>
      <c r="BE307" t="b">
        <v>1</v>
      </c>
      <c r="BF307">
        <v>1714165208.75</v>
      </c>
      <c r="BG307">
        <v>1999.635769230769</v>
      </c>
      <c r="BH307">
        <v>2000.021153846154</v>
      </c>
      <c r="BI307">
        <v>13.89466923076923</v>
      </c>
      <c r="BJ307">
        <v>13.59980384615385</v>
      </c>
      <c r="BK307">
        <v>2006.121923076923</v>
      </c>
      <c r="BL307">
        <v>13.92332692307692</v>
      </c>
      <c r="BM307">
        <v>600.0073076923077</v>
      </c>
      <c r="BN307">
        <v>101.2505</v>
      </c>
      <c r="BO307">
        <v>0.1000567884615385</v>
      </c>
      <c r="BP307">
        <v>23.60158846153846</v>
      </c>
      <c r="BQ307">
        <v>23.72839230769231</v>
      </c>
      <c r="BR307">
        <v>999.9000000000001</v>
      </c>
      <c r="BS307">
        <v>0</v>
      </c>
      <c r="BT307">
        <v>0</v>
      </c>
      <c r="BU307">
        <v>9993.387692307693</v>
      </c>
      <c r="BV307">
        <v>0</v>
      </c>
      <c r="BW307">
        <v>657.9318076923078</v>
      </c>
      <c r="BX307">
        <v>-0.3844135384615384</v>
      </c>
      <c r="BY307">
        <v>2027.812692307692</v>
      </c>
      <c r="BZ307">
        <v>2027.596153846154</v>
      </c>
      <c r="CA307">
        <v>0.2948604230769231</v>
      </c>
      <c r="CB307">
        <v>2000.021153846154</v>
      </c>
      <c r="CC307">
        <v>13.59980384615385</v>
      </c>
      <c r="CD307">
        <v>1.406841538461538</v>
      </c>
      <c r="CE307">
        <v>1.376987692307692</v>
      </c>
      <c r="CF307">
        <v>11.99157307692308</v>
      </c>
      <c r="CG307">
        <v>11.66653846153846</v>
      </c>
      <c r="CH307">
        <v>349.9896538461538</v>
      </c>
      <c r="CI307">
        <v>0.8999689999999999</v>
      </c>
      <c r="CJ307">
        <v>0.100032</v>
      </c>
      <c r="CK307">
        <v>0</v>
      </c>
      <c r="CL307">
        <v>112.6333846153846</v>
      </c>
      <c r="CM307">
        <v>5.00098</v>
      </c>
      <c r="CN307">
        <v>790.5853846153846</v>
      </c>
      <c r="CO307">
        <v>3193.017307692307</v>
      </c>
      <c r="CP307">
        <v>36.08626923076923</v>
      </c>
      <c r="CQ307">
        <v>41.74011538461537</v>
      </c>
      <c r="CR307">
        <v>38.32188461538461</v>
      </c>
      <c r="CS307">
        <v>41.19196153846154</v>
      </c>
      <c r="CT307">
        <v>38.6391923076923</v>
      </c>
      <c r="CU307">
        <v>310.4776923076923</v>
      </c>
      <c r="CV307">
        <v>34.51</v>
      </c>
      <c r="CW307">
        <v>0</v>
      </c>
      <c r="CX307">
        <v>1714165302.5</v>
      </c>
      <c r="CY307">
        <v>0</v>
      </c>
      <c r="CZ307">
        <v>1714163585.5</v>
      </c>
      <c r="DA307" t="s">
        <v>902</v>
      </c>
      <c r="DB307">
        <v>1714163585.5</v>
      </c>
      <c r="DC307">
        <v>1714163575</v>
      </c>
      <c r="DD307">
        <v>10</v>
      </c>
      <c r="DE307">
        <v>2.525</v>
      </c>
      <c r="DF307">
        <v>-0.011</v>
      </c>
      <c r="DG307">
        <v>-6.331</v>
      </c>
      <c r="DH307">
        <v>-0.027</v>
      </c>
      <c r="DI307">
        <v>2000</v>
      </c>
      <c r="DJ307">
        <v>15</v>
      </c>
      <c r="DK307">
        <v>3.67</v>
      </c>
      <c r="DL307">
        <v>0.19</v>
      </c>
      <c r="DM307">
        <v>-0.3897943414634147</v>
      </c>
      <c r="DN307">
        <v>-0.2049934703832758</v>
      </c>
      <c r="DO307">
        <v>0.1249665634555236</v>
      </c>
      <c r="DP307">
        <v>0</v>
      </c>
      <c r="DQ307">
        <v>0.287223243902439</v>
      </c>
      <c r="DR307">
        <v>0.1064871010452965</v>
      </c>
      <c r="DS307">
        <v>0.01297058683588915</v>
      </c>
      <c r="DT307">
        <v>0</v>
      </c>
      <c r="DU307">
        <v>0</v>
      </c>
      <c r="DV307">
        <v>2</v>
      </c>
      <c r="DW307" t="s">
        <v>357</v>
      </c>
      <c r="DX307">
        <v>3.22767</v>
      </c>
      <c r="DY307">
        <v>2.7044</v>
      </c>
      <c r="DZ307">
        <v>0.293252</v>
      </c>
      <c r="EA307">
        <v>0.293384</v>
      </c>
      <c r="EB307">
        <v>0.0776782</v>
      </c>
      <c r="EC307">
        <v>0.0768421</v>
      </c>
      <c r="ED307">
        <v>22972.5</v>
      </c>
      <c r="EE307">
        <v>22391.4</v>
      </c>
      <c r="EF307">
        <v>31143</v>
      </c>
      <c r="EG307">
        <v>30056.6</v>
      </c>
      <c r="EH307">
        <v>38471.8</v>
      </c>
      <c r="EI307">
        <v>36718.8</v>
      </c>
      <c r="EJ307">
        <v>43634.8</v>
      </c>
      <c r="EK307">
        <v>41995.1</v>
      </c>
      <c r="EL307">
        <v>2.10805</v>
      </c>
      <c r="EM307">
        <v>1.84193</v>
      </c>
      <c r="EN307">
        <v>-0.00663102</v>
      </c>
      <c r="EO307">
        <v>0</v>
      </c>
      <c r="EP307">
        <v>23.8398</v>
      </c>
      <c r="EQ307">
        <v>999.9</v>
      </c>
      <c r="ER307">
        <v>33.3</v>
      </c>
      <c r="ES307">
        <v>33.8</v>
      </c>
      <c r="ET307">
        <v>17.3778</v>
      </c>
      <c r="EU307">
        <v>61.3432</v>
      </c>
      <c r="EV307">
        <v>22.1514</v>
      </c>
      <c r="EW307">
        <v>1</v>
      </c>
      <c r="EX307">
        <v>0.127213</v>
      </c>
      <c r="EY307">
        <v>2.64604</v>
      </c>
      <c r="EZ307">
        <v>20.1382</v>
      </c>
      <c r="FA307">
        <v>5.22672</v>
      </c>
      <c r="FB307">
        <v>11.998</v>
      </c>
      <c r="FC307">
        <v>4.96605</v>
      </c>
      <c r="FD307">
        <v>3.297</v>
      </c>
      <c r="FE307">
        <v>9999</v>
      </c>
      <c r="FF307">
        <v>9999</v>
      </c>
      <c r="FG307">
        <v>9999</v>
      </c>
      <c r="FH307">
        <v>30.5</v>
      </c>
      <c r="FI307">
        <v>4.97152</v>
      </c>
      <c r="FJ307">
        <v>1.86827</v>
      </c>
      <c r="FK307">
        <v>1.85965</v>
      </c>
      <c r="FL307">
        <v>1.86569</v>
      </c>
      <c r="FM307">
        <v>1.86356</v>
      </c>
      <c r="FN307">
        <v>1.86493</v>
      </c>
      <c r="FO307">
        <v>1.86044</v>
      </c>
      <c r="FP307">
        <v>1.86448</v>
      </c>
      <c r="FQ307">
        <v>0</v>
      </c>
      <c r="FR307">
        <v>0</v>
      </c>
      <c r="FS307">
        <v>0</v>
      </c>
      <c r="FT307">
        <v>0</v>
      </c>
      <c r="FU307" t="s">
        <v>358</v>
      </c>
      <c r="FV307" t="s">
        <v>359</v>
      </c>
      <c r="FW307" t="s">
        <v>360</v>
      </c>
      <c r="FX307" t="s">
        <v>360</v>
      </c>
      <c r="FY307" t="s">
        <v>360</v>
      </c>
      <c r="FZ307" t="s">
        <v>360</v>
      </c>
      <c r="GA307">
        <v>0</v>
      </c>
      <c r="GB307">
        <v>100</v>
      </c>
      <c r="GC307">
        <v>100</v>
      </c>
      <c r="GD307">
        <v>-6.49</v>
      </c>
      <c r="GE307">
        <v>-0.0287</v>
      </c>
      <c r="GF307">
        <v>1.535452364943019</v>
      </c>
      <c r="GG307">
        <v>-0.004200780211792431</v>
      </c>
      <c r="GH307">
        <v>-6.086107273994438E-07</v>
      </c>
      <c r="GI307">
        <v>3.538391214060535E-10</v>
      </c>
      <c r="GJ307">
        <v>-0.05000879605672461</v>
      </c>
      <c r="GK307">
        <v>0.006682484536868237</v>
      </c>
      <c r="GL307">
        <v>-0.0007200357986506558</v>
      </c>
      <c r="GM307">
        <v>2.515042002614049E-05</v>
      </c>
      <c r="GN307">
        <v>15</v>
      </c>
      <c r="GO307">
        <v>1944</v>
      </c>
      <c r="GP307">
        <v>3</v>
      </c>
      <c r="GQ307">
        <v>20</v>
      </c>
      <c r="GR307">
        <v>27.2</v>
      </c>
      <c r="GS307">
        <v>27.3</v>
      </c>
      <c r="GT307">
        <v>4.02222</v>
      </c>
      <c r="GU307">
        <v>2.42798</v>
      </c>
      <c r="GV307">
        <v>1.44775</v>
      </c>
      <c r="GW307">
        <v>2.28516</v>
      </c>
      <c r="GX307">
        <v>1.55151</v>
      </c>
      <c r="GY307">
        <v>2.40601</v>
      </c>
      <c r="GZ307">
        <v>39.0931</v>
      </c>
      <c r="HA307">
        <v>24.07</v>
      </c>
      <c r="HB307">
        <v>18</v>
      </c>
      <c r="HC307">
        <v>606.157</v>
      </c>
      <c r="HD307">
        <v>436.029</v>
      </c>
      <c r="HE307">
        <v>19.9988</v>
      </c>
      <c r="HF307">
        <v>28.63</v>
      </c>
      <c r="HG307">
        <v>29.9997</v>
      </c>
      <c r="HH307">
        <v>28.7538</v>
      </c>
      <c r="HI307">
        <v>28.7315</v>
      </c>
      <c r="HJ307">
        <v>80.4907</v>
      </c>
      <c r="HK307">
        <v>28.5892</v>
      </c>
      <c r="HL307">
        <v>25.8679</v>
      </c>
      <c r="HM307">
        <v>20</v>
      </c>
      <c r="HN307">
        <v>2000</v>
      </c>
      <c r="HO307">
        <v>13.6276</v>
      </c>
      <c r="HP307">
        <v>98.81619999999999</v>
      </c>
      <c r="HQ307">
        <v>100.324</v>
      </c>
    </row>
    <row r="308" spans="1:225">
      <c r="A308">
        <v>292</v>
      </c>
      <c r="B308">
        <v>1714165225.5</v>
      </c>
      <c r="C308">
        <v>14168.40000009537</v>
      </c>
      <c r="D308" t="s">
        <v>973</v>
      </c>
      <c r="E308" t="s">
        <v>974</v>
      </c>
      <c r="F308">
        <v>5</v>
      </c>
      <c r="G308" t="s">
        <v>595</v>
      </c>
      <c r="H308">
        <v>1714165217.827586</v>
      </c>
      <c r="I308">
        <f>(J308)/1000</f>
        <v>0</v>
      </c>
      <c r="J308">
        <f>IF(BE308, AM308, AG308)</f>
        <v>0</v>
      </c>
      <c r="K308">
        <f>IF(BE308, AH308, AF308)</f>
        <v>0</v>
      </c>
      <c r="L308">
        <f>BG308 - IF(AT308&gt;1, K308*BA308*100.0/(AV308*BU308), 0)</f>
        <v>0</v>
      </c>
      <c r="M308">
        <f>((S308-I308/2)*L308-K308)/(S308+I308/2)</f>
        <v>0</v>
      </c>
      <c r="N308">
        <f>M308*(BN308+BO308)/1000.0</f>
        <v>0</v>
      </c>
      <c r="O308">
        <f>(BG308 - IF(AT308&gt;1, K308*BA308*100.0/(AV308*BU308), 0))*(BN308+BO308)/1000.0</f>
        <v>0</v>
      </c>
      <c r="P308">
        <f>2.0/((1/R308-1/Q308)+SIGN(R308)*SQRT((1/R308-1/Q308)*(1/R308-1/Q308) + 4*BB308/((BB308+1)*(BB308+1))*(2*1/R308*1/Q308-1/Q308*1/Q308)))</f>
        <v>0</v>
      </c>
      <c r="Q308">
        <f>IF(LEFT(BC308,1)&lt;&gt;"0",IF(LEFT(BC308,1)="1",3.0,BD308),$D$5+$E$5*(BU308*BN308/($K$5*1000))+$F$5*(BU308*BN308/($K$5*1000))*MAX(MIN(BA308,$J$5),$I$5)*MAX(MIN(BA308,$J$5),$I$5)+$G$5*MAX(MIN(BA308,$J$5),$I$5)*(BU308*BN308/($K$5*1000))+$H$5*(BU308*BN308/($K$5*1000))*(BU308*BN308/($K$5*1000)))</f>
        <v>0</v>
      </c>
      <c r="R308">
        <f>I308*(1000-(1000*0.61365*exp(17.502*V308/(240.97+V308))/(BN308+BO308)+BI308)/2)/(1000*0.61365*exp(17.502*V308/(240.97+V308))/(BN308+BO308)-BI308)</f>
        <v>0</v>
      </c>
      <c r="S308">
        <f>1/((BB308+1)/(P308/1.6)+1/(Q308/1.37)) + BB308/((BB308+1)/(P308/1.6) + BB308/(Q308/1.37))</f>
        <v>0</v>
      </c>
      <c r="T308">
        <f>(AW308*AZ308)</f>
        <v>0</v>
      </c>
      <c r="U308">
        <f>(BP308+(T308+2*0.95*5.67E-8*(((BP308+$B$7)+273)^4-(BP308+273)^4)-44100*I308)/(1.84*29.3*Q308+8*0.95*5.67E-8*(BP308+273)^3))</f>
        <v>0</v>
      </c>
      <c r="V308">
        <f>($C$7*BQ308+$D$7*BR308+$E$7*U308)</f>
        <v>0</v>
      </c>
      <c r="W308">
        <f>0.61365*exp(17.502*V308/(240.97+V308))</f>
        <v>0</v>
      </c>
      <c r="X308">
        <f>(Y308/Z308*100)</f>
        <v>0</v>
      </c>
      <c r="Y308">
        <f>BI308*(BN308+BO308)/1000</f>
        <v>0</v>
      </c>
      <c r="Z308">
        <f>0.61365*exp(17.502*BP308/(240.97+BP308))</f>
        <v>0</v>
      </c>
      <c r="AA308">
        <f>(W308-BI308*(BN308+BO308)/1000)</f>
        <v>0</v>
      </c>
      <c r="AB308">
        <f>(-I308*44100)</f>
        <v>0</v>
      </c>
      <c r="AC308">
        <f>2*29.3*Q308*0.92*(BP308-V308)</f>
        <v>0</v>
      </c>
      <c r="AD308">
        <f>2*0.95*5.67E-8*(((BP308+$B$7)+273)^4-(V308+273)^4)</f>
        <v>0</v>
      </c>
      <c r="AE308">
        <f>T308+AD308+AB308+AC308</f>
        <v>0</v>
      </c>
      <c r="AF308">
        <f>BM308*AT308*(BH308-BG308*(1000-AT308*BJ308)/(1000-AT308*BI308))/(100*BA308)</f>
        <v>0</v>
      </c>
      <c r="AG308">
        <f>1000*BM308*AT308*(BI308-BJ308)/(100*BA308*(1000-AT308*BI308))</f>
        <v>0</v>
      </c>
      <c r="AH308">
        <f>(AI308 - AJ308 - BN308*1E3/(8.314*(BP308+273.15)) * AL308/BM308 * AK308) * BM308/(100*BA308) * (1000 - BJ308)/1000</f>
        <v>0</v>
      </c>
      <c r="AI308">
        <v>2027.332358539767</v>
      </c>
      <c r="AJ308">
        <v>2027.655818181817</v>
      </c>
      <c r="AK308">
        <v>-0.01469564667822515</v>
      </c>
      <c r="AL308">
        <v>67.23466337918046</v>
      </c>
      <c r="AM308">
        <f>(AO308 - AN308 + BN308*1E3/(8.314*(BP308+273.15)) * AQ308/BM308 * AP308) * BM308/(100*BA308) * 1000/(1000 - AO308)</f>
        <v>0</v>
      </c>
      <c r="AN308">
        <v>13.57803811154272</v>
      </c>
      <c r="AO308">
        <v>13.86015939393939</v>
      </c>
      <c r="AP308">
        <v>-1.095075160651314E-05</v>
      </c>
      <c r="AQ308">
        <v>78.51519587533957</v>
      </c>
      <c r="AR308">
        <v>0</v>
      </c>
      <c r="AS308">
        <v>0</v>
      </c>
      <c r="AT308">
        <f>IF(AR308*$H$13&gt;=AV308,1.0,(AV308/(AV308-AR308*$H$13)))</f>
        <v>0</v>
      </c>
      <c r="AU308">
        <f>(AT308-1)*100</f>
        <v>0</v>
      </c>
      <c r="AV308">
        <f>MAX(0,($B$13+$C$13*BU308)/(1+$D$13*BU308)*BN308/(BP308+273)*$E$13)</f>
        <v>0</v>
      </c>
      <c r="AW308">
        <f>$B$11*BV308+$C$11*BW308+$F$11*CH308*(1-CK308)</f>
        <v>0</v>
      </c>
      <c r="AX308">
        <f>AW308*AY308</f>
        <v>0</v>
      </c>
      <c r="AY308">
        <f>($B$11*$D$9+$C$11*$D$9+$F$11*((CU308+CM308)/MAX(CU308+CM308+CV308, 0.1)*$I$9+CV308/MAX(CU308+CM308+CV308, 0.1)*$J$9))/($B$11+$C$11+$F$11)</f>
        <v>0</v>
      </c>
      <c r="AZ308">
        <f>($B$11*$K$9+$C$11*$K$9+$F$11*((CU308+CM308)/MAX(CU308+CM308+CV308, 0.1)*$P$9+CV308/MAX(CU308+CM308+CV308, 0.1)*$Q$9))/($B$11+$C$11+$F$11)</f>
        <v>0</v>
      </c>
      <c r="BA308">
        <v>6</v>
      </c>
      <c r="BB308">
        <v>0.5</v>
      </c>
      <c r="BC308" t="s">
        <v>355</v>
      </c>
      <c r="BD308">
        <v>2</v>
      </c>
      <c r="BE308" t="b">
        <v>1</v>
      </c>
      <c r="BF308">
        <v>1714165217.827586</v>
      </c>
      <c r="BG308">
        <v>1999.636551724138</v>
      </c>
      <c r="BH308">
        <v>2000.004827586207</v>
      </c>
      <c r="BI308">
        <v>13.8704448275862</v>
      </c>
      <c r="BJ308">
        <v>13.58121724137931</v>
      </c>
      <c r="BK308">
        <v>2006.121724137931</v>
      </c>
      <c r="BL308">
        <v>13.89914482758621</v>
      </c>
      <c r="BM308">
        <v>599.9908620689655</v>
      </c>
      <c r="BN308">
        <v>101.2506206896552</v>
      </c>
      <c r="BO308">
        <v>0.09991103103448278</v>
      </c>
      <c r="BP308">
        <v>23.59837931034483</v>
      </c>
      <c r="BQ308">
        <v>23.72701034482758</v>
      </c>
      <c r="BR308">
        <v>999.9000000000002</v>
      </c>
      <c r="BS308">
        <v>0</v>
      </c>
      <c r="BT308">
        <v>0</v>
      </c>
      <c r="BU308">
        <v>10007.28551724138</v>
      </c>
      <c r="BV308">
        <v>0</v>
      </c>
      <c r="BW308">
        <v>651.3085517241379</v>
      </c>
      <c r="BX308">
        <v>-0.3670317586206896</v>
      </c>
      <c r="BY308">
        <v>2027.762413793103</v>
      </c>
      <c r="BZ308">
        <v>2027.540689655172</v>
      </c>
      <c r="CA308">
        <v>0.2892211379310345</v>
      </c>
      <c r="CB308">
        <v>2000.004827586207</v>
      </c>
      <c r="CC308">
        <v>13.58121724137931</v>
      </c>
      <c r="CD308">
        <v>1.404390689655173</v>
      </c>
      <c r="CE308">
        <v>1.375106896551724</v>
      </c>
      <c r="CF308">
        <v>11.96512068965517</v>
      </c>
      <c r="CG308">
        <v>11.64588275862069</v>
      </c>
      <c r="CH308">
        <v>349.9880689655172</v>
      </c>
      <c r="CI308">
        <v>0.8999689999999998</v>
      </c>
      <c r="CJ308">
        <v>0.100032</v>
      </c>
      <c r="CK308">
        <v>0</v>
      </c>
      <c r="CL308">
        <v>112.572724137931</v>
      </c>
      <c r="CM308">
        <v>5.00098</v>
      </c>
      <c r="CN308">
        <v>808.5411379310345</v>
      </c>
      <c r="CO308">
        <v>3193.001379310344</v>
      </c>
      <c r="CP308">
        <v>36.15496551724139</v>
      </c>
      <c r="CQ308">
        <v>41.8532068965517</v>
      </c>
      <c r="CR308">
        <v>38.40706896551723</v>
      </c>
      <c r="CS308">
        <v>41.32941379310344</v>
      </c>
      <c r="CT308">
        <v>38.71524137931033</v>
      </c>
      <c r="CU308">
        <v>310.4772413793103</v>
      </c>
      <c r="CV308">
        <v>34.51</v>
      </c>
      <c r="CW308">
        <v>0</v>
      </c>
      <c r="CX308">
        <v>1714165312.7</v>
      </c>
      <c r="CY308">
        <v>0</v>
      </c>
      <c r="CZ308">
        <v>1714163585.5</v>
      </c>
      <c r="DA308" t="s">
        <v>902</v>
      </c>
      <c r="DB308">
        <v>1714163585.5</v>
      </c>
      <c r="DC308">
        <v>1714163575</v>
      </c>
      <c r="DD308">
        <v>10</v>
      </c>
      <c r="DE308">
        <v>2.525</v>
      </c>
      <c r="DF308">
        <v>-0.011</v>
      </c>
      <c r="DG308">
        <v>-6.331</v>
      </c>
      <c r="DH308">
        <v>-0.027</v>
      </c>
      <c r="DI308">
        <v>2000</v>
      </c>
      <c r="DJ308">
        <v>15</v>
      </c>
      <c r="DK308">
        <v>3.67</v>
      </c>
      <c r="DL308">
        <v>0.19</v>
      </c>
      <c r="DM308">
        <v>-0.4039642499999999</v>
      </c>
      <c r="DN308">
        <v>0.5900805028142598</v>
      </c>
      <c r="DO308">
        <v>0.13909944605942</v>
      </c>
      <c r="DP308">
        <v>0</v>
      </c>
      <c r="DQ308">
        <v>0.292721425</v>
      </c>
      <c r="DR308">
        <v>-0.06996633771106994</v>
      </c>
      <c r="DS308">
        <v>0.008025409456493479</v>
      </c>
      <c r="DT308">
        <v>1</v>
      </c>
      <c r="DU308">
        <v>1</v>
      </c>
      <c r="DV308">
        <v>2</v>
      </c>
      <c r="DW308" t="s">
        <v>368</v>
      </c>
      <c r="DX308">
        <v>3.2278</v>
      </c>
      <c r="DY308">
        <v>2.70429</v>
      </c>
      <c r="DZ308">
        <v>0.293259</v>
      </c>
      <c r="EA308">
        <v>0.293381</v>
      </c>
      <c r="EB308">
        <v>0.0776251</v>
      </c>
      <c r="EC308">
        <v>0.0768197</v>
      </c>
      <c r="ED308">
        <v>22972.8</v>
      </c>
      <c r="EE308">
        <v>22391.9</v>
      </c>
      <c r="EF308">
        <v>31143.6</v>
      </c>
      <c r="EG308">
        <v>30057</v>
      </c>
      <c r="EH308">
        <v>38475.1</v>
      </c>
      <c r="EI308">
        <v>36720.4</v>
      </c>
      <c r="EJ308">
        <v>43636.1</v>
      </c>
      <c r="EK308">
        <v>41996</v>
      </c>
      <c r="EL308">
        <v>2.10847</v>
      </c>
      <c r="EM308">
        <v>1.84195</v>
      </c>
      <c r="EN308">
        <v>-0.00625849</v>
      </c>
      <c r="EO308">
        <v>0</v>
      </c>
      <c r="EP308">
        <v>23.8218</v>
      </c>
      <c r="EQ308">
        <v>999.9</v>
      </c>
      <c r="ER308">
        <v>33.3</v>
      </c>
      <c r="ES308">
        <v>33.7</v>
      </c>
      <c r="ET308">
        <v>17.2785</v>
      </c>
      <c r="EU308">
        <v>61.2732</v>
      </c>
      <c r="EV308">
        <v>22.1354</v>
      </c>
      <c r="EW308">
        <v>1</v>
      </c>
      <c r="EX308">
        <v>0.126359</v>
      </c>
      <c r="EY308">
        <v>2.63948</v>
      </c>
      <c r="EZ308">
        <v>20.1385</v>
      </c>
      <c r="FA308">
        <v>5.22762</v>
      </c>
      <c r="FB308">
        <v>11.998</v>
      </c>
      <c r="FC308">
        <v>4.96635</v>
      </c>
      <c r="FD308">
        <v>3.297</v>
      </c>
      <c r="FE308">
        <v>9999</v>
      </c>
      <c r="FF308">
        <v>9999</v>
      </c>
      <c r="FG308">
        <v>9999</v>
      </c>
      <c r="FH308">
        <v>30.5</v>
      </c>
      <c r="FI308">
        <v>4.97151</v>
      </c>
      <c r="FJ308">
        <v>1.86828</v>
      </c>
      <c r="FK308">
        <v>1.85966</v>
      </c>
      <c r="FL308">
        <v>1.86569</v>
      </c>
      <c r="FM308">
        <v>1.86356</v>
      </c>
      <c r="FN308">
        <v>1.86492</v>
      </c>
      <c r="FO308">
        <v>1.86043</v>
      </c>
      <c r="FP308">
        <v>1.86447</v>
      </c>
      <c r="FQ308">
        <v>0</v>
      </c>
      <c r="FR308">
        <v>0</v>
      </c>
      <c r="FS308">
        <v>0</v>
      </c>
      <c r="FT308">
        <v>0</v>
      </c>
      <c r="FU308" t="s">
        <v>358</v>
      </c>
      <c r="FV308" t="s">
        <v>359</v>
      </c>
      <c r="FW308" t="s">
        <v>360</v>
      </c>
      <c r="FX308" t="s">
        <v>360</v>
      </c>
      <c r="FY308" t="s">
        <v>360</v>
      </c>
      <c r="FZ308" t="s">
        <v>360</v>
      </c>
      <c r="GA308">
        <v>0</v>
      </c>
      <c r="GB308">
        <v>100</v>
      </c>
      <c r="GC308">
        <v>100</v>
      </c>
      <c r="GD308">
        <v>-6.48</v>
      </c>
      <c r="GE308">
        <v>-0.0287</v>
      </c>
      <c r="GF308">
        <v>1.535452364943019</v>
      </c>
      <c r="GG308">
        <v>-0.004200780211792431</v>
      </c>
      <c r="GH308">
        <v>-6.086107273994438E-07</v>
      </c>
      <c r="GI308">
        <v>3.538391214060535E-10</v>
      </c>
      <c r="GJ308">
        <v>-0.05000879605672461</v>
      </c>
      <c r="GK308">
        <v>0.006682484536868237</v>
      </c>
      <c r="GL308">
        <v>-0.0007200357986506558</v>
      </c>
      <c r="GM308">
        <v>2.515042002614049E-05</v>
      </c>
      <c r="GN308">
        <v>15</v>
      </c>
      <c r="GO308">
        <v>1944</v>
      </c>
      <c r="GP308">
        <v>3</v>
      </c>
      <c r="GQ308">
        <v>20</v>
      </c>
      <c r="GR308">
        <v>27.3</v>
      </c>
      <c r="GS308">
        <v>27.5</v>
      </c>
      <c r="GT308">
        <v>4.02222</v>
      </c>
      <c r="GU308">
        <v>2.43164</v>
      </c>
      <c r="GV308">
        <v>1.44775</v>
      </c>
      <c r="GW308">
        <v>2.28516</v>
      </c>
      <c r="GX308">
        <v>1.55151</v>
      </c>
      <c r="GY308">
        <v>2.40845</v>
      </c>
      <c r="GZ308">
        <v>39.0931</v>
      </c>
      <c r="HA308">
        <v>24.07</v>
      </c>
      <c r="HB308">
        <v>18</v>
      </c>
      <c r="HC308">
        <v>606.379</v>
      </c>
      <c r="HD308">
        <v>435.985</v>
      </c>
      <c r="HE308">
        <v>19.9991</v>
      </c>
      <c r="HF308">
        <v>28.6199</v>
      </c>
      <c r="HG308">
        <v>29.9996</v>
      </c>
      <c r="HH308">
        <v>28.7456</v>
      </c>
      <c r="HI308">
        <v>28.7236</v>
      </c>
      <c r="HJ308">
        <v>80.4966</v>
      </c>
      <c r="HK308">
        <v>28.5892</v>
      </c>
      <c r="HL308">
        <v>25.8679</v>
      </c>
      <c r="HM308">
        <v>20</v>
      </c>
      <c r="HN308">
        <v>2000</v>
      </c>
      <c r="HO308">
        <v>13.6284</v>
      </c>
      <c r="HP308">
        <v>98.81870000000001</v>
      </c>
      <c r="HQ308">
        <v>100.325</v>
      </c>
    </row>
    <row r="309" spans="1:225">
      <c r="A309">
        <v>293</v>
      </c>
      <c r="B309">
        <v>1714165235.5</v>
      </c>
      <c r="C309">
        <v>14178.40000009537</v>
      </c>
      <c r="D309" t="s">
        <v>975</v>
      </c>
      <c r="E309" t="s">
        <v>976</v>
      </c>
      <c r="F309">
        <v>5</v>
      </c>
      <c r="G309" t="s">
        <v>595</v>
      </c>
      <c r="H309">
        <v>1714165227.566667</v>
      </c>
      <c r="I309">
        <f>(J309)/1000</f>
        <v>0</v>
      </c>
      <c r="J309">
        <f>IF(BE309, AM309, AG309)</f>
        <v>0</v>
      </c>
      <c r="K309">
        <f>IF(BE309, AH309, AF309)</f>
        <v>0</v>
      </c>
      <c r="L309">
        <f>BG309 - IF(AT309&gt;1, K309*BA309*100.0/(AV309*BU309), 0)</f>
        <v>0</v>
      </c>
      <c r="M309">
        <f>((S309-I309/2)*L309-K309)/(S309+I309/2)</f>
        <v>0</v>
      </c>
      <c r="N309">
        <f>M309*(BN309+BO309)/1000.0</f>
        <v>0</v>
      </c>
      <c r="O309">
        <f>(BG309 - IF(AT309&gt;1, K309*BA309*100.0/(AV309*BU309), 0))*(BN309+BO309)/1000.0</f>
        <v>0</v>
      </c>
      <c r="P309">
        <f>2.0/((1/R309-1/Q309)+SIGN(R309)*SQRT((1/R309-1/Q309)*(1/R309-1/Q309) + 4*BB309/((BB309+1)*(BB309+1))*(2*1/R309*1/Q309-1/Q309*1/Q309)))</f>
        <v>0</v>
      </c>
      <c r="Q309">
        <f>IF(LEFT(BC309,1)&lt;&gt;"0",IF(LEFT(BC309,1)="1",3.0,BD309),$D$5+$E$5*(BU309*BN309/($K$5*1000))+$F$5*(BU309*BN309/($K$5*1000))*MAX(MIN(BA309,$J$5),$I$5)*MAX(MIN(BA309,$J$5),$I$5)+$G$5*MAX(MIN(BA309,$J$5),$I$5)*(BU309*BN309/($K$5*1000))+$H$5*(BU309*BN309/($K$5*1000))*(BU309*BN309/($K$5*1000)))</f>
        <v>0</v>
      </c>
      <c r="R309">
        <f>I309*(1000-(1000*0.61365*exp(17.502*V309/(240.97+V309))/(BN309+BO309)+BI309)/2)/(1000*0.61365*exp(17.502*V309/(240.97+V309))/(BN309+BO309)-BI309)</f>
        <v>0</v>
      </c>
      <c r="S309">
        <f>1/((BB309+1)/(P309/1.6)+1/(Q309/1.37)) + BB309/((BB309+1)/(P309/1.6) + BB309/(Q309/1.37))</f>
        <v>0</v>
      </c>
      <c r="T309">
        <f>(AW309*AZ309)</f>
        <v>0</v>
      </c>
      <c r="U309">
        <f>(BP309+(T309+2*0.95*5.67E-8*(((BP309+$B$7)+273)^4-(BP309+273)^4)-44100*I309)/(1.84*29.3*Q309+8*0.95*5.67E-8*(BP309+273)^3))</f>
        <v>0</v>
      </c>
      <c r="V309">
        <f>($C$7*BQ309+$D$7*BR309+$E$7*U309)</f>
        <v>0</v>
      </c>
      <c r="W309">
        <f>0.61365*exp(17.502*V309/(240.97+V309))</f>
        <v>0</v>
      </c>
      <c r="X309">
        <f>(Y309/Z309*100)</f>
        <v>0</v>
      </c>
      <c r="Y309">
        <f>BI309*(BN309+BO309)/1000</f>
        <v>0</v>
      </c>
      <c r="Z309">
        <f>0.61365*exp(17.502*BP309/(240.97+BP309))</f>
        <v>0</v>
      </c>
      <c r="AA309">
        <f>(W309-BI309*(BN309+BO309)/1000)</f>
        <v>0</v>
      </c>
      <c r="AB309">
        <f>(-I309*44100)</f>
        <v>0</v>
      </c>
      <c r="AC309">
        <f>2*29.3*Q309*0.92*(BP309-V309)</f>
        <v>0</v>
      </c>
      <c r="AD309">
        <f>2*0.95*5.67E-8*(((BP309+$B$7)+273)^4-(V309+273)^4)</f>
        <v>0</v>
      </c>
      <c r="AE309">
        <f>T309+AD309+AB309+AC309</f>
        <v>0</v>
      </c>
      <c r="AF309">
        <f>BM309*AT309*(BH309-BG309*(1000-AT309*BJ309)/(1000-AT309*BI309))/(100*BA309)</f>
        <v>0</v>
      </c>
      <c r="AG309">
        <f>1000*BM309*AT309*(BI309-BJ309)/(100*BA309*(1000-AT309*BI309))</f>
        <v>0</v>
      </c>
      <c r="AH309">
        <f>(AI309 - AJ309 - BN309*1E3/(8.314*(BP309+273.15)) * AL309/BM309 * AK309) * BM309/(100*BA309) * (1000 - BJ309)/1000</f>
        <v>0</v>
      </c>
      <c r="AI309">
        <v>2027.49170984224</v>
      </c>
      <c r="AJ309">
        <v>2027.637878787878</v>
      </c>
      <c r="AK309">
        <v>-0.02594716176832942</v>
      </c>
      <c r="AL309">
        <v>67.23466337918046</v>
      </c>
      <c r="AM309">
        <f>(AO309 - AN309 + BN309*1E3/(8.314*(BP309+273.15)) * AQ309/BM309 * AP309) * BM309/(100*BA309) * 1000/(1000 - AO309)</f>
        <v>0</v>
      </c>
      <c r="AN309">
        <v>13.57009896668735</v>
      </c>
      <c r="AO309">
        <v>13.84781151515152</v>
      </c>
      <c r="AP309">
        <v>-9.996621032138825E-06</v>
      </c>
      <c r="AQ309">
        <v>78.51519587533957</v>
      </c>
      <c r="AR309">
        <v>0</v>
      </c>
      <c r="AS309">
        <v>0</v>
      </c>
      <c r="AT309">
        <f>IF(AR309*$H$13&gt;=AV309,1.0,(AV309/(AV309-AR309*$H$13)))</f>
        <v>0</v>
      </c>
      <c r="AU309">
        <f>(AT309-1)*100</f>
        <v>0</v>
      </c>
      <c r="AV309">
        <f>MAX(0,($B$13+$C$13*BU309)/(1+$D$13*BU309)*BN309/(BP309+273)*$E$13)</f>
        <v>0</v>
      </c>
      <c r="AW309">
        <f>$B$11*BV309+$C$11*BW309+$F$11*CH309*(1-CK309)</f>
        <v>0</v>
      </c>
      <c r="AX309">
        <f>AW309*AY309</f>
        <v>0</v>
      </c>
      <c r="AY309">
        <f>($B$11*$D$9+$C$11*$D$9+$F$11*((CU309+CM309)/MAX(CU309+CM309+CV309, 0.1)*$I$9+CV309/MAX(CU309+CM309+CV309, 0.1)*$J$9))/($B$11+$C$11+$F$11)</f>
        <v>0</v>
      </c>
      <c r="AZ309">
        <f>($B$11*$K$9+$C$11*$K$9+$F$11*((CU309+CM309)/MAX(CU309+CM309+CV309, 0.1)*$P$9+CV309/MAX(CU309+CM309+CV309, 0.1)*$Q$9))/($B$11+$C$11+$F$11)</f>
        <v>0</v>
      </c>
      <c r="BA309">
        <v>6</v>
      </c>
      <c r="BB309">
        <v>0.5</v>
      </c>
      <c r="BC309" t="s">
        <v>355</v>
      </c>
      <c r="BD309">
        <v>2</v>
      </c>
      <c r="BE309" t="b">
        <v>1</v>
      </c>
      <c r="BF309">
        <v>1714165227.566667</v>
      </c>
      <c r="BG309">
        <v>1999.605333333334</v>
      </c>
      <c r="BH309">
        <v>1999.980666666667</v>
      </c>
      <c r="BI309">
        <v>13.85593666666667</v>
      </c>
      <c r="BJ309">
        <v>13.57419</v>
      </c>
      <c r="BK309">
        <v>2006.088333333333</v>
      </c>
      <c r="BL309">
        <v>13.88465333333333</v>
      </c>
      <c r="BM309">
        <v>599.9680333333333</v>
      </c>
      <c r="BN309">
        <v>101.2523333333333</v>
      </c>
      <c r="BO309">
        <v>0.09992744333333332</v>
      </c>
      <c r="BP309">
        <v>23.59974333333334</v>
      </c>
      <c r="BQ309">
        <v>23.7183</v>
      </c>
      <c r="BR309">
        <v>999.9000000000002</v>
      </c>
      <c r="BS309">
        <v>0</v>
      </c>
      <c r="BT309">
        <v>0</v>
      </c>
      <c r="BU309">
        <v>9997.105000000001</v>
      </c>
      <c r="BV309">
        <v>0</v>
      </c>
      <c r="BW309">
        <v>619.5077333333334</v>
      </c>
      <c r="BX309">
        <v>-0.3756795000000001</v>
      </c>
      <c r="BY309">
        <v>2027.7</v>
      </c>
      <c r="BZ309">
        <v>2027.502666666667</v>
      </c>
      <c r="CA309">
        <v>0.2817366666666666</v>
      </c>
      <c r="CB309">
        <v>1999.980666666667</v>
      </c>
      <c r="CC309">
        <v>13.57419</v>
      </c>
      <c r="CD309">
        <v>1.402945333333333</v>
      </c>
      <c r="CE309">
        <v>1.374419333333333</v>
      </c>
      <c r="CF309">
        <v>11.94950333333333</v>
      </c>
      <c r="CG309">
        <v>11.63831</v>
      </c>
      <c r="CH309">
        <v>349.9968333333333</v>
      </c>
      <c r="CI309">
        <v>0.8999744666666665</v>
      </c>
      <c r="CJ309">
        <v>0.1000264866666667</v>
      </c>
      <c r="CK309">
        <v>0</v>
      </c>
      <c r="CL309">
        <v>112.3545666666667</v>
      </c>
      <c r="CM309">
        <v>5.00098</v>
      </c>
      <c r="CN309">
        <v>827.2630333333333</v>
      </c>
      <c r="CO309">
        <v>3193.088000000001</v>
      </c>
      <c r="CP309">
        <v>36.24346666666666</v>
      </c>
      <c r="CQ309">
        <v>41.95809999999999</v>
      </c>
      <c r="CR309">
        <v>38.50173333333332</v>
      </c>
      <c r="CS309">
        <v>41.53103333333332</v>
      </c>
      <c r="CT309">
        <v>38.80183333333333</v>
      </c>
      <c r="CU309">
        <v>310.4876666666666</v>
      </c>
      <c r="CV309">
        <v>34.51</v>
      </c>
      <c r="CW309">
        <v>0</v>
      </c>
      <c r="CX309">
        <v>1714165322.9</v>
      </c>
      <c r="CY309">
        <v>0</v>
      </c>
      <c r="CZ309">
        <v>1714163585.5</v>
      </c>
      <c r="DA309" t="s">
        <v>902</v>
      </c>
      <c r="DB309">
        <v>1714163585.5</v>
      </c>
      <c r="DC309">
        <v>1714163575</v>
      </c>
      <c r="DD309">
        <v>10</v>
      </c>
      <c r="DE309">
        <v>2.525</v>
      </c>
      <c r="DF309">
        <v>-0.011</v>
      </c>
      <c r="DG309">
        <v>-6.331</v>
      </c>
      <c r="DH309">
        <v>-0.027</v>
      </c>
      <c r="DI309">
        <v>2000</v>
      </c>
      <c r="DJ309">
        <v>15</v>
      </c>
      <c r="DK309">
        <v>3.67</v>
      </c>
      <c r="DL309">
        <v>0.19</v>
      </c>
      <c r="DM309">
        <v>-0.40773315</v>
      </c>
      <c r="DN309">
        <v>0.1580966679174483</v>
      </c>
      <c r="DO309">
        <v>0.1226021488778949</v>
      </c>
      <c r="DP309">
        <v>0</v>
      </c>
      <c r="DQ309">
        <v>0.28337545</v>
      </c>
      <c r="DR309">
        <v>-0.03250237148217722</v>
      </c>
      <c r="DS309">
        <v>0.003322991310175217</v>
      </c>
      <c r="DT309">
        <v>1</v>
      </c>
      <c r="DU309">
        <v>1</v>
      </c>
      <c r="DV309">
        <v>2</v>
      </c>
      <c r="DW309" t="s">
        <v>368</v>
      </c>
      <c r="DX309">
        <v>3.22768</v>
      </c>
      <c r="DY309">
        <v>2.70438</v>
      </c>
      <c r="DZ309">
        <v>0.293269</v>
      </c>
      <c r="EA309">
        <v>0.293392</v>
      </c>
      <c r="EB309">
        <v>0.0775777</v>
      </c>
      <c r="EC309">
        <v>0.0767876</v>
      </c>
      <c r="ED309">
        <v>22973.7</v>
      </c>
      <c r="EE309">
        <v>22392.3</v>
      </c>
      <c r="EF309">
        <v>31145.1</v>
      </c>
      <c r="EG309">
        <v>30057.9</v>
      </c>
      <c r="EH309">
        <v>38479</v>
      </c>
      <c r="EI309">
        <v>36722.4</v>
      </c>
      <c r="EJ309">
        <v>43638.2</v>
      </c>
      <c r="EK309">
        <v>41996.9</v>
      </c>
      <c r="EL309">
        <v>2.10813</v>
      </c>
      <c r="EM309">
        <v>1.8424</v>
      </c>
      <c r="EN309">
        <v>-0.00551343</v>
      </c>
      <c r="EO309">
        <v>0</v>
      </c>
      <c r="EP309">
        <v>23.8057</v>
      </c>
      <c r="EQ309">
        <v>999.9</v>
      </c>
      <c r="ER309">
        <v>33.3</v>
      </c>
      <c r="ES309">
        <v>33.7</v>
      </c>
      <c r="ET309">
        <v>17.2803</v>
      </c>
      <c r="EU309">
        <v>61.7732</v>
      </c>
      <c r="EV309">
        <v>22.1394</v>
      </c>
      <c r="EW309">
        <v>1</v>
      </c>
      <c r="EX309">
        <v>0.12546</v>
      </c>
      <c r="EY309">
        <v>2.62999</v>
      </c>
      <c r="EZ309">
        <v>20.138</v>
      </c>
      <c r="FA309">
        <v>5.22732</v>
      </c>
      <c r="FB309">
        <v>11.998</v>
      </c>
      <c r="FC309">
        <v>4.96635</v>
      </c>
      <c r="FD309">
        <v>3.297</v>
      </c>
      <c r="FE309">
        <v>9999</v>
      </c>
      <c r="FF309">
        <v>9999</v>
      </c>
      <c r="FG309">
        <v>9999</v>
      </c>
      <c r="FH309">
        <v>30.5</v>
      </c>
      <c r="FI309">
        <v>4.97151</v>
      </c>
      <c r="FJ309">
        <v>1.86827</v>
      </c>
      <c r="FK309">
        <v>1.85967</v>
      </c>
      <c r="FL309">
        <v>1.86569</v>
      </c>
      <c r="FM309">
        <v>1.86356</v>
      </c>
      <c r="FN309">
        <v>1.86493</v>
      </c>
      <c r="FO309">
        <v>1.86043</v>
      </c>
      <c r="FP309">
        <v>1.86447</v>
      </c>
      <c r="FQ309">
        <v>0</v>
      </c>
      <c r="FR309">
        <v>0</v>
      </c>
      <c r="FS309">
        <v>0</v>
      </c>
      <c r="FT309">
        <v>0</v>
      </c>
      <c r="FU309" t="s">
        <v>358</v>
      </c>
      <c r="FV309" t="s">
        <v>359</v>
      </c>
      <c r="FW309" t="s">
        <v>360</v>
      </c>
      <c r="FX309" t="s">
        <v>360</v>
      </c>
      <c r="FY309" t="s">
        <v>360</v>
      </c>
      <c r="FZ309" t="s">
        <v>360</v>
      </c>
      <c r="GA309">
        <v>0</v>
      </c>
      <c r="GB309">
        <v>100</v>
      </c>
      <c r="GC309">
        <v>100</v>
      </c>
      <c r="GD309">
        <v>-6.48</v>
      </c>
      <c r="GE309">
        <v>-0.0287</v>
      </c>
      <c r="GF309">
        <v>1.535452364943019</v>
      </c>
      <c r="GG309">
        <v>-0.004200780211792431</v>
      </c>
      <c r="GH309">
        <v>-6.086107273994438E-07</v>
      </c>
      <c r="GI309">
        <v>3.538391214060535E-10</v>
      </c>
      <c r="GJ309">
        <v>-0.05000879605672461</v>
      </c>
      <c r="GK309">
        <v>0.006682484536868237</v>
      </c>
      <c r="GL309">
        <v>-0.0007200357986506558</v>
      </c>
      <c r="GM309">
        <v>2.515042002614049E-05</v>
      </c>
      <c r="GN309">
        <v>15</v>
      </c>
      <c r="GO309">
        <v>1944</v>
      </c>
      <c r="GP309">
        <v>3</v>
      </c>
      <c r="GQ309">
        <v>20</v>
      </c>
      <c r="GR309">
        <v>27.5</v>
      </c>
      <c r="GS309">
        <v>27.7</v>
      </c>
      <c r="GT309">
        <v>4.02222</v>
      </c>
      <c r="GU309">
        <v>2.42676</v>
      </c>
      <c r="GV309">
        <v>1.44775</v>
      </c>
      <c r="GW309">
        <v>2.28516</v>
      </c>
      <c r="GX309">
        <v>1.55151</v>
      </c>
      <c r="GY309">
        <v>2.41211</v>
      </c>
      <c r="GZ309">
        <v>39.0931</v>
      </c>
      <c r="HA309">
        <v>24.0612</v>
      </c>
      <c r="HB309">
        <v>18</v>
      </c>
      <c r="HC309">
        <v>606.039</v>
      </c>
      <c r="HD309">
        <v>436.196</v>
      </c>
      <c r="HE309">
        <v>19.9989</v>
      </c>
      <c r="HF309">
        <v>28.6089</v>
      </c>
      <c r="HG309">
        <v>29.9997</v>
      </c>
      <c r="HH309">
        <v>28.7367</v>
      </c>
      <c r="HI309">
        <v>28.7155</v>
      </c>
      <c r="HJ309">
        <v>80.49679999999999</v>
      </c>
      <c r="HK309">
        <v>28.5892</v>
      </c>
      <c r="HL309">
        <v>25.8679</v>
      </c>
      <c r="HM309">
        <v>20</v>
      </c>
      <c r="HN309">
        <v>2000</v>
      </c>
      <c r="HO309">
        <v>13.6396</v>
      </c>
      <c r="HP309">
        <v>98.8236</v>
      </c>
      <c r="HQ309">
        <v>100.328</v>
      </c>
    </row>
    <row r="310" spans="1:225">
      <c r="A310">
        <v>294</v>
      </c>
      <c r="B310">
        <v>1714165245.5</v>
      </c>
      <c r="C310">
        <v>14188.40000009537</v>
      </c>
      <c r="D310" t="s">
        <v>977</v>
      </c>
      <c r="E310" t="s">
        <v>978</v>
      </c>
      <c r="F310">
        <v>5</v>
      </c>
      <c r="G310" t="s">
        <v>595</v>
      </c>
      <c r="H310">
        <v>1714165237.566667</v>
      </c>
      <c r="I310">
        <f>(J310)/1000</f>
        <v>0</v>
      </c>
      <c r="J310">
        <f>IF(BE310, AM310, AG310)</f>
        <v>0</v>
      </c>
      <c r="K310">
        <f>IF(BE310, AH310, AF310)</f>
        <v>0</v>
      </c>
      <c r="L310">
        <f>BG310 - IF(AT310&gt;1, K310*BA310*100.0/(AV310*BU310), 0)</f>
        <v>0</v>
      </c>
      <c r="M310">
        <f>((S310-I310/2)*L310-K310)/(S310+I310/2)</f>
        <v>0</v>
      </c>
      <c r="N310">
        <f>M310*(BN310+BO310)/1000.0</f>
        <v>0</v>
      </c>
      <c r="O310">
        <f>(BG310 - IF(AT310&gt;1, K310*BA310*100.0/(AV310*BU310), 0))*(BN310+BO310)/1000.0</f>
        <v>0</v>
      </c>
      <c r="P310">
        <f>2.0/((1/R310-1/Q310)+SIGN(R310)*SQRT((1/R310-1/Q310)*(1/R310-1/Q310) + 4*BB310/((BB310+1)*(BB310+1))*(2*1/R310*1/Q310-1/Q310*1/Q310)))</f>
        <v>0</v>
      </c>
      <c r="Q310">
        <f>IF(LEFT(BC310,1)&lt;&gt;"0",IF(LEFT(BC310,1)="1",3.0,BD310),$D$5+$E$5*(BU310*BN310/($K$5*1000))+$F$5*(BU310*BN310/($K$5*1000))*MAX(MIN(BA310,$J$5),$I$5)*MAX(MIN(BA310,$J$5),$I$5)+$G$5*MAX(MIN(BA310,$J$5),$I$5)*(BU310*BN310/($K$5*1000))+$H$5*(BU310*BN310/($K$5*1000))*(BU310*BN310/($K$5*1000)))</f>
        <v>0</v>
      </c>
      <c r="R310">
        <f>I310*(1000-(1000*0.61365*exp(17.502*V310/(240.97+V310))/(BN310+BO310)+BI310)/2)/(1000*0.61365*exp(17.502*V310/(240.97+V310))/(BN310+BO310)-BI310)</f>
        <v>0</v>
      </c>
      <c r="S310">
        <f>1/((BB310+1)/(P310/1.6)+1/(Q310/1.37)) + BB310/((BB310+1)/(P310/1.6) + BB310/(Q310/1.37))</f>
        <v>0</v>
      </c>
      <c r="T310">
        <f>(AW310*AZ310)</f>
        <v>0</v>
      </c>
      <c r="U310">
        <f>(BP310+(T310+2*0.95*5.67E-8*(((BP310+$B$7)+273)^4-(BP310+273)^4)-44100*I310)/(1.84*29.3*Q310+8*0.95*5.67E-8*(BP310+273)^3))</f>
        <v>0</v>
      </c>
      <c r="V310">
        <f>($C$7*BQ310+$D$7*BR310+$E$7*U310)</f>
        <v>0</v>
      </c>
      <c r="W310">
        <f>0.61365*exp(17.502*V310/(240.97+V310))</f>
        <v>0</v>
      </c>
      <c r="X310">
        <f>(Y310/Z310*100)</f>
        <v>0</v>
      </c>
      <c r="Y310">
        <f>BI310*(BN310+BO310)/1000</f>
        <v>0</v>
      </c>
      <c r="Z310">
        <f>0.61365*exp(17.502*BP310/(240.97+BP310))</f>
        <v>0</v>
      </c>
      <c r="AA310">
        <f>(W310-BI310*(BN310+BO310)/1000)</f>
        <v>0</v>
      </c>
      <c r="AB310">
        <f>(-I310*44100)</f>
        <v>0</v>
      </c>
      <c r="AC310">
        <f>2*29.3*Q310*0.92*(BP310-V310)</f>
        <v>0</v>
      </c>
      <c r="AD310">
        <f>2*0.95*5.67E-8*(((BP310+$B$7)+273)^4-(V310+273)^4)</f>
        <v>0</v>
      </c>
      <c r="AE310">
        <f>T310+AD310+AB310+AC310</f>
        <v>0</v>
      </c>
      <c r="AF310">
        <f>BM310*AT310*(BH310-BG310*(1000-AT310*BJ310)/(1000-AT310*BI310))/(100*BA310)</f>
        <v>0</v>
      </c>
      <c r="AG310">
        <f>1000*BM310*AT310*(BI310-BJ310)/(100*BA310*(1000-AT310*BI310))</f>
        <v>0</v>
      </c>
      <c r="AH310">
        <f>(AI310 - AJ310 - BN310*1E3/(8.314*(BP310+273.15)) * AL310/BM310 * AK310) * BM310/(100*BA310) * (1000 - BJ310)/1000</f>
        <v>0</v>
      </c>
      <c r="AI310">
        <v>2027.479809766856</v>
      </c>
      <c r="AJ310">
        <v>2027.655272727272</v>
      </c>
      <c r="AK310">
        <v>-0.04404337858399028</v>
      </c>
      <c r="AL310">
        <v>67.23466337918046</v>
      </c>
      <c r="AM310">
        <f>(AO310 - AN310 + BN310*1E3/(8.314*(BP310+273.15)) * AQ310/BM310 * AP310) * BM310/(100*BA310) * 1000/(1000 - AO310)</f>
        <v>0</v>
      </c>
      <c r="AN310">
        <v>13.56767361192989</v>
      </c>
      <c r="AO310">
        <v>13.84163939393939</v>
      </c>
      <c r="AP310">
        <v>-7.145696648958977E-06</v>
      </c>
      <c r="AQ310">
        <v>78.51519587533957</v>
      </c>
      <c r="AR310">
        <v>0</v>
      </c>
      <c r="AS310">
        <v>0</v>
      </c>
      <c r="AT310">
        <f>IF(AR310*$H$13&gt;=AV310,1.0,(AV310/(AV310-AR310*$H$13)))</f>
        <v>0</v>
      </c>
      <c r="AU310">
        <f>(AT310-1)*100</f>
        <v>0</v>
      </c>
      <c r="AV310">
        <f>MAX(0,($B$13+$C$13*BU310)/(1+$D$13*BU310)*BN310/(BP310+273)*$E$13)</f>
        <v>0</v>
      </c>
      <c r="AW310">
        <f>$B$11*BV310+$C$11*BW310+$F$11*CH310*(1-CK310)</f>
        <v>0</v>
      </c>
      <c r="AX310">
        <f>AW310*AY310</f>
        <v>0</v>
      </c>
      <c r="AY310">
        <f>($B$11*$D$9+$C$11*$D$9+$F$11*((CU310+CM310)/MAX(CU310+CM310+CV310, 0.1)*$I$9+CV310/MAX(CU310+CM310+CV310, 0.1)*$J$9))/($B$11+$C$11+$F$11)</f>
        <v>0</v>
      </c>
      <c r="AZ310">
        <f>($B$11*$K$9+$C$11*$K$9+$F$11*((CU310+CM310)/MAX(CU310+CM310+CV310, 0.1)*$P$9+CV310/MAX(CU310+CM310+CV310, 0.1)*$Q$9))/($B$11+$C$11+$F$11)</f>
        <v>0</v>
      </c>
      <c r="BA310">
        <v>6</v>
      </c>
      <c r="BB310">
        <v>0.5</v>
      </c>
      <c r="BC310" t="s">
        <v>355</v>
      </c>
      <c r="BD310">
        <v>2</v>
      </c>
      <c r="BE310" t="b">
        <v>1</v>
      </c>
      <c r="BF310">
        <v>1714165237.566667</v>
      </c>
      <c r="BG310">
        <v>1999.621666666667</v>
      </c>
      <c r="BH310">
        <v>2000.024333333334</v>
      </c>
      <c r="BI310">
        <v>13.84629333333333</v>
      </c>
      <c r="BJ310">
        <v>13.56894333333333</v>
      </c>
      <c r="BK310">
        <v>2006.106666666667</v>
      </c>
      <c r="BL310">
        <v>13.87501</v>
      </c>
      <c r="BM310">
        <v>599.9957666666667</v>
      </c>
      <c r="BN310">
        <v>101.2520666666667</v>
      </c>
      <c r="BO310">
        <v>0.09997978666666665</v>
      </c>
      <c r="BP310">
        <v>23.59916</v>
      </c>
      <c r="BQ310">
        <v>23.71668333333333</v>
      </c>
      <c r="BR310">
        <v>999.9000000000002</v>
      </c>
      <c r="BS310">
        <v>0</v>
      </c>
      <c r="BT310">
        <v>0</v>
      </c>
      <c r="BU310">
        <v>9994.700333333332</v>
      </c>
      <c r="BV310">
        <v>0</v>
      </c>
      <c r="BW310">
        <v>593.7990333333333</v>
      </c>
      <c r="BX310">
        <v>-0.4023681</v>
      </c>
      <c r="BY310">
        <v>2027.698</v>
      </c>
      <c r="BZ310">
        <v>2027.536333333333</v>
      </c>
      <c r="CA310">
        <v>0.2773502</v>
      </c>
      <c r="CB310">
        <v>2000.024333333334</v>
      </c>
      <c r="CC310">
        <v>13.56894333333333</v>
      </c>
      <c r="CD310">
        <v>1.401964</v>
      </c>
      <c r="CE310">
        <v>1.373882333333333</v>
      </c>
      <c r="CF310">
        <v>11.93889</v>
      </c>
      <c r="CG310">
        <v>11.63238666666667</v>
      </c>
      <c r="CH310">
        <v>350.0192333333333</v>
      </c>
      <c r="CI310">
        <v>0.8999837333333337</v>
      </c>
      <c r="CJ310">
        <v>0.1000170433333333</v>
      </c>
      <c r="CK310">
        <v>0</v>
      </c>
      <c r="CL310">
        <v>112.3199333333333</v>
      </c>
      <c r="CM310">
        <v>5.00098</v>
      </c>
      <c r="CN310">
        <v>821.4640666666667</v>
      </c>
      <c r="CO310">
        <v>3193.305</v>
      </c>
      <c r="CP310">
        <v>36.30793333333333</v>
      </c>
      <c r="CQ310">
        <v>41.82483333333332</v>
      </c>
      <c r="CR310">
        <v>38.54753333333333</v>
      </c>
      <c r="CS310">
        <v>41.50386666666665</v>
      </c>
      <c r="CT310">
        <v>38.77683333333333</v>
      </c>
      <c r="CU310">
        <v>310.5106666666667</v>
      </c>
      <c r="CV310">
        <v>34.50833333333333</v>
      </c>
      <c r="CW310">
        <v>0</v>
      </c>
      <c r="CX310">
        <v>1714165332.5</v>
      </c>
      <c r="CY310">
        <v>0</v>
      </c>
      <c r="CZ310">
        <v>1714163585.5</v>
      </c>
      <c r="DA310" t="s">
        <v>902</v>
      </c>
      <c r="DB310">
        <v>1714163585.5</v>
      </c>
      <c r="DC310">
        <v>1714163575</v>
      </c>
      <c r="DD310">
        <v>10</v>
      </c>
      <c r="DE310">
        <v>2.525</v>
      </c>
      <c r="DF310">
        <v>-0.011</v>
      </c>
      <c r="DG310">
        <v>-6.331</v>
      </c>
      <c r="DH310">
        <v>-0.027</v>
      </c>
      <c r="DI310">
        <v>2000</v>
      </c>
      <c r="DJ310">
        <v>15</v>
      </c>
      <c r="DK310">
        <v>3.67</v>
      </c>
      <c r="DL310">
        <v>0.19</v>
      </c>
      <c r="DM310">
        <v>-0.4228485609756097</v>
      </c>
      <c r="DN310">
        <v>0.02204155400696827</v>
      </c>
      <c r="DO310">
        <v>0.08767533752431399</v>
      </c>
      <c r="DP310">
        <v>1</v>
      </c>
      <c r="DQ310">
        <v>0.2794792926829268</v>
      </c>
      <c r="DR310">
        <v>-0.02508767247386692</v>
      </c>
      <c r="DS310">
        <v>0.003084251320340098</v>
      </c>
      <c r="DT310">
        <v>1</v>
      </c>
      <c r="DU310">
        <v>2</v>
      </c>
      <c r="DV310">
        <v>2</v>
      </c>
      <c r="DW310" t="s">
        <v>365</v>
      </c>
      <c r="DX310">
        <v>3.22765</v>
      </c>
      <c r="DY310">
        <v>2.70438</v>
      </c>
      <c r="DZ310">
        <v>0.293275</v>
      </c>
      <c r="EA310">
        <v>0.293374</v>
      </c>
      <c r="EB310">
        <v>0.0775617</v>
      </c>
      <c r="EC310">
        <v>0.0768368</v>
      </c>
      <c r="ED310">
        <v>22973.8</v>
      </c>
      <c r="EE310">
        <v>22393.2</v>
      </c>
      <c r="EF310">
        <v>31145.5</v>
      </c>
      <c r="EG310">
        <v>30058.3</v>
      </c>
      <c r="EH310">
        <v>38479.9</v>
      </c>
      <c r="EI310">
        <v>36721</v>
      </c>
      <c r="EJ310">
        <v>43638.5</v>
      </c>
      <c r="EK310">
        <v>41997.4</v>
      </c>
      <c r="EL310">
        <v>2.10833</v>
      </c>
      <c r="EM310">
        <v>1.84275</v>
      </c>
      <c r="EN310">
        <v>-0.00454485</v>
      </c>
      <c r="EO310">
        <v>0</v>
      </c>
      <c r="EP310">
        <v>23.791</v>
      </c>
      <c r="EQ310">
        <v>999.9</v>
      </c>
      <c r="ER310">
        <v>33.2</v>
      </c>
      <c r="ES310">
        <v>33.7</v>
      </c>
      <c r="ET310">
        <v>17.228</v>
      </c>
      <c r="EU310">
        <v>61.7332</v>
      </c>
      <c r="EV310">
        <v>22.1554</v>
      </c>
      <c r="EW310">
        <v>1</v>
      </c>
      <c r="EX310">
        <v>0.124754</v>
      </c>
      <c r="EY310">
        <v>2.62567</v>
      </c>
      <c r="EZ310">
        <v>20.1363</v>
      </c>
      <c r="FA310">
        <v>5.22732</v>
      </c>
      <c r="FB310">
        <v>11.998</v>
      </c>
      <c r="FC310">
        <v>4.96635</v>
      </c>
      <c r="FD310">
        <v>3.297</v>
      </c>
      <c r="FE310">
        <v>9999</v>
      </c>
      <c r="FF310">
        <v>9999</v>
      </c>
      <c r="FG310">
        <v>9999</v>
      </c>
      <c r="FH310">
        <v>30.5</v>
      </c>
      <c r="FI310">
        <v>4.97154</v>
      </c>
      <c r="FJ310">
        <v>1.86827</v>
      </c>
      <c r="FK310">
        <v>1.85965</v>
      </c>
      <c r="FL310">
        <v>1.86569</v>
      </c>
      <c r="FM310">
        <v>1.86356</v>
      </c>
      <c r="FN310">
        <v>1.86493</v>
      </c>
      <c r="FO310">
        <v>1.86045</v>
      </c>
      <c r="FP310">
        <v>1.86447</v>
      </c>
      <c r="FQ310">
        <v>0</v>
      </c>
      <c r="FR310">
        <v>0</v>
      </c>
      <c r="FS310">
        <v>0</v>
      </c>
      <c r="FT310">
        <v>0</v>
      </c>
      <c r="FU310" t="s">
        <v>358</v>
      </c>
      <c r="FV310" t="s">
        <v>359</v>
      </c>
      <c r="FW310" t="s">
        <v>360</v>
      </c>
      <c r="FX310" t="s">
        <v>360</v>
      </c>
      <c r="FY310" t="s">
        <v>360</v>
      </c>
      <c r="FZ310" t="s">
        <v>360</v>
      </c>
      <c r="GA310">
        <v>0</v>
      </c>
      <c r="GB310">
        <v>100</v>
      </c>
      <c r="GC310">
        <v>100</v>
      </c>
      <c r="GD310">
        <v>-6.48</v>
      </c>
      <c r="GE310">
        <v>-0.0288</v>
      </c>
      <c r="GF310">
        <v>1.535452364943019</v>
      </c>
      <c r="GG310">
        <v>-0.004200780211792431</v>
      </c>
      <c r="GH310">
        <v>-6.086107273994438E-07</v>
      </c>
      <c r="GI310">
        <v>3.538391214060535E-10</v>
      </c>
      <c r="GJ310">
        <v>-0.05000879605672461</v>
      </c>
      <c r="GK310">
        <v>0.006682484536868237</v>
      </c>
      <c r="GL310">
        <v>-0.0007200357986506558</v>
      </c>
      <c r="GM310">
        <v>2.515042002614049E-05</v>
      </c>
      <c r="GN310">
        <v>15</v>
      </c>
      <c r="GO310">
        <v>1944</v>
      </c>
      <c r="GP310">
        <v>3</v>
      </c>
      <c r="GQ310">
        <v>20</v>
      </c>
      <c r="GR310">
        <v>27.7</v>
      </c>
      <c r="GS310">
        <v>27.8</v>
      </c>
      <c r="GT310">
        <v>4.02222</v>
      </c>
      <c r="GU310">
        <v>2.42676</v>
      </c>
      <c r="GV310">
        <v>1.44775</v>
      </c>
      <c r="GW310">
        <v>2.28516</v>
      </c>
      <c r="GX310">
        <v>1.55151</v>
      </c>
      <c r="GY310">
        <v>2.43164</v>
      </c>
      <c r="GZ310">
        <v>39.0683</v>
      </c>
      <c r="HA310">
        <v>24.0612</v>
      </c>
      <c r="HB310">
        <v>18</v>
      </c>
      <c r="HC310">
        <v>606.093</v>
      </c>
      <c r="HD310">
        <v>436.345</v>
      </c>
      <c r="HE310">
        <v>19.9995</v>
      </c>
      <c r="HF310">
        <v>28.5982</v>
      </c>
      <c r="HG310">
        <v>29.9997</v>
      </c>
      <c r="HH310">
        <v>28.7279</v>
      </c>
      <c r="HI310">
        <v>28.7072</v>
      </c>
      <c r="HJ310">
        <v>80.501</v>
      </c>
      <c r="HK310">
        <v>28.319</v>
      </c>
      <c r="HL310">
        <v>25.8679</v>
      </c>
      <c r="HM310">
        <v>20</v>
      </c>
      <c r="HN310">
        <v>2000</v>
      </c>
      <c r="HO310">
        <v>13.6446</v>
      </c>
      <c r="HP310">
        <v>98.82429999999999</v>
      </c>
      <c r="HQ310">
        <v>100.329</v>
      </c>
    </row>
    <row r="311" spans="1:225">
      <c r="A311">
        <v>295</v>
      </c>
      <c r="B311">
        <v>1714165255.6</v>
      </c>
      <c r="C311">
        <v>14198.5</v>
      </c>
      <c r="D311" t="s">
        <v>979</v>
      </c>
      <c r="E311" t="s">
        <v>980</v>
      </c>
      <c r="F311">
        <v>5</v>
      </c>
      <c r="G311" t="s">
        <v>595</v>
      </c>
      <c r="H311">
        <v>1714165247.91</v>
      </c>
      <c r="I311">
        <f>(J311)/1000</f>
        <v>0</v>
      </c>
      <c r="J311">
        <f>IF(BE311, AM311, AG311)</f>
        <v>0</v>
      </c>
      <c r="K311">
        <f>IF(BE311, AH311, AF311)</f>
        <v>0</v>
      </c>
      <c r="L311">
        <f>BG311 - IF(AT311&gt;1, K311*BA311*100.0/(AV311*BU311), 0)</f>
        <v>0</v>
      </c>
      <c r="M311">
        <f>((S311-I311/2)*L311-K311)/(S311+I311/2)</f>
        <v>0</v>
      </c>
      <c r="N311">
        <f>M311*(BN311+BO311)/1000.0</f>
        <v>0</v>
      </c>
      <c r="O311">
        <f>(BG311 - IF(AT311&gt;1, K311*BA311*100.0/(AV311*BU311), 0))*(BN311+BO311)/1000.0</f>
        <v>0</v>
      </c>
      <c r="P311">
        <f>2.0/((1/R311-1/Q311)+SIGN(R311)*SQRT((1/R311-1/Q311)*(1/R311-1/Q311) + 4*BB311/((BB311+1)*(BB311+1))*(2*1/R311*1/Q311-1/Q311*1/Q311)))</f>
        <v>0</v>
      </c>
      <c r="Q311">
        <f>IF(LEFT(BC311,1)&lt;&gt;"0",IF(LEFT(BC311,1)="1",3.0,BD311),$D$5+$E$5*(BU311*BN311/($K$5*1000))+$F$5*(BU311*BN311/($K$5*1000))*MAX(MIN(BA311,$J$5),$I$5)*MAX(MIN(BA311,$J$5),$I$5)+$G$5*MAX(MIN(BA311,$J$5),$I$5)*(BU311*BN311/($K$5*1000))+$H$5*(BU311*BN311/($K$5*1000))*(BU311*BN311/($K$5*1000)))</f>
        <v>0</v>
      </c>
      <c r="R311">
        <f>I311*(1000-(1000*0.61365*exp(17.502*V311/(240.97+V311))/(BN311+BO311)+BI311)/2)/(1000*0.61365*exp(17.502*V311/(240.97+V311))/(BN311+BO311)-BI311)</f>
        <v>0</v>
      </c>
      <c r="S311">
        <f>1/((BB311+1)/(P311/1.6)+1/(Q311/1.37)) + BB311/((BB311+1)/(P311/1.6) + BB311/(Q311/1.37))</f>
        <v>0</v>
      </c>
      <c r="T311">
        <f>(AW311*AZ311)</f>
        <v>0</v>
      </c>
      <c r="U311">
        <f>(BP311+(T311+2*0.95*5.67E-8*(((BP311+$B$7)+273)^4-(BP311+273)^4)-44100*I311)/(1.84*29.3*Q311+8*0.95*5.67E-8*(BP311+273)^3))</f>
        <v>0</v>
      </c>
      <c r="V311">
        <f>($C$7*BQ311+$D$7*BR311+$E$7*U311)</f>
        <v>0</v>
      </c>
      <c r="W311">
        <f>0.61365*exp(17.502*V311/(240.97+V311))</f>
        <v>0</v>
      </c>
      <c r="X311">
        <f>(Y311/Z311*100)</f>
        <v>0</v>
      </c>
      <c r="Y311">
        <f>BI311*(BN311+BO311)/1000</f>
        <v>0</v>
      </c>
      <c r="Z311">
        <f>0.61365*exp(17.502*BP311/(240.97+BP311))</f>
        <v>0</v>
      </c>
      <c r="AA311">
        <f>(W311-BI311*(BN311+BO311)/1000)</f>
        <v>0</v>
      </c>
      <c r="AB311">
        <f>(-I311*44100)</f>
        <v>0</v>
      </c>
      <c r="AC311">
        <f>2*29.3*Q311*0.92*(BP311-V311)</f>
        <v>0</v>
      </c>
      <c r="AD311">
        <f>2*0.95*5.67E-8*(((BP311+$B$7)+273)^4-(V311+273)^4)</f>
        <v>0</v>
      </c>
      <c r="AE311">
        <f>T311+AD311+AB311+AC311</f>
        <v>0</v>
      </c>
      <c r="AF311">
        <f>BM311*AT311*(BH311-BG311*(1000-AT311*BJ311)/(1000-AT311*BI311))/(100*BA311)</f>
        <v>0</v>
      </c>
      <c r="AG311">
        <f>1000*BM311*AT311*(BI311-BJ311)/(100*BA311*(1000-AT311*BI311))</f>
        <v>0</v>
      </c>
      <c r="AH311">
        <f>(AI311 - AJ311 - BN311*1E3/(8.314*(BP311+273.15)) * AL311/BM311 * AK311) * BM311/(100*BA311) * (1000 - BJ311)/1000</f>
        <v>0</v>
      </c>
      <c r="AI311">
        <v>2027.650608968239</v>
      </c>
      <c r="AJ311">
        <v>2027.762969696968</v>
      </c>
      <c r="AK311">
        <v>0.05325073115818498</v>
      </c>
      <c r="AL311">
        <v>67.23466337918046</v>
      </c>
      <c r="AM311">
        <f>(AO311 - AN311 + BN311*1E3/(8.314*(BP311+273.15)) * AQ311/BM311 * AP311) * BM311/(100*BA311) * 1000/(1000 - AO311)</f>
        <v>0</v>
      </c>
      <c r="AN311">
        <v>13.58011455612484</v>
      </c>
      <c r="AO311">
        <v>13.85054484848484</v>
      </c>
      <c r="AP311">
        <v>3.521265952874147E-06</v>
      </c>
      <c r="AQ311">
        <v>78.51519587533957</v>
      </c>
      <c r="AR311">
        <v>0</v>
      </c>
      <c r="AS311">
        <v>0</v>
      </c>
      <c r="AT311">
        <f>IF(AR311*$H$13&gt;=AV311,1.0,(AV311/(AV311-AR311*$H$13)))</f>
        <v>0</v>
      </c>
      <c r="AU311">
        <f>(AT311-1)*100</f>
        <v>0</v>
      </c>
      <c r="AV311">
        <f>MAX(0,($B$13+$C$13*BU311)/(1+$D$13*BU311)*BN311/(BP311+273)*$E$13)</f>
        <v>0</v>
      </c>
      <c r="AW311">
        <f>$B$11*BV311+$C$11*BW311+$F$11*CH311*(1-CK311)</f>
        <v>0</v>
      </c>
      <c r="AX311">
        <f>AW311*AY311</f>
        <v>0</v>
      </c>
      <c r="AY311">
        <f>($B$11*$D$9+$C$11*$D$9+$F$11*((CU311+CM311)/MAX(CU311+CM311+CV311, 0.1)*$I$9+CV311/MAX(CU311+CM311+CV311, 0.1)*$J$9))/($B$11+$C$11+$F$11)</f>
        <v>0</v>
      </c>
      <c r="AZ311">
        <f>($B$11*$K$9+$C$11*$K$9+$F$11*((CU311+CM311)/MAX(CU311+CM311+CV311, 0.1)*$P$9+CV311/MAX(CU311+CM311+CV311, 0.1)*$Q$9))/($B$11+$C$11+$F$11)</f>
        <v>0</v>
      </c>
      <c r="BA311">
        <v>6</v>
      </c>
      <c r="BB311">
        <v>0.5</v>
      </c>
      <c r="BC311" t="s">
        <v>355</v>
      </c>
      <c r="BD311">
        <v>2</v>
      </c>
      <c r="BE311" t="b">
        <v>1</v>
      </c>
      <c r="BF311">
        <v>1714165247.91</v>
      </c>
      <c r="BG311">
        <v>1999.573333333333</v>
      </c>
      <c r="BH311">
        <v>2000.048666666667</v>
      </c>
      <c r="BI311">
        <v>13.84563333333333</v>
      </c>
      <c r="BJ311">
        <v>13.57693333333333</v>
      </c>
      <c r="BK311">
        <v>2006.057666666667</v>
      </c>
      <c r="BL311">
        <v>13.87436333333333</v>
      </c>
      <c r="BM311">
        <v>600.0152333333332</v>
      </c>
      <c r="BN311">
        <v>101.2510666666667</v>
      </c>
      <c r="BO311">
        <v>0.09998909999999998</v>
      </c>
      <c r="BP311">
        <v>23.60061333333332</v>
      </c>
      <c r="BQ311">
        <v>23.71719</v>
      </c>
      <c r="BR311">
        <v>999.9000000000002</v>
      </c>
      <c r="BS311">
        <v>0</v>
      </c>
      <c r="BT311">
        <v>0</v>
      </c>
      <c r="BU311">
        <v>10002.10133333333</v>
      </c>
      <c r="BV311">
        <v>0</v>
      </c>
      <c r="BW311">
        <v>619.3808666666666</v>
      </c>
      <c r="BX311">
        <v>-0.4753621333333334</v>
      </c>
      <c r="BY311">
        <v>2027.647333333333</v>
      </c>
      <c r="BZ311">
        <v>2027.576666666667</v>
      </c>
      <c r="CA311">
        <v>0.2687014999999999</v>
      </c>
      <c r="CB311">
        <v>2000.048666666667</v>
      </c>
      <c r="CC311">
        <v>13.57693333333333</v>
      </c>
      <c r="CD311">
        <v>1.401884333333334</v>
      </c>
      <c r="CE311">
        <v>1.374677333333333</v>
      </c>
      <c r="CF311">
        <v>11.93803333333334</v>
      </c>
      <c r="CG311">
        <v>11.64115333333334</v>
      </c>
      <c r="CH311">
        <v>350.0173000000001</v>
      </c>
      <c r="CI311">
        <v>0.8999962</v>
      </c>
      <c r="CJ311">
        <v>0.10000388</v>
      </c>
      <c r="CK311">
        <v>0</v>
      </c>
      <c r="CL311">
        <v>112.2388</v>
      </c>
      <c r="CM311">
        <v>5.00098</v>
      </c>
      <c r="CN311">
        <v>819.7213333333333</v>
      </c>
      <c r="CO311">
        <v>3193.302</v>
      </c>
      <c r="CP311">
        <v>36.2955</v>
      </c>
      <c r="CQ311">
        <v>41.35806666666666</v>
      </c>
      <c r="CR311">
        <v>38.4498</v>
      </c>
      <c r="CS311">
        <v>41.09553333333331</v>
      </c>
      <c r="CT311">
        <v>38.51233333333333</v>
      </c>
      <c r="CU311">
        <v>310.513</v>
      </c>
      <c r="CV311">
        <v>34.50266666666666</v>
      </c>
      <c r="CW311">
        <v>0</v>
      </c>
      <c r="CX311">
        <v>1714165342.7</v>
      </c>
      <c r="CY311">
        <v>0</v>
      </c>
      <c r="CZ311">
        <v>1714163585.5</v>
      </c>
      <c r="DA311" t="s">
        <v>902</v>
      </c>
      <c r="DB311">
        <v>1714163585.5</v>
      </c>
      <c r="DC311">
        <v>1714163575</v>
      </c>
      <c r="DD311">
        <v>10</v>
      </c>
      <c r="DE311">
        <v>2.525</v>
      </c>
      <c r="DF311">
        <v>-0.011</v>
      </c>
      <c r="DG311">
        <v>-6.331</v>
      </c>
      <c r="DH311">
        <v>-0.027</v>
      </c>
      <c r="DI311">
        <v>2000</v>
      </c>
      <c r="DJ311">
        <v>15</v>
      </c>
      <c r="DK311">
        <v>3.67</v>
      </c>
      <c r="DL311">
        <v>0.19</v>
      </c>
      <c r="DM311">
        <v>-0.4571890243902439</v>
      </c>
      <c r="DN311">
        <v>-0.5509007454026558</v>
      </c>
      <c r="DO311">
        <v>0.1330940896755388</v>
      </c>
      <c r="DP311">
        <v>0</v>
      </c>
      <c r="DQ311">
        <v>0.271616487804878</v>
      </c>
      <c r="DR311">
        <v>-0.05307275853287717</v>
      </c>
      <c r="DS311">
        <v>0.006587777859635226</v>
      </c>
      <c r="DT311">
        <v>1</v>
      </c>
      <c r="DU311">
        <v>1</v>
      </c>
      <c r="DV311">
        <v>2</v>
      </c>
      <c r="DW311" t="s">
        <v>368</v>
      </c>
      <c r="DX311">
        <v>3.22765</v>
      </c>
      <c r="DY311">
        <v>2.70444</v>
      </c>
      <c r="DZ311">
        <v>0.293272</v>
      </c>
      <c r="EA311">
        <v>0.293385</v>
      </c>
      <c r="EB311">
        <v>0.0775943</v>
      </c>
      <c r="EC311">
        <v>0.0768408</v>
      </c>
      <c r="ED311">
        <v>22974.4</v>
      </c>
      <c r="EE311">
        <v>22393.6</v>
      </c>
      <c r="EF311">
        <v>31146.1</v>
      </c>
      <c r="EG311">
        <v>30059.2</v>
      </c>
      <c r="EH311">
        <v>38479.6</v>
      </c>
      <c r="EI311">
        <v>36721.5</v>
      </c>
      <c r="EJ311">
        <v>43639.7</v>
      </c>
      <c r="EK311">
        <v>41998.2</v>
      </c>
      <c r="EL311">
        <v>2.1085</v>
      </c>
      <c r="EM311">
        <v>1.84295</v>
      </c>
      <c r="EN311">
        <v>-0.00420958</v>
      </c>
      <c r="EO311">
        <v>0</v>
      </c>
      <c r="EP311">
        <v>23.7873</v>
      </c>
      <c r="EQ311">
        <v>999.9</v>
      </c>
      <c r="ER311">
        <v>33.2</v>
      </c>
      <c r="ES311">
        <v>33.7</v>
      </c>
      <c r="ET311">
        <v>17.2296</v>
      </c>
      <c r="EU311">
        <v>61.5977</v>
      </c>
      <c r="EV311">
        <v>22.5401</v>
      </c>
      <c r="EW311">
        <v>1</v>
      </c>
      <c r="EX311">
        <v>0.123783</v>
      </c>
      <c r="EY311">
        <v>2.62417</v>
      </c>
      <c r="EZ311">
        <v>20.1363</v>
      </c>
      <c r="FA311">
        <v>5.22762</v>
      </c>
      <c r="FB311">
        <v>11.998</v>
      </c>
      <c r="FC311">
        <v>4.96635</v>
      </c>
      <c r="FD311">
        <v>3.297</v>
      </c>
      <c r="FE311">
        <v>9999</v>
      </c>
      <c r="FF311">
        <v>9999</v>
      </c>
      <c r="FG311">
        <v>9999</v>
      </c>
      <c r="FH311">
        <v>30.5</v>
      </c>
      <c r="FI311">
        <v>4.97152</v>
      </c>
      <c r="FJ311">
        <v>1.86826</v>
      </c>
      <c r="FK311">
        <v>1.85967</v>
      </c>
      <c r="FL311">
        <v>1.86569</v>
      </c>
      <c r="FM311">
        <v>1.86356</v>
      </c>
      <c r="FN311">
        <v>1.86493</v>
      </c>
      <c r="FO311">
        <v>1.86042</v>
      </c>
      <c r="FP311">
        <v>1.86447</v>
      </c>
      <c r="FQ311">
        <v>0</v>
      </c>
      <c r="FR311">
        <v>0</v>
      </c>
      <c r="FS311">
        <v>0</v>
      </c>
      <c r="FT311">
        <v>0</v>
      </c>
      <c r="FU311" t="s">
        <v>358</v>
      </c>
      <c r="FV311" t="s">
        <v>359</v>
      </c>
      <c r="FW311" t="s">
        <v>360</v>
      </c>
      <c r="FX311" t="s">
        <v>360</v>
      </c>
      <c r="FY311" t="s">
        <v>360</v>
      </c>
      <c r="FZ311" t="s">
        <v>360</v>
      </c>
      <c r="GA311">
        <v>0</v>
      </c>
      <c r="GB311">
        <v>100</v>
      </c>
      <c r="GC311">
        <v>100</v>
      </c>
      <c r="GD311">
        <v>-6.48</v>
      </c>
      <c r="GE311">
        <v>-0.0287</v>
      </c>
      <c r="GF311">
        <v>1.535452364943019</v>
      </c>
      <c r="GG311">
        <v>-0.004200780211792431</v>
      </c>
      <c r="GH311">
        <v>-6.086107273994438E-07</v>
      </c>
      <c r="GI311">
        <v>3.538391214060535E-10</v>
      </c>
      <c r="GJ311">
        <v>-0.05000879605672461</v>
      </c>
      <c r="GK311">
        <v>0.006682484536868237</v>
      </c>
      <c r="GL311">
        <v>-0.0007200357986506558</v>
      </c>
      <c r="GM311">
        <v>2.515042002614049E-05</v>
      </c>
      <c r="GN311">
        <v>15</v>
      </c>
      <c r="GO311">
        <v>1944</v>
      </c>
      <c r="GP311">
        <v>3</v>
      </c>
      <c r="GQ311">
        <v>20</v>
      </c>
      <c r="GR311">
        <v>27.8</v>
      </c>
      <c r="GS311">
        <v>28</v>
      </c>
      <c r="GT311">
        <v>4.021</v>
      </c>
      <c r="GU311">
        <v>2.40967</v>
      </c>
      <c r="GV311">
        <v>1.44775</v>
      </c>
      <c r="GW311">
        <v>2.28516</v>
      </c>
      <c r="GX311">
        <v>1.55151</v>
      </c>
      <c r="GY311">
        <v>2.48779</v>
      </c>
      <c r="GZ311">
        <v>39.0683</v>
      </c>
      <c r="HA311">
        <v>24.07</v>
      </c>
      <c r="HB311">
        <v>18</v>
      </c>
      <c r="HC311">
        <v>606.135</v>
      </c>
      <c r="HD311">
        <v>436.405</v>
      </c>
      <c r="HE311">
        <v>19.9997</v>
      </c>
      <c r="HF311">
        <v>28.5884</v>
      </c>
      <c r="HG311">
        <v>29.9997</v>
      </c>
      <c r="HH311">
        <v>28.7195</v>
      </c>
      <c r="HI311">
        <v>28.6993</v>
      </c>
      <c r="HJ311">
        <v>80.4936</v>
      </c>
      <c r="HK311">
        <v>28.0327</v>
      </c>
      <c r="HL311">
        <v>25.8679</v>
      </c>
      <c r="HM311">
        <v>20</v>
      </c>
      <c r="HN311">
        <v>2000</v>
      </c>
      <c r="HO311">
        <v>13.652</v>
      </c>
      <c r="HP311">
        <v>98.82680000000001</v>
      </c>
      <c r="HQ311">
        <v>100.331</v>
      </c>
    </row>
    <row r="312" spans="1:225">
      <c r="A312">
        <v>296</v>
      </c>
      <c r="B312">
        <v>1714165265.6</v>
      </c>
      <c r="C312">
        <v>14208.5</v>
      </c>
      <c r="D312" t="s">
        <v>981</v>
      </c>
      <c r="E312" t="s">
        <v>982</v>
      </c>
      <c r="F312">
        <v>5</v>
      </c>
      <c r="G312" t="s">
        <v>595</v>
      </c>
      <c r="H312">
        <v>1714165257.927586</v>
      </c>
      <c r="I312">
        <f>(J312)/1000</f>
        <v>0</v>
      </c>
      <c r="J312">
        <f>IF(BE312, AM312, AG312)</f>
        <v>0</v>
      </c>
      <c r="K312">
        <f>IF(BE312, AH312, AF312)</f>
        <v>0</v>
      </c>
      <c r="L312">
        <f>BG312 - IF(AT312&gt;1, K312*BA312*100.0/(AV312*BU312), 0)</f>
        <v>0</v>
      </c>
      <c r="M312">
        <f>((S312-I312/2)*L312-K312)/(S312+I312/2)</f>
        <v>0</v>
      </c>
      <c r="N312">
        <f>M312*(BN312+BO312)/1000.0</f>
        <v>0</v>
      </c>
      <c r="O312">
        <f>(BG312 - IF(AT312&gt;1, K312*BA312*100.0/(AV312*BU312), 0))*(BN312+BO312)/1000.0</f>
        <v>0</v>
      </c>
      <c r="P312">
        <f>2.0/((1/R312-1/Q312)+SIGN(R312)*SQRT((1/R312-1/Q312)*(1/R312-1/Q312) + 4*BB312/((BB312+1)*(BB312+1))*(2*1/R312*1/Q312-1/Q312*1/Q312)))</f>
        <v>0</v>
      </c>
      <c r="Q312">
        <f>IF(LEFT(BC312,1)&lt;&gt;"0",IF(LEFT(BC312,1)="1",3.0,BD312),$D$5+$E$5*(BU312*BN312/($K$5*1000))+$F$5*(BU312*BN312/($K$5*1000))*MAX(MIN(BA312,$J$5),$I$5)*MAX(MIN(BA312,$J$5),$I$5)+$G$5*MAX(MIN(BA312,$J$5),$I$5)*(BU312*BN312/($K$5*1000))+$H$5*(BU312*BN312/($K$5*1000))*(BU312*BN312/($K$5*1000)))</f>
        <v>0</v>
      </c>
      <c r="R312">
        <f>I312*(1000-(1000*0.61365*exp(17.502*V312/(240.97+V312))/(BN312+BO312)+BI312)/2)/(1000*0.61365*exp(17.502*V312/(240.97+V312))/(BN312+BO312)-BI312)</f>
        <v>0</v>
      </c>
      <c r="S312">
        <f>1/((BB312+1)/(P312/1.6)+1/(Q312/1.37)) + BB312/((BB312+1)/(P312/1.6) + BB312/(Q312/1.37))</f>
        <v>0</v>
      </c>
      <c r="T312">
        <f>(AW312*AZ312)</f>
        <v>0</v>
      </c>
      <c r="U312">
        <f>(BP312+(T312+2*0.95*5.67E-8*(((BP312+$B$7)+273)^4-(BP312+273)^4)-44100*I312)/(1.84*29.3*Q312+8*0.95*5.67E-8*(BP312+273)^3))</f>
        <v>0</v>
      </c>
      <c r="V312">
        <f>($C$7*BQ312+$D$7*BR312+$E$7*U312)</f>
        <v>0</v>
      </c>
      <c r="W312">
        <f>0.61365*exp(17.502*V312/(240.97+V312))</f>
        <v>0</v>
      </c>
      <c r="X312">
        <f>(Y312/Z312*100)</f>
        <v>0</v>
      </c>
      <c r="Y312">
        <f>BI312*(BN312+BO312)/1000</f>
        <v>0</v>
      </c>
      <c r="Z312">
        <f>0.61365*exp(17.502*BP312/(240.97+BP312))</f>
        <v>0</v>
      </c>
      <c r="AA312">
        <f>(W312-BI312*(BN312+BO312)/1000)</f>
        <v>0</v>
      </c>
      <c r="AB312">
        <f>(-I312*44100)</f>
        <v>0</v>
      </c>
      <c r="AC312">
        <f>2*29.3*Q312*0.92*(BP312-V312)</f>
        <v>0</v>
      </c>
      <c r="AD312">
        <f>2*0.95*5.67E-8*(((BP312+$B$7)+273)^4-(V312+273)^4)</f>
        <v>0</v>
      </c>
      <c r="AE312">
        <f>T312+AD312+AB312+AC312</f>
        <v>0</v>
      </c>
      <c r="AF312">
        <f>BM312*AT312*(BH312-BG312*(1000-AT312*BJ312)/(1000-AT312*BI312))/(100*BA312)</f>
        <v>0</v>
      </c>
      <c r="AG312">
        <f>1000*BM312*AT312*(BI312-BJ312)/(100*BA312*(1000-AT312*BI312))</f>
        <v>0</v>
      </c>
      <c r="AH312">
        <f>(AI312 - AJ312 - BN312*1E3/(8.314*(BP312+273.15)) * AL312/BM312 * AK312) * BM312/(100*BA312) * (1000 - BJ312)/1000</f>
        <v>0</v>
      </c>
      <c r="AI312">
        <v>2027.844465073603</v>
      </c>
      <c r="AJ312">
        <v>2027.882606060605</v>
      </c>
      <c r="AK312">
        <v>0.03636186691692598</v>
      </c>
      <c r="AL312">
        <v>67.23466337918046</v>
      </c>
      <c r="AM312">
        <f>(AO312 - AN312 + BN312*1E3/(8.314*(BP312+273.15)) * AQ312/BM312 * AP312) * BM312/(100*BA312) * 1000/(1000 - AO312)</f>
        <v>0</v>
      </c>
      <c r="AN312">
        <v>13.6254790821439</v>
      </c>
      <c r="AO312">
        <v>13.87341212121212</v>
      </c>
      <c r="AP312">
        <v>3.082475758712662E-05</v>
      </c>
      <c r="AQ312">
        <v>78.51519587533957</v>
      </c>
      <c r="AR312">
        <v>0</v>
      </c>
      <c r="AS312">
        <v>0</v>
      </c>
      <c r="AT312">
        <f>IF(AR312*$H$13&gt;=AV312,1.0,(AV312/(AV312-AR312*$H$13)))</f>
        <v>0</v>
      </c>
      <c r="AU312">
        <f>(AT312-1)*100</f>
        <v>0</v>
      </c>
      <c r="AV312">
        <f>MAX(0,($B$13+$C$13*BU312)/(1+$D$13*BU312)*BN312/(BP312+273)*$E$13)</f>
        <v>0</v>
      </c>
      <c r="AW312">
        <f>$B$11*BV312+$C$11*BW312+$F$11*CH312*(1-CK312)</f>
        <v>0</v>
      </c>
      <c r="AX312">
        <f>AW312*AY312</f>
        <v>0</v>
      </c>
      <c r="AY312">
        <f>($B$11*$D$9+$C$11*$D$9+$F$11*((CU312+CM312)/MAX(CU312+CM312+CV312, 0.1)*$I$9+CV312/MAX(CU312+CM312+CV312, 0.1)*$J$9))/($B$11+$C$11+$F$11)</f>
        <v>0</v>
      </c>
      <c r="AZ312">
        <f>($B$11*$K$9+$C$11*$K$9+$F$11*((CU312+CM312)/MAX(CU312+CM312+CV312, 0.1)*$P$9+CV312/MAX(CU312+CM312+CV312, 0.1)*$Q$9))/($B$11+$C$11+$F$11)</f>
        <v>0</v>
      </c>
      <c r="BA312">
        <v>6</v>
      </c>
      <c r="BB312">
        <v>0.5</v>
      </c>
      <c r="BC312" t="s">
        <v>355</v>
      </c>
      <c r="BD312">
        <v>2</v>
      </c>
      <c r="BE312" t="b">
        <v>1</v>
      </c>
      <c r="BF312">
        <v>1714165257.927586</v>
      </c>
      <c r="BG312">
        <v>1999.625172413793</v>
      </c>
      <c r="BH312">
        <v>2000.047931034483</v>
      </c>
      <c r="BI312">
        <v>13.85651724137931</v>
      </c>
      <c r="BJ312">
        <v>13.60251724137931</v>
      </c>
      <c r="BK312">
        <v>2006.109655172414</v>
      </c>
      <c r="BL312">
        <v>13.88523103448276</v>
      </c>
      <c r="BM312">
        <v>600.0067931034481</v>
      </c>
      <c r="BN312">
        <v>101.247275862069</v>
      </c>
      <c r="BO312">
        <v>0.0999885275862069</v>
      </c>
      <c r="BP312">
        <v>23.60184827586207</v>
      </c>
      <c r="BQ312">
        <v>23.71820344827586</v>
      </c>
      <c r="BR312">
        <v>999.9000000000002</v>
      </c>
      <c r="BS312">
        <v>0</v>
      </c>
      <c r="BT312">
        <v>0</v>
      </c>
      <c r="BU312">
        <v>10000.87620689655</v>
      </c>
      <c r="BV312">
        <v>0</v>
      </c>
      <c r="BW312">
        <v>641.3176206896553</v>
      </c>
      <c r="BX312">
        <v>-0.4231040586206897</v>
      </c>
      <c r="BY312">
        <v>2027.72275862069</v>
      </c>
      <c r="BZ312">
        <v>2027.628620689655</v>
      </c>
      <c r="CA312">
        <v>0.2539951724137931</v>
      </c>
      <c r="CB312">
        <v>2000.047931034483</v>
      </c>
      <c r="CC312">
        <v>13.60251724137931</v>
      </c>
      <c r="CD312">
        <v>1.40293448275862</v>
      </c>
      <c r="CE312">
        <v>1.37721724137931</v>
      </c>
      <c r="CF312">
        <v>11.94937931034483</v>
      </c>
      <c r="CG312">
        <v>11.66906551724138</v>
      </c>
      <c r="CH312">
        <v>349.9813793103448</v>
      </c>
      <c r="CI312">
        <v>0.8999862068965517</v>
      </c>
      <c r="CJ312">
        <v>0.1000137655172414</v>
      </c>
      <c r="CK312">
        <v>0</v>
      </c>
      <c r="CL312">
        <v>112.2555862068966</v>
      </c>
      <c r="CM312">
        <v>5.00098</v>
      </c>
      <c r="CN312">
        <v>817.7653793103448</v>
      </c>
      <c r="CO312">
        <v>3192.958965517241</v>
      </c>
      <c r="CP312">
        <v>36.23472413793103</v>
      </c>
      <c r="CQ312">
        <v>40.96962068965517</v>
      </c>
      <c r="CR312">
        <v>38.31444827586206</v>
      </c>
      <c r="CS312">
        <v>40.69368965517241</v>
      </c>
      <c r="CT312">
        <v>38.28427586206896</v>
      </c>
      <c r="CU312">
        <v>310.4775862068965</v>
      </c>
      <c r="CV312">
        <v>34.50310344827586</v>
      </c>
      <c r="CW312">
        <v>0</v>
      </c>
      <c r="CX312">
        <v>1714165352.9</v>
      </c>
      <c r="CY312">
        <v>0</v>
      </c>
      <c r="CZ312">
        <v>1714163585.5</v>
      </c>
      <c r="DA312" t="s">
        <v>902</v>
      </c>
      <c r="DB312">
        <v>1714163585.5</v>
      </c>
      <c r="DC312">
        <v>1714163575</v>
      </c>
      <c r="DD312">
        <v>10</v>
      </c>
      <c r="DE312">
        <v>2.525</v>
      </c>
      <c r="DF312">
        <v>-0.011</v>
      </c>
      <c r="DG312">
        <v>-6.331</v>
      </c>
      <c r="DH312">
        <v>-0.027</v>
      </c>
      <c r="DI312">
        <v>2000</v>
      </c>
      <c r="DJ312">
        <v>15</v>
      </c>
      <c r="DK312">
        <v>3.67</v>
      </c>
      <c r="DL312">
        <v>0.19</v>
      </c>
      <c r="DM312">
        <v>-0.4225418951219513</v>
      </c>
      <c r="DN312">
        <v>0.1870029780394316</v>
      </c>
      <c r="DO312">
        <v>0.1662675056063483</v>
      </c>
      <c r="DP312">
        <v>0</v>
      </c>
      <c r="DQ312">
        <v>0.257493</v>
      </c>
      <c r="DR312">
        <v>-0.09299575053091927</v>
      </c>
      <c r="DS312">
        <v>0.01178233677597271</v>
      </c>
      <c r="DT312">
        <v>1</v>
      </c>
      <c r="DU312">
        <v>1</v>
      </c>
      <c r="DV312">
        <v>2</v>
      </c>
      <c r="DW312" t="s">
        <v>368</v>
      </c>
      <c r="DX312">
        <v>3.2277</v>
      </c>
      <c r="DY312">
        <v>2.70431</v>
      </c>
      <c r="DZ312">
        <v>0.293279</v>
      </c>
      <c r="EA312">
        <v>0.293391</v>
      </c>
      <c r="EB312">
        <v>0.0776922</v>
      </c>
      <c r="EC312">
        <v>0.0770367</v>
      </c>
      <c r="ED312">
        <v>22975.3</v>
      </c>
      <c r="EE312">
        <v>22394.1</v>
      </c>
      <c r="EF312">
        <v>31147.4</v>
      </c>
      <c r="EG312">
        <v>30060</v>
      </c>
      <c r="EH312">
        <v>38476.8</v>
      </c>
      <c r="EI312">
        <v>36714.9</v>
      </c>
      <c r="EJ312">
        <v>43641.2</v>
      </c>
      <c r="EK312">
        <v>41999.6</v>
      </c>
      <c r="EL312">
        <v>2.10858</v>
      </c>
      <c r="EM312">
        <v>1.84275</v>
      </c>
      <c r="EN312">
        <v>-0.00417233</v>
      </c>
      <c r="EO312">
        <v>0</v>
      </c>
      <c r="EP312">
        <v>23.7846</v>
      </c>
      <c r="EQ312">
        <v>999.9</v>
      </c>
      <c r="ER312">
        <v>33.2</v>
      </c>
      <c r="ES312">
        <v>33.7</v>
      </c>
      <c r="ET312">
        <v>17.2291</v>
      </c>
      <c r="EU312">
        <v>61.4677</v>
      </c>
      <c r="EV312">
        <v>22.524</v>
      </c>
      <c r="EW312">
        <v>1</v>
      </c>
      <c r="EX312">
        <v>0.123059</v>
      </c>
      <c r="EY312">
        <v>2.62072</v>
      </c>
      <c r="EZ312">
        <v>20.1363</v>
      </c>
      <c r="FA312">
        <v>5.22717</v>
      </c>
      <c r="FB312">
        <v>11.998</v>
      </c>
      <c r="FC312">
        <v>4.9664</v>
      </c>
      <c r="FD312">
        <v>3.297</v>
      </c>
      <c r="FE312">
        <v>9999</v>
      </c>
      <c r="FF312">
        <v>9999</v>
      </c>
      <c r="FG312">
        <v>9999</v>
      </c>
      <c r="FH312">
        <v>30.5</v>
      </c>
      <c r="FI312">
        <v>4.97151</v>
      </c>
      <c r="FJ312">
        <v>1.86828</v>
      </c>
      <c r="FK312">
        <v>1.85964</v>
      </c>
      <c r="FL312">
        <v>1.86569</v>
      </c>
      <c r="FM312">
        <v>1.86355</v>
      </c>
      <c r="FN312">
        <v>1.86493</v>
      </c>
      <c r="FO312">
        <v>1.86042</v>
      </c>
      <c r="FP312">
        <v>1.86447</v>
      </c>
      <c r="FQ312">
        <v>0</v>
      </c>
      <c r="FR312">
        <v>0</v>
      </c>
      <c r="FS312">
        <v>0</v>
      </c>
      <c r="FT312">
        <v>0</v>
      </c>
      <c r="FU312" t="s">
        <v>358</v>
      </c>
      <c r="FV312" t="s">
        <v>359</v>
      </c>
      <c r="FW312" t="s">
        <v>360</v>
      </c>
      <c r="FX312" t="s">
        <v>360</v>
      </c>
      <c r="FY312" t="s">
        <v>360</v>
      </c>
      <c r="FZ312" t="s">
        <v>360</v>
      </c>
      <c r="GA312">
        <v>0</v>
      </c>
      <c r="GB312">
        <v>100</v>
      </c>
      <c r="GC312">
        <v>100</v>
      </c>
      <c r="GD312">
        <v>-6.48</v>
      </c>
      <c r="GE312">
        <v>-0.0287</v>
      </c>
      <c r="GF312">
        <v>1.535452364943019</v>
      </c>
      <c r="GG312">
        <v>-0.004200780211792431</v>
      </c>
      <c r="GH312">
        <v>-6.086107273994438E-07</v>
      </c>
      <c r="GI312">
        <v>3.538391214060535E-10</v>
      </c>
      <c r="GJ312">
        <v>-0.05000879605672461</v>
      </c>
      <c r="GK312">
        <v>0.006682484536868237</v>
      </c>
      <c r="GL312">
        <v>-0.0007200357986506558</v>
      </c>
      <c r="GM312">
        <v>2.515042002614049E-05</v>
      </c>
      <c r="GN312">
        <v>15</v>
      </c>
      <c r="GO312">
        <v>1944</v>
      </c>
      <c r="GP312">
        <v>3</v>
      </c>
      <c r="GQ312">
        <v>20</v>
      </c>
      <c r="GR312">
        <v>28</v>
      </c>
      <c r="GS312">
        <v>28.2</v>
      </c>
      <c r="GT312">
        <v>4.021</v>
      </c>
      <c r="GU312">
        <v>2.40479</v>
      </c>
      <c r="GV312">
        <v>1.44775</v>
      </c>
      <c r="GW312">
        <v>2.28638</v>
      </c>
      <c r="GX312">
        <v>1.55151</v>
      </c>
      <c r="GY312">
        <v>2.4646</v>
      </c>
      <c r="GZ312">
        <v>39.0683</v>
      </c>
      <c r="HA312">
        <v>24.07</v>
      </c>
      <c r="HB312">
        <v>18</v>
      </c>
      <c r="HC312">
        <v>606.106</v>
      </c>
      <c r="HD312">
        <v>436.231</v>
      </c>
      <c r="HE312">
        <v>19.9996</v>
      </c>
      <c r="HF312">
        <v>28.5782</v>
      </c>
      <c r="HG312">
        <v>29.9997</v>
      </c>
      <c r="HH312">
        <v>28.7114</v>
      </c>
      <c r="HI312">
        <v>28.692</v>
      </c>
      <c r="HJ312">
        <v>80.4937</v>
      </c>
      <c r="HK312">
        <v>28.0327</v>
      </c>
      <c r="HL312">
        <v>25.8679</v>
      </c>
      <c r="HM312">
        <v>20</v>
      </c>
      <c r="HN312">
        <v>2000</v>
      </c>
      <c r="HO312">
        <v>13.6469</v>
      </c>
      <c r="HP312">
        <v>98.8305</v>
      </c>
      <c r="HQ312">
        <v>100.335</v>
      </c>
    </row>
    <row r="313" spans="1:225">
      <c r="A313">
        <v>297</v>
      </c>
      <c r="B313">
        <v>1714165528.1</v>
      </c>
      <c r="C313">
        <v>14471</v>
      </c>
      <c r="D313" t="s">
        <v>983</v>
      </c>
      <c r="E313" t="s">
        <v>984</v>
      </c>
      <c r="F313">
        <v>5</v>
      </c>
      <c r="G313" t="s">
        <v>610</v>
      </c>
      <c r="H313">
        <v>1714165520.099999</v>
      </c>
      <c r="I313">
        <f>(J313)/1000</f>
        <v>0</v>
      </c>
      <c r="J313">
        <f>IF(BE313, AM313, AG313)</f>
        <v>0</v>
      </c>
      <c r="K313">
        <f>IF(BE313, AH313, AF313)</f>
        <v>0</v>
      </c>
      <c r="L313">
        <f>BG313 - IF(AT313&gt;1, K313*BA313*100.0/(AV313*BU313), 0)</f>
        <v>0</v>
      </c>
      <c r="M313">
        <f>((S313-I313/2)*L313-K313)/(S313+I313/2)</f>
        <v>0</v>
      </c>
      <c r="N313">
        <f>M313*(BN313+BO313)/1000.0</f>
        <v>0</v>
      </c>
      <c r="O313">
        <f>(BG313 - IF(AT313&gt;1, K313*BA313*100.0/(AV313*BU313), 0))*(BN313+BO313)/1000.0</f>
        <v>0</v>
      </c>
      <c r="P313">
        <f>2.0/((1/R313-1/Q313)+SIGN(R313)*SQRT((1/R313-1/Q313)*(1/R313-1/Q313) + 4*BB313/((BB313+1)*(BB313+1))*(2*1/R313*1/Q313-1/Q313*1/Q313)))</f>
        <v>0</v>
      </c>
      <c r="Q313">
        <f>IF(LEFT(BC313,1)&lt;&gt;"0",IF(LEFT(BC313,1)="1",3.0,BD313),$D$5+$E$5*(BU313*BN313/($K$5*1000))+$F$5*(BU313*BN313/($K$5*1000))*MAX(MIN(BA313,$J$5),$I$5)*MAX(MIN(BA313,$J$5),$I$5)+$G$5*MAX(MIN(BA313,$J$5),$I$5)*(BU313*BN313/($K$5*1000))+$H$5*(BU313*BN313/($K$5*1000))*(BU313*BN313/($K$5*1000)))</f>
        <v>0</v>
      </c>
      <c r="R313">
        <f>I313*(1000-(1000*0.61365*exp(17.502*V313/(240.97+V313))/(BN313+BO313)+BI313)/2)/(1000*0.61365*exp(17.502*V313/(240.97+V313))/(BN313+BO313)-BI313)</f>
        <v>0</v>
      </c>
      <c r="S313">
        <f>1/((BB313+1)/(P313/1.6)+1/(Q313/1.37)) + BB313/((BB313+1)/(P313/1.6) + BB313/(Q313/1.37))</f>
        <v>0</v>
      </c>
      <c r="T313">
        <f>(AW313*AZ313)</f>
        <v>0</v>
      </c>
      <c r="U313">
        <f>(BP313+(T313+2*0.95*5.67E-8*(((BP313+$B$7)+273)^4-(BP313+273)^4)-44100*I313)/(1.84*29.3*Q313+8*0.95*5.67E-8*(BP313+273)^3))</f>
        <v>0</v>
      </c>
      <c r="V313">
        <f>($C$7*BQ313+$D$7*BR313+$E$7*U313)</f>
        <v>0</v>
      </c>
      <c r="W313">
        <f>0.61365*exp(17.502*V313/(240.97+V313))</f>
        <v>0</v>
      </c>
      <c r="X313">
        <f>(Y313/Z313*100)</f>
        <v>0</v>
      </c>
      <c r="Y313">
        <f>BI313*(BN313+BO313)/1000</f>
        <v>0</v>
      </c>
      <c r="Z313">
        <f>0.61365*exp(17.502*BP313/(240.97+BP313))</f>
        <v>0</v>
      </c>
      <c r="AA313">
        <f>(W313-BI313*(BN313+BO313)/1000)</f>
        <v>0</v>
      </c>
      <c r="AB313">
        <f>(-I313*44100)</f>
        <v>0</v>
      </c>
      <c r="AC313">
        <f>2*29.3*Q313*0.92*(BP313-V313)</f>
        <v>0</v>
      </c>
      <c r="AD313">
        <f>2*0.95*5.67E-8*(((BP313+$B$7)+273)^4-(V313+273)^4)</f>
        <v>0</v>
      </c>
      <c r="AE313">
        <f>T313+AD313+AB313+AC313</f>
        <v>0</v>
      </c>
      <c r="AF313">
        <f>BM313*AT313*(BH313-BG313*(1000-AT313*BJ313)/(1000-AT313*BI313))/(100*BA313)</f>
        <v>0</v>
      </c>
      <c r="AG313">
        <f>1000*BM313*AT313*(BI313-BJ313)/(100*BA313*(1000-AT313*BI313))</f>
        <v>0</v>
      </c>
      <c r="AH313">
        <f>(AI313 - AJ313 - BN313*1E3/(8.314*(BP313+273.15)) * AL313/BM313 * AK313) * BM313/(100*BA313) * (1000 - BJ313)/1000</f>
        <v>0</v>
      </c>
      <c r="AI313">
        <v>2028.359178770786</v>
      </c>
      <c r="AJ313">
        <v>2027.791818181818</v>
      </c>
      <c r="AK313">
        <v>0.006469514285789344</v>
      </c>
      <c r="AL313">
        <v>67.2318225931843</v>
      </c>
      <c r="AM313">
        <f>(AO313 - AN313 + BN313*1E3/(8.314*(BP313+273.15)) * AQ313/BM313 * AP313) * BM313/(100*BA313) * 1000/(1000 - AO313)</f>
        <v>0</v>
      </c>
      <c r="AN313">
        <v>13.99085268003835</v>
      </c>
      <c r="AO313">
        <v>14.04811939393939</v>
      </c>
      <c r="AP313">
        <v>0.0001798865253700338</v>
      </c>
      <c r="AQ313">
        <v>78.51837254899301</v>
      </c>
      <c r="AR313">
        <v>0</v>
      </c>
      <c r="AS313">
        <v>0</v>
      </c>
      <c r="AT313">
        <f>IF(AR313*$H$13&gt;=AV313,1.0,(AV313/(AV313-AR313*$H$13)))</f>
        <v>0</v>
      </c>
      <c r="AU313">
        <f>(AT313-1)*100</f>
        <v>0</v>
      </c>
      <c r="AV313">
        <f>MAX(0,($B$13+$C$13*BU313)/(1+$D$13*BU313)*BN313/(BP313+273)*$E$13)</f>
        <v>0</v>
      </c>
      <c r="AW313">
        <f>$B$11*BV313+$C$11*BW313+$F$11*CH313*(1-CK313)</f>
        <v>0</v>
      </c>
      <c r="AX313">
        <f>AW313*AY313</f>
        <v>0</v>
      </c>
      <c r="AY313">
        <f>($B$11*$D$9+$C$11*$D$9+$F$11*((CU313+CM313)/MAX(CU313+CM313+CV313, 0.1)*$I$9+CV313/MAX(CU313+CM313+CV313, 0.1)*$J$9))/($B$11+$C$11+$F$11)</f>
        <v>0</v>
      </c>
      <c r="AZ313">
        <f>($B$11*$K$9+$C$11*$K$9+$F$11*((CU313+CM313)/MAX(CU313+CM313+CV313, 0.1)*$P$9+CV313/MAX(CU313+CM313+CV313, 0.1)*$Q$9))/($B$11+$C$11+$F$11)</f>
        <v>0</v>
      </c>
      <c r="BA313">
        <v>6</v>
      </c>
      <c r="BB313">
        <v>0.5</v>
      </c>
      <c r="BC313" t="s">
        <v>355</v>
      </c>
      <c r="BD313">
        <v>2</v>
      </c>
      <c r="BE313" t="b">
        <v>1</v>
      </c>
      <c r="BF313">
        <v>1714165520.099999</v>
      </c>
      <c r="BG313">
        <v>1998.735161290323</v>
      </c>
      <c r="BH313">
        <v>2000.033548387097</v>
      </c>
      <c r="BI313">
        <v>14.03544193548387</v>
      </c>
      <c r="BJ313">
        <v>13.99071612903226</v>
      </c>
      <c r="BK313">
        <v>2005.441290322581</v>
      </c>
      <c r="BL313">
        <v>14.05067096774193</v>
      </c>
      <c r="BM313">
        <v>600.0010967741936</v>
      </c>
      <c r="BN313">
        <v>101.2571290322581</v>
      </c>
      <c r="BO313">
        <v>0.09997066451612904</v>
      </c>
      <c r="BP313">
        <v>23.74</v>
      </c>
      <c r="BQ313">
        <v>23.74471612903226</v>
      </c>
      <c r="BR313">
        <v>999.9000000000003</v>
      </c>
      <c r="BS313">
        <v>0</v>
      </c>
      <c r="BT313">
        <v>0</v>
      </c>
      <c r="BU313">
        <v>9998.18258064516</v>
      </c>
      <c r="BV313">
        <v>0</v>
      </c>
      <c r="BW313">
        <v>854.4359032258064</v>
      </c>
      <c r="BX313">
        <v>-1.29833235483871</v>
      </c>
      <c r="BY313">
        <v>2027.187741935484</v>
      </c>
      <c r="BZ313">
        <v>2028.412903225807</v>
      </c>
      <c r="CA313">
        <v>0.04472360967741935</v>
      </c>
      <c r="CB313">
        <v>2000.033548387097</v>
      </c>
      <c r="CC313">
        <v>13.99071612903226</v>
      </c>
      <c r="CD313">
        <v>1.421189677419355</v>
      </c>
      <c r="CE313">
        <v>1.416660322580645</v>
      </c>
      <c r="CF313">
        <v>12.14562903225807</v>
      </c>
      <c r="CG313">
        <v>12.09715483870968</v>
      </c>
      <c r="CH313">
        <v>350.0087741935483</v>
      </c>
      <c r="CI313">
        <v>0.900023322580645</v>
      </c>
      <c r="CJ313">
        <v>0.09997671935483871</v>
      </c>
      <c r="CK313">
        <v>0</v>
      </c>
      <c r="CL313">
        <v>166.8847741935484</v>
      </c>
      <c r="CM313">
        <v>5.00098</v>
      </c>
      <c r="CN313">
        <v>1063.41935483871</v>
      </c>
      <c r="CO313">
        <v>3193.250645161289</v>
      </c>
      <c r="CP313">
        <v>34.925</v>
      </c>
      <c r="CQ313">
        <v>38.37093548387096</v>
      </c>
      <c r="CR313">
        <v>36.61687096774192</v>
      </c>
      <c r="CS313">
        <v>37.635</v>
      </c>
      <c r="CT313">
        <v>36.627</v>
      </c>
      <c r="CU313">
        <v>310.5158064516129</v>
      </c>
      <c r="CV313">
        <v>34.49354838709678</v>
      </c>
      <c r="CW313">
        <v>0</v>
      </c>
      <c r="CX313">
        <v>1714165615.1</v>
      </c>
      <c r="CY313">
        <v>0</v>
      </c>
      <c r="CZ313">
        <v>1714165438.6</v>
      </c>
      <c r="DA313" t="s">
        <v>985</v>
      </c>
      <c r="DB313">
        <v>1714165438.6</v>
      </c>
      <c r="DC313">
        <v>1714165431.6</v>
      </c>
      <c r="DD313">
        <v>11</v>
      </c>
      <c r="DE313">
        <v>-0.07000000000000001</v>
      </c>
      <c r="DF313">
        <v>0.013</v>
      </c>
      <c r="DG313">
        <v>-6.555</v>
      </c>
      <c r="DH313">
        <v>-0.015</v>
      </c>
      <c r="DI313">
        <v>2000</v>
      </c>
      <c r="DJ313">
        <v>14</v>
      </c>
      <c r="DK313">
        <v>0.64</v>
      </c>
      <c r="DL313">
        <v>0.25</v>
      </c>
      <c r="DM313">
        <v>-1.8976836</v>
      </c>
      <c r="DN313">
        <v>11.32395750844279</v>
      </c>
      <c r="DO313">
        <v>1.15584282046046</v>
      </c>
      <c r="DP313">
        <v>0</v>
      </c>
      <c r="DQ313">
        <v>0.03758013725</v>
      </c>
      <c r="DR313">
        <v>0.1421831469793621</v>
      </c>
      <c r="DS313">
        <v>0.01402401192133745</v>
      </c>
      <c r="DT313">
        <v>0</v>
      </c>
      <c r="DU313">
        <v>0</v>
      </c>
      <c r="DV313">
        <v>2</v>
      </c>
      <c r="DW313" t="s">
        <v>357</v>
      </c>
      <c r="DX313">
        <v>3.22789</v>
      </c>
      <c r="DY313">
        <v>2.70448</v>
      </c>
      <c r="DZ313">
        <v>0.293357</v>
      </c>
      <c r="EA313">
        <v>0.293497</v>
      </c>
      <c r="EB313">
        <v>0.0783824</v>
      </c>
      <c r="EC313">
        <v>0.0785935</v>
      </c>
      <c r="ED313">
        <v>22973.3</v>
      </c>
      <c r="EE313">
        <v>22394</v>
      </c>
      <c r="EF313">
        <v>31147.5</v>
      </c>
      <c r="EG313">
        <v>30063.6</v>
      </c>
      <c r="EH313">
        <v>38448.4</v>
      </c>
      <c r="EI313">
        <v>36657</v>
      </c>
      <c r="EJ313">
        <v>43641.7</v>
      </c>
      <c r="EK313">
        <v>42004.7</v>
      </c>
      <c r="EL313">
        <v>2.0986</v>
      </c>
      <c r="EM313">
        <v>1.84487</v>
      </c>
      <c r="EN313">
        <v>-0.0214204</v>
      </c>
      <c r="EO313">
        <v>0</v>
      </c>
      <c r="EP313">
        <v>24.0981</v>
      </c>
      <c r="EQ313">
        <v>999.9</v>
      </c>
      <c r="ER313">
        <v>33.2</v>
      </c>
      <c r="ES313">
        <v>33.7</v>
      </c>
      <c r="ET313">
        <v>17.2274</v>
      </c>
      <c r="EU313">
        <v>61.4477</v>
      </c>
      <c r="EV313">
        <v>22.9087</v>
      </c>
      <c r="EW313">
        <v>1</v>
      </c>
      <c r="EX313">
        <v>0.118671</v>
      </c>
      <c r="EY313">
        <v>2.73903</v>
      </c>
      <c r="EZ313">
        <v>20.1351</v>
      </c>
      <c r="FA313">
        <v>5.22807</v>
      </c>
      <c r="FB313">
        <v>11.998</v>
      </c>
      <c r="FC313">
        <v>4.9664</v>
      </c>
      <c r="FD313">
        <v>3.297</v>
      </c>
      <c r="FE313">
        <v>9999</v>
      </c>
      <c r="FF313">
        <v>9999</v>
      </c>
      <c r="FG313">
        <v>9999</v>
      </c>
      <c r="FH313">
        <v>30.6</v>
      </c>
      <c r="FI313">
        <v>4.97153</v>
      </c>
      <c r="FJ313">
        <v>1.86828</v>
      </c>
      <c r="FK313">
        <v>1.85967</v>
      </c>
      <c r="FL313">
        <v>1.86569</v>
      </c>
      <c r="FM313">
        <v>1.86355</v>
      </c>
      <c r="FN313">
        <v>1.86493</v>
      </c>
      <c r="FO313">
        <v>1.86045</v>
      </c>
      <c r="FP313">
        <v>1.86447</v>
      </c>
      <c r="FQ313">
        <v>0</v>
      </c>
      <c r="FR313">
        <v>0</v>
      </c>
      <c r="FS313">
        <v>0</v>
      </c>
      <c r="FT313">
        <v>0</v>
      </c>
      <c r="FU313" t="s">
        <v>358</v>
      </c>
      <c r="FV313" t="s">
        <v>359</v>
      </c>
      <c r="FW313" t="s">
        <v>360</v>
      </c>
      <c r="FX313" t="s">
        <v>360</v>
      </c>
      <c r="FY313" t="s">
        <v>360</v>
      </c>
      <c r="FZ313" t="s">
        <v>360</v>
      </c>
      <c r="GA313">
        <v>0</v>
      </c>
      <c r="GB313">
        <v>100</v>
      </c>
      <c r="GC313">
        <v>100</v>
      </c>
      <c r="GD313">
        <v>-6.71</v>
      </c>
      <c r="GE313">
        <v>-0.0153</v>
      </c>
      <c r="GF313">
        <v>1.311380936371286</v>
      </c>
      <c r="GG313">
        <v>-0.004200780211792431</v>
      </c>
      <c r="GH313">
        <v>-6.086107273994438E-07</v>
      </c>
      <c r="GI313">
        <v>3.538391214060535E-10</v>
      </c>
      <c r="GJ313">
        <v>-0.03673970004362161</v>
      </c>
      <c r="GK313">
        <v>0.006682484536868237</v>
      </c>
      <c r="GL313">
        <v>-0.0007200357986506558</v>
      </c>
      <c r="GM313">
        <v>2.515042002614049E-05</v>
      </c>
      <c r="GN313">
        <v>15</v>
      </c>
      <c r="GO313">
        <v>1944</v>
      </c>
      <c r="GP313">
        <v>3</v>
      </c>
      <c r="GQ313">
        <v>20</v>
      </c>
      <c r="GR313">
        <v>1.5</v>
      </c>
      <c r="GS313">
        <v>1.6</v>
      </c>
      <c r="GT313">
        <v>4.01978</v>
      </c>
      <c r="GU313">
        <v>2.41455</v>
      </c>
      <c r="GV313">
        <v>1.44775</v>
      </c>
      <c r="GW313">
        <v>2.28516</v>
      </c>
      <c r="GX313">
        <v>1.55151</v>
      </c>
      <c r="GY313">
        <v>2.38647</v>
      </c>
      <c r="GZ313">
        <v>39.0436</v>
      </c>
      <c r="HA313">
        <v>24.0525</v>
      </c>
      <c r="HB313">
        <v>18</v>
      </c>
      <c r="HC313">
        <v>598.076</v>
      </c>
      <c r="HD313">
        <v>436.832</v>
      </c>
      <c r="HE313">
        <v>19.9998</v>
      </c>
      <c r="HF313">
        <v>28.4997</v>
      </c>
      <c r="HG313">
        <v>30.0001</v>
      </c>
      <c r="HH313">
        <v>28.6198</v>
      </c>
      <c r="HI313">
        <v>28.6014</v>
      </c>
      <c r="HJ313">
        <v>80.483</v>
      </c>
      <c r="HK313">
        <v>24.8232</v>
      </c>
      <c r="HL313">
        <v>25.4976</v>
      </c>
      <c r="HM313">
        <v>20</v>
      </c>
      <c r="HN313">
        <v>2000</v>
      </c>
      <c r="HO313">
        <v>13.9907</v>
      </c>
      <c r="HP313">
        <v>98.8313</v>
      </c>
      <c r="HQ313">
        <v>100.346</v>
      </c>
    </row>
    <row r="314" spans="1:225">
      <c r="A314">
        <v>298</v>
      </c>
      <c r="B314">
        <v>1714165546.1</v>
      </c>
      <c r="C314">
        <v>14489</v>
      </c>
      <c r="D314" t="s">
        <v>986</v>
      </c>
      <c r="E314" t="s">
        <v>987</v>
      </c>
      <c r="F314">
        <v>5</v>
      </c>
      <c r="G314" t="s">
        <v>610</v>
      </c>
      <c r="H314">
        <v>1714165539.85</v>
      </c>
      <c r="I314">
        <f>(J314)/1000</f>
        <v>0</v>
      </c>
      <c r="J314">
        <f>IF(BE314, AM314, AG314)</f>
        <v>0</v>
      </c>
      <c r="K314">
        <f>IF(BE314, AH314, AF314)</f>
        <v>0</v>
      </c>
      <c r="L314">
        <f>BG314 - IF(AT314&gt;1, K314*BA314*100.0/(AV314*BU314), 0)</f>
        <v>0</v>
      </c>
      <c r="M314">
        <f>((S314-I314/2)*L314-K314)/(S314+I314/2)</f>
        <v>0</v>
      </c>
      <c r="N314">
        <f>M314*(BN314+BO314)/1000.0</f>
        <v>0</v>
      </c>
      <c r="O314">
        <f>(BG314 - IF(AT314&gt;1, K314*BA314*100.0/(AV314*BU314), 0))*(BN314+BO314)/1000.0</f>
        <v>0</v>
      </c>
      <c r="P314">
        <f>2.0/((1/R314-1/Q314)+SIGN(R314)*SQRT((1/R314-1/Q314)*(1/R314-1/Q314) + 4*BB314/((BB314+1)*(BB314+1))*(2*1/R314*1/Q314-1/Q314*1/Q314)))</f>
        <v>0</v>
      </c>
      <c r="Q314">
        <f>IF(LEFT(BC314,1)&lt;&gt;"0",IF(LEFT(BC314,1)="1",3.0,BD314),$D$5+$E$5*(BU314*BN314/($K$5*1000))+$F$5*(BU314*BN314/($K$5*1000))*MAX(MIN(BA314,$J$5),$I$5)*MAX(MIN(BA314,$J$5),$I$5)+$G$5*MAX(MIN(BA314,$J$5),$I$5)*(BU314*BN314/($K$5*1000))+$H$5*(BU314*BN314/($K$5*1000))*(BU314*BN314/($K$5*1000)))</f>
        <v>0</v>
      </c>
      <c r="R314">
        <f>I314*(1000-(1000*0.61365*exp(17.502*V314/(240.97+V314))/(BN314+BO314)+BI314)/2)/(1000*0.61365*exp(17.502*V314/(240.97+V314))/(BN314+BO314)-BI314)</f>
        <v>0</v>
      </c>
      <c r="S314">
        <f>1/((BB314+1)/(P314/1.6)+1/(Q314/1.37)) + BB314/((BB314+1)/(P314/1.6) + BB314/(Q314/1.37))</f>
        <v>0</v>
      </c>
      <c r="T314">
        <f>(AW314*AZ314)</f>
        <v>0</v>
      </c>
      <c r="U314">
        <f>(BP314+(T314+2*0.95*5.67E-8*(((BP314+$B$7)+273)^4-(BP314+273)^4)-44100*I314)/(1.84*29.3*Q314+8*0.95*5.67E-8*(BP314+273)^3))</f>
        <v>0</v>
      </c>
      <c r="V314">
        <f>($C$7*BQ314+$D$7*BR314+$E$7*U314)</f>
        <v>0</v>
      </c>
      <c r="W314">
        <f>0.61365*exp(17.502*V314/(240.97+V314))</f>
        <v>0</v>
      </c>
      <c r="X314">
        <f>(Y314/Z314*100)</f>
        <v>0</v>
      </c>
      <c r="Y314">
        <f>BI314*(BN314+BO314)/1000</f>
        <v>0</v>
      </c>
      <c r="Z314">
        <f>0.61365*exp(17.502*BP314/(240.97+BP314))</f>
        <v>0</v>
      </c>
      <c r="AA314">
        <f>(W314-BI314*(BN314+BO314)/1000)</f>
        <v>0</v>
      </c>
      <c r="AB314">
        <f>(-I314*44100)</f>
        <v>0</v>
      </c>
      <c r="AC314">
        <f>2*29.3*Q314*0.92*(BP314-V314)</f>
        <v>0</v>
      </c>
      <c r="AD314">
        <f>2*0.95*5.67E-8*(((BP314+$B$7)+273)^4-(V314+273)^4)</f>
        <v>0</v>
      </c>
      <c r="AE314">
        <f>T314+AD314+AB314+AC314</f>
        <v>0</v>
      </c>
      <c r="AF314">
        <f>BM314*AT314*(BH314-BG314*(1000-AT314*BJ314)/(1000-AT314*BI314))/(100*BA314)</f>
        <v>0</v>
      </c>
      <c r="AG314">
        <f>1000*BM314*AT314*(BI314-BJ314)/(100*BA314*(1000-AT314*BI314))</f>
        <v>0</v>
      </c>
      <c r="AH314">
        <f>(AI314 - AJ314 - BN314*1E3/(8.314*(BP314+273.15)) * AL314/BM314 * AK314) * BM314/(100*BA314) * (1000 - BJ314)/1000</f>
        <v>0</v>
      </c>
      <c r="AI314">
        <v>2028.357091070346</v>
      </c>
      <c r="AJ314">
        <v>2028.050606060606</v>
      </c>
      <c r="AK314">
        <v>0.001694639009127384</v>
      </c>
      <c r="AL314">
        <v>67.2318225931843</v>
      </c>
      <c r="AM314">
        <f>(AO314 - AN314 + BN314*1E3/(8.314*(BP314+273.15)) * AQ314/BM314 * AP314) * BM314/(100*BA314) * 1000/(1000 - AO314)</f>
        <v>0</v>
      </c>
      <c r="AN314">
        <v>13.99493627180126</v>
      </c>
      <c r="AO314">
        <v>14.06427999999999</v>
      </c>
      <c r="AP314">
        <v>3.453879583081936E-05</v>
      </c>
      <c r="AQ314">
        <v>78.51837254899301</v>
      </c>
      <c r="AR314">
        <v>0</v>
      </c>
      <c r="AS314">
        <v>0</v>
      </c>
      <c r="AT314">
        <f>IF(AR314*$H$13&gt;=AV314,1.0,(AV314/(AV314-AR314*$H$13)))</f>
        <v>0</v>
      </c>
      <c r="AU314">
        <f>(AT314-1)*100</f>
        <v>0</v>
      </c>
      <c r="AV314">
        <f>MAX(0,($B$13+$C$13*BU314)/(1+$D$13*BU314)*BN314/(BP314+273)*$E$13)</f>
        <v>0</v>
      </c>
      <c r="AW314">
        <f>$B$11*BV314+$C$11*BW314+$F$11*CH314*(1-CK314)</f>
        <v>0</v>
      </c>
      <c r="AX314">
        <f>AW314*AY314</f>
        <v>0</v>
      </c>
      <c r="AY314">
        <f>($B$11*$D$9+$C$11*$D$9+$F$11*((CU314+CM314)/MAX(CU314+CM314+CV314, 0.1)*$I$9+CV314/MAX(CU314+CM314+CV314, 0.1)*$J$9))/($B$11+$C$11+$F$11)</f>
        <v>0</v>
      </c>
      <c r="AZ314">
        <f>($B$11*$K$9+$C$11*$K$9+$F$11*((CU314+CM314)/MAX(CU314+CM314+CV314, 0.1)*$P$9+CV314/MAX(CU314+CM314+CV314, 0.1)*$Q$9))/($B$11+$C$11+$F$11)</f>
        <v>0</v>
      </c>
      <c r="BA314">
        <v>6</v>
      </c>
      <c r="BB314">
        <v>0.5</v>
      </c>
      <c r="BC314" t="s">
        <v>355</v>
      </c>
      <c r="BD314">
        <v>2</v>
      </c>
      <c r="BE314" t="b">
        <v>1</v>
      </c>
      <c r="BF314">
        <v>1714165539.85</v>
      </c>
      <c r="BG314">
        <v>1999.43375</v>
      </c>
      <c r="BH314">
        <v>1999.948333333333</v>
      </c>
      <c r="BI314">
        <v>14.05979166666667</v>
      </c>
      <c r="BJ314">
        <v>13.9936875</v>
      </c>
      <c r="BK314">
        <v>2006.142083333333</v>
      </c>
      <c r="BL314">
        <v>14.07499583333333</v>
      </c>
      <c r="BM314">
        <v>599.9834166666666</v>
      </c>
      <c r="BN314">
        <v>101.2645416666667</v>
      </c>
      <c r="BO314">
        <v>0.1000120666666667</v>
      </c>
      <c r="BP314">
        <v>23.73552916666667</v>
      </c>
      <c r="BQ314">
        <v>23.74450416666667</v>
      </c>
      <c r="BR314">
        <v>999.9</v>
      </c>
      <c r="BS314">
        <v>0</v>
      </c>
      <c r="BT314">
        <v>0</v>
      </c>
      <c r="BU314">
        <v>9995.371250000002</v>
      </c>
      <c r="BV314">
        <v>0</v>
      </c>
      <c r="BW314">
        <v>516.6763333333333</v>
      </c>
      <c r="BX314">
        <v>-0.5142211250000001</v>
      </c>
      <c r="BY314">
        <v>2027.94625</v>
      </c>
      <c r="BZ314">
        <v>2028.332083333333</v>
      </c>
      <c r="CA314">
        <v>0.06610635833333334</v>
      </c>
      <c r="CB314">
        <v>1999.948333333333</v>
      </c>
      <c r="CC314">
        <v>13.9936875</v>
      </c>
      <c r="CD314">
        <v>1.423759583333333</v>
      </c>
      <c r="CE314">
        <v>1.417065</v>
      </c>
      <c r="CF314">
        <v>12.1730625</v>
      </c>
      <c r="CG314">
        <v>12.1014625</v>
      </c>
      <c r="CH314">
        <v>349.9814166666667</v>
      </c>
      <c r="CI314">
        <v>0.9000257499999998</v>
      </c>
      <c r="CJ314">
        <v>0.09997428333333332</v>
      </c>
      <c r="CK314">
        <v>0</v>
      </c>
      <c r="CL314">
        <v>166.4822916666667</v>
      </c>
      <c r="CM314">
        <v>5.00098</v>
      </c>
      <c r="CN314">
        <v>1055.440833333333</v>
      </c>
      <c r="CO314">
        <v>3192.999166666666</v>
      </c>
      <c r="CP314">
        <v>34.875</v>
      </c>
      <c r="CQ314">
        <v>38.30683333333334</v>
      </c>
      <c r="CR314">
        <v>36.55166666666667</v>
      </c>
      <c r="CS314">
        <v>37.56725</v>
      </c>
      <c r="CT314">
        <v>36.562</v>
      </c>
      <c r="CU314">
        <v>310.4916666666667</v>
      </c>
      <c r="CV314">
        <v>34.49125</v>
      </c>
      <c r="CW314">
        <v>0</v>
      </c>
      <c r="CX314">
        <v>1714165633.1</v>
      </c>
      <c r="CY314">
        <v>0</v>
      </c>
      <c r="CZ314">
        <v>1714165438.6</v>
      </c>
      <c r="DA314" t="s">
        <v>985</v>
      </c>
      <c r="DB314">
        <v>1714165438.6</v>
      </c>
      <c r="DC314">
        <v>1714165431.6</v>
      </c>
      <c r="DD314">
        <v>11</v>
      </c>
      <c r="DE314">
        <v>-0.07000000000000001</v>
      </c>
      <c r="DF314">
        <v>0.013</v>
      </c>
      <c r="DG314">
        <v>-6.555</v>
      </c>
      <c r="DH314">
        <v>-0.015</v>
      </c>
      <c r="DI314">
        <v>2000</v>
      </c>
      <c r="DJ314">
        <v>14</v>
      </c>
      <c r="DK314">
        <v>0.64</v>
      </c>
      <c r="DL314">
        <v>0.25</v>
      </c>
      <c r="DM314">
        <v>-0.5524351999999999</v>
      </c>
      <c r="DN314">
        <v>0.8653818011257055</v>
      </c>
      <c r="DO314">
        <v>0.1493118460987272</v>
      </c>
      <c r="DP314">
        <v>0</v>
      </c>
      <c r="DQ314">
        <v>0.06177223</v>
      </c>
      <c r="DR314">
        <v>0.05459149418386483</v>
      </c>
      <c r="DS314">
        <v>0.005361260833106332</v>
      </c>
      <c r="DT314">
        <v>1</v>
      </c>
      <c r="DU314">
        <v>1</v>
      </c>
      <c r="DV314">
        <v>2</v>
      </c>
      <c r="DW314" t="s">
        <v>368</v>
      </c>
      <c r="DX314">
        <v>3.22797</v>
      </c>
      <c r="DY314">
        <v>2.70403</v>
      </c>
      <c r="DZ314">
        <v>0.293386</v>
      </c>
      <c r="EA314">
        <v>0.293507</v>
      </c>
      <c r="EB314">
        <v>0.0784528</v>
      </c>
      <c r="EC314">
        <v>0.07860490000000001</v>
      </c>
      <c r="ED314">
        <v>22973</v>
      </c>
      <c r="EE314">
        <v>22393.5</v>
      </c>
      <c r="EF314">
        <v>31148.4</v>
      </c>
      <c r="EG314">
        <v>30063.3</v>
      </c>
      <c r="EH314">
        <v>38446.7</v>
      </c>
      <c r="EI314">
        <v>36656.1</v>
      </c>
      <c r="EJ314">
        <v>43643.1</v>
      </c>
      <c r="EK314">
        <v>42004.2</v>
      </c>
      <c r="EL314">
        <v>2.0974</v>
      </c>
      <c r="EM314">
        <v>1.84505</v>
      </c>
      <c r="EN314">
        <v>-0.0212342</v>
      </c>
      <c r="EO314">
        <v>0</v>
      </c>
      <c r="EP314">
        <v>24.0949</v>
      </c>
      <c r="EQ314">
        <v>999.9</v>
      </c>
      <c r="ER314">
        <v>33.2</v>
      </c>
      <c r="ES314">
        <v>33.7</v>
      </c>
      <c r="ET314">
        <v>17.2267</v>
      </c>
      <c r="EU314">
        <v>61.4477</v>
      </c>
      <c r="EV314">
        <v>22.7604</v>
      </c>
      <c r="EW314">
        <v>1</v>
      </c>
      <c r="EX314">
        <v>0.118626</v>
      </c>
      <c r="EY314">
        <v>2.74594</v>
      </c>
      <c r="EZ314">
        <v>20.1349</v>
      </c>
      <c r="FA314">
        <v>5.22762</v>
      </c>
      <c r="FB314">
        <v>11.998</v>
      </c>
      <c r="FC314">
        <v>4.96625</v>
      </c>
      <c r="FD314">
        <v>3.297</v>
      </c>
      <c r="FE314">
        <v>9999</v>
      </c>
      <c r="FF314">
        <v>9999</v>
      </c>
      <c r="FG314">
        <v>9999</v>
      </c>
      <c r="FH314">
        <v>30.6</v>
      </c>
      <c r="FI314">
        <v>4.97152</v>
      </c>
      <c r="FJ314">
        <v>1.86827</v>
      </c>
      <c r="FK314">
        <v>1.85966</v>
      </c>
      <c r="FL314">
        <v>1.86568</v>
      </c>
      <c r="FM314">
        <v>1.86355</v>
      </c>
      <c r="FN314">
        <v>1.86493</v>
      </c>
      <c r="FO314">
        <v>1.86038</v>
      </c>
      <c r="FP314">
        <v>1.86447</v>
      </c>
      <c r="FQ314">
        <v>0</v>
      </c>
      <c r="FR314">
        <v>0</v>
      </c>
      <c r="FS314">
        <v>0</v>
      </c>
      <c r="FT314">
        <v>0</v>
      </c>
      <c r="FU314" t="s">
        <v>358</v>
      </c>
      <c r="FV314" t="s">
        <v>359</v>
      </c>
      <c r="FW314" t="s">
        <v>360</v>
      </c>
      <c r="FX314" t="s">
        <v>360</v>
      </c>
      <c r="FY314" t="s">
        <v>360</v>
      </c>
      <c r="FZ314" t="s">
        <v>360</v>
      </c>
      <c r="GA314">
        <v>0</v>
      </c>
      <c r="GB314">
        <v>100</v>
      </c>
      <c r="GC314">
        <v>100</v>
      </c>
      <c r="GD314">
        <v>-6.71</v>
      </c>
      <c r="GE314">
        <v>-0.0152</v>
      </c>
      <c r="GF314">
        <v>1.311380936371286</v>
      </c>
      <c r="GG314">
        <v>-0.004200780211792431</v>
      </c>
      <c r="GH314">
        <v>-6.086107273994438E-07</v>
      </c>
      <c r="GI314">
        <v>3.538391214060535E-10</v>
      </c>
      <c r="GJ314">
        <v>-0.03673970004362161</v>
      </c>
      <c r="GK314">
        <v>0.006682484536868237</v>
      </c>
      <c r="GL314">
        <v>-0.0007200357986506558</v>
      </c>
      <c r="GM314">
        <v>2.515042002614049E-05</v>
      </c>
      <c r="GN314">
        <v>15</v>
      </c>
      <c r="GO314">
        <v>1944</v>
      </c>
      <c r="GP314">
        <v>3</v>
      </c>
      <c r="GQ314">
        <v>20</v>
      </c>
      <c r="GR314">
        <v>1.8</v>
      </c>
      <c r="GS314">
        <v>1.9</v>
      </c>
      <c r="GT314">
        <v>4.021</v>
      </c>
      <c r="GU314">
        <v>2.42798</v>
      </c>
      <c r="GV314">
        <v>1.44775</v>
      </c>
      <c r="GW314">
        <v>2.28516</v>
      </c>
      <c r="GX314">
        <v>1.55151</v>
      </c>
      <c r="GY314">
        <v>2.24487</v>
      </c>
      <c r="GZ314">
        <v>39.0436</v>
      </c>
      <c r="HA314">
        <v>24.0525</v>
      </c>
      <c r="HB314">
        <v>18</v>
      </c>
      <c r="HC314">
        <v>597.201</v>
      </c>
      <c r="HD314">
        <v>436.901</v>
      </c>
      <c r="HE314">
        <v>20.0012</v>
      </c>
      <c r="HF314">
        <v>28.4997</v>
      </c>
      <c r="HG314">
        <v>30.0001</v>
      </c>
      <c r="HH314">
        <v>28.6174</v>
      </c>
      <c r="HI314">
        <v>28.5965</v>
      </c>
      <c r="HJ314">
        <v>80.4907</v>
      </c>
      <c r="HK314">
        <v>24.8232</v>
      </c>
      <c r="HL314">
        <v>25.4976</v>
      </c>
      <c r="HM314">
        <v>20</v>
      </c>
      <c r="HN314">
        <v>2000</v>
      </c>
      <c r="HO314">
        <v>13.931</v>
      </c>
      <c r="HP314">
        <v>98.8344</v>
      </c>
      <c r="HQ314">
        <v>100.345</v>
      </c>
    </row>
    <row r="315" spans="1:225">
      <c r="A315">
        <v>299</v>
      </c>
      <c r="B315">
        <v>1714165556.1</v>
      </c>
      <c r="C315">
        <v>14499</v>
      </c>
      <c r="D315" t="s">
        <v>988</v>
      </c>
      <c r="E315" t="s">
        <v>989</v>
      </c>
      <c r="F315">
        <v>5</v>
      </c>
      <c r="G315" t="s">
        <v>610</v>
      </c>
      <c r="H315">
        <v>1714165548.427586</v>
      </c>
      <c r="I315">
        <f>(J315)/1000</f>
        <v>0</v>
      </c>
      <c r="J315">
        <f>IF(BE315, AM315, AG315)</f>
        <v>0</v>
      </c>
      <c r="K315">
        <f>IF(BE315, AH315, AF315)</f>
        <v>0</v>
      </c>
      <c r="L315">
        <f>BG315 - IF(AT315&gt;1, K315*BA315*100.0/(AV315*BU315), 0)</f>
        <v>0</v>
      </c>
      <c r="M315">
        <f>((S315-I315/2)*L315-K315)/(S315+I315/2)</f>
        <v>0</v>
      </c>
      <c r="N315">
        <f>M315*(BN315+BO315)/1000.0</f>
        <v>0</v>
      </c>
      <c r="O315">
        <f>(BG315 - IF(AT315&gt;1, K315*BA315*100.0/(AV315*BU315), 0))*(BN315+BO315)/1000.0</f>
        <v>0</v>
      </c>
      <c r="P315">
        <f>2.0/((1/R315-1/Q315)+SIGN(R315)*SQRT((1/R315-1/Q315)*(1/R315-1/Q315) + 4*BB315/((BB315+1)*(BB315+1))*(2*1/R315*1/Q315-1/Q315*1/Q315)))</f>
        <v>0</v>
      </c>
      <c r="Q315">
        <f>IF(LEFT(BC315,1)&lt;&gt;"0",IF(LEFT(BC315,1)="1",3.0,BD315),$D$5+$E$5*(BU315*BN315/($K$5*1000))+$F$5*(BU315*BN315/($K$5*1000))*MAX(MIN(BA315,$J$5),$I$5)*MAX(MIN(BA315,$J$5),$I$5)+$G$5*MAX(MIN(BA315,$J$5),$I$5)*(BU315*BN315/($K$5*1000))+$H$5*(BU315*BN315/($K$5*1000))*(BU315*BN315/($K$5*1000)))</f>
        <v>0</v>
      </c>
      <c r="R315">
        <f>I315*(1000-(1000*0.61365*exp(17.502*V315/(240.97+V315))/(BN315+BO315)+BI315)/2)/(1000*0.61365*exp(17.502*V315/(240.97+V315))/(BN315+BO315)-BI315)</f>
        <v>0</v>
      </c>
      <c r="S315">
        <f>1/((BB315+1)/(P315/1.6)+1/(Q315/1.37)) + BB315/((BB315+1)/(P315/1.6) + BB315/(Q315/1.37))</f>
        <v>0</v>
      </c>
      <c r="T315">
        <f>(AW315*AZ315)</f>
        <v>0</v>
      </c>
      <c r="U315">
        <f>(BP315+(T315+2*0.95*5.67E-8*(((BP315+$B$7)+273)^4-(BP315+273)^4)-44100*I315)/(1.84*29.3*Q315+8*0.95*5.67E-8*(BP315+273)^3))</f>
        <v>0</v>
      </c>
      <c r="V315">
        <f>($C$7*BQ315+$D$7*BR315+$E$7*U315)</f>
        <v>0</v>
      </c>
      <c r="W315">
        <f>0.61365*exp(17.502*V315/(240.97+V315))</f>
        <v>0</v>
      </c>
      <c r="X315">
        <f>(Y315/Z315*100)</f>
        <v>0</v>
      </c>
      <c r="Y315">
        <f>BI315*(BN315+BO315)/1000</f>
        <v>0</v>
      </c>
      <c r="Z315">
        <f>0.61365*exp(17.502*BP315/(240.97+BP315))</f>
        <v>0</v>
      </c>
      <c r="AA315">
        <f>(W315-BI315*(BN315+BO315)/1000)</f>
        <v>0</v>
      </c>
      <c r="AB315">
        <f>(-I315*44100)</f>
        <v>0</v>
      </c>
      <c r="AC315">
        <f>2*29.3*Q315*0.92*(BP315-V315)</f>
        <v>0</v>
      </c>
      <c r="AD315">
        <f>2*0.95*5.67E-8*(((BP315+$B$7)+273)^4-(V315+273)^4)</f>
        <v>0</v>
      </c>
      <c r="AE315">
        <f>T315+AD315+AB315+AC315</f>
        <v>0</v>
      </c>
      <c r="AF315">
        <f>BM315*AT315*(BH315-BG315*(1000-AT315*BJ315)/(1000-AT315*BI315))/(100*BA315)</f>
        <v>0</v>
      </c>
      <c r="AG315">
        <f>1000*BM315*AT315*(BI315-BJ315)/(100*BA315*(1000-AT315*BI315))</f>
        <v>0</v>
      </c>
      <c r="AH315">
        <f>(AI315 - AJ315 - BN315*1E3/(8.314*(BP315+273.15)) * AL315/BM315 * AK315) * BM315/(100*BA315) * (1000 - BJ315)/1000</f>
        <v>0</v>
      </c>
      <c r="AI315">
        <v>2028.476821280142</v>
      </c>
      <c r="AJ315">
        <v>2028.135030303029</v>
      </c>
      <c r="AK315">
        <v>0.03183586561314836</v>
      </c>
      <c r="AL315">
        <v>67.2318225931843</v>
      </c>
      <c r="AM315">
        <f>(AO315 - AN315 + BN315*1E3/(8.314*(BP315+273.15)) * AQ315/BM315 * AP315) * BM315/(100*BA315) * 1000/(1000 - AO315)</f>
        <v>0</v>
      </c>
      <c r="AN315">
        <v>13.99784506536637</v>
      </c>
      <c r="AO315">
        <v>14.06692424242424</v>
      </c>
      <c r="AP315">
        <v>9.506678249899492E-06</v>
      </c>
      <c r="AQ315">
        <v>78.51837254899301</v>
      </c>
      <c r="AR315">
        <v>0</v>
      </c>
      <c r="AS315">
        <v>0</v>
      </c>
      <c r="AT315">
        <f>IF(AR315*$H$13&gt;=AV315,1.0,(AV315/(AV315-AR315*$H$13)))</f>
        <v>0</v>
      </c>
      <c r="AU315">
        <f>(AT315-1)*100</f>
        <v>0</v>
      </c>
      <c r="AV315">
        <f>MAX(0,($B$13+$C$13*BU315)/(1+$D$13*BU315)*BN315/(BP315+273)*$E$13)</f>
        <v>0</v>
      </c>
      <c r="AW315">
        <f>$B$11*BV315+$C$11*BW315+$F$11*CH315*(1-CK315)</f>
        <v>0</v>
      </c>
      <c r="AX315">
        <f>AW315*AY315</f>
        <v>0</v>
      </c>
      <c r="AY315">
        <f>($B$11*$D$9+$C$11*$D$9+$F$11*((CU315+CM315)/MAX(CU315+CM315+CV315, 0.1)*$I$9+CV315/MAX(CU315+CM315+CV315, 0.1)*$J$9))/($B$11+$C$11+$F$11)</f>
        <v>0</v>
      </c>
      <c r="AZ315">
        <f>($B$11*$K$9+$C$11*$K$9+$F$11*((CU315+CM315)/MAX(CU315+CM315+CV315, 0.1)*$P$9+CV315/MAX(CU315+CM315+CV315, 0.1)*$Q$9))/($B$11+$C$11+$F$11)</f>
        <v>0</v>
      </c>
      <c r="BA315">
        <v>6</v>
      </c>
      <c r="BB315">
        <v>0.5</v>
      </c>
      <c r="BC315" t="s">
        <v>355</v>
      </c>
      <c r="BD315">
        <v>2</v>
      </c>
      <c r="BE315" t="b">
        <v>1</v>
      </c>
      <c r="BF315">
        <v>1714165548.427586</v>
      </c>
      <c r="BG315">
        <v>1999.561379310345</v>
      </c>
      <c r="BH315">
        <v>2000.009655172414</v>
      </c>
      <c r="BI315">
        <v>14.06513103448276</v>
      </c>
      <c r="BJ315">
        <v>13.99649310344828</v>
      </c>
      <c r="BK315">
        <v>2006.271034482759</v>
      </c>
      <c r="BL315">
        <v>14.08033103448276</v>
      </c>
      <c r="BM315">
        <v>600.0257586206897</v>
      </c>
      <c r="BN315">
        <v>101.2627931034483</v>
      </c>
      <c r="BO315">
        <v>0.1000132482758621</v>
      </c>
      <c r="BP315">
        <v>23.72973448275862</v>
      </c>
      <c r="BQ315">
        <v>23.73817931034483</v>
      </c>
      <c r="BR315">
        <v>999.9000000000002</v>
      </c>
      <c r="BS315">
        <v>0</v>
      </c>
      <c r="BT315">
        <v>0</v>
      </c>
      <c r="BU315">
        <v>9997.715517241379</v>
      </c>
      <c r="BV315">
        <v>0</v>
      </c>
      <c r="BW315">
        <v>408.9031034482758</v>
      </c>
      <c r="BX315">
        <v>-0.4473623793103448</v>
      </c>
      <c r="BY315">
        <v>2028.086206896552</v>
      </c>
      <c r="BZ315">
        <v>2028.398275862069</v>
      </c>
      <c r="CA315">
        <v>0.06863959655172412</v>
      </c>
      <c r="CB315">
        <v>2000.009655172414</v>
      </c>
      <c r="CC315">
        <v>13.99649310344828</v>
      </c>
      <c r="CD315">
        <v>1.424276551724138</v>
      </c>
      <c r="CE315">
        <v>1.417324482758621</v>
      </c>
      <c r="CF315">
        <v>12.17857931034483</v>
      </c>
      <c r="CG315">
        <v>12.10426551724138</v>
      </c>
      <c r="CH315">
        <v>349.985896551724</v>
      </c>
      <c r="CI315">
        <v>0.9000275172413792</v>
      </c>
      <c r="CJ315">
        <v>0.09997253103448275</v>
      </c>
      <c r="CK315">
        <v>0</v>
      </c>
      <c r="CL315">
        <v>166.4379655172414</v>
      </c>
      <c r="CM315">
        <v>5.00098</v>
      </c>
      <c r="CN315">
        <v>1075.311034482759</v>
      </c>
      <c r="CO315">
        <v>3193.042068965518</v>
      </c>
      <c r="CP315">
        <v>34.84024137931035</v>
      </c>
      <c r="CQ315">
        <v>38.27137931034483</v>
      </c>
      <c r="CR315">
        <v>36.49979310344828</v>
      </c>
      <c r="CS315">
        <v>37.5685172413793</v>
      </c>
      <c r="CT315">
        <v>36.54706896551724</v>
      </c>
      <c r="CU315">
        <v>310.4958620689655</v>
      </c>
      <c r="CV315">
        <v>34.49034482758621</v>
      </c>
      <c r="CW315">
        <v>0</v>
      </c>
      <c r="CX315">
        <v>1714165643.3</v>
      </c>
      <c r="CY315">
        <v>0</v>
      </c>
      <c r="CZ315">
        <v>1714165438.6</v>
      </c>
      <c r="DA315" t="s">
        <v>985</v>
      </c>
      <c r="DB315">
        <v>1714165438.6</v>
      </c>
      <c r="DC315">
        <v>1714165431.6</v>
      </c>
      <c r="DD315">
        <v>11</v>
      </c>
      <c r="DE315">
        <v>-0.07000000000000001</v>
      </c>
      <c r="DF315">
        <v>0.013</v>
      </c>
      <c r="DG315">
        <v>-6.555</v>
      </c>
      <c r="DH315">
        <v>-0.015</v>
      </c>
      <c r="DI315">
        <v>2000</v>
      </c>
      <c r="DJ315">
        <v>14</v>
      </c>
      <c r="DK315">
        <v>0.64</v>
      </c>
      <c r="DL315">
        <v>0.25</v>
      </c>
      <c r="DM315">
        <v>-0.4908208536585365</v>
      </c>
      <c r="DN315">
        <v>0.4402290940766553</v>
      </c>
      <c r="DO315">
        <v>0.105438073225197</v>
      </c>
      <c r="DP315">
        <v>0</v>
      </c>
      <c r="DQ315">
        <v>0.06775072439024389</v>
      </c>
      <c r="DR315">
        <v>0.01445007386759593</v>
      </c>
      <c r="DS315">
        <v>0.001828616802698815</v>
      </c>
      <c r="DT315">
        <v>1</v>
      </c>
      <c r="DU315">
        <v>1</v>
      </c>
      <c r="DV315">
        <v>2</v>
      </c>
      <c r="DW315" t="s">
        <v>368</v>
      </c>
      <c r="DX315">
        <v>3.22774</v>
      </c>
      <c r="DY315">
        <v>2.70406</v>
      </c>
      <c r="DZ315">
        <v>0.293392</v>
      </c>
      <c r="EA315">
        <v>0.293494</v>
      </c>
      <c r="EB315">
        <v>0.0784668</v>
      </c>
      <c r="EC315">
        <v>0.0786227</v>
      </c>
      <c r="ED315">
        <v>22972.7</v>
      </c>
      <c r="EE315">
        <v>22394</v>
      </c>
      <c r="EF315">
        <v>31148.2</v>
      </c>
      <c r="EG315">
        <v>30063.4</v>
      </c>
      <c r="EH315">
        <v>38446</v>
      </c>
      <c r="EI315">
        <v>36655.5</v>
      </c>
      <c r="EJ315">
        <v>43643</v>
      </c>
      <c r="EK315">
        <v>42004.2</v>
      </c>
      <c r="EL315">
        <v>2.09858</v>
      </c>
      <c r="EM315">
        <v>1.8454</v>
      </c>
      <c r="EN315">
        <v>-0.0222027</v>
      </c>
      <c r="EO315">
        <v>0</v>
      </c>
      <c r="EP315">
        <v>24.0937</v>
      </c>
      <c r="EQ315">
        <v>999.9</v>
      </c>
      <c r="ER315">
        <v>33.2</v>
      </c>
      <c r="ES315">
        <v>33.7</v>
      </c>
      <c r="ET315">
        <v>17.228</v>
      </c>
      <c r="EU315">
        <v>61.4377</v>
      </c>
      <c r="EV315">
        <v>22.516</v>
      </c>
      <c r="EW315">
        <v>1</v>
      </c>
      <c r="EX315">
        <v>0.118514</v>
      </c>
      <c r="EY315">
        <v>2.74587</v>
      </c>
      <c r="EZ315">
        <v>20.135</v>
      </c>
      <c r="FA315">
        <v>5.22762</v>
      </c>
      <c r="FB315">
        <v>11.998</v>
      </c>
      <c r="FC315">
        <v>4.96605</v>
      </c>
      <c r="FD315">
        <v>3.297</v>
      </c>
      <c r="FE315">
        <v>9999</v>
      </c>
      <c r="FF315">
        <v>9999</v>
      </c>
      <c r="FG315">
        <v>9999</v>
      </c>
      <c r="FH315">
        <v>30.6</v>
      </c>
      <c r="FI315">
        <v>4.97153</v>
      </c>
      <c r="FJ315">
        <v>1.86826</v>
      </c>
      <c r="FK315">
        <v>1.85966</v>
      </c>
      <c r="FL315">
        <v>1.86569</v>
      </c>
      <c r="FM315">
        <v>1.86354</v>
      </c>
      <c r="FN315">
        <v>1.86493</v>
      </c>
      <c r="FO315">
        <v>1.8604</v>
      </c>
      <c r="FP315">
        <v>1.86447</v>
      </c>
      <c r="FQ315">
        <v>0</v>
      </c>
      <c r="FR315">
        <v>0</v>
      </c>
      <c r="FS315">
        <v>0</v>
      </c>
      <c r="FT315">
        <v>0</v>
      </c>
      <c r="FU315" t="s">
        <v>358</v>
      </c>
      <c r="FV315" t="s">
        <v>359</v>
      </c>
      <c r="FW315" t="s">
        <v>360</v>
      </c>
      <c r="FX315" t="s">
        <v>360</v>
      </c>
      <c r="FY315" t="s">
        <v>360</v>
      </c>
      <c r="FZ315" t="s">
        <v>360</v>
      </c>
      <c r="GA315">
        <v>0</v>
      </c>
      <c r="GB315">
        <v>100</v>
      </c>
      <c r="GC315">
        <v>100</v>
      </c>
      <c r="GD315">
        <v>-6.71</v>
      </c>
      <c r="GE315">
        <v>-0.0152</v>
      </c>
      <c r="GF315">
        <v>1.311380936371286</v>
      </c>
      <c r="GG315">
        <v>-0.004200780211792431</v>
      </c>
      <c r="GH315">
        <v>-6.086107273994438E-07</v>
      </c>
      <c r="GI315">
        <v>3.538391214060535E-10</v>
      </c>
      <c r="GJ315">
        <v>-0.03673970004362161</v>
      </c>
      <c r="GK315">
        <v>0.006682484536868237</v>
      </c>
      <c r="GL315">
        <v>-0.0007200357986506558</v>
      </c>
      <c r="GM315">
        <v>2.515042002614049E-05</v>
      </c>
      <c r="GN315">
        <v>15</v>
      </c>
      <c r="GO315">
        <v>1944</v>
      </c>
      <c r="GP315">
        <v>3</v>
      </c>
      <c r="GQ315">
        <v>20</v>
      </c>
      <c r="GR315">
        <v>2</v>
      </c>
      <c r="GS315">
        <v>2.1</v>
      </c>
      <c r="GT315">
        <v>4.021</v>
      </c>
      <c r="GU315">
        <v>2.41699</v>
      </c>
      <c r="GV315">
        <v>1.44775</v>
      </c>
      <c r="GW315">
        <v>2.28516</v>
      </c>
      <c r="GX315">
        <v>1.55151</v>
      </c>
      <c r="GY315">
        <v>2.39624</v>
      </c>
      <c r="GZ315">
        <v>39.0436</v>
      </c>
      <c r="HA315">
        <v>24.0612</v>
      </c>
      <c r="HB315">
        <v>18</v>
      </c>
      <c r="HC315">
        <v>598.011</v>
      </c>
      <c r="HD315">
        <v>437.096</v>
      </c>
      <c r="HE315">
        <v>19.9998</v>
      </c>
      <c r="HF315">
        <v>28.4985</v>
      </c>
      <c r="HG315">
        <v>30.0001</v>
      </c>
      <c r="HH315">
        <v>28.615</v>
      </c>
      <c r="HI315">
        <v>28.5942</v>
      </c>
      <c r="HJ315">
        <v>80.4915</v>
      </c>
      <c r="HK315">
        <v>25.1021</v>
      </c>
      <c r="HL315">
        <v>25.4976</v>
      </c>
      <c r="HM315">
        <v>20</v>
      </c>
      <c r="HN315">
        <v>2000</v>
      </c>
      <c r="HO315">
        <v>13.8936</v>
      </c>
      <c r="HP315">
        <v>98.8339</v>
      </c>
      <c r="HQ315">
        <v>100.346</v>
      </c>
    </row>
    <row r="316" spans="1:225">
      <c r="A316">
        <v>300</v>
      </c>
      <c r="B316">
        <v>1714165566.1</v>
      </c>
      <c r="C316">
        <v>14509</v>
      </c>
      <c r="D316" t="s">
        <v>990</v>
      </c>
      <c r="E316" t="s">
        <v>991</v>
      </c>
      <c r="F316">
        <v>5</v>
      </c>
      <c r="G316" t="s">
        <v>610</v>
      </c>
      <c r="H316">
        <v>1714165558.166666</v>
      </c>
      <c r="I316">
        <f>(J316)/1000</f>
        <v>0</v>
      </c>
      <c r="J316">
        <f>IF(BE316, AM316, AG316)</f>
        <v>0</v>
      </c>
      <c r="K316">
        <f>IF(BE316, AH316, AF316)</f>
        <v>0</v>
      </c>
      <c r="L316">
        <f>BG316 - IF(AT316&gt;1, K316*BA316*100.0/(AV316*BU316), 0)</f>
        <v>0</v>
      </c>
      <c r="M316">
        <f>((S316-I316/2)*L316-K316)/(S316+I316/2)</f>
        <v>0</v>
      </c>
      <c r="N316">
        <f>M316*(BN316+BO316)/1000.0</f>
        <v>0</v>
      </c>
      <c r="O316">
        <f>(BG316 - IF(AT316&gt;1, K316*BA316*100.0/(AV316*BU316), 0))*(BN316+BO316)/1000.0</f>
        <v>0</v>
      </c>
      <c r="P316">
        <f>2.0/((1/R316-1/Q316)+SIGN(R316)*SQRT((1/R316-1/Q316)*(1/R316-1/Q316) + 4*BB316/((BB316+1)*(BB316+1))*(2*1/R316*1/Q316-1/Q316*1/Q316)))</f>
        <v>0</v>
      </c>
      <c r="Q316">
        <f>IF(LEFT(BC316,1)&lt;&gt;"0",IF(LEFT(BC316,1)="1",3.0,BD316),$D$5+$E$5*(BU316*BN316/($K$5*1000))+$F$5*(BU316*BN316/($K$5*1000))*MAX(MIN(BA316,$J$5),$I$5)*MAX(MIN(BA316,$J$5),$I$5)+$G$5*MAX(MIN(BA316,$J$5),$I$5)*(BU316*BN316/($K$5*1000))+$H$5*(BU316*BN316/($K$5*1000))*(BU316*BN316/($K$5*1000)))</f>
        <v>0</v>
      </c>
      <c r="R316">
        <f>I316*(1000-(1000*0.61365*exp(17.502*V316/(240.97+V316))/(BN316+BO316)+BI316)/2)/(1000*0.61365*exp(17.502*V316/(240.97+V316))/(BN316+BO316)-BI316)</f>
        <v>0</v>
      </c>
      <c r="S316">
        <f>1/((BB316+1)/(P316/1.6)+1/(Q316/1.37)) + BB316/((BB316+1)/(P316/1.6) + BB316/(Q316/1.37))</f>
        <v>0</v>
      </c>
      <c r="T316">
        <f>(AW316*AZ316)</f>
        <v>0</v>
      </c>
      <c r="U316">
        <f>(BP316+(T316+2*0.95*5.67E-8*(((BP316+$B$7)+273)^4-(BP316+273)^4)-44100*I316)/(1.84*29.3*Q316+8*0.95*5.67E-8*(BP316+273)^3))</f>
        <v>0</v>
      </c>
      <c r="V316">
        <f>($C$7*BQ316+$D$7*BR316+$E$7*U316)</f>
        <v>0</v>
      </c>
      <c r="W316">
        <f>0.61365*exp(17.502*V316/(240.97+V316))</f>
        <v>0</v>
      </c>
      <c r="X316">
        <f>(Y316/Z316*100)</f>
        <v>0</v>
      </c>
      <c r="Y316">
        <f>BI316*(BN316+BO316)/1000</f>
        <v>0</v>
      </c>
      <c r="Z316">
        <f>0.61365*exp(17.502*BP316/(240.97+BP316))</f>
        <v>0</v>
      </c>
      <c r="AA316">
        <f>(W316-BI316*(BN316+BO316)/1000)</f>
        <v>0</v>
      </c>
      <c r="AB316">
        <f>(-I316*44100)</f>
        <v>0</v>
      </c>
      <c r="AC316">
        <f>2*29.3*Q316*0.92*(BP316-V316)</f>
        <v>0</v>
      </c>
      <c r="AD316">
        <f>2*0.95*5.67E-8*(((BP316+$B$7)+273)^4-(V316+273)^4)</f>
        <v>0</v>
      </c>
      <c r="AE316">
        <f>T316+AD316+AB316+AC316</f>
        <v>0</v>
      </c>
      <c r="AF316">
        <f>BM316*AT316*(BH316-BG316*(1000-AT316*BJ316)/(1000-AT316*BI316))/(100*BA316)</f>
        <v>0</v>
      </c>
      <c r="AG316">
        <f>1000*BM316*AT316*(BI316-BJ316)/(100*BA316*(1000-AT316*BI316))</f>
        <v>0</v>
      </c>
      <c r="AH316">
        <f>(AI316 - AJ316 - BN316*1E3/(8.314*(BP316+273.15)) * AL316/BM316 * AK316) * BM316/(100*BA316) * (1000 - BJ316)/1000</f>
        <v>0</v>
      </c>
      <c r="AI316">
        <v>2028.49558784779</v>
      </c>
      <c r="AJ316">
        <v>2028.192909090909</v>
      </c>
      <c r="AK316">
        <v>0.003085729702538008</v>
      </c>
      <c r="AL316">
        <v>67.2318225931843</v>
      </c>
      <c r="AM316">
        <f>(AO316 - AN316 + BN316*1E3/(8.314*(BP316+273.15)) * AQ316/BM316 * AP316) * BM316/(100*BA316) * 1000/(1000 - AO316)</f>
        <v>0</v>
      </c>
      <c r="AN316">
        <v>13.97316894923958</v>
      </c>
      <c r="AO316">
        <v>14.05900727272727</v>
      </c>
      <c r="AP316">
        <v>-5.741805190807932E-05</v>
      </c>
      <c r="AQ316">
        <v>78.51837254899301</v>
      </c>
      <c r="AR316">
        <v>0</v>
      </c>
      <c r="AS316">
        <v>0</v>
      </c>
      <c r="AT316">
        <f>IF(AR316*$H$13&gt;=AV316,1.0,(AV316/(AV316-AR316*$H$13)))</f>
        <v>0</v>
      </c>
      <c r="AU316">
        <f>(AT316-1)*100</f>
        <v>0</v>
      </c>
      <c r="AV316">
        <f>MAX(0,($B$13+$C$13*BU316)/(1+$D$13*BU316)*BN316/(BP316+273)*$E$13)</f>
        <v>0</v>
      </c>
      <c r="AW316">
        <f>$B$11*BV316+$C$11*BW316+$F$11*CH316*(1-CK316)</f>
        <v>0</v>
      </c>
      <c r="AX316">
        <f>AW316*AY316</f>
        <v>0</v>
      </c>
      <c r="AY316">
        <f>($B$11*$D$9+$C$11*$D$9+$F$11*((CU316+CM316)/MAX(CU316+CM316+CV316, 0.1)*$I$9+CV316/MAX(CU316+CM316+CV316, 0.1)*$J$9))/($B$11+$C$11+$F$11)</f>
        <v>0</v>
      </c>
      <c r="AZ316">
        <f>($B$11*$K$9+$C$11*$K$9+$F$11*((CU316+CM316)/MAX(CU316+CM316+CV316, 0.1)*$P$9+CV316/MAX(CU316+CM316+CV316, 0.1)*$Q$9))/($B$11+$C$11+$F$11)</f>
        <v>0</v>
      </c>
      <c r="BA316">
        <v>6</v>
      </c>
      <c r="BB316">
        <v>0.5</v>
      </c>
      <c r="BC316" t="s">
        <v>355</v>
      </c>
      <c r="BD316">
        <v>2</v>
      </c>
      <c r="BE316" t="b">
        <v>1</v>
      </c>
      <c r="BF316">
        <v>1714165558.166666</v>
      </c>
      <c r="BG316">
        <v>1999.579</v>
      </c>
      <c r="BH316">
        <v>2000.023666666667</v>
      </c>
      <c r="BI316">
        <v>14.06606</v>
      </c>
      <c r="BJ316">
        <v>13.98685666666667</v>
      </c>
      <c r="BK316">
        <v>2006.287666666667</v>
      </c>
      <c r="BL316">
        <v>14.08126</v>
      </c>
      <c r="BM316">
        <v>600.0323</v>
      </c>
      <c r="BN316">
        <v>101.2600333333333</v>
      </c>
      <c r="BO316">
        <v>0.1001144233333333</v>
      </c>
      <c r="BP316">
        <v>23.71724</v>
      </c>
      <c r="BQ316">
        <v>23.73303</v>
      </c>
      <c r="BR316">
        <v>999.9000000000002</v>
      </c>
      <c r="BS316">
        <v>0</v>
      </c>
      <c r="BT316">
        <v>0</v>
      </c>
      <c r="BU316">
        <v>9994.247333333335</v>
      </c>
      <c r="BV316">
        <v>0</v>
      </c>
      <c r="BW316">
        <v>574.9346666666667</v>
      </c>
      <c r="BX316">
        <v>-0.4452637</v>
      </c>
      <c r="BY316">
        <v>2028.106666666667</v>
      </c>
      <c r="BZ316">
        <v>2028.394</v>
      </c>
      <c r="CA316">
        <v>0.07920040666666667</v>
      </c>
      <c r="CB316">
        <v>2000.023666666667</v>
      </c>
      <c r="CC316">
        <v>13.98685666666667</v>
      </c>
      <c r="CD316">
        <v>1.424331333333334</v>
      </c>
      <c r="CE316">
        <v>1.416309666666666</v>
      </c>
      <c r="CF316">
        <v>12.17916666666667</v>
      </c>
      <c r="CG316">
        <v>12.09340666666667</v>
      </c>
      <c r="CH316">
        <v>349.9839333333333</v>
      </c>
      <c r="CI316">
        <v>0.9000106666666666</v>
      </c>
      <c r="CJ316">
        <v>0.09998934666666665</v>
      </c>
      <c r="CK316">
        <v>0</v>
      </c>
      <c r="CL316">
        <v>166.5217666666667</v>
      </c>
      <c r="CM316">
        <v>5.00098</v>
      </c>
      <c r="CN316">
        <v>1076.494333333333</v>
      </c>
      <c r="CO316">
        <v>3193.006333333334</v>
      </c>
      <c r="CP316">
        <v>34.78306666666666</v>
      </c>
      <c r="CQ316">
        <v>38.23739999999999</v>
      </c>
      <c r="CR316">
        <v>36.4475</v>
      </c>
      <c r="CS316">
        <v>37.5372</v>
      </c>
      <c r="CT316">
        <v>36.50620000000001</v>
      </c>
      <c r="CU316">
        <v>310.487</v>
      </c>
      <c r="CV316">
        <v>34.495</v>
      </c>
      <c r="CW316">
        <v>0</v>
      </c>
      <c r="CX316">
        <v>1714165653.5</v>
      </c>
      <c r="CY316">
        <v>0</v>
      </c>
      <c r="CZ316">
        <v>1714165438.6</v>
      </c>
      <c r="DA316" t="s">
        <v>985</v>
      </c>
      <c r="DB316">
        <v>1714165438.6</v>
      </c>
      <c r="DC316">
        <v>1714165431.6</v>
      </c>
      <c r="DD316">
        <v>11</v>
      </c>
      <c r="DE316">
        <v>-0.07000000000000001</v>
      </c>
      <c r="DF316">
        <v>0.013</v>
      </c>
      <c r="DG316">
        <v>-6.555</v>
      </c>
      <c r="DH316">
        <v>-0.015</v>
      </c>
      <c r="DI316">
        <v>2000</v>
      </c>
      <c r="DJ316">
        <v>14</v>
      </c>
      <c r="DK316">
        <v>0.64</v>
      </c>
      <c r="DL316">
        <v>0.25</v>
      </c>
      <c r="DM316">
        <v>-0.4402987073170731</v>
      </c>
      <c r="DN316">
        <v>0.2148493797909415</v>
      </c>
      <c r="DO316">
        <v>0.08389499542481048</v>
      </c>
      <c r="DP316">
        <v>0</v>
      </c>
      <c r="DQ316">
        <v>0.07493345365853658</v>
      </c>
      <c r="DR316">
        <v>0.07491733797909417</v>
      </c>
      <c r="DS316">
        <v>0.008853902527274998</v>
      </c>
      <c r="DT316">
        <v>1</v>
      </c>
      <c r="DU316">
        <v>1</v>
      </c>
      <c r="DV316">
        <v>2</v>
      </c>
      <c r="DW316" t="s">
        <v>368</v>
      </c>
      <c r="DX316">
        <v>3.22807</v>
      </c>
      <c r="DY316">
        <v>2.70461</v>
      </c>
      <c r="DZ316">
        <v>0.293393</v>
      </c>
      <c r="EA316">
        <v>0.293519</v>
      </c>
      <c r="EB316">
        <v>0.0784239</v>
      </c>
      <c r="EC316">
        <v>0.0784485</v>
      </c>
      <c r="ED316">
        <v>22973</v>
      </c>
      <c r="EE316">
        <v>22393</v>
      </c>
      <c r="EF316">
        <v>31148.7</v>
      </c>
      <c r="EG316">
        <v>30063.2</v>
      </c>
      <c r="EH316">
        <v>38448.4</v>
      </c>
      <c r="EI316">
        <v>36662.2</v>
      </c>
      <c r="EJ316">
        <v>43643.7</v>
      </c>
      <c r="EK316">
        <v>42003.9</v>
      </c>
      <c r="EL316">
        <v>2.09942</v>
      </c>
      <c r="EM316">
        <v>1.84455</v>
      </c>
      <c r="EN316">
        <v>-0.0216067</v>
      </c>
      <c r="EO316">
        <v>0</v>
      </c>
      <c r="EP316">
        <v>24.0781</v>
      </c>
      <c r="EQ316">
        <v>999.9</v>
      </c>
      <c r="ER316">
        <v>33.2</v>
      </c>
      <c r="ES316">
        <v>33.7</v>
      </c>
      <c r="ET316">
        <v>17.2269</v>
      </c>
      <c r="EU316">
        <v>61.1877</v>
      </c>
      <c r="EV316">
        <v>22.3638</v>
      </c>
      <c r="EW316">
        <v>1</v>
      </c>
      <c r="EX316">
        <v>0.118361</v>
      </c>
      <c r="EY316">
        <v>2.72954</v>
      </c>
      <c r="EZ316">
        <v>20.135</v>
      </c>
      <c r="FA316">
        <v>5.22762</v>
      </c>
      <c r="FB316">
        <v>11.998</v>
      </c>
      <c r="FC316">
        <v>4.9665</v>
      </c>
      <c r="FD316">
        <v>3.297</v>
      </c>
      <c r="FE316">
        <v>9999</v>
      </c>
      <c r="FF316">
        <v>9999</v>
      </c>
      <c r="FG316">
        <v>9999</v>
      </c>
      <c r="FH316">
        <v>30.6</v>
      </c>
      <c r="FI316">
        <v>4.97151</v>
      </c>
      <c r="FJ316">
        <v>1.86824</v>
      </c>
      <c r="FK316">
        <v>1.85965</v>
      </c>
      <c r="FL316">
        <v>1.86568</v>
      </c>
      <c r="FM316">
        <v>1.86354</v>
      </c>
      <c r="FN316">
        <v>1.86493</v>
      </c>
      <c r="FO316">
        <v>1.86042</v>
      </c>
      <c r="FP316">
        <v>1.86447</v>
      </c>
      <c r="FQ316">
        <v>0</v>
      </c>
      <c r="FR316">
        <v>0</v>
      </c>
      <c r="FS316">
        <v>0</v>
      </c>
      <c r="FT316">
        <v>0</v>
      </c>
      <c r="FU316" t="s">
        <v>358</v>
      </c>
      <c r="FV316" t="s">
        <v>359</v>
      </c>
      <c r="FW316" t="s">
        <v>360</v>
      </c>
      <c r="FX316" t="s">
        <v>360</v>
      </c>
      <c r="FY316" t="s">
        <v>360</v>
      </c>
      <c r="FZ316" t="s">
        <v>360</v>
      </c>
      <c r="GA316">
        <v>0</v>
      </c>
      <c r="GB316">
        <v>100</v>
      </c>
      <c r="GC316">
        <v>100</v>
      </c>
      <c r="GD316">
        <v>-6.71</v>
      </c>
      <c r="GE316">
        <v>-0.0152</v>
      </c>
      <c r="GF316">
        <v>1.311380936371286</v>
      </c>
      <c r="GG316">
        <v>-0.004200780211792431</v>
      </c>
      <c r="GH316">
        <v>-6.086107273994438E-07</v>
      </c>
      <c r="GI316">
        <v>3.538391214060535E-10</v>
      </c>
      <c r="GJ316">
        <v>-0.03673970004362161</v>
      </c>
      <c r="GK316">
        <v>0.006682484536868237</v>
      </c>
      <c r="GL316">
        <v>-0.0007200357986506558</v>
      </c>
      <c r="GM316">
        <v>2.515042002614049E-05</v>
      </c>
      <c r="GN316">
        <v>15</v>
      </c>
      <c r="GO316">
        <v>1944</v>
      </c>
      <c r="GP316">
        <v>3</v>
      </c>
      <c r="GQ316">
        <v>20</v>
      </c>
      <c r="GR316">
        <v>2.1</v>
      </c>
      <c r="GS316">
        <v>2.2</v>
      </c>
      <c r="GT316">
        <v>4.021</v>
      </c>
      <c r="GU316">
        <v>2.43408</v>
      </c>
      <c r="GV316">
        <v>1.44897</v>
      </c>
      <c r="GW316">
        <v>2.28516</v>
      </c>
      <c r="GX316">
        <v>1.55151</v>
      </c>
      <c r="GY316">
        <v>2.28638</v>
      </c>
      <c r="GZ316">
        <v>39.0436</v>
      </c>
      <c r="HA316">
        <v>24.0525</v>
      </c>
      <c r="HB316">
        <v>18</v>
      </c>
      <c r="HC316">
        <v>598.5890000000001</v>
      </c>
      <c r="HD316">
        <v>436.564</v>
      </c>
      <c r="HE316">
        <v>19.9985</v>
      </c>
      <c r="HF316">
        <v>28.4973</v>
      </c>
      <c r="HG316">
        <v>30</v>
      </c>
      <c r="HH316">
        <v>28.6125</v>
      </c>
      <c r="HI316">
        <v>28.5917</v>
      </c>
      <c r="HJ316">
        <v>80.4802</v>
      </c>
      <c r="HK316">
        <v>25.4153</v>
      </c>
      <c r="HL316">
        <v>25.4976</v>
      </c>
      <c r="HM316">
        <v>20</v>
      </c>
      <c r="HN316">
        <v>2000</v>
      </c>
      <c r="HO316">
        <v>13.8736</v>
      </c>
      <c r="HP316">
        <v>98.8355</v>
      </c>
      <c r="HQ316">
        <v>100.345</v>
      </c>
    </row>
    <row r="317" spans="1:225">
      <c r="A317">
        <v>301</v>
      </c>
      <c r="B317">
        <v>1714165576.1</v>
      </c>
      <c r="C317">
        <v>14519</v>
      </c>
      <c r="D317" t="s">
        <v>992</v>
      </c>
      <c r="E317" t="s">
        <v>993</v>
      </c>
      <c r="F317">
        <v>5</v>
      </c>
      <c r="G317" t="s">
        <v>610</v>
      </c>
      <c r="H317">
        <v>1714165568.166666</v>
      </c>
      <c r="I317">
        <f>(J317)/1000</f>
        <v>0</v>
      </c>
      <c r="J317">
        <f>IF(BE317, AM317, AG317)</f>
        <v>0</v>
      </c>
      <c r="K317">
        <f>IF(BE317, AH317, AF317)</f>
        <v>0</v>
      </c>
      <c r="L317">
        <f>BG317 - IF(AT317&gt;1, K317*BA317*100.0/(AV317*BU317), 0)</f>
        <v>0</v>
      </c>
      <c r="M317">
        <f>((S317-I317/2)*L317-K317)/(S317+I317/2)</f>
        <v>0</v>
      </c>
      <c r="N317">
        <f>M317*(BN317+BO317)/1000.0</f>
        <v>0</v>
      </c>
      <c r="O317">
        <f>(BG317 - IF(AT317&gt;1, K317*BA317*100.0/(AV317*BU317), 0))*(BN317+BO317)/1000.0</f>
        <v>0</v>
      </c>
      <c r="P317">
        <f>2.0/((1/R317-1/Q317)+SIGN(R317)*SQRT((1/R317-1/Q317)*(1/R317-1/Q317) + 4*BB317/((BB317+1)*(BB317+1))*(2*1/R317*1/Q317-1/Q317*1/Q317)))</f>
        <v>0</v>
      </c>
      <c r="Q317">
        <f>IF(LEFT(BC317,1)&lt;&gt;"0",IF(LEFT(BC317,1)="1",3.0,BD317),$D$5+$E$5*(BU317*BN317/($K$5*1000))+$F$5*(BU317*BN317/($K$5*1000))*MAX(MIN(BA317,$J$5),$I$5)*MAX(MIN(BA317,$J$5),$I$5)+$G$5*MAX(MIN(BA317,$J$5),$I$5)*(BU317*BN317/($K$5*1000))+$H$5*(BU317*BN317/($K$5*1000))*(BU317*BN317/($K$5*1000)))</f>
        <v>0</v>
      </c>
      <c r="R317">
        <f>I317*(1000-(1000*0.61365*exp(17.502*V317/(240.97+V317))/(BN317+BO317)+BI317)/2)/(1000*0.61365*exp(17.502*V317/(240.97+V317))/(BN317+BO317)-BI317)</f>
        <v>0</v>
      </c>
      <c r="S317">
        <f>1/((BB317+1)/(P317/1.6)+1/(Q317/1.37)) + BB317/((BB317+1)/(P317/1.6) + BB317/(Q317/1.37))</f>
        <v>0</v>
      </c>
      <c r="T317">
        <f>(AW317*AZ317)</f>
        <v>0</v>
      </c>
      <c r="U317">
        <f>(BP317+(T317+2*0.95*5.67E-8*(((BP317+$B$7)+273)^4-(BP317+273)^4)-44100*I317)/(1.84*29.3*Q317+8*0.95*5.67E-8*(BP317+273)^3))</f>
        <v>0</v>
      </c>
      <c r="V317">
        <f>($C$7*BQ317+$D$7*BR317+$E$7*U317)</f>
        <v>0</v>
      </c>
      <c r="W317">
        <f>0.61365*exp(17.502*V317/(240.97+V317))</f>
        <v>0</v>
      </c>
      <c r="X317">
        <f>(Y317/Z317*100)</f>
        <v>0</v>
      </c>
      <c r="Y317">
        <f>BI317*(BN317+BO317)/1000</f>
        <v>0</v>
      </c>
      <c r="Z317">
        <f>0.61365*exp(17.502*BP317/(240.97+BP317))</f>
        <v>0</v>
      </c>
      <c r="AA317">
        <f>(W317-BI317*(BN317+BO317)/1000)</f>
        <v>0</v>
      </c>
      <c r="AB317">
        <f>(-I317*44100)</f>
        <v>0</v>
      </c>
      <c r="AC317">
        <f>2*29.3*Q317*0.92*(BP317-V317)</f>
        <v>0</v>
      </c>
      <c r="AD317">
        <f>2*0.95*5.67E-8*(((BP317+$B$7)+273)^4-(V317+273)^4)</f>
        <v>0</v>
      </c>
      <c r="AE317">
        <f>T317+AD317+AB317+AC317</f>
        <v>0</v>
      </c>
      <c r="AF317">
        <f>BM317*AT317*(BH317-BG317*(1000-AT317*BJ317)/(1000-AT317*BI317))/(100*BA317)</f>
        <v>0</v>
      </c>
      <c r="AG317">
        <f>1000*BM317*AT317*(BI317-BJ317)/(100*BA317*(1000-AT317*BI317))</f>
        <v>0</v>
      </c>
      <c r="AH317">
        <f>(AI317 - AJ317 - BN317*1E3/(8.314*(BP317+273.15)) * AL317/BM317 * AK317) * BM317/(100*BA317) * (1000 - BJ317)/1000</f>
        <v>0</v>
      </c>
      <c r="AI317">
        <v>2028.342668329341</v>
      </c>
      <c r="AJ317">
        <v>2028.181515151514</v>
      </c>
      <c r="AK317">
        <v>0.008952821481038488</v>
      </c>
      <c r="AL317">
        <v>67.2318225931843</v>
      </c>
      <c r="AM317">
        <f>(AO317 - AN317 + BN317*1E3/(8.314*(BP317+273.15)) * AQ317/BM317 * AP317) * BM317/(100*BA317) * 1000/(1000 - AO317)</f>
        <v>0</v>
      </c>
      <c r="AN317">
        <v>13.92737026316803</v>
      </c>
      <c r="AO317">
        <v>14.0294703030303</v>
      </c>
      <c r="AP317">
        <v>-7.705603738115251E-05</v>
      </c>
      <c r="AQ317">
        <v>78.51837254899301</v>
      </c>
      <c r="AR317">
        <v>0</v>
      </c>
      <c r="AS317">
        <v>0</v>
      </c>
      <c r="AT317">
        <f>IF(AR317*$H$13&gt;=AV317,1.0,(AV317/(AV317-AR317*$H$13)))</f>
        <v>0</v>
      </c>
      <c r="AU317">
        <f>(AT317-1)*100</f>
        <v>0</v>
      </c>
      <c r="AV317">
        <f>MAX(0,($B$13+$C$13*BU317)/(1+$D$13*BU317)*BN317/(BP317+273)*$E$13)</f>
        <v>0</v>
      </c>
      <c r="AW317">
        <f>$B$11*BV317+$C$11*BW317+$F$11*CH317*(1-CK317)</f>
        <v>0</v>
      </c>
      <c r="AX317">
        <f>AW317*AY317</f>
        <v>0</v>
      </c>
      <c r="AY317">
        <f>($B$11*$D$9+$C$11*$D$9+$F$11*((CU317+CM317)/MAX(CU317+CM317+CV317, 0.1)*$I$9+CV317/MAX(CU317+CM317+CV317, 0.1)*$J$9))/($B$11+$C$11+$F$11)</f>
        <v>0</v>
      </c>
      <c r="AZ317">
        <f>($B$11*$K$9+$C$11*$K$9+$F$11*((CU317+CM317)/MAX(CU317+CM317+CV317, 0.1)*$P$9+CV317/MAX(CU317+CM317+CV317, 0.1)*$Q$9))/($B$11+$C$11+$F$11)</f>
        <v>0</v>
      </c>
      <c r="BA317">
        <v>6</v>
      </c>
      <c r="BB317">
        <v>0.5</v>
      </c>
      <c r="BC317" t="s">
        <v>355</v>
      </c>
      <c r="BD317">
        <v>2</v>
      </c>
      <c r="BE317" t="b">
        <v>1</v>
      </c>
      <c r="BF317">
        <v>1714165568.166666</v>
      </c>
      <c r="BG317">
        <v>1999.675</v>
      </c>
      <c r="BH317">
        <v>2000.097666666667</v>
      </c>
      <c r="BI317">
        <v>14.0509</v>
      </c>
      <c r="BJ317">
        <v>13.95288666666667</v>
      </c>
      <c r="BK317">
        <v>2006.383666666667</v>
      </c>
      <c r="BL317">
        <v>14.06611</v>
      </c>
      <c r="BM317">
        <v>600.0253666666666</v>
      </c>
      <c r="BN317">
        <v>101.2601</v>
      </c>
      <c r="BO317">
        <v>0.1000091266666667</v>
      </c>
      <c r="BP317">
        <v>23.70286666666667</v>
      </c>
      <c r="BQ317">
        <v>23.72059</v>
      </c>
      <c r="BR317">
        <v>999.9000000000002</v>
      </c>
      <c r="BS317">
        <v>0</v>
      </c>
      <c r="BT317">
        <v>0</v>
      </c>
      <c r="BU317">
        <v>10005.73166666667</v>
      </c>
      <c r="BV317">
        <v>0</v>
      </c>
      <c r="BW317">
        <v>626.3416666666667</v>
      </c>
      <c r="BX317">
        <v>-0.4228719333333333</v>
      </c>
      <c r="BY317">
        <v>2028.174333333334</v>
      </c>
      <c r="BZ317">
        <v>2028.400666666667</v>
      </c>
      <c r="CA317">
        <v>0.09801483666666667</v>
      </c>
      <c r="CB317">
        <v>2000.097666666667</v>
      </c>
      <c r="CC317">
        <v>13.95288666666667</v>
      </c>
      <c r="CD317">
        <v>1.422796666666667</v>
      </c>
      <c r="CE317">
        <v>1.412870666666667</v>
      </c>
      <c r="CF317">
        <v>12.16278</v>
      </c>
      <c r="CG317">
        <v>12.05646333333333</v>
      </c>
      <c r="CH317">
        <v>350.0000666666666</v>
      </c>
      <c r="CI317">
        <v>0.9000131666666665</v>
      </c>
      <c r="CJ317">
        <v>0.09998686333333333</v>
      </c>
      <c r="CK317">
        <v>0</v>
      </c>
      <c r="CL317">
        <v>166.5129333333333</v>
      </c>
      <c r="CM317">
        <v>5.00098</v>
      </c>
      <c r="CN317">
        <v>1041.304</v>
      </c>
      <c r="CO317">
        <v>3193.157666666667</v>
      </c>
      <c r="CP317">
        <v>34.72900000000001</v>
      </c>
      <c r="CQ317">
        <v>38.19749999999999</v>
      </c>
      <c r="CR317">
        <v>36.41426666666666</v>
      </c>
      <c r="CS317">
        <v>37.48106666666666</v>
      </c>
      <c r="CT317">
        <v>36.46849999999999</v>
      </c>
      <c r="CU317">
        <v>310.504</v>
      </c>
      <c r="CV317">
        <v>34.495</v>
      </c>
      <c r="CW317">
        <v>0</v>
      </c>
      <c r="CX317">
        <v>1714165663.1</v>
      </c>
      <c r="CY317">
        <v>0</v>
      </c>
      <c r="CZ317">
        <v>1714165438.6</v>
      </c>
      <c r="DA317" t="s">
        <v>985</v>
      </c>
      <c r="DB317">
        <v>1714165438.6</v>
      </c>
      <c r="DC317">
        <v>1714165431.6</v>
      </c>
      <c r="DD317">
        <v>11</v>
      </c>
      <c r="DE317">
        <v>-0.07000000000000001</v>
      </c>
      <c r="DF317">
        <v>0.013</v>
      </c>
      <c r="DG317">
        <v>-6.555</v>
      </c>
      <c r="DH317">
        <v>-0.015</v>
      </c>
      <c r="DI317">
        <v>2000</v>
      </c>
      <c r="DJ317">
        <v>14</v>
      </c>
      <c r="DK317">
        <v>0.64</v>
      </c>
      <c r="DL317">
        <v>0.25</v>
      </c>
      <c r="DM317">
        <v>-0.418835475</v>
      </c>
      <c r="DN317">
        <v>-0.1528794033771098</v>
      </c>
      <c r="DO317">
        <v>0.09902165654264412</v>
      </c>
      <c r="DP317">
        <v>0</v>
      </c>
      <c r="DQ317">
        <v>0.0919216925</v>
      </c>
      <c r="DR317">
        <v>0.1215119808630392</v>
      </c>
      <c r="DS317">
        <v>0.01273929206346231</v>
      </c>
      <c r="DT317">
        <v>0</v>
      </c>
      <c r="DU317">
        <v>0</v>
      </c>
      <c r="DV317">
        <v>2</v>
      </c>
      <c r="DW317" t="s">
        <v>357</v>
      </c>
      <c r="DX317">
        <v>3.22792</v>
      </c>
      <c r="DY317">
        <v>2.70448</v>
      </c>
      <c r="DZ317">
        <v>0.293395</v>
      </c>
      <c r="EA317">
        <v>0.293486</v>
      </c>
      <c r="EB317">
        <v>0.0782967</v>
      </c>
      <c r="EC317">
        <v>0.0782745</v>
      </c>
      <c r="ED317">
        <v>22972.5</v>
      </c>
      <c r="EE317">
        <v>22394.3</v>
      </c>
      <c r="EF317">
        <v>31148</v>
      </c>
      <c r="EG317">
        <v>30063.5</v>
      </c>
      <c r="EH317">
        <v>38452.8</v>
      </c>
      <c r="EI317">
        <v>36669.4</v>
      </c>
      <c r="EJ317">
        <v>43642.7</v>
      </c>
      <c r="EK317">
        <v>42004.3</v>
      </c>
      <c r="EL317">
        <v>2.09963</v>
      </c>
      <c r="EM317">
        <v>1.84485</v>
      </c>
      <c r="EN317">
        <v>-0.0210851</v>
      </c>
      <c r="EO317">
        <v>0</v>
      </c>
      <c r="EP317">
        <v>24.057</v>
      </c>
      <c r="EQ317">
        <v>999.9</v>
      </c>
      <c r="ER317">
        <v>33.2</v>
      </c>
      <c r="ES317">
        <v>33.7</v>
      </c>
      <c r="ET317">
        <v>17.2267</v>
      </c>
      <c r="EU317">
        <v>61.4177</v>
      </c>
      <c r="EV317">
        <v>22.3758</v>
      </c>
      <c r="EW317">
        <v>1</v>
      </c>
      <c r="EX317">
        <v>0.118262</v>
      </c>
      <c r="EY317">
        <v>2.70753</v>
      </c>
      <c r="EZ317">
        <v>20.1353</v>
      </c>
      <c r="FA317">
        <v>5.22747</v>
      </c>
      <c r="FB317">
        <v>11.998</v>
      </c>
      <c r="FC317">
        <v>4.9666</v>
      </c>
      <c r="FD317">
        <v>3.297</v>
      </c>
      <c r="FE317">
        <v>9999</v>
      </c>
      <c r="FF317">
        <v>9999</v>
      </c>
      <c r="FG317">
        <v>9999</v>
      </c>
      <c r="FH317">
        <v>30.6</v>
      </c>
      <c r="FI317">
        <v>4.97152</v>
      </c>
      <c r="FJ317">
        <v>1.86827</v>
      </c>
      <c r="FK317">
        <v>1.85963</v>
      </c>
      <c r="FL317">
        <v>1.86568</v>
      </c>
      <c r="FM317">
        <v>1.86356</v>
      </c>
      <c r="FN317">
        <v>1.86493</v>
      </c>
      <c r="FO317">
        <v>1.86043</v>
      </c>
      <c r="FP317">
        <v>1.86447</v>
      </c>
      <c r="FQ317">
        <v>0</v>
      </c>
      <c r="FR317">
        <v>0</v>
      </c>
      <c r="FS317">
        <v>0</v>
      </c>
      <c r="FT317">
        <v>0</v>
      </c>
      <c r="FU317" t="s">
        <v>358</v>
      </c>
      <c r="FV317" t="s">
        <v>359</v>
      </c>
      <c r="FW317" t="s">
        <v>360</v>
      </c>
      <c r="FX317" t="s">
        <v>360</v>
      </c>
      <c r="FY317" t="s">
        <v>360</v>
      </c>
      <c r="FZ317" t="s">
        <v>360</v>
      </c>
      <c r="GA317">
        <v>0</v>
      </c>
      <c r="GB317">
        <v>100</v>
      </c>
      <c r="GC317">
        <v>100</v>
      </c>
      <c r="GD317">
        <v>-6.71</v>
      </c>
      <c r="GE317">
        <v>-0.0153</v>
      </c>
      <c r="GF317">
        <v>1.311380936371286</v>
      </c>
      <c r="GG317">
        <v>-0.004200780211792431</v>
      </c>
      <c r="GH317">
        <v>-6.086107273994438E-07</v>
      </c>
      <c r="GI317">
        <v>3.538391214060535E-10</v>
      </c>
      <c r="GJ317">
        <v>-0.03673970004362161</v>
      </c>
      <c r="GK317">
        <v>0.006682484536868237</v>
      </c>
      <c r="GL317">
        <v>-0.0007200357986506558</v>
      </c>
      <c r="GM317">
        <v>2.515042002614049E-05</v>
      </c>
      <c r="GN317">
        <v>15</v>
      </c>
      <c r="GO317">
        <v>1944</v>
      </c>
      <c r="GP317">
        <v>3</v>
      </c>
      <c r="GQ317">
        <v>20</v>
      </c>
      <c r="GR317">
        <v>2.3</v>
      </c>
      <c r="GS317">
        <v>2.4</v>
      </c>
      <c r="GT317">
        <v>4.021</v>
      </c>
      <c r="GU317">
        <v>2.43042</v>
      </c>
      <c r="GV317">
        <v>1.44775</v>
      </c>
      <c r="GW317">
        <v>2.28516</v>
      </c>
      <c r="GX317">
        <v>1.55151</v>
      </c>
      <c r="GY317">
        <v>2.32056</v>
      </c>
      <c r="GZ317">
        <v>39.0436</v>
      </c>
      <c r="HA317">
        <v>24.0525</v>
      </c>
      <c r="HB317">
        <v>18</v>
      </c>
      <c r="HC317">
        <v>598.707</v>
      </c>
      <c r="HD317">
        <v>436.71</v>
      </c>
      <c r="HE317">
        <v>19.9977</v>
      </c>
      <c r="HF317">
        <v>28.4942</v>
      </c>
      <c r="HG317">
        <v>29.9999</v>
      </c>
      <c r="HH317">
        <v>28.6101</v>
      </c>
      <c r="HI317">
        <v>28.587</v>
      </c>
      <c r="HJ317">
        <v>80.48260000000001</v>
      </c>
      <c r="HK317">
        <v>25.7096</v>
      </c>
      <c r="HL317">
        <v>25.4976</v>
      </c>
      <c r="HM317">
        <v>20</v>
      </c>
      <c r="HN317">
        <v>2000</v>
      </c>
      <c r="HO317">
        <v>13.8833</v>
      </c>
      <c r="HP317">
        <v>98.83329999999999</v>
      </c>
      <c r="HQ317">
        <v>100.346</v>
      </c>
    </row>
    <row r="318" spans="1:225">
      <c r="A318">
        <v>302</v>
      </c>
      <c r="B318">
        <v>1714165586.1</v>
      </c>
      <c r="C318">
        <v>14529</v>
      </c>
      <c r="D318" t="s">
        <v>994</v>
      </c>
      <c r="E318" t="s">
        <v>995</v>
      </c>
      <c r="F318">
        <v>5</v>
      </c>
      <c r="G318" t="s">
        <v>610</v>
      </c>
      <c r="H318">
        <v>1714165578.166666</v>
      </c>
      <c r="I318">
        <f>(J318)/1000</f>
        <v>0</v>
      </c>
      <c r="J318">
        <f>IF(BE318, AM318, AG318)</f>
        <v>0</v>
      </c>
      <c r="K318">
        <f>IF(BE318, AH318, AF318)</f>
        <v>0</v>
      </c>
      <c r="L318">
        <f>BG318 - IF(AT318&gt;1, K318*BA318*100.0/(AV318*BU318), 0)</f>
        <v>0</v>
      </c>
      <c r="M318">
        <f>((S318-I318/2)*L318-K318)/(S318+I318/2)</f>
        <v>0</v>
      </c>
      <c r="N318">
        <f>M318*(BN318+BO318)/1000.0</f>
        <v>0</v>
      </c>
      <c r="O318">
        <f>(BG318 - IF(AT318&gt;1, K318*BA318*100.0/(AV318*BU318), 0))*(BN318+BO318)/1000.0</f>
        <v>0</v>
      </c>
      <c r="P318">
        <f>2.0/((1/R318-1/Q318)+SIGN(R318)*SQRT((1/R318-1/Q318)*(1/R318-1/Q318) + 4*BB318/((BB318+1)*(BB318+1))*(2*1/R318*1/Q318-1/Q318*1/Q318)))</f>
        <v>0</v>
      </c>
      <c r="Q318">
        <f>IF(LEFT(BC318,1)&lt;&gt;"0",IF(LEFT(BC318,1)="1",3.0,BD318),$D$5+$E$5*(BU318*BN318/($K$5*1000))+$F$5*(BU318*BN318/($K$5*1000))*MAX(MIN(BA318,$J$5),$I$5)*MAX(MIN(BA318,$J$5),$I$5)+$G$5*MAX(MIN(BA318,$J$5),$I$5)*(BU318*BN318/($K$5*1000))+$H$5*(BU318*BN318/($K$5*1000))*(BU318*BN318/($K$5*1000)))</f>
        <v>0</v>
      </c>
      <c r="R318">
        <f>I318*(1000-(1000*0.61365*exp(17.502*V318/(240.97+V318))/(BN318+BO318)+BI318)/2)/(1000*0.61365*exp(17.502*V318/(240.97+V318))/(BN318+BO318)-BI318)</f>
        <v>0</v>
      </c>
      <c r="S318">
        <f>1/((BB318+1)/(P318/1.6)+1/(Q318/1.37)) + BB318/((BB318+1)/(P318/1.6) + BB318/(Q318/1.37))</f>
        <v>0</v>
      </c>
      <c r="T318">
        <f>(AW318*AZ318)</f>
        <v>0</v>
      </c>
      <c r="U318">
        <f>(BP318+(T318+2*0.95*5.67E-8*(((BP318+$B$7)+273)^4-(BP318+273)^4)-44100*I318)/(1.84*29.3*Q318+8*0.95*5.67E-8*(BP318+273)^3))</f>
        <v>0</v>
      </c>
      <c r="V318">
        <f>($C$7*BQ318+$D$7*BR318+$E$7*U318)</f>
        <v>0</v>
      </c>
      <c r="W318">
        <f>0.61365*exp(17.502*V318/(240.97+V318))</f>
        <v>0</v>
      </c>
      <c r="X318">
        <f>(Y318/Z318*100)</f>
        <v>0</v>
      </c>
      <c r="Y318">
        <f>BI318*(BN318+BO318)/1000</f>
        <v>0</v>
      </c>
      <c r="Z318">
        <f>0.61365*exp(17.502*BP318/(240.97+BP318))</f>
        <v>0</v>
      </c>
      <c r="AA318">
        <f>(W318-BI318*(BN318+BO318)/1000)</f>
        <v>0</v>
      </c>
      <c r="AB318">
        <f>(-I318*44100)</f>
        <v>0</v>
      </c>
      <c r="AC318">
        <f>2*29.3*Q318*0.92*(BP318-V318)</f>
        <v>0</v>
      </c>
      <c r="AD318">
        <f>2*0.95*5.67E-8*(((BP318+$B$7)+273)^4-(V318+273)^4)</f>
        <v>0</v>
      </c>
      <c r="AE318">
        <f>T318+AD318+AB318+AC318</f>
        <v>0</v>
      </c>
      <c r="AF318">
        <f>BM318*AT318*(BH318-BG318*(1000-AT318*BJ318)/(1000-AT318*BI318))/(100*BA318)</f>
        <v>0</v>
      </c>
      <c r="AG318">
        <f>1000*BM318*AT318*(BI318-BJ318)/(100*BA318*(1000-AT318*BI318))</f>
        <v>0</v>
      </c>
      <c r="AH318">
        <f>(AI318 - AJ318 - BN318*1E3/(8.314*(BP318+273.15)) * AL318/BM318 * AK318) * BM318/(100*BA318) * (1000 - BJ318)/1000</f>
        <v>0</v>
      </c>
      <c r="AI318">
        <v>2028.154048783599</v>
      </c>
      <c r="AJ318">
        <v>2027.986606060606</v>
      </c>
      <c r="AK318">
        <v>0.002895599207097287</v>
      </c>
      <c r="AL318">
        <v>67.2318225931843</v>
      </c>
      <c r="AM318">
        <f>(AO318 - AN318 + BN318*1E3/(8.314*(BP318+273.15)) * AQ318/BM318 * AP318) * BM318/(100*BA318) * 1000/(1000 - AO318)</f>
        <v>0</v>
      </c>
      <c r="AN318">
        <v>13.91307691358171</v>
      </c>
      <c r="AO318">
        <v>14.0026006060606</v>
      </c>
      <c r="AP318">
        <v>-4.600605357732644E-05</v>
      </c>
      <c r="AQ318">
        <v>78.51837254899301</v>
      </c>
      <c r="AR318">
        <v>0</v>
      </c>
      <c r="AS318">
        <v>0</v>
      </c>
      <c r="AT318">
        <f>IF(AR318*$H$13&gt;=AV318,1.0,(AV318/(AV318-AR318*$H$13)))</f>
        <v>0</v>
      </c>
      <c r="AU318">
        <f>(AT318-1)*100</f>
        <v>0</v>
      </c>
      <c r="AV318">
        <f>MAX(0,($B$13+$C$13*BU318)/(1+$D$13*BU318)*BN318/(BP318+273)*$E$13)</f>
        <v>0</v>
      </c>
      <c r="AW318">
        <f>$B$11*BV318+$C$11*BW318+$F$11*CH318*(1-CK318)</f>
        <v>0</v>
      </c>
      <c r="AX318">
        <f>AW318*AY318</f>
        <v>0</v>
      </c>
      <c r="AY318">
        <f>($B$11*$D$9+$C$11*$D$9+$F$11*((CU318+CM318)/MAX(CU318+CM318+CV318, 0.1)*$I$9+CV318/MAX(CU318+CM318+CV318, 0.1)*$J$9))/($B$11+$C$11+$F$11)</f>
        <v>0</v>
      </c>
      <c r="AZ318">
        <f>($B$11*$K$9+$C$11*$K$9+$F$11*((CU318+CM318)/MAX(CU318+CM318+CV318, 0.1)*$P$9+CV318/MAX(CU318+CM318+CV318, 0.1)*$Q$9))/($B$11+$C$11+$F$11)</f>
        <v>0</v>
      </c>
      <c r="BA318">
        <v>6</v>
      </c>
      <c r="BB318">
        <v>0.5</v>
      </c>
      <c r="BC318" t="s">
        <v>355</v>
      </c>
      <c r="BD318">
        <v>2</v>
      </c>
      <c r="BE318" t="b">
        <v>1</v>
      </c>
      <c r="BF318">
        <v>1714165578.166666</v>
      </c>
      <c r="BG318">
        <v>1999.622</v>
      </c>
      <c r="BH318">
        <v>2000.022666666667</v>
      </c>
      <c r="BI318">
        <v>14.02129666666667</v>
      </c>
      <c r="BJ318">
        <v>13.91989666666667</v>
      </c>
      <c r="BK318">
        <v>2006.331333333333</v>
      </c>
      <c r="BL318">
        <v>14.03653666666667</v>
      </c>
      <c r="BM318">
        <v>599.9307</v>
      </c>
      <c r="BN318">
        <v>101.2615333333333</v>
      </c>
      <c r="BO318">
        <v>0.09993733333333334</v>
      </c>
      <c r="BP318">
        <v>23.68405333333333</v>
      </c>
      <c r="BQ318">
        <v>23.70147333333334</v>
      </c>
      <c r="BR318">
        <v>999.9000000000002</v>
      </c>
      <c r="BS318">
        <v>0</v>
      </c>
      <c r="BT318">
        <v>0</v>
      </c>
      <c r="BU318">
        <v>9995.875</v>
      </c>
      <c r="BV318">
        <v>0</v>
      </c>
      <c r="BW318">
        <v>506.0265666666666</v>
      </c>
      <c r="BX318">
        <v>-0.4004313</v>
      </c>
      <c r="BY318">
        <v>2028.058666666667</v>
      </c>
      <c r="BZ318">
        <v>2028.256</v>
      </c>
      <c r="CA318">
        <v>0.10139971</v>
      </c>
      <c r="CB318">
        <v>2000.022666666667</v>
      </c>
      <c r="CC318">
        <v>13.91989666666667</v>
      </c>
      <c r="CD318">
        <v>1.419818</v>
      </c>
      <c r="CE318">
        <v>1.409550333333333</v>
      </c>
      <c r="CF318">
        <v>12.13094333333333</v>
      </c>
      <c r="CG318">
        <v>12.02074666666667</v>
      </c>
      <c r="CH318">
        <v>350.0198333333333</v>
      </c>
      <c r="CI318">
        <v>0.9000063333333332</v>
      </c>
      <c r="CJ318">
        <v>0.09999369333333334</v>
      </c>
      <c r="CK318">
        <v>0</v>
      </c>
      <c r="CL318">
        <v>166.4859666666667</v>
      </c>
      <c r="CM318">
        <v>5.00098</v>
      </c>
      <c r="CN318">
        <v>1022.887333333333</v>
      </c>
      <c r="CO318">
        <v>3193.334333333333</v>
      </c>
      <c r="CP318">
        <v>34.68293333333334</v>
      </c>
      <c r="CQ318">
        <v>38.15186666666667</v>
      </c>
      <c r="CR318">
        <v>36.36446666666667</v>
      </c>
      <c r="CS318">
        <v>37.4143</v>
      </c>
      <c r="CT318">
        <v>36.40806666666666</v>
      </c>
      <c r="CU318">
        <v>310.5196666666666</v>
      </c>
      <c r="CV318">
        <v>34.499</v>
      </c>
      <c r="CW318">
        <v>0</v>
      </c>
      <c r="CX318">
        <v>1714165673.3</v>
      </c>
      <c r="CY318">
        <v>0</v>
      </c>
      <c r="CZ318">
        <v>1714165438.6</v>
      </c>
      <c r="DA318" t="s">
        <v>985</v>
      </c>
      <c r="DB318">
        <v>1714165438.6</v>
      </c>
      <c r="DC318">
        <v>1714165431.6</v>
      </c>
      <c r="DD318">
        <v>11</v>
      </c>
      <c r="DE318">
        <v>-0.07000000000000001</v>
      </c>
      <c r="DF318">
        <v>0.013</v>
      </c>
      <c r="DG318">
        <v>-6.555</v>
      </c>
      <c r="DH318">
        <v>-0.015</v>
      </c>
      <c r="DI318">
        <v>2000</v>
      </c>
      <c r="DJ318">
        <v>14</v>
      </c>
      <c r="DK318">
        <v>0.64</v>
      </c>
      <c r="DL318">
        <v>0.25</v>
      </c>
      <c r="DM318">
        <v>-0.4004263658536585</v>
      </c>
      <c r="DN318">
        <v>0.1598058397212545</v>
      </c>
      <c r="DO318">
        <v>0.1218380726229527</v>
      </c>
      <c r="DP318">
        <v>0</v>
      </c>
      <c r="DQ318">
        <v>0.1003242317073171</v>
      </c>
      <c r="DR318">
        <v>-0.008581112195122054</v>
      </c>
      <c r="DS318">
        <v>0.007378912738087618</v>
      </c>
      <c r="DT318">
        <v>1</v>
      </c>
      <c r="DU318">
        <v>1</v>
      </c>
      <c r="DV318">
        <v>2</v>
      </c>
      <c r="DW318" t="s">
        <v>368</v>
      </c>
      <c r="DX318">
        <v>3.22772</v>
      </c>
      <c r="DY318">
        <v>2.70426</v>
      </c>
      <c r="DZ318">
        <v>0.293394</v>
      </c>
      <c r="EA318">
        <v>0.293493</v>
      </c>
      <c r="EB318">
        <v>0.07819420000000001</v>
      </c>
      <c r="EC318">
        <v>0.0782185</v>
      </c>
      <c r="ED318">
        <v>22972.9</v>
      </c>
      <c r="EE318">
        <v>22394.5</v>
      </c>
      <c r="EF318">
        <v>31148.5</v>
      </c>
      <c r="EG318">
        <v>30064</v>
      </c>
      <c r="EH318">
        <v>38457.7</v>
      </c>
      <c r="EI318">
        <v>36672.1</v>
      </c>
      <c r="EJ318">
        <v>43643.3</v>
      </c>
      <c r="EK318">
        <v>42004.8</v>
      </c>
      <c r="EL318">
        <v>2.09858</v>
      </c>
      <c r="EM318">
        <v>1.84535</v>
      </c>
      <c r="EN318">
        <v>-0.0210106</v>
      </c>
      <c r="EO318">
        <v>0</v>
      </c>
      <c r="EP318">
        <v>24.0254</v>
      </c>
      <c r="EQ318">
        <v>999.9</v>
      </c>
      <c r="ER318">
        <v>33.2</v>
      </c>
      <c r="ES318">
        <v>33.6</v>
      </c>
      <c r="ET318">
        <v>17.1299</v>
      </c>
      <c r="EU318">
        <v>61.2277</v>
      </c>
      <c r="EV318">
        <v>22.3197</v>
      </c>
      <c r="EW318">
        <v>1</v>
      </c>
      <c r="EX318">
        <v>0.117724</v>
      </c>
      <c r="EY318">
        <v>2.68797</v>
      </c>
      <c r="EZ318">
        <v>20.135</v>
      </c>
      <c r="FA318">
        <v>5.22328</v>
      </c>
      <c r="FB318">
        <v>11.998</v>
      </c>
      <c r="FC318">
        <v>4.96575</v>
      </c>
      <c r="FD318">
        <v>3.29633</v>
      </c>
      <c r="FE318">
        <v>9999</v>
      </c>
      <c r="FF318">
        <v>9999</v>
      </c>
      <c r="FG318">
        <v>9999</v>
      </c>
      <c r="FH318">
        <v>30.6</v>
      </c>
      <c r="FI318">
        <v>4.97151</v>
      </c>
      <c r="FJ318">
        <v>1.86824</v>
      </c>
      <c r="FK318">
        <v>1.85965</v>
      </c>
      <c r="FL318">
        <v>1.86569</v>
      </c>
      <c r="FM318">
        <v>1.86356</v>
      </c>
      <c r="FN318">
        <v>1.86493</v>
      </c>
      <c r="FO318">
        <v>1.86044</v>
      </c>
      <c r="FP318">
        <v>1.86447</v>
      </c>
      <c r="FQ318">
        <v>0</v>
      </c>
      <c r="FR318">
        <v>0</v>
      </c>
      <c r="FS318">
        <v>0</v>
      </c>
      <c r="FT318">
        <v>0</v>
      </c>
      <c r="FU318" t="s">
        <v>358</v>
      </c>
      <c r="FV318" t="s">
        <v>359</v>
      </c>
      <c r="FW318" t="s">
        <v>360</v>
      </c>
      <c r="FX318" t="s">
        <v>360</v>
      </c>
      <c r="FY318" t="s">
        <v>360</v>
      </c>
      <c r="FZ318" t="s">
        <v>360</v>
      </c>
      <c r="GA318">
        <v>0</v>
      </c>
      <c r="GB318">
        <v>100</v>
      </c>
      <c r="GC318">
        <v>100</v>
      </c>
      <c r="GD318">
        <v>-6.7</v>
      </c>
      <c r="GE318">
        <v>-0.0153</v>
      </c>
      <c r="GF318">
        <v>1.311380936371286</v>
      </c>
      <c r="GG318">
        <v>-0.004200780211792431</v>
      </c>
      <c r="GH318">
        <v>-6.086107273994438E-07</v>
      </c>
      <c r="GI318">
        <v>3.538391214060535E-10</v>
      </c>
      <c r="GJ318">
        <v>-0.03673970004362161</v>
      </c>
      <c r="GK318">
        <v>0.006682484536868237</v>
      </c>
      <c r="GL318">
        <v>-0.0007200357986506558</v>
      </c>
      <c r="GM318">
        <v>2.515042002614049E-05</v>
      </c>
      <c r="GN318">
        <v>15</v>
      </c>
      <c r="GO318">
        <v>1944</v>
      </c>
      <c r="GP318">
        <v>3</v>
      </c>
      <c r="GQ318">
        <v>20</v>
      </c>
      <c r="GR318">
        <v>2.5</v>
      </c>
      <c r="GS318">
        <v>2.6</v>
      </c>
      <c r="GT318">
        <v>4.021</v>
      </c>
      <c r="GU318">
        <v>2.43042</v>
      </c>
      <c r="GV318">
        <v>1.44775</v>
      </c>
      <c r="GW318">
        <v>2.28516</v>
      </c>
      <c r="GX318">
        <v>1.55151</v>
      </c>
      <c r="GY318">
        <v>2.23145</v>
      </c>
      <c r="GZ318">
        <v>39.0188</v>
      </c>
      <c r="HA318">
        <v>24.0525</v>
      </c>
      <c r="HB318">
        <v>18</v>
      </c>
      <c r="HC318">
        <v>597.915</v>
      </c>
      <c r="HD318">
        <v>436.984</v>
      </c>
      <c r="HE318">
        <v>19.9976</v>
      </c>
      <c r="HF318">
        <v>28.49</v>
      </c>
      <c r="HG318">
        <v>29.9999</v>
      </c>
      <c r="HH318">
        <v>28.6052</v>
      </c>
      <c r="HI318">
        <v>28.5834</v>
      </c>
      <c r="HJ318">
        <v>80.47920000000001</v>
      </c>
      <c r="HK318">
        <v>25.9822</v>
      </c>
      <c r="HL318">
        <v>25.4976</v>
      </c>
      <c r="HM318">
        <v>20</v>
      </c>
      <c r="HN318">
        <v>2000</v>
      </c>
      <c r="HO318">
        <v>13.8099</v>
      </c>
      <c r="HP318">
        <v>98.8347</v>
      </c>
      <c r="HQ318">
        <v>100.347</v>
      </c>
    </row>
    <row r="319" spans="1:225">
      <c r="A319">
        <v>303</v>
      </c>
      <c r="B319">
        <v>1714165596.1</v>
      </c>
      <c r="C319">
        <v>14539</v>
      </c>
      <c r="D319" t="s">
        <v>996</v>
      </c>
      <c r="E319" t="s">
        <v>997</v>
      </c>
      <c r="F319">
        <v>5</v>
      </c>
      <c r="G319" t="s">
        <v>610</v>
      </c>
      <c r="H319">
        <v>1714165588.166666</v>
      </c>
      <c r="I319">
        <f>(J319)/1000</f>
        <v>0</v>
      </c>
      <c r="J319">
        <f>IF(BE319, AM319, AG319)</f>
        <v>0</v>
      </c>
      <c r="K319">
        <f>IF(BE319, AH319, AF319)</f>
        <v>0</v>
      </c>
      <c r="L319">
        <f>BG319 - IF(AT319&gt;1, K319*BA319*100.0/(AV319*BU319), 0)</f>
        <v>0</v>
      </c>
      <c r="M319">
        <f>((S319-I319/2)*L319-K319)/(S319+I319/2)</f>
        <v>0</v>
      </c>
      <c r="N319">
        <f>M319*(BN319+BO319)/1000.0</f>
        <v>0</v>
      </c>
      <c r="O319">
        <f>(BG319 - IF(AT319&gt;1, K319*BA319*100.0/(AV319*BU319), 0))*(BN319+BO319)/1000.0</f>
        <v>0</v>
      </c>
      <c r="P319">
        <f>2.0/((1/R319-1/Q319)+SIGN(R319)*SQRT((1/R319-1/Q319)*(1/R319-1/Q319) + 4*BB319/((BB319+1)*(BB319+1))*(2*1/R319*1/Q319-1/Q319*1/Q319)))</f>
        <v>0</v>
      </c>
      <c r="Q319">
        <f>IF(LEFT(BC319,1)&lt;&gt;"0",IF(LEFT(BC319,1)="1",3.0,BD319),$D$5+$E$5*(BU319*BN319/($K$5*1000))+$F$5*(BU319*BN319/($K$5*1000))*MAX(MIN(BA319,$J$5),$I$5)*MAX(MIN(BA319,$J$5),$I$5)+$G$5*MAX(MIN(BA319,$J$5),$I$5)*(BU319*BN319/($K$5*1000))+$H$5*(BU319*BN319/($K$5*1000))*(BU319*BN319/($K$5*1000)))</f>
        <v>0</v>
      </c>
      <c r="R319">
        <f>I319*(1000-(1000*0.61365*exp(17.502*V319/(240.97+V319))/(BN319+BO319)+BI319)/2)/(1000*0.61365*exp(17.502*V319/(240.97+V319))/(BN319+BO319)-BI319)</f>
        <v>0</v>
      </c>
      <c r="S319">
        <f>1/((BB319+1)/(P319/1.6)+1/(Q319/1.37)) + BB319/((BB319+1)/(P319/1.6) + BB319/(Q319/1.37))</f>
        <v>0</v>
      </c>
      <c r="T319">
        <f>(AW319*AZ319)</f>
        <v>0</v>
      </c>
      <c r="U319">
        <f>(BP319+(T319+2*0.95*5.67E-8*(((BP319+$B$7)+273)^4-(BP319+273)^4)-44100*I319)/(1.84*29.3*Q319+8*0.95*5.67E-8*(BP319+273)^3))</f>
        <v>0</v>
      </c>
      <c r="V319">
        <f>($C$7*BQ319+$D$7*BR319+$E$7*U319)</f>
        <v>0</v>
      </c>
      <c r="W319">
        <f>0.61365*exp(17.502*V319/(240.97+V319))</f>
        <v>0</v>
      </c>
      <c r="X319">
        <f>(Y319/Z319*100)</f>
        <v>0</v>
      </c>
      <c r="Y319">
        <f>BI319*(BN319+BO319)/1000</f>
        <v>0</v>
      </c>
      <c r="Z319">
        <f>0.61365*exp(17.502*BP319/(240.97+BP319))</f>
        <v>0</v>
      </c>
      <c r="AA319">
        <f>(W319-BI319*(BN319+BO319)/1000)</f>
        <v>0</v>
      </c>
      <c r="AB319">
        <f>(-I319*44100)</f>
        <v>0</v>
      </c>
      <c r="AC319">
        <f>2*29.3*Q319*0.92*(BP319-V319)</f>
        <v>0</v>
      </c>
      <c r="AD319">
        <f>2*0.95*5.67E-8*(((BP319+$B$7)+273)^4-(V319+273)^4)</f>
        <v>0</v>
      </c>
      <c r="AE319">
        <f>T319+AD319+AB319+AC319</f>
        <v>0</v>
      </c>
      <c r="AF319">
        <f>BM319*AT319*(BH319-BG319*(1000-AT319*BJ319)/(1000-AT319*BI319))/(100*BA319)</f>
        <v>0</v>
      </c>
      <c r="AG319">
        <f>1000*BM319*AT319*(BI319-BJ319)/(100*BA319*(1000-AT319*BI319))</f>
        <v>0</v>
      </c>
      <c r="AH319">
        <f>(AI319 - AJ319 - BN319*1E3/(8.314*(BP319+273.15)) * AL319/BM319 * AK319) * BM319/(100*BA319) * (1000 - BJ319)/1000</f>
        <v>0</v>
      </c>
      <c r="AI319">
        <v>2028.095967280526</v>
      </c>
      <c r="AJ319">
        <v>2028.029333333333</v>
      </c>
      <c r="AK319">
        <v>-0.03281659247262937</v>
      </c>
      <c r="AL319">
        <v>67.2318225931843</v>
      </c>
      <c r="AM319">
        <f>(AO319 - AN319 + BN319*1E3/(8.314*(BP319+273.15)) * AQ319/BM319 * AP319) * BM319/(100*BA319) * 1000/(1000 - AO319)</f>
        <v>0</v>
      </c>
      <c r="AN319">
        <v>13.85263174412629</v>
      </c>
      <c r="AO319">
        <v>13.96554909090909</v>
      </c>
      <c r="AP319">
        <v>-0.0001018830269736718</v>
      </c>
      <c r="AQ319">
        <v>78.51837254899301</v>
      </c>
      <c r="AR319">
        <v>0</v>
      </c>
      <c r="AS319">
        <v>0</v>
      </c>
      <c r="AT319">
        <f>IF(AR319*$H$13&gt;=AV319,1.0,(AV319/(AV319-AR319*$H$13)))</f>
        <v>0</v>
      </c>
      <c r="AU319">
        <f>(AT319-1)*100</f>
        <v>0</v>
      </c>
      <c r="AV319">
        <f>MAX(0,($B$13+$C$13*BU319)/(1+$D$13*BU319)*BN319/(BP319+273)*$E$13)</f>
        <v>0</v>
      </c>
      <c r="AW319">
        <f>$B$11*BV319+$C$11*BW319+$F$11*CH319*(1-CK319)</f>
        <v>0</v>
      </c>
      <c r="AX319">
        <f>AW319*AY319</f>
        <v>0</v>
      </c>
      <c r="AY319">
        <f>($B$11*$D$9+$C$11*$D$9+$F$11*((CU319+CM319)/MAX(CU319+CM319+CV319, 0.1)*$I$9+CV319/MAX(CU319+CM319+CV319, 0.1)*$J$9))/($B$11+$C$11+$F$11)</f>
        <v>0</v>
      </c>
      <c r="AZ319">
        <f>($B$11*$K$9+$C$11*$K$9+$F$11*((CU319+CM319)/MAX(CU319+CM319+CV319, 0.1)*$P$9+CV319/MAX(CU319+CM319+CV319, 0.1)*$Q$9))/($B$11+$C$11+$F$11)</f>
        <v>0</v>
      </c>
      <c r="BA319">
        <v>6</v>
      </c>
      <c r="BB319">
        <v>0.5</v>
      </c>
      <c r="BC319" t="s">
        <v>355</v>
      </c>
      <c r="BD319">
        <v>2</v>
      </c>
      <c r="BE319" t="b">
        <v>1</v>
      </c>
      <c r="BF319">
        <v>1714165588.166666</v>
      </c>
      <c r="BG319">
        <v>1999.621333333333</v>
      </c>
      <c r="BH319">
        <v>2000.051</v>
      </c>
      <c r="BI319">
        <v>13.99262</v>
      </c>
      <c r="BJ319">
        <v>13.88674</v>
      </c>
      <c r="BK319">
        <v>2006.330666666667</v>
      </c>
      <c r="BL319">
        <v>14.00789333333333</v>
      </c>
      <c r="BM319">
        <v>599.9928666666666</v>
      </c>
      <c r="BN319">
        <v>101.2604333333333</v>
      </c>
      <c r="BO319">
        <v>0.0999706233333333</v>
      </c>
      <c r="BP319">
        <v>23.66161333333333</v>
      </c>
      <c r="BQ319">
        <v>23.68139666666666</v>
      </c>
      <c r="BR319">
        <v>999.9000000000002</v>
      </c>
      <c r="BS319">
        <v>0</v>
      </c>
      <c r="BT319">
        <v>0</v>
      </c>
      <c r="BU319">
        <v>9999.576333333333</v>
      </c>
      <c r="BV319">
        <v>0</v>
      </c>
      <c r="BW319">
        <v>609.1954333333332</v>
      </c>
      <c r="BX319">
        <v>-0.4296712233333333</v>
      </c>
      <c r="BY319">
        <v>2027.997666666667</v>
      </c>
      <c r="BZ319">
        <v>2028.216333333333</v>
      </c>
      <c r="CA319">
        <v>0.10587124</v>
      </c>
      <c r="CB319">
        <v>2000.051</v>
      </c>
      <c r="CC319">
        <v>13.88674</v>
      </c>
      <c r="CD319">
        <v>1.416899</v>
      </c>
      <c r="CE319">
        <v>1.406178333333334</v>
      </c>
      <c r="CF319">
        <v>12.0997</v>
      </c>
      <c r="CG319">
        <v>11.9844</v>
      </c>
      <c r="CH319">
        <v>350.0049000000001</v>
      </c>
      <c r="CI319">
        <v>0.9000057333333333</v>
      </c>
      <c r="CJ319">
        <v>0.09999429333333335</v>
      </c>
      <c r="CK319">
        <v>0</v>
      </c>
      <c r="CL319">
        <v>166.4391</v>
      </c>
      <c r="CM319">
        <v>5.00098</v>
      </c>
      <c r="CN319">
        <v>1033.670666666667</v>
      </c>
      <c r="CO319">
        <v>3193.195666666667</v>
      </c>
      <c r="CP319">
        <v>34.63946666666666</v>
      </c>
      <c r="CQ319">
        <v>38.09979999999999</v>
      </c>
      <c r="CR319">
        <v>36.3246</v>
      </c>
      <c r="CS319">
        <v>37.36239999999999</v>
      </c>
      <c r="CT319">
        <v>36.375</v>
      </c>
      <c r="CU319">
        <v>310.5056666666667</v>
      </c>
      <c r="CV319">
        <v>34.497</v>
      </c>
      <c r="CW319">
        <v>0</v>
      </c>
      <c r="CX319">
        <v>1714165683.5</v>
      </c>
      <c r="CY319">
        <v>0</v>
      </c>
      <c r="CZ319">
        <v>1714165438.6</v>
      </c>
      <c r="DA319" t="s">
        <v>985</v>
      </c>
      <c r="DB319">
        <v>1714165438.6</v>
      </c>
      <c r="DC319">
        <v>1714165431.6</v>
      </c>
      <c r="DD319">
        <v>11</v>
      </c>
      <c r="DE319">
        <v>-0.07000000000000001</v>
      </c>
      <c r="DF319">
        <v>0.013</v>
      </c>
      <c r="DG319">
        <v>-6.555</v>
      </c>
      <c r="DH319">
        <v>-0.015</v>
      </c>
      <c r="DI319">
        <v>2000</v>
      </c>
      <c r="DJ319">
        <v>14</v>
      </c>
      <c r="DK319">
        <v>0.64</v>
      </c>
      <c r="DL319">
        <v>0.25</v>
      </c>
      <c r="DM319">
        <v>-0.4072027317073171</v>
      </c>
      <c r="DN319">
        <v>-0.5140966411149824</v>
      </c>
      <c r="DO319">
        <v>0.1607033844415755</v>
      </c>
      <c r="DP319">
        <v>0</v>
      </c>
      <c r="DQ319">
        <v>0.1053685609756097</v>
      </c>
      <c r="DR319">
        <v>0.04032891219512221</v>
      </c>
      <c r="DS319">
        <v>0.009971316705623333</v>
      </c>
      <c r="DT319">
        <v>1</v>
      </c>
      <c r="DU319">
        <v>1</v>
      </c>
      <c r="DV319">
        <v>2</v>
      </c>
      <c r="DW319" t="s">
        <v>368</v>
      </c>
      <c r="DX319">
        <v>3.22779</v>
      </c>
      <c r="DY319">
        <v>2.7042</v>
      </c>
      <c r="DZ319">
        <v>0.2934</v>
      </c>
      <c r="EA319">
        <v>0.293484</v>
      </c>
      <c r="EB319">
        <v>0.0780363</v>
      </c>
      <c r="EC319">
        <v>0.0779927</v>
      </c>
      <c r="ED319">
        <v>22973.2</v>
      </c>
      <c r="EE319">
        <v>22395</v>
      </c>
      <c r="EF319">
        <v>31149.1</v>
      </c>
      <c r="EG319">
        <v>30064.2</v>
      </c>
      <c r="EH319">
        <v>38464.8</v>
      </c>
      <c r="EI319">
        <v>36681.8</v>
      </c>
      <c r="EJ319">
        <v>43643.9</v>
      </c>
      <c r="EK319">
        <v>42005.5</v>
      </c>
      <c r="EL319">
        <v>2.09932</v>
      </c>
      <c r="EM319">
        <v>1.84492</v>
      </c>
      <c r="EN319">
        <v>-0.0190735</v>
      </c>
      <c r="EO319">
        <v>0</v>
      </c>
      <c r="EP319">
        <v>23.986</v>
      </c>
      <c r="EQ319">
        <v>999.9</v>
      </c>
      <c r="ER319">
        <v>33.2</v>
      </c>
      <c r="ES319">
        <v>33.7</v>
      </c>
      <c r="ET319">
        <v>17.2256</v>
      </c>
      <c r="EU319">
        <v>61.0077</v>
      </c>
      <c r="EV319">
        <v>22.2636</v>
      </c>
      <c r="EW319">
        <v>1</v>
      </c>
      <c r="EX319">
        <v>0.117205</v>
      </c>
      <c r="EY319">
        <v>2.66551</v>
      </c>
      <c r="EZ319">
        <v>20.136</v>
      </c>
      <c r="FA319">
        <v>5.22418</v>
      </c>
      <c r="FB319">
        <v>11.998</v>
      </c>
      <c r="FC319">
        <v>4.96685</v>
      </c>
      <c r="FD319">
        <v>3.297</v>
      </c>
      <c r="FE319">
        <v>9999</v>
      </c>
      <c r="FF319">
        <v>9999</v>
      </c>
      <c r="FG319">
        <v>9999</v>
      </c>
      <c r="FH319">
        <v>30.6</v>
      </c>
      <c r="FI319">
        <v>4.97153</v>
      </c>
      <c r="FJ319">
        <v>1.86825</v>
      </c>
      <c r="FK319">
        <v>1.85965</v>
      </c>
      <c r="FL319">
        <v>1.86569</v>
      </c>
      <c r="FM319">
        <v>1.86356</v>
      </c>
      <c r="FN319">
        <v>1.86493</v>
      </c>
      <c r="FO319">
        <v>1.86042</v>
      </c>
      <c r="FP319">
        <v>1.86447</v>
      </c>
      <c r="FQ319">
        <v>0</v>
      </c>
      <c r="FR319">
        <v>0</v>
      </c>
      <c r="FS319">
        <v>0</v>
      </c>
      <c r="FT319">
        <v>0</v>
      </c>
      <c r="FU319" t="s">
        <v>358</v>
      </c>
      <c r="FV319" t="s">
        <v>359</v>
      </c>
      <c r="FW319" t="s">
        <v>360</v>
      </c>
      <c r="FX319" t="s">
        <v>360</v>
      </c>
      <c r="FY319" t="s">
        <v>360</v>
      </c>
      <c r="FZ319" t="s">
        <v>360</v>
      </c>
      <c r="GA319">
        <v>0</v>
      </c>
      <c r="GB319">
        <v>100</v>
      </c>
      <c r="GC319">
        <v>100</v>
      </c>
      <c r="GD319">
        <v>-6.71</v>
      </c>
      <c r="GE319">
        <v>-0.0153</v>
      </c>
      <c r="GF319">
        <v>1.311380936371286</v>
      </c>
      <c r="GG319">
        <v>-0.004200780211792431</v>
      </c>
      <c r="GH319">
        <v>-6.086107273994438E-07</v>
      </c>
      <c r="GI319">
        <v>3.538391214060535E-10</v>
      </c>
      <c r="GJ319">
        <v>-0.03673970004362161</v>
      </c>
      <c r="GK319">
        <v>0.006682484536868237</v>
      </c>
      <c r="GL319">
        <v>-0.0007200357986506558</v>
      </c>
      <c r="GM319">
        <v>2.515042002614049E-05</v>
      </c>
      <c r="GN319">
        <v>15</v>
      </c>
      <c r="GO319">
        <v>1944</v>
      </c>
      <c r="GP319">
        <v>3</v>
      </c>
      <c r="GQ319">
        <v>20</v>
      </c>
      <c r="GR319">
        <v>2.6</v>
      </c>
      <c r="GS319">
        <v>2.7</v>
      </c>
      <c r="GT319">
        <v>4.021</v>
      </c>
      <c r="GU319">
        <v>2.43164</v>
      </c>
      <c r="GV319">
        <v>1.44775</v>
      </c>
      <c r="GW319">
        <v>2.28516</v>
      </c>
      <c r="GX319">
        <v>1.55151</v>
      </c>
      <c r="GY319">
        <v>2.37183</v>
      </c>
      <c r="GZ319">
        <v>39.0188</v>
      </c>
      <c r="HA319">
        <v>24.0612</v>
      </c>
      <c r="HB319">
        <v>18</v>
      </c>
      <c r="HC319">
        <v>598.404</v>
      </c>
      <c r="HD319">
        <v>436.687</v>
      </c>
      <c r="HE319">
        <v>19.9977</v>
      </c>
      <c r="HF319">
        <v>28.4851</v>
      </c>
      <c r="HG319">
        <v>29.9998</v>
      </c>
      <c r="HH319">
        <v>28.601</v>
      </c>
      <c r="HI319">
        <v>28.5779</v>
      </c>
      <c r="HJ319">
        <v>80.47580000000001</v>
      </c>
      <c r="HK319">
        <v>26.2558</v>
      </c>
      <c r="HL319">
        <v>25.4976</v>
      </c>
      <c r="HM319">
        <v>20</v>
      </c>
      <c r="HN319">
        <v>2000</v>
      </c>
      <c r="HO319">
        <v>13.815</v>
      </c>
      <c r="HP319">
        <v>98.83629999999999</v>
      </c>
      <c r="HQ319">
        <v>100.349</v>
      </c>
    </row>
    <row r="320" spans="1:225">
      <c r="A320">
        <v>304</v>
      </c>
      <c r="B320">
        <v>1714165762.6</v>
      </c>
      <c r="C320">
        <v>14705.5</v>
      </c>
      <c r="D320" t="s">
        <v>998</v>
      </c>
      <c r="E320" t="s">
        <v>999</v>
      </c>
      <c r="F320">
        <v>5</v>
      </c>
      <c r="G320" t="s">
        <v>625</v>
      </c>
      <c r="H320">
        <v>1714165754.849999</v>
      </c>
      <c r="I320">
        <f>(J320)/1000</f>
        <v>0</v>
      </c>
      <c r="J320">
        <f>IF(BE320, AM320, AG320)</f>
        <v>0</v>
      </c>
      <c r="K320">
        <f>IF(BE320, AH320, AF320)</f>
        <v>0</v>
      </c>
      <c r="L320">
        <f>BG320 - IF(AT320&gt;1, K320*BA320*100.0/(AV320*BU320), 0)</f>
        <v>0</v>
      </c>
      <c r="M320">
        <f>((S320-I320/2)*L320-K320)/(S320+I320/2)</f>
        <v>0</v>
      </c>
      <c r="N320">
        <f>M320*(BN320+BO320)/1000.0</f>
        <v>0</v>
      </c>
      <c r="O320">
        <f>(BG320 - IF(AT320&gt;1, K320*BA320*100.0/(AV320*BU320), 0))*(BN320+BO320)/1000.0</f>
        <v>0</v>
      </c>
      <c r="P320">
        <f>2.0/((1/R320-1/Q320)+SIGN(R320)*SQRT((1/R320-1/Q320)*(1/R320-1/Q320) + 4*BB320/((BB320+1)*(BB320+1))*(2*1/R320*1/Q320-1/Q320*1/Q320)))</f>
        <v>0</v>
      </c>
      <c r="Q320">
        <f>IF(LEFT(BC320,1)&lt;&gt;"0",IF(LEFT(BC320,1)="1",3.0,BD320),$D$5+$E$5*(BU320*BN320/($K$5*1000))+$F$5*(BU320*BN320/($K$5*1000))*MAX(MIN(BA320,$J$5),$I$5)*MAX(MIN(BA320,$J$5),$I$5)+$G$5*MAX(MIN(BA320,$J$5),$I$5)*(BU320*BN320/($K$5*1000))+$H$5*(BU320*BN320/($K$5*1000))*(BU320*BN320/($K$5*1000)))</f>
        <v>0</v>
      </c>
      <c r="R320">
        <f>I320*(1000-(1000*0.61365*exp(17.502*V320/(240.97+V320))/(BN320+BO320)+BI320)/2)/(1000*0.61365*exp(17.502*V320/(240.97+V320))/(BN320+BO320)-BI320)</f>
        <v>0</v>
      </c>
      <c r="S320">
        <f>1/((BB320+1)/(P320/1.6)+1/(Q320/1.37)) + BB320/((BB320+1)/(P320/1.6) + BB320/(Q320/1.37))</f>
        <v>0</v>
      </c>
      <c r="T320">
        <f>(AW320*AZ320)</f>
        <v>0</v>
      </c>
      <c r="U320">
        <f>(BP320+(T320+2*0.95*5.67E-8*(((BP320+$B$7)+273)^4-(BP320+273)^4)-44100*I320)/(1.84*29.3*Q320+8*0.95*5.67E-8*(BP320+273)^3))</f>
        <v>0</v>
      </c>
      <c r="V320">
        <f>($C$7*BQ320+$D$7*BR320+$E$7*U320)</f>
        <v>0</v>
      </c>
      <c r="W320">
        <f>0.61365*exp(17.502*V320/(240.97+V320))</f>
        <v>0</v>
      </c>
      <c r="X320">
        <f>(Y320/Z320*100)</f>
        <v>0</v>
      </c>
      <c r="Y320">
        <f>BI320*(BN320+BO320)/1000</f>
        <v>0</v>
      </c>
      <c r="Z320">
        <f>0.61365*exp(17.502*BP320/(240.97+BP320))</f>
        <v>0</v>
      </c>
      <c r="AA320">
        <f>(W320-BI320*(BN320+BO320)/1000)</f>
        <v>0</v>
      </c>
      <c r="AB320">
        <f>(-I320*44100)</f>
        <v>0</v>
      </c>
      <c r="AC320">
        <f>2*29.3*Q320*0.92*(BP320-V320)</f>
        <v>0</v>
      </c>
      <c r="AD320">
        <f>2*0.95*5.67E-8*(((BP320+$B$7)+273)^4-(V320+273)^4)</f>
        <v>0</v>
      </c>
      <c r="AE320">
        <f>T320+AD320+AB320+AC320</f>
        <v>0</v>
      </c>
      <c r="AF320">
        <f>BM320*AT320*(BH320-BG320*(1000-AT320*BJ320)/(1000-AT320*BI320))/(100*BA320)</f>
        <v>0</v>
      </c>
      <c r="AG320">
        <f>1000*BM320*AT320*(BI320-BJ320)/(100*BA320*(1000-AT320*BI320))</f>
        <v>0</v>
      </c>
      <c r="AH320">
        <f>(AI320 - AJ320 - BN320*1E3/(8.314*(BP320+273.15)) * AL320/BM320 * AK320) * BM320/(100*BA320) * (1000 - BJ320)/1000</f>
        <v>0</v>
      </c>
      <c r="AI320">
        <v>2027.236814017653</v>
      </c>
      <c r="AJ320">
        <v>2026.188181818181</v>
      </c>
      <c r="AK320">
        <v>0.08348916967346831</v>
      </c>
      <c r="AL320">
        <v>67.23082530002614</v>
      </c>
      <c r="AM320">
        <f>(AO320 - AN320 + BN320*1E3/(8.314*(BP320+273.15)) * AQ320/BM320 * AP320) * BM320/(100*BA320) * 1000/(1000 - AO320)</f>
        <v>0</v>
      </c>
      <c r="AN320">
        <v>13.4414408881177</v>
      </c>
      <c r="AO320">
        <v>13.79437636363636</v>
      </c>
      <c r="AP320">
        <v>-0.01218610988072675</v>
      </c>
      <c r="AQ320">
        <v>78.51944114186657</v>
      </c>
      <c r="AR320">
        <v>50</v>
      </c>
      <c r="AS320">
        <v>8</v>
      </c>
      <c r="AT320">
        <f>IF(AR320*$H$13&gt;=AV320,1.0,(AV320/(AV320-AR320*$H$13)))</f>
        <v>0</v>
      </c>
      <c r="AU320">
        <f>(AT320-1)*100</f>
        <v>0</v>
      </c>
      <c r="AV320">
        <f>MAX(0,($B$13+$C$13*BU320)/(1+$D$13*BU320)*BN320/(BP320+273)*$E$13)</f>
        <v>0</v>
      </c>
      <c r="AW320">
        <f>$B$11*BV320+$C$11*BW320+$F$11*CH320*(1-CK320)</f>
        <v>0</v>
      </c>
      <c r="AX320">
        <f>AW320*AY320</f>
        <v>0</v>
      </c>
      <c r="AY320">
        <f>($B$11*$D$9+$C$11*$D$9+$F$11*((CU320+CM320)/MAX(CU320+CM320+CV320, 0.1)*$I$9+CV320/MAX(CU320+CM320+CV320, 0.1)*$J$9))/($B$11+$C$11+$F$11)</f>
        <v>0</v>
      </c>
      <c r="AZ320">
        <f>($B$11*$K$9+$C$11*$K$9+$F$11*((CU320+CM320)/MAX(CU320+CM320+CV320, 0.1)*$P$9+CV320/MAX(CU320+CM320+CV320, 0.1)*$Q$9))/($B$11+$C$11+$F$11)</f>
        <v>0</v>
      </c>
      <c r="BA320">
        <v>6</v>
      </c>
      <c r="BB320">
        <v>0.5</v>
      </c>
      <c r="BC320" t="s">
        <v>355</v>
      </c>
      <c r="BD320">
        <v>2</v>
      </c>
      <c r="BE320" t="b">
        <v>1</v>
      </c>
      <c r="BF320">
        <v>1714165754.849999</v>
      </c>
      <c r="BG320">
        <v>1996.398333333333</v>
      </c>
      <c r="BH320">
        <v>2000.044666666667</v>
      </c>
      <c r="BI320">
        <v>13.88691333333333</v>
      </c>
      <c r="BJ320">
        <v>13.49916666666667</v>
      </c>
      <c r="BK320">
        <v>2003.1</v>
      </c>
      <c r="BL320">
        <v>13.90234333333333</v>
      </c>
      <c r="BM320">
        <v>600.0947</v>
      </c>
      <c r="BN320">
        <v>101.2583333333334</v>
      </c>
      <c r="BO320">
        <v>0.1001244766666667</v>
      </c>
      <c r="BP320">
        <v>23.44687</v>
      </c>
      <c r="BQ320">
        <v>23.45397000000001</v>
      </c>
      <c r="BR320">
        <v>999.9000000000002</v>
      </c>
      <c r="BS320">
        <v>0</v>
      </c>
      <c r="BT320">
        <v>0</v>
      </c>
      <c r="BU320">
        <v>9992.918666666666</v>
      </c>
      <c r="BV320">
        <v>0</v>
      </c>
      <c r="BW320">
        <v>483.0100666666667</v>
      </c>
      <c r="BX320">
        <v>-3.646305333333333</v>
      </c>
      <c r="BY320">
        <v>2024.512333333333</v>
      </c>
      <c r="BZ320">
        <v>2027.413666666667</v>
      </c>
      <c r="CA320">
        <v>0.3877480666666667</v>
      </c>
      <c r="CB320">
        <v>2000.044666666667</v>
      </c>
      <c r="CC320">
        <v>13.49916666666667</v>
      </c>
      <c r="CD320">
        <v>1.406166666666667</v>
      </c>
      <c r="CE320">
        <v>1.366904333333333</v>
      </c>
      <c r="CF320">
        <v>11.98416333333333</v>
      </c>
      <c r="CG320">
        <v>11.55523666666667</v>
      </c>
      <c r="CH320">
        <v>350.004</v>
      </c>
      <c r="CI320">
        <v>0.9000320666666667</v>
      </c>
      <c r="CJ320">
        <v>0.09996786666666664</v>
      </c>
      <c r="CK320">
        <v>0</v>
      </c>
      <c r="CL320">
        <v>253.2219666666666</v>
      </c>
      <c r="CM320">
        <v>5.00098</v>
      </c>
      <c r="CN320">
        <v>1351.053333333333</v>
      </c>
      <c r="CO320">
        <v>3193.217</v>
      </c>
      <c r="CP320">
        <v>35.72896666666666</v>
      </c>
      <c r="CQ320">
        <v>41.23306666666665</v>
      </c>
      <c r="CR320">
        <v>37.87043333333333</v>
      </c>
      <c r="CS320">
        <v>40.6436</v>
      </c>
      <c r="CT320">
        <v>38.29549999999999</v>
      </c>
      <c r="CU320">
        <v>310.5143333333333</v>
      </c>
      <c r="CV320">
        <v>34.48800000000001</v>
      </c>
      <c r="CW320">
        <v>0</v>
      </c>
      <c r="CX320">
        <v>1714165849.7</v>
      </c>
      <c r="CY320">
        <v>0</v>
      </c>
      <c r="CZ320">
        <v>1714165438.6</v>
      </c>
      <c r="DA320" t="s">
        <v>985</v>
      </c>
      <c r="DB320">
        <v>1714165438.6</v>
      </c>
      <c r="DC320">
        <v>1714165431.6</v>
      </c>
      <c r="DD320">
        <v>11</v>
      </c>
      <c r="DE320">
        <v>-0.07000000000000001</v>
      </c>
      <c r="DF320">
        <v>0.013</v>
      </c>
      <c r="DG320">
        <v>-6.555</v>
      </c>
      <c r="DH320">
        <v>-0.015</v>
      </c>
      <c r="DI320">
        <v>2000</v>
      </c>
      <c r="DJ320">
        <v>14</v>
      </c>
      <c r="DK320">
        <v>0.64</v>
      </c>
      <c r="DL320">
        <v>0.25</v>
      </c>
      <c r="DM320">
        <v>-6.471474499999999</v>
      </c>
      <c r="DN320">
        <v>45.12243174484058</v>
      </c>
      <c r="DO320">
        <v>4.702241961787457</v>
      </c>
      <c r="DP320">
        <v>0</v>
      </c>
      <c r="DQ320">
        <v>0.3735139</v>
      </c>
      <c r="DR320">
        <v>0.2334753771106937</v>
      </c>
      <c r="DS320">
        <v>0.02975480400103486</v>
      </c>
      <c r="DT320">
        <v>0</v>
      </c>
      <c r="DU320">
        <v>0</v>
      </c>
      <c r="DV320">
        <v>2</v>
      </c>
      <c r="DW320" t="s">
        <v>357</v>
      </c>
      <c r="DX320">
        <v>3.22768</v>
      </c>
      <c r="DY320">
        <v>2.7042</v>
      </c>
      <c r="DZ320">
        <v>0.293338</v>
      </c>
      <c r="EA320">
        <v>0.293545</v>
      </c>
      <c r="EB320">
        <v>0.07734099999999999</v>
      </c>
      <c r="EC320">
        <v>0.0762992</v>
      </c>
      <c r="ED320">
        <v>22983.4</v>
      </c>
      <c r="EE320">
        <v>22401.2</v>
      </c>
      <c r="EF320">
        <v>31158.8</v>
      </c>
      <c r="EG320">
        <v>30073.7</v>
      </c>
      <c r="EH320">
        <v>38506.9</v>
      </c>
      <c r="EI320">
        <v>36760.9</v>
      </c>
      <c r="EJ320">
        <v>43658.6</v>
      </c>
      <c r="EK320">
        <v>42018.6</v>
      </c>
      <c r="EL320">
        <v>2.00325</v>
      </c>
      <c r="EM320">
        <v>1.84702</v>
      </c>
      <c r="EN320">
        <v>-0.0204891</v>
      </c>
      <c r="EO320">
        <v>0</v>
      </c>
      <c r="EP320">
        <v>23.7791</v>
      </c>
      <c r="EQ320">
        <v>999.9</v>
      </c>
      <c r="ER320">
        <v>33.2</v>
      </c>
      <c r="ES320">
        <v>33.6</v>
      </c>
      <c r="ET320">
        <v>17.1321</v>
      </c>
      <c r="EU320">
        <v>61.2077</v>
      </c>
      <c r="EV320">
        <v>22.6322</v>
      </c>
      <c r="EW320">
        <v>1</v>
      </c>
      <c r="EX320">
        <v>0.106044</v>
      </c>
      <c r="EY320">
        <v>2.54058</v>
      </c>
      <c r="EZ320">
        <v>20.1398</v>
      </c>
      <c r="FA320">
        <v>5.22403</v>
      </c>
      <c r="FB320">
        <v>11.998</v>
      </c>
      <c r="FC320">
        <v>4.9656</v>
      </c>
      <c r="FD320">
        <v>3.297</v>
      </c>
      <c r="FE320">
        <v>9999</v>
      </c>
      <c r="FF320">
        <v>9999</v>
      </c>
      <c r="FG320">
        <v>9999</v>
      </c>
      <c r="FH320">
        <v>30.6</v>
      </c>
      <c r="FI320">
        <v>4.9715</v>
      </c>
      <c r="FJ320">
        <v>1.86828</v>
      </c>
      <c r="FK320">
        <v>1.85966</v>
      </c>
      <c r="FL320">
        <v>1.86569</v>
      </c>
      <c r="FM320">
        <v>1.86354</v>
      </c>
      <c r="FN320">
        <v>1.86493</v>
      </c>
      <c r="FO320">
        <v>1.86044</v>
      </c>
      <c r="FP320">
        <v>1.86447</v>
      </c>
      <c r="FQ320">
        <v>0</v>
      </c>
      <c r="FR320">
        <v>0</v>
      </c>
      <c r="FS320">
        <v>0</v>
      </c>
      <c r="FT320">
        <v>0</v>
      </c>
      <c r="FU320" t="s">
        <v>358</v>
      </c>
      <c r="FV320" t="s">
        <v>359</v>
      </c>
      <c r="FW320" t="s">
        <v>360</v>
      </c>
      <c r="FX320" t="s">
        <v>360</v>
      </c>
      <c r="FY320" t="s">
        <v>360</v>
      </c>
      <c r="FZ320" t="s">
        <v>360</v>
      </c>
      <c r="GA320">
        <v>0</v>
      </c>
      <c r="GB320">
        <v>100</v>
      </c>
      <c r="GC320">
        <v>100</v>
      </c>
      <c r="GD320">
        <v>-6.7</v>
      </c>
      <c r="GE320">
        <v>-0.0155</v>
      </c>
      <c r="GF320">
        <v>1.311380936371286</v>
      </c>
      <c r="GG320">
        <v>-0.004200780211792431</v>
      </c>
      <c r="GH320">
        <v>-6.086107273994438E-07</v>
      </c>
      <c r="GI320">
        <v>3.538391214060535E-10</v>
      </c>
      <c r="GJ320">
        <v>-0.03673970004362161</v>
      </c>
      <c r="GK320">
        <v>0.006682484536868237</v>
      </c>
      <c r="GL320">
        <v>-0.0007200357986506558</v>
      </c>
      <c r="GM320">
        <v>2.515042002614049E-05</v>
      </c>
      <c r="GN320">
        <v>15</v>
      </c>
      <c r="GO320">
        <v>1944</v>
      </c>
      <c r="GP320">
        <v>3</v>
      </c>
      <c r="GQ320">
        <v>20</v>
      </c>
      <c r="GR320">
        <v>5.4</v>
      </c>
      <c r="GS320">
        <v>5.5</v>
      </c>
      <c r="GT320">
        <v>4.01733</v>
      </c>
      <c r="GU320">
        <v>2.40601</v>
      </c>
      <c r="GV320">
        <v>1.44775</v>
      </c>
      <c r="GW320">
        <v>2.28638</v>
      </c>
      <c r="GX320">
        <v>1.55151</v>
      </c>
      <c r="GY320">
        <v>2.48779</v>
      </c>
      <c r="GZ320">
        <v>38.9445</v>
      </c>
      <c r="HA320">
        <v>24.0525</v>
      </c>
      <c r="HB320">
        <v>18</v>
      </c>
      <c r="HC320">
        <v>532.2430000000001</v>
      </c>
      <c r="HD320">
        <v>437.141</v>
      </c>
      <c r="HE320">
        <v>19.999</v>
      </c>
      <c r="HF320">
        <v>28.3484</v>
      </c>
      <c r="HG320">
        <v>29.9999</v>
      </c>
      <c r="HH320">
        <v>28.4889</v>
      </c>
      <c r="HI320">
        <v>28.4698</v>
      </c>
      <c r="HJ320">
        <v>80.4315</v>
      </c>
      <c r="HK320">
        <v>28.7684</v>
      </c>
      <c r="HL320">
        <v>25.1258</v>
      </c>
      <c r="HM320">
        <v>20</v>
      </c>
      <c r="HN320">
        <v>2000</v>
      </c>
      <c r="HO320">
        <v>13.4341</v>
      </c>
      <c r="HP320">
        <v>98.8685</v>
      </c>
      <c r="HQ320">
        <v>100.38</v>
      </c>
    </row>
    <row r="321" spans="1:225">
      <c r="A321">
        <v>305</v>
      </c>
      <c r="B321">
        <v>1714165779.1</v>
      </c>
      <c r="C321">
        <v>14722</v>
      </c>
      <c r="D321" t="s">
        <v>1000</v>
      </c>
      <c r="E321" t="s">
        <v>1001</v>
      </c>
      <c r="F321">
        <v>5</v>
      </c>
      <c r="G321" t="s">
        <v>625</v>
      </c>
      <c r="H321">
        <v>1714165773.349999</v>
      </c>
      <c r="I321">
        <f>(J321)/1000</f>
        <v>0</v>
      </c>
      <c r="J321">
        <f>IF(BE321, AM321, AG321)</f>
        <v>0</v>
      </c>
      <c r="K321">
        <f>IF(BE321, AH321, AF321)</f>
        <v>0</v>
      </c>
      <c r="L321">
        <f>BG321 - IF(AT321&gt;1, K321*BA321*100.0/(AV321*BU321), 0)</f>
        <v>0</v>
      </c>
      <c r="M321">
        <f>((S321-I321/2)*L321-K321)/(S321+I321/2)</f>
        <v>0</v>
      </c>
      <c r="N321">
        <f>M321*(BN321+BO321)/1000.0</f>
        <v>0</v>
      </c>
      <c r="O321">
        <f>(BG321 - IF(AT321&gt;1, K321*BA321*100.0/(AV321*BU321), 0))*(BN321+BO321)/1000.0</f>
        <v>0</v>
      </c>
      <c r="P321">
        <f>2.0/((1/R321-1/Q321)+SIGN(R321)*SQRT((1/R321-1/Q321)*(1/R321-1/Q321) + 4*BB321/((BB321+1)*(BB321+1))*(2*1/R321*1/Q321-1/Q321*1/Q321)))</f>
        <v>0</v>
      </c>
      <c r="Q321">
        <f>IF(LEFT(BC321,1)&lt;&gt;"0",IF(LEFT(BC321,1)="1",3.0,BD321),$D$5+$E$5*(BU321*BN321/($K$5*1000))+$F$5*(BU321*BN321/($K$5*1000))*MAX(MIN(BA321,$J$5),$I$5)*MAX(MIN(BA321,$J$5),$I$5)+$G$5*MAX(MIN(BA321,$J$5),$I$5)*(BU321*BN321/($K$5*1000))+$H$5*(BU321*BN321/($K$5*1000))*(BU321*BN321/($K$5*1000)))</f>
        <v>0</v>
      </c>
      <c r="R321">
        <f>I321*(1000-(1000*0.61365*exp(17.502*V321/(240.97+V321))/(BN321+BO321)+BI321)/2)/(1000*0.61365*exp(17.502*V321/(240.97+V321))/(BN321+BO321)-BI321)</f>
        <v>0</v>
      </c>
      <c r="S321">
        <f>1/((BB321+1)/(P321/1.6)+1/(Q321/1.37)) + BB321/((BB321+1)/(P321/1.6) + BB321/(Q321/1.37))</f>
        <v>0</v>
      </c>
      <c r="T321">
        <f>(AW321*AZ321)</f>
        <v>0</v>
      </c>
      <c r="U321">
        <f>(BP321+(T321+2*0.95*5.67E-8*(((BP321+$B$7)+273)^4-(BP321+273)^4)-44100*I321)/(1.84*29.3*Q321+8*0.95*5.67E-8*(BP321+273)^3))</f>
        <v>0</v>
      </c>
      <c r="V321">
        <f>($C$7*BQ321+$D$7*BR321+$E$7*U321)</f>
        <v>0</v>
      </c>
      <c r="W321">
        <f>0.61365*exp(17.502*V321/(240.97+V321))</f>
        <v>0</v>
      </c>
      <c r="X321">
        <f>(Y321/Z321*100)</f>
        <v>0</v>
      </c>
      <c r="Y321">
        <f>BI321*(BN321+BO321)/1000</f>
        <v>0</v>
      </c>
      <c r="Z321">
        <f>0.61365*exp(17.502*BP321/(240.97+BP321))</f>
        <v>0</v>
      </c>
      <c r="AA321">
        <f>(W321-BI321*(BN321+BO321)/1000)</f>
        <v>0</v>
      </c>
      <c r="AB321">
        <f>(-I321*44100)</f>
        <v>0</v>
      </c>
      <c r="AC321">
        <f>2*29.3*Q321*0.92*(BP321-V321)</f>
        <v>0</v>
      </c>
      <c r="AD321">
        <f>2*0.95*5.67E-8*(((BP321+$B$7)+273)^4-(V321+273)^4)</f>
        <v>0</v>
      </c>
      <c r="AE321">
        <f>T321+AD321+AB321+AC321</f>
        <v>0</v>
      </c>
      <c r="AF321">
        <f>BM321*AT321*(BH321-BG321*(1000-AT321*BJ321)/(1000-AT321*BI321))/(100*BA321)</f>
        <v>0</v>
      </c>
      <c r="AG321">
        <f>1000*BM321*AT321*(BI321-BJ321)/(100*BA321*(1000-AT321*BI321))</f>
        <v>0</v>
      </c>
      <c r="AH321">
        <f>(AI321 - AJ321 - BN321*1E3/(8.314*(BP321+273.15)) * AL321/BM321 * AK321) * BM321/(100*BA321) * (1000 - BJ321)/1000</f>
        <v>0</v>
      </c>
      <c r="AI321">
        <v>2027.105262879643</v>
      </c>
      <c r="AJ321">
        <v>2026.663333333333</v>
      </c>
      <c r="AK321">
        <v>0.0002146959942177932</v>
      </c>
      <c r="AL321">
        <v>67.23082530002614</v>
      </c>
      <c r="AM321">
        <f>(AO321 - AN321 + BN321*1E3/(8.314*(BP321+273.15)) * AQ321/BM321 * AP321) * BM321/(100*BA321) * 1000/(1000 - AO321)</f>
        <v>0</v>
      </c>
      <c r="AN321">
        <v>13.43214960846106</v>
      </c>
      <c r="AO321">
        <v>13.73105757575757</v>
      </c>
      <c r="AP321">
        <v>-0.0004185347422506062</v>
      </c>
      <c r="AQ321">
        <v>78.51944114186657</v>
      </c>
      <c r="AR321">
        <v>49</v>
      </c>
      <c r="AS321">
        <v>8</v>
      </c>
      <c r="AT321">
        <f>IF(AR321*$H$13&gt;=AV321,1.0,(AV321/(AV321-AR321*$H$13)))</f>
        <v>0</v>
      </c>
      <c r="AU321">
        <f>(AT321-1)*100</f>
        <v>0</v>
      </c>
      <c r="AV321">
        <f>MAX(0,($B$13+$C$13*BU321)/(1+$D$13*BU321)*BN321/(BP321+273)*$E$13)</f>
        <v>0</v>
      </c>
      <c r="AW321">
        <f>$B$11*BV321+$C$11*BW321+$F$11*CH321*(1-CK321)</f>
        <v>0</v>
      </c>
      <c r="AX321">
        <f>AW321*AY321</f>
        <v>0</v>
      </c>
      <c r="AY321">
        <f>($B$11*$D$9+$C$11*$D$9+$F$11*((CU321+CM321)/MAX(CU321+CM321+CV321, 0.1)*$I$9+CV321/MAX(CU321+CM321+CV321, 0.1)*$J$9))/($B$11+$C$11+$F$11)</f>
        <v>0</v>
      </c>
      <c r="AZ321">
        <f>($B$11*$K$9+$C$11*$K$9+$F$11*((CU321+CM321)/MAX(CU321+CM321+CV321, 0.1)*$P$9+CV321/MAX(CU321+CM321+CV321, 0.1)*$Q$9))/($B$11+$C$11+$F$11)</f>
        <v>0</v>
      </c>
      <c r="BA321">
        <v>6</v>
      </c>
      <c r="BB321">
        <v>0.5</v>
      </c>
      <c r="BC321" t="s">
        <v>355</v>
      </c>
      <c r="BD321">
        <v>2</v>
      </c>
      <c r="BE321" t="b">
        <v>1</v>
      </c>
      <c r="BF321">
        <v>1714165773.349999</v>
      </c>
      <c r="BG321">
        <v>1998.789090909091</v>
      </c>
      <c r="BH321">
        <v>2000.025909090909</v>
      </c>
      <c r="BI321">
        <v>13.74203181818182</v>
      </c>
      <c r="BJ321">
        <v>13.43397272727273</v>
      </c>
      <c r="BK321">
        <v>2005.496363636364</v>
      </c>
      <c r="BL321">
        <v>13.75762272727273</v>
      </c>
      <c r="BM321">
        <v>599.9552727272727</v>
      </c>
      <c r="BN321">
        <v>101.26</v>
      </c>
      <c r="BO321">
        <v>0.09991209545454544</v>
      </c>
      <c r="BP321">
        <v>23.40751818181818</v>
      </c>
      <c r="BQ321">
        <v>23.41759545454545</v>
      </c>
      <c r="BR321">
        <v>999.9000000000003</v>
      </c>
      <c r="BS321">
        <v>0</v>
      </c>
      <c r="BT321">
        <v>0</v>
      </c>
      <c r="BU321">
        <v>10004.88863636364</v>
      </c>
      <c r="BV321">
        <v>0</v>
      </c>
      <c r="BW321">
        <v>584.9293181818181</v>
      </c>
      <c r="BX321">
        <v>-1.236534090909091</v>
      </c>
      <c r="BY321">
        <v>2026.64</v>
      </c>
      <c r="BZ321">
        <v>2027.26</v>
      </c>
      <c r="CA321">
        <v>0.3080496363636364</v>
      </c>
      <c r="CB321">
        <v>2000.025909090909</v>
      </c>
      <c r="CC321">
        <v>13.43397272727273</v>
      </c>
      <c r="CD321">
        <v>1.391516363636364</v>
      </c>
      <c r="CE321">
        <v>1.360324090909091</v>
      </c>
      <c r="CF321">
        <v>11.82549545454546</v>
      </c>
      <c r="CG321">
        <v>11.48243181818182</v>
      </c>
      <c r="CH321">
        <v>350.0008181818182</v>
      </c>
      <c r="CI321">
        <v>0.9000078181818182</v>
      </c>
      <c r="CJ321">
        <v>0.0999921318181818</v>
      </c>
      <c r="CK321">
        <v>0</v>
      </c>
      <c r="CL321">
        <v>252.8227727272727</v>
      </c>
      <c r="CM321">
        <v>5.000979999999999</v>
      </c>
      <c r="CN321">
        <v>1347.532272727272</v>
      </c>
      <c r="CO321">
        <v>3193.160909090909</v>
      </c>
      <c r="CP321">
        <v>35.89754545454546</v>
      </c>
      <c r="CQ321">
        <v>41.477</v>
      </c>
      <c r="CR321">
        <v>38.09063636363636</v>
      </c>
      <c r="CS321">
        <v>40.93718181818182</v>
      </c>
      <c r="CT321">
        <v>38.43145454545454</v>
      </c>
      <c r="CU321">
        <v>310.5022727272728</v>
      </c>
      <c r="CV321">
        <v>34.495</v>
      </c>
      <c r="CW321">
        <v>0</v>
      </c>
      <c r="CX321">
        <v>1714165866.5</v>
      </c>
      <c r="CY321">
        <v>0</v>
      </c>
      <c r="CZ321">
        <v>1714165438.6</v>
      </c>
      <c r="DA321" t="s">
        <v>985</v>
      </c>
      <c r="DB321">
        <v>1714165438.6</v>
      </c>
      <c r="DC321">
        <v>1714165431.6</v>
      </c>
      <c r="DD321">
        <v>11</v>
      </c>
      <c r="DE321">
        <v>-0.07000000000000001</v>
      </c>
      <c r="DF321">
        <v>0.013</v>
      </c>
      <c r="DG321">
        <v>-6.555</v>
      </c>
      <c r="DH321">
        <v>-0.015</v>
      </c>
      <c r="DI321">
        <v>2000</v>
      </c>
      <c r="DJ321">
        <v>14</v>
      </c>
      <c r="DK321">
        <v>0.64</v>
      </c>
      <c r="DL321">
        <v>0.25</v>
      </c>
      <c r="DM321">
        <v>-1.517086829268293</v>
      </c>
      <c r="DN321">
        <v>3.487140000000003</v>
      </c>
      <c r="DO321">
        <v>0.3620339228778661</v>
      </c>
      <c r="DP321">
        <v>0</v>
      </c>
      <c r="DQ321">
        <v>0.3328186829268293</v>
      </c>
      <c r="DR321">
        <v>-0.2795922857142855</v>
      </c>
      <c r="DS321">
        <v>0.02883913378104356</v>
      </c>
      <c r="DT321">
        <v>0</v>
      </c>
      <c r="DU321">
        <v>0</v>
      </c>
      <c r="DV321">
        <v>2</v>
      </c>
      <c r="DW321" t="s">
        <v>357</v>
      </c>
      <c r="DX321">
        <v>3.22782</v>
      </c>
      <c r="DY321">
        <v>2.70459</v>
      </c>
      <c r="DZ321">
        <v>0.293384</v>
      </c>
      <c r="EA321">
        <v>0.293553</v>
      </c>
      <c r="EB321">
        <v>0.07709249999999999</v>
      </c>
      <c r="EC321">
        <v>0.0762543</v>
      </c>
      <c r="ED321">
        <v>22981.7</v>
      </c>
      <c r="EE321">
        <v>22401.4</v>
      </c>
      <c r="EF321">
        <v>31158.4</v>
      </c>
      <c r="EG321">
        <v>30074.2</v>
      </c>
      <c r="EH321">
        <v>38517.1</v>
      </c>
      <c r="EI321">
        <v>36763</v>
      </c>
      <c r="EJ321">
        <v>43658.2</v>
      </c>
      <c r="EK321">
        <v>42019.1</v>
      </c>
      <c r="EL321">
        <v>2.00427</v>
      </c>
      <c r="EM321">
        <v>1.84667</v>
      </c>
      <c r="EN321">
        <v>-0.0187755</v>
      </c>
      <c r="EO321">
        <v>0</v>
      </c>
      <c r="EP321">
        <v>23.7133</v>
      </c>
      <c r="EQ321">
        <v>999.9</v>
      </c>
      <c r="ER321">
        <v>33.2</v>
      </c>
      <c r="ES321">
        <v>33.6</v>
      </c>
      <c r="ET321">
        <v>17.1304</v>
      </c>
      <c r="EU321">
        <v>61.1877</v>
      </c>
      <c r="EV321">
        <v>22.4319</v>
      </c>
      <c r="EW321">
        <v>1</v>
      </c>
      <c r="EX321">
        <v>0.104649</v>
      </c>
      <c r="EY321">
        <v>2.4994</v>
      </c>
      <c r="EZ321">
        <v>20.1406</v>
      </c>
      <c r="FA321">
        <v>5.22523</v>
      </c>
      <c r="FB321">
        <v>11.998</v>
      </c>
      <c r="FC321">
        <v>4.966</v>
      </c>
      <c r="FD321">
        <v>3.297</v>
      </c>
      <c r="FE321">
        <v>9999</v>
      </c>
      <c r="FF321">
        <v>9999</v>
      </c>
      <c r="FG321">
        <v>9999</v>
      </c>
      <c r="FH321">
        <v>30.6</v>
      </c>
      <c r="FI321">
        <v>4.9715</v>
      </c>
      <c r="FJ321">
        <v>1.86824</v>
      </c>
      <c r="FK321">
        <v>1.85966</v>
      </c>
      <c r="FL321">
        <v>1.86568</v>
      </c>
      <c r="FM321">
        <v>1.86353</v>
      </c>
      <c r="FN321">
        <v>1.86493</v>
      </c>
      <c r="FO321">
        <v>1.86038</v>
      </c>
      <c r="FP321">
        <v>1.86447</v>
      </c>
      <c r="FQ321">
        <v>0</v>
      </c>
      <c r="FR321">
        <v>0</v>
      </c>
      <c r="FS321">
        <v>0</v>
      </c>
      <c r="FT321">
        <v>0</v>
      </c>
      <c r="FU321" t="s">
        <v>358</v>
      </c>
      <c r="FV321" t="s">
        <v>359</v>
      </c>
      <c r="FW321" t="s">
        <v>360</v>
      </c>
      <c r="FX321" t="s">
        <v>360</v>
      </c>
      <c r="FY321" t="s">
        <v>360</v>
      </c>
      <c r="FZ321" t="s">
        <v>360</v>
      </c>
      <c r="GA321">
        <v>0</v>
      </c>
      <c r="GB321">
        <v>100</v>
      </c>
      <c r="GC321">
        <v>100</v>
      </c>
      <c r="GD321">
        <v>-6.71</v>
      </c>
      <c r="GE321">
        <v>-0.0156</v>
      </c>
      <c r="GF321">
        <v>1.311380936371286</v>
      </c>
      <c r="GG321">
        <v>-0.004200780211792431</v>
      </c>
      <c r="GH321">
        <v>-6.086107273994438E-07</v>
      </c>
      <c r="GI321">
        <v>3.538391214060535E-10</v>
      </c>
      <c r="GJ321">
        <v>-0.03673970004362161</v>
      </c>
      <c r="GK321">
        <v>0.006682484536868237</v>
      </c>
      <c r="GL321">
        <v>-0.0007200357986506558</v>
      </c>
      <c r="GM321">
        <v>2.515042002614049E-05</v>
      </c>
      <c r="GN321">
        <v>15</v>
      </c>
      <c r="GO321">
        <v>1944</v>
      </c>
      <c r="GP321">
        <v>3</v>
      </c>
      <c r="GQ321">
        <v>20</v>
      </c>
      <c r="GR321">
        <v>5.7</v>
      </c>
      <c r="GS321">
        <v>5.8</v>
      </c>
      <c r="GT321">
        <v>4.01855</v>
      </c>
      <c r="GU321">
        <v>2.4353</v>
      </c>
      <c r="GV321">
        <v>1.44775</v>
      </c>
      <c r="GW321">
        <v>2.28516</v>
      </c>
      <c r="GX321">
        <v>1.55151</v>
      </c>
      <c r="GY321">
        <v>2.27539</v>
      </c>
      <c r="GZ321">
        <v>38.9445</v>
      </c>
      <c r="HA321">
        <v>24.0612</v>
      </c>
      <c r="HB321">
        <v>18</v>
      </c>
      <c r="HC321">
        <v>532.789</v>
      </c>
      <c r="HD321">
        <v>436.83</v>
      </c>
      <c r="HE321">
        <v>19.9973</v>
      </c>
      <c r="HF321">
        <v>28.3324</v>
      </c>
      <c r="HG321">
        <v>29.9997</v>
      </c>
      <c r="HH321">
        <v>28.4756</v>
      </c>
      <c r="HI321">
        <v>28.4564</v>
      </c>
      <c r="HJ321">
        <v>80.4348</v>
      </c>
      <c r="HK321">
        <v>28.7684</v>
      </c>
      <c r="HL321">
        <v>25.1258</v>
      </c>
      <c r="HM321">
        <v>20</v>
      </c>
      <c r="HN321">
        <v>2000</v>
      </c>
      <c r="HO321">
        <v>13.4408</v>
      </c>
      <c r="HP321">
        <v>98.8676</v>
      </c>
      <c r="HQ321">
        <v>100.381</v>
      </c>
    </row>
    <row r="322" spans="1:225">
      <c r="A322">
        <v>306</v>
      </c>
      <c r="B322">
        <v>1714165789.1</v>
      </c>
      <c r="C322">
        <v>14732</v>
      </c>
      <c r="D322" t="s">
        <v>1002</v>
      </c>
      <c r="E322" t="s">
        <v>1003</v>
      </c>
      <c r="F322">
        <v>5</v>
      </c>
      <c r="G322" t="s">
        <v>625</v>
      </c>
      <c r="H322">
        <v>1714165781.427586</v>
      </c>
      <c r="I322">
        <f>(J322)/1000</f>
        <v>0</v>
      </c>
      <c r="J322">
        <f>IF(BE322, AM322, AG322)</f>
        <v>0</v>
      </c>
      <c r="K322">
        <f>IF(BE322, AH322, AF322)</f>
        <v>0</v>
      </c>
      <c r="L322">
        <f>BG322 - IF(AT322&gt;1, K322*BA322*100.0/(AV322*BU322), 0)</f>
        <v>0</v>
      </c>
      <c r="M322">
        <f>((S322-I322/2)*L322-K322)/(S322+I322/2)</f>
        <v>0</v>
      </c>
      <c r="N322">
        <f>M322*(BN322+BO322)/1000.0</f>
        <v>0</v>
      </c>
      <c r="O322">
        <f>(BG322 - IF(AT322&gt;1, K322*BA322*100.0/(AV322*BU322), 0))*(BN322+BO322)/1000.0</f>
        <v>0</v>
      </c>
      <c r="P322">
        <f>2.0/((1/R322-1/Q322)+SIGN(R322)*SQRT((1/R322-1/Q322)*(1/R322-1/Q322) + 4*BB322/((BB322+1)*(BB322+1))*(2*1/R322*1/Q322-1/Q322*1/Q322)))</f>
        <v>0</v>
      </c>
      <c r="Q322">
        <f>IF(LEFT(BC322,1)&lt;&gt;"0",IF(LEFT(BC322,1)="1",3.0,BD322),$D$5+$E$5*(BU322*BN322/($K$5*1000))+$F$5*(BU322*BN322/($K$5*1000))*MAX(MIN(BA322,$J$5),$I$5)*MAX(MIN(BA322,$J$5),$I$5)+$G$5*MAX(MIN(BA322,$J$5),$I$5)*(BU322*BN322/($K$5*1000))+$H$5*(BU322*BN322/($K$5*1000))*(BU322*BN322/($K$5*1000)))</f>
        <v>0</v>
      </c>
      <c r="R322">
        <f>I322*(1000-(1000*0.61365*exp(17.502*V322/(240.97+V322))/(BN322+BO322)+BI322)/2)/(1000*0.61365*exp(17.502*V322/(240.97+V322))/(BN322+BO322)-BI322)</f>
        <v>0</v>
      </c>
      <c r="S322">
        <f>1/((BB322+1)/(P322/1.6)+1/(Q322/1.37)) + BB322/((BB322+1)/(P322/1.6) + BB322/(Q322/1.37))</f>
        <v>0</v>
      </c>
      <c r="T322">
        <f>(AW322*AZ322)</f>
        <v>0</v>
      </c>
      <c r="U322">
        <f>(BP322+(T322+2*0.95*5.67E-8*(((BP322+$B$7)+273)^4-(BP322+273)^4)-44100*I322)/(1.84*29.3*Q322+8*0.95*5.67E-8*(BP322+273)^3))</f>
        <v>0</v>
      </c>
      <c r="V322">
        <f>($C$7*BQ322+$D$7*BR322+$E$7*U322)</f>
        <v>0</v>
      </c>
      <c r="W322">
        <f>0.61365*exp(17.502*V322/(240.97+V322))</f>
        <v>0</v>
      </c>
      <c r="X322">
        <f>(Y322/Z322*100)</f>
        <v>0</v>
      </c>
      <c r="Y322">
        <f>BI322*(BN322+BO322)/1000</f>
        <v>0</v>
      </c>
      <c r="Z322">
        <f>0.61365*exp(17.502*BP322/(240.97+BP322))</f>
        <v>0</v>
      </c>
      <c r="AA322">
        <f>(W322-BI322*(BN322+BO322)/1000)</f>
        <v>0</v>
      </c>
      <c r="AB322">
        <f>(-I322*44100)</f>
        <v>0</v>
      </c>
      <c r="AC322">
        <f>2*29.3*Q322*0.92*(BP322-V322)</f>
        <v>0</v>
      </c>
      <c r="AD322">
        <f>2*0.95*5.67E-8*(((BP322+$B$7)+273)^4-(V322+273)^4)</f>
        <v>0</v>
      </c>
      <c r="AE322">
        <f>T322+AD322+AB322+AC322</f>
        <v>0</v>
      </c>
      <c r="AF322">
        <f>BM322*AT322*(BH322-BG322*(1000-AT322*BJ322)/(1000-AT322*BI322))/(100*BA322)</f>
        <v>0</v>
      </c>
      <c r="AG322">
        <f>1000*BM322*AT322*(BI322-BJ322)/(100*BA322*(1000-AT322*BI322))</f>
        <v>0</v>
      </c>
      <c r="AH322">
        <f>(AI322 - AJ322 - BN322*1E3/(8.314*(BP322+273.15)) * AL322/BM322 * AK322) * BM322/(100*BA322) * (1000 - BJ322)/1000</f>
        <v>0</v>
      </c>
      <c r="AI322">
        <v>2027.282479280786</v>
      </c>
      <c r="AJ322">
        <v>2026.932</v>
      </c>
      <c r="AK322">
        <v>0.03967944161320081</v>
      </c>
      <c r="AL322">
        <v>67.23082530002614</v>
      </c>
      <c r="AM322">
        <f>(AO322 - AN322 + BN322*1E3/(8.314*(BP322+273.15)) * AQ322/BM322 * AP322) * BM322/(100*BA322) * 1000/(1000 - AO322)</f>
        <v>0</v>
      </c>
      <c r="AN322">
        <v>13.42501153960719</v>
      </c>
      <c r="AO322">
        <v>13.72075090909091</v>
      </c>
      <c r="AP322">
        <v>-7.003899922722413E-05</v>
      </c>
      <c r="AQ322">
        <v>78.51944114186657</v>
      </c>
      <c r="AR322">
        <v>49</v>
      </c>
      <c r="AS322">
        <v>8</v>
      </c>
      <c r="AT322">
        <f>IF(AR322*$H$13&gt;=AV322,1.0,(AV322/(AV322-AR322*$H$13)))</f>
        <v>0</v>
      </c>
      <c r="AU322">
        <f>(AT322-1)*100</f>
        <v>0</v>
      </c>
      <c r="AV322">
        <f>MAX(0,($B$13+$C$13*BU322)/(1+$D$13*BU322)*BN322/(BP322+273)*$E$13)</f>
        <v>0</v>
      </c>
      <c r="AW322">
        <f>$B$11*BV322+$C$11*BW322+$F$11*CH322*(1-CK322)</f>
        <v>0</v>
      </c>
      <c r="AX322">
        <f>AW322*AY322</f>
        <v>0</v>
      </c>
      <c r="AY322">
        <f>($B$11*$D$9+$C$11*$D$9+$F$11*((CU322+CM322)/MAX(CU322+CM322+CV322, 0.1)*$I$9+CV322/MAX(CU322+CM322+CV322, 0.1)*$J$9))/($B$11+$C$11+$F$11)</f>
        <v>0</v>
      </c>
      <c r="AZ322">
        <f>($B$11*$K$9+$C$11*$K$9+$F$11*((CU322+CM322)/MAX(CU322+CM322+CV322, 0.1)*$P$9+CV322/MAX(CU322+CM322+CV322, 0.1)*$Q$9))/($B$11+$C$11+$F$11)</f>
        <v>0</v>
      </c>
      <c r="BA322">
        <v>6</v>
      </c>
      <c r="BB322">
        <v>0.5</v>
      </c>
      <c r="BC322" t="s">
        <v>355</v>
      </c>
      <c r="BD322">
        <v>2</v>
      </c>
      <c r="BE322" t="b">
        <v>1</v>
      </c>
      <c r="BF322">
        <v>1714165781.427586</v>
      </c>
      <c r="BG322">
        <v>1998.932413793103</v>
      </c>
      <c r="BH322">
        <v>2000.036896551724</v>
      </c>
      <c r="BI322">
        <v>13.72821034482759</v>
      </c>
      <c r="BJ322">
        <v>13.42775862068966</v>
      </c>
      <c r="BK322">
        <v>2005.640344827586</v>
      </c>
      <c r="BL322">
        <v>13.74382413793103</v>
      </c>
      <c r="BM322">
        <v>600.0188620689656</v>
      </c>
      <c r="BN322">
        <v>101.2576551724138</v>
      </c>
      <c r="BO322">
        <v>0.09993958965517243</v>
      </c>
      <c r="BP322">
        <v>23.39878620689655</v>
      </c>
      <c r="BQ322">
        <v>23.40775172413793</v>
      </c>
      <c r="BR322">
        <v>999.9000000000002</v>
      </c>
      <c r="BS322">
        <v>0</v>
      </c>
      <c r="BT322">
        <v>0</v>
      </c>
      <c r="BU322">
        <v>10002.59137931034</v>
      </c>
      <c r="BV322">
        <v>0</v>
      </c>
      <c r="BW322">
        <v>616.4415862068965</v>
      </c>
      <c r="BX322">
        <v>-1.103713965517241</v>
      </c>
      <c r="BY322">
        <v>2026.756206896552</v>
      </c>
      <c r="BZ322">
        <v>2027.257586206897</v>
      </c>
      <c r="CA322">
        <v>0.3004427931034483</v>
      </c>
      <c r="CB322">
        <v>2000.036896551724</v>
      </c>
      <c r="CC322">
        <v>13.42775862068966</v>
      </c>
      <c r="CD322">
        <v>1.390085862068965</v>
      </c>
      <c r="CE322">
        <v>1.359664827586207</v>
      </c>
      <c r="CF322">
        <v>11.80991724137931</v>
      </c>
      <c r="CG322">
        <v>11.4751</v>
      </c>
      <c r="CH322">
        <v>349.9896551724137</v>
      </c>
      <c r="CI322">
        <v>0.9000226551724139</v>
      </c>
      <c r="CJ322">
        <v>0.09997728620689654</v>
      </c>
      <c r="CK322">
        <v>0</v>
      </c>
      <c r="CL322">
        <v>252.6253793103448</v>
      </c>
      <c r="CM322">
        <v>5.00098</v>
      </c>
      <c r="CN322">
        <v>1349.100344827586</v>
      </c>
      <c r="CO322">
        <v>3193.072068965517</v>
      </c>
      <c r="CP322">
        <v>35.95879310344827</v>
      </c>
      <c r="CQ322">
        <v>41.57089655172413</v>
      </c>
      <c r="CR322">
        <v>38.1721724137931</v>
      </c>
      <c r="CS322">
        <v>41.12037931034481</v>
      </c>
      <c r="CT322">
        <v>38.49972413793103</v>
      </c>
      <c r="CU322">
        <v>310.4979310344829</v>
      </c>
      <c r="CV322">
        <v>34.48931034482759</v>
      </c>
      <c r="CW322">
        <v>0</v>
      </c>
      <c r="CX322">
        <v>1714165876.1</v>
      </c>
      <c r="CY322">
        <v>0</v>
      </c>
      <c r="CZ322">
        <v>1714165438.6</v>
      </c>
      <c r="DA322" t="s">
        <v>985</v>
      </c>
      <c r="DB322">
        <v>1714165438.6</v>
      </c>
      <c r="DC322">
        <v>1714165431.6</v>
      </c>
      <c r="DD322">
        <v>11</v>
      </c>
      <c r="DE322">
        <v>-0.07000000000000001</v>
      </c>
      <c r="DF322">
        <v>0.013</v>
      </c>
      <c r="DG322">
        <v>-6.555</v>
      </c>
      <c r="DH322">
        <v>-0.015</v>
      </c>
      <c r="DI322">
        <v>2000</v>
      </c>
      <c r="DJ322">
        <v>14</v>
      </c>
      <c r="DK322">
        <v>0.64</v>
      </c>
      <c r="DL322">
        <v>0.25</v>
      </c>
      <c r="DM322">
        <v>-1.187551097560976</v>
      </c>
      <c r="DN322">
        <v>0.9962220209059245</v>
      </c>
      <c r="DO322">
        <v>0.123452265167614</v>
      </c>
      <c r="DP322">
        <v>0</v>
      </c>
      <c r="DQ322">
        <v>0.3046901951219513</v>
      </c>
      <c r="DR322">
        <v>-0.06383247386759566</v>
      </c>
      <c r="DS322">
        <v>0.006902956783304625</v>
      </c>
      <c r="DT322">
        <v>1</v>
      </c>
      <c r="DU322">
        <v>1</v>
      </c>
      <c r="DV322">
        <v>2</v>
      </c>
      <c r="DW322" t="s">
        <v>368</v>
      </c>
      <c r="DX322">
        <v>3.22784</v>
      </c>
      <c r="DY322">
        <v>2.70435</v>
      </c>
      <c r="DZ322">
        <v>0.293387</v>
      </c>
      <c r="EA322">
        <v>0.293529</v>
      </c>
      <c r="EB322">
        <v>0.0770439</v>
      </c>
      <c r="EC322">
        <v>0.0762219</v>
      </c>
      <c r="ED322">
        <v>22982.2</v>
      </c>
      <c r="EE322">
        <v>22402.8</v>
      </c>
      <c r="EF322">
        <v>31159.2</v>
      </c>
      <c r="EG322">
        <v>30075</v>
      </c>
      <c r="EH322">
        <v>38519.8</v>
      </c>
      <c r="EI322">
        <v>36765.5</v>
      </c>
      <c r="EJ322">
        <v>43659</v>
      </c>
      <c r="EK322">
        <v>42020.4</v>
      </c>
      <c r="EL322">
        <v>2.00495</v>
      </c>
      <c r="EM322">
        <v>1.84667</v>
      </c>
      <c r="EN322">
        <v>-0.016652</v>
      </c>
      <c r="EO322">
        <v>0</v>
      </c>
      <c r="EP322">
        <v>23.6752</v>
      </c>
      <c r="EQ322">
        <v>999.9</v>
      </c>
      <c r="ER322">
        <v>33.2</v>
      </c>
      <c r="ES322">
        <v>33.6</v>
      </c>
      <c r="ET322">
        <v>17.1328</v>
      </c>
      <c r="EU322">
        <v>61.3277</v>
      </c>
      <c r="EV322">
        <v>22.3117</v>
      </c>
      <c r="EW322">
        <v>1</v>
      </c>
      <c r="EX322">
        <v>0.10377</v>
      </c>
      <c r="EY322">
        <v>2.48323</v>
      </c>
      <c r="EZ322">
        <v>20.1406</v>
      </c>
      <c r="FA322">
        <v>5.22657</v>
      </c>
      <c r="FB322">
        <v>11.998</v>
      </c>
      <c r="FC322">
        <v>4.967</v>
      </c>
      <c r="FD322">
        <v>3.297</v>
      </c>
      <c r="FE322">
        <v>9999</v>
      </c>
      <c r="FF322">
        <v>9999</v>
      </c>
      <c r="FG322">
        <v>9999</v>
      </c>
      <c r="FH322">
        <v>30.6</v>
      </c>
      <c r="FI322">
        <v>4.9715</v>
      </c>
      <c r="FJ322">
        <v>1.86827</v>
      </c>
      <c r="FK322">
        <v>1.85965</v>
      </c>
      <c r="FL322">
        <v>1.86569</v>
      </c>
      <c r="FM322">
        <v>1.86354</v>
      </c>
      <c r="FN322">
        <v>1.86493</v>
      </c>
      <c r="FO322">
        <v>1.8604</v>
      </c>
      <c r="FP322">
        <v>1.86447</v>
      </c>
      <c r="FQ322">
        <v>0</v>
      </c>
      <c r="FR322">
        <v>0</v>
      </c>
      <c r="FS322">
        <v>0</v>
      </c>
      <c r="FT322">
        <v>0</v>
      </c>
      <c r="FU322" t="s">
        <v>358</v>
      </c>
      <c r="FV322" t="s">
        <v>359</v>
      </c>
      <c r="FW322" t="s">
        <v>360</v>
      </c>
      <c r="FX322" t="s">
        <v>360</v>
      </c>
      <c r="FY322" t="s">
        <v>360</v>
      </c>
      <c r="FZ322" t="s">
        <v>360</v>
      </c>
      <c r="GA322">
        <v>0</v>
      </c>
      <c r="GB322">
        <v>100</v>
      </c>
      <c r="GC322">
        <v>100</v>
      </c>
      <c r="GD322">
        <v>-6.71</v>
      </c>
      <c r="GE322">
        <v>-0.0156</v>
      </c>
      <c r="GF322">
        <v>1.311380936371286</v>
      </c>
      <c r="GG322">
        <v>-0.004200780211792431</v>
      </c>
      <c r="GH322">
        <v>-6.086107273994438E-07</v>
      </c>
      <c r="GI322">
        <v>3.538391214060535E-10</v>
      </c>
      <c r="GJ322">
        <v>-0.03673970004362161</v>
      </c>
      <c r="GK322">
        <v>0.006682484536868237</v>
      </c>
      <c r="GL322">
        <v>-0.0007200357986506558</v>
      </c>
      <c r="GM322">
        <v>2.515042002614049E-05</v>
      </c>
      <c r="GN322">
        <v>15</v>
      </c>
      <c r="GO322">
        <v>1944</v>
      </c>
      <c r="GP322">
        <v>3</v>
      </c>
      <c r="GQ322">
        <v>20</v>
      </c>
      <c r="GR322">
        <v>5.8</v>
      </c>
      <c r="GS322">
        <v>6</v>
      </c>
      <c r="GT322">
        <v>4.01855</v>
      </c>
      <c r="GU322">
        <v>2.43408</v>
      </c>
      <c r="GV322">
        <v>1.44775</v>
      </c>
      <c r="GW322">
        <v>2.28638</v>
      </c>
      <c r="GX322">
        <v>1.55151</v>
      </c>
      <c r="GY322">
        <v>2.28394</v>
      </c>
      <c r="GZ322">
        <v>38.9198</v>
      </c>
      <c r="HA322">
        <v>24.0612</v>
      </c>
      <c r="HB322">
        <v>18</v>
      </c>
      <c r="HC322">
        <v>533.1420000000001</v>
      </c>
      <c r="HD322">
        <v>436.758</v>
      </c>
      <c r="HE322">
        <v>19.9983</v>
      </c>
      <c r="HF322">
        <v>28.3215</v>
      </c>
      <c r="HG322">
        <v>29.9997</v>
      </c>
      <c r="HH322">
        <v>28.466</v>
      </c>
      <c r="HI322">
        <v>28.4468</v>
      </c>
      <c r="HJ322">
        <v>80.4299</v>
      </c>
      <c r="HK322">
        <v>28.7684</v>
      </c>
      <c r="HL322">
        <v>25.1258</v>
      </c>
      <c r="HM322">
        <v>20</v>
      </c>
      <c r="HN322">
        <v>2000</v>
      </c>
      <c r="HO322">
        <v>13.4408</v>
      </c>
      <c r="HP322">
        <v>98.8695</v>
      </c>
      <c r="HQ322">
        <v>100.384</v>
      </c>
    </row>
    <row r="323" spans="1:225">
      <c r="A323">
        <v>307</v>
      </c>
      <c r="B323">
        <v>1714165799.1</v>
      </c>
      <c r="C323">
        <v>14742</v>
      </c>
      <c r="D323" t="s">
        <v>1004</v>
      </c>
      <c r="E323" t="s">
        <v>1005</v>
      </c>
      <c r="F323">
        <v>5</v>
      </c>
      <c r="G323" t="s">
        <v>625</v>
      </c>
      <c r="H323">
        <v>1714165791.166666</v>
      </c>
      <c r="I323">
        <f>(J323)/1000</f>
        <v>0</v>
      </c>
      <c r="J323">
        <f>IF(BE323, AM323, AG323)</f>
        <v>0</v>
      </c>
      <c r="K323">
        <f>IF(BE323, AH323, AF323)</f>
        <v>0</v>
      </c>
      <c r="L323">
        <f>BG323 - IF(AT323&gt;1, K323*BA323*100.0/(AV323*BU323), 0)</f>
        <v>0</v>
      </c>
      <c r="M323">
        <f>((S323-I323/2)*L323-K323)/(S323+I323/2)</f>
        <v>0</v>
      </c>
      <c r="N323">
        <f>M323*(BN323+BO323)/1000.0</f>
        <v>0</v>
      </c>
      <c r="O323">
        <f>(BG323 - IF(AT323&gt;1, K323*BA323*100.0/(AV323*BU323), 0))*(BN323+BO323)/1000.0</f>
        <v>0</v>
      </c>
      <c r="P323">
        <f>2.0/((1/R323-1/Q323)+SIGN(R323)*SQRT((1/R323-1/Q323)*(1/R323-1/Q323) + 4*BB323/((BB323+1)*(BB323+1))*(2*1/R323*1/Q323-1/Q323*1/Q323)))</f>
        <v>0</v>
      </c>
      <c r="Q323">
        <f>IF(LEFT(BC323,1)&lt;&gt;"0",IF(LEFT(BC323,1)="1",3.0,BD323),$D$5+$E$5*(BU323*BN323/($K$5*1000))+$F$5*(BU323*BN323/($K$5*1000))*MAX(MIN(BA323,$J$5),$I$5)*MAX(MIN(BA323,$J$5),$I$5)+$G$5*MAX(MIN(BA323,$J$5),$I$5)*(BU323*BN323/($K$5*1000))+$H$5*(BU323*BN323/($K$5*1000))*(BU323*BN323/($K$5*1000)))</f>
        <v>0</v>
      </c>
      <c r="R323">
        <f>I323*(1000-(1000*0.61365*exp(17.502*V323/(240.97+V323))/(BN323+BO323)+BI323)/2)/(1000*0.61365*exp(17.502*V323/(240.97+V323))/(BN323+BO323)-BI323)</f>
        <v>0</v>
      </c>
      <c r="S323">
        <f>1/((BB323+1)/(P323/1.6)+1/(Q323/1.37)) + BB323/((BB323+1)/(P323/1.6) + BB323/(Q323/1.37))</f>
        <v>0</v>
      </c>
      <c r="T323">
        <f>(AW323*AZ323)</f>
        <v>0</v>
      </c>
      <c r="U323">
        <f>(BP323+(T323+2*0.95*5.67E-8*(((BP323+$B$7)+273)^4-(BP323+273)^4)-44100*I323)/(1.84*29.3*Q323+8*0.95*5.67E-8*(BP323+273)^3))</f>
        <v>0</v>
      </c>
      <c r="V323">
        <f>($C$7*BQ323+$D$7*BR323+$E$7*U323)</f>
        <v>0</v>
      </c>
      <c r="W323">
        <f>0.61365*exp(17.502*V323/(240.97+V323))</f>
        <v>0</v>
      </c>
      <c r="X323">
        <f>(Y323/Z323*100)</f>
        <v>0</v>
      </c>
      <c r="Y323">
        <f>BI323*(BN323+BO323)/1000</f>
        <v>0</v>
      </c>
      <c r="Z323">
        <f>0.61365*exp(17.502*BP323/(240.97+BP323))</f>
        <v>0</v>
      </c>
      <c r="AA323">
        <f>(W323-BI323*(BN323+BO323)/1000)</f>
        <v>0</v>
      </c>
      <c r="AB323">
        <f>(-I323*44100)</f>
        <v>0</v>
      </c>
      <c r="AC323">
        <f>2*29.3*Q323*0.92*(BP323-V323)</f>
        <v>0</v>
      </c>
      <c r="AD323">
        <f>2*0.95*5.67E-8*(((BP323+$B$7)+273)^4-(V323+273)^4)</f>
        <v>0</v>
      </c>
      <c r="AE323">
        <f>T323+AD323+AB323+AC323</f>
        <v>0</v>
      </c>
      <c r="AF323">
        <f>BM323*AT323*(BH323-BG323*(1000-AT323*BJ323)/(1000-AT323*BI323))/(100*BA323)</f>
        <v>0</v>
      </c>
      <c r="AG323">
        <f>1000*BM323*AT323*(BI323-BJ323)/(100*BA323*(1000-AT323*BI323))</f>
        <v>0</v>
      </c>
      <c r="AH323">
        <f>(AI323 - AJ323 - BN323*1E3/(8.314*(BP323+273.15)) * AL323/BM323 * AK323) * BM323/(100*BA323) * (1000 - BJ323)/1000</f>
        <v>0</v>
      </c>
      <c r="AI323">
        <v>2027.073809612725</v>
      </c>
      <c r="AJ323">
        <v>2026.644424242423</v>
      </c>
      <c r="AK323">
        <v>-0.001885863923656706</v>
      </c>
      <c r="AL323">
        <v>67.23082530002614</v>
      </c>
      <c r="AM323">
        <f>(AO323 - AN323 + BN323*1E3/(8.314*(BP323+273.15)) * AQ323/BM323 * AP323) * BM323/(100*BA323) * 1000/(1000 - AO323)</f>
        <v>0</v>
      </c>
      <c r="AN323">
        <v>13.41506264247936</v>
      </c>
      <c r="AO323">
        <v>13.70894181818181</v>
      </c>
      <c r="AP323">
        <v>-3.320598944400033E-05</v>
      </c>
      <c r="AQ323">
        <v>78.51944114186657</v>
      </c>
      <c r="AR323">
        <v>49</v>
      </c>
      <c r="AS323">
        <v>8</v>
      </c>
      <c r="AT323">
        <f>IF(AR323*$H$13&gt;=AV323,1.0,(AV323/(AV323-AR323*$H$13)))</f>
        <v>0</v>
      </c>
      <c r="AU323">
        <f>(AT323-1)*100</f>
        <v>0</v>
      </c>
      <c r="AV323">
        <f>MAX(0,($B$13+$C$13*BU323)/(1+$D$13*BU323)*BN323/(BP323+273)*$E$13)</f>
        <v>0</v>
      </c>
      <c r="AW323">
        <f>$B$11*BV323+$C$11*BW323+$F$11*CH323*(1-CK323)</f>
        <v>0</v>
      </c>
      <c r="AX323">
        <f>AW323*AY323</f>
        <v>0</v>
      </c>
      <c r="AY323">
        <f>($B$11*$D$9+$C$11*$D$9+$F$11*((CU323+CM323)/MAX(CU323+CM323+CV323, 0.1)*$I$9+CV323/MAX(CU323+CM323+CV323, 0.1)*$J$9))/($B$11+$C$11+$F$11)</f>
        <v>0</v>
      </c>
      <c r="AZ323">
        <f>($B$11*$K$9+$C$11*$K$9+$F$11*((CU323+CM323)/MAX(CU323+CM323+CV323, 0.1)*$P$9+CV323/MAX(CU323+CM323+CV323, 0.1)*$Q$9))/($B$11+$C$11+$F$11)</f>
        <v>0</v>
      </c>
      <c r="BA323">
        <v>6</v>
      </c>
      <c r="BB323">
        <v>0.5</v>
      </c>
      <c r="BC323" t="s">
        <v>355</v>
      </c>
      <c r="BD323">
        <v>2</v>
      </c>
      <c r="BE323" t="b">
        <v>1</v>
      </c>
      <c r="BF323">
        <v>1714165791.166666</v>
      </c>
      <c r="BG323">
        <v>1998.996333333333</v>
      </c>
      <c r="BH323">
        <v>1999.969666666667</v>
      </c>
      <c r="BI323">
        <v>13.71657666666667</v>
      </c>
      <c r="BJ323">
        <v>13.42025333333333</v>
      </c>
      <c r="BK323">
        <v>2005.703</v>
      </c>
      <c r="BL323">
        <v>13.73219333333333</v>
      </c>
      <c r="BM323">
        <v>600.0098</v>
      </c>
      <c r="BN323">
        <v>101.251</v>
      </c>
      <c r="BO323">
        <v>0.1000048766666667</v>
      </c>
      <c r="BP323">
        <v>23.39061333333333</v>
      </c>
      <c r="BQ323">
        <v>23.39616</v>
      </c>
      <c r="BR323">
        <v>999.9000000000002</v>
      </c>
      <c r="BS323">
        <v>0</v>
      </c>
      <c r="BT323">
        <v>0</v>
      </c>
      <c r="BU323">
        <v>9995.065000000001</v>
      </c>
      <c r="BV323">
        <v>0</v>
      </c>
      <c r="BW323">
        <v>708.6054666666665</v>
      </c>
      <c r="BX323">
        <v>-0.9731204333333333</v>
      </c>
      <c r="BY323">
        <v>2026.796666666666</v>
      </c>
      <c r="BZ323">
        <v>2027.174333333333</v>
      </c>
      <c r="CA323">
        <v>0.2963153666666667</v>
      </c>
      <c r="CB323">
        <v>1999.969666666667</v>
      </c>
      <c r="CC323">
        <v>13.42025333333333</v>
      </c>
      <c r="CD323">
        <v>1.388816333333333</v>
      </c>
      <c r="CE323">
        <v>1.358814333333333</v>
      </c>
      <c r="CF323">
        <v>11.79607666666667</v>
      </c>
      <c r="CG323">
        <v>11.46565333333333</v>
      </c>
      <c r="CH323">
        <v>349.9869</v>
      </c>
      <c r="CI323">
        <v>0.9000393333333334</v>
      </c>
      <c r="CJ323">
        <v>0.09996059333333333</v>
      </c>
      <c r="CK323">
        <v>0</v>
      </c>
      <c r="CL323">
        <v>252.3865666666667</v>
      </c>
      <c r="CM323">
        <v>5.00098</v>
      </c>
      <c r="CN323">
        <v>1344.678333333333</v>
      </c>
      <c r="CO323">
        <v>3193.064333333334</v>
      </c>
      <c r="CP323">
        <v>36.04766666666666</v>
      </c>
      <c r="CQ323">
        <v>41.68103333333333</v>
      </c>
      <c r="CR323">
        <v>38.26843333333333</v>
      </c>
      <c r="CS323">
        <v>41.24959999999998</v>
      </c>
      <c r="CT323">
        <v>38.59353333333332</v>
      </c>
      <c r="CU323">
        <v>310.501</v>
      </c>
      <c r="CV323">
        <v>34.484</v>
      </c>
      <c r="CW323">
        <v>0</v>
      </c>
      <c r="CX323">
        <v>1714165886.3</v>
      </c>
      <c r="CY323">
        <v>0</v>
      </c>
      <c r="CZ323">
        <v>1714165438.6</v>
      </c>
      <c r="DA323" t="s">
        <v>985</v>
      </c>
      <c r="DB323">
        <v>1714165438.6</v>
      </c>
      <c r="DC323">
        <v>1714165431.6</v>
      </c>
      <c r="DD323">
        <v>11</v>
      </c>
      <c r="DE323">
        <v>-0.07000000000000001</v>
      </c>
      <c r="DF323">
        <v>0.013</v>
      </c>
      <c r="DG323">
        <v>-6.555</v>
      </c>
      <c r="DH323">
        <v>-0.015</v>
      </c>
      <c r="DI323">
        <v>2000</v>
      </c>
      <c r="DJ323">
        <v>14</v>
      </c>
      <c r="DK323">
        <v>0.64</v>
      </c>
      <c r="DL323">
        <v>0.25</v>
      </c>
      <c r="DM323">
        <v>-1.020258</v>
      </c>
      <c r="DN323">
        <v>0.9968680975609761</v>
      </c>
      <c r="DO323">
        <v>0.1311931009739079</v>
      </c>
      <c r="DP323">
        <v>0</v>
      </c>
      <c r="DQ323">
        <v>0.297596925</v>
      </c>
      <c r="DR323">
        <v>-0.0220618198874299</v>
      </c>
      <c r="DS323">
        <v>0.002406069724545611</v>
      </c>
      <c r="DT323">
        <v>1</v>
      </c>
      <c r="DU323">
        <v>1</v>
      </c>
      <c r="DV323">
        <v>2</v>
      </c>
      <c r="DW323" t="s">
        <v>368</v>
      </c>
      <c r="DX323">
        <v>3.2278</v>
      </c>
      <c r="DY323">
        <v>2.70438</v>
      </c>
      <c r="DZ323">
        <v>0.293372</v>
      </c>
      <c r="EA323">
        <v>0.293529</v>
      </c>
      <c r="EB323">
        <v>0.076999</v>
      </c>
      <c r="EC323">
        <v>0.07618759999999999</v>
      </c>
      <c r="ED323">
        <v>22982.7</v>
      </c>
      <c r="EE323">
        <v>22403.2</v>
      </c>
      <c r="EF323">
        <v>31159</v>
      </c>
      <c r="EG323">
        <v>30075.3</v>
      </c>
      <c r="EH323">
        <v>38521.5</v>
      </c>
      <c r="EI323">
        <v>36767.1</v>
      </c>
      <c r="EJ323">
        <v>43658.8</v>
      </c>
      <c r="EK323">
        <v>42020.6</v>
      </c>
      <c r="EL323">
        <v>2.00542</v>
      </c>
      <c r="EM323">
        <v>1.84687</v>
      </c>
      <c r="EN323">
        <v>-0.015758</v>
      </c>
      <c r="EO323">
        <v>0</v>
      </c>
      <c r="EP323">
        <v>23.6413</v>
      </c>
      <c r="EQ323">
        <v>999.9</v>
      </c>
      <c r="ER323">
        <v>33.1</v>
      </c>
      <c r="ES323">
        <v>33.6</v>
      </c>
      <c r="ET323">
        <v>17.082</v>
      </c>
      <c r="EU323">
        <v>61.1977</v>
      </c>
      <c r="EV323">
        <v>22.3077</v>
      </c>
      <c r="EW323">
        <v>1</v>
      </c>
      <c r="EX323">
        <v>0.10283</v>
      </c>
      <c r="EY323">
        <v>2.47051</v>
      </c>
      <c r="EZ323">
        <v>20.1409</v>
      </c>
      <c r="FA323">
        <v>5.22702</v>
      </c>
      <c r="FB323">
        <v>11.998</v>
      </c>
      <c r="FC323">
        <v>4.96655</v>
      </c>
      <c r="FD323">
        <v>3.297</v>
      </c>
      <c r="FE323">
        <v>9999</v>
      </c>
      <c r="FF323">
        <v>9999</v>
      </c>
      <c r="FG323">
        <v>9999</v>
      </c>
      <c r="FH323">
        <v>30.6</v>
      </c>
      <c r="FI323">
        <v>4.97151</v>
      </c>
      <c r="FJ323">
        <v>1.86825</v>
      </c>
      <c r="FK323">
        <v>1.85967</v>
      </c>
      <c r="FL323">
        <v>1.86569</v>
      </c>
      <c r="FM323">
        <v>1.86355</v>
      </c>
      <c r="FN323">
        <v>1.86493</v>
      </c>
      <c r="FO323">
        <v>1.86037</v>
      </c>
      <c r="FP323">
        <v>1.86447</v>
      </c>
      <c r="FQ323">
        <v>0</v>
      </c>
      <c r="FR323">
        <v>0</v>
      </c>
      <c r="FS323">
        <v>0</v>
      </c>
      <c r="FT323">
        <v>0</v>
      </c>
      <c r="FU323" t="s">
        <v>358</v>
      </c>
      <c r="FV323" t="s">
        <v>359</v>
      </c>
      <c r="FW323" t="s">
        <v>360</v>
      </c>
      <c r="FX323" t="s">
        <v>360</v>
      </c>
      <c r="FY323" t="s">
        <v>360</v>
      </c>
      <c r="FZ323" t="s">
        <v>360</v>
      </c>
      <c r="GA323">
        <v>0</v>
      </c>
      <c r="GB323">
        <v>100</v>
      </c>
      <c r="GC323">
        <v>100</v>
      </c>
      <c r="GD323">
        <v>-6.7</v>
      </c>
      <c r="GE323">
        <v>-0.0156</v>
      </c>
      <c r="GF323">
        <v>1.311380936371286</v>
      </c>
      <c r="GG323">
        <v>-0.004200780211792431</v>
      </c>
      <c r="GH323">
        <v>-6.086107273994438E-07</v>
      </c>
      <c r="GI323">
        <v>3.538391214060535E-10</v>
      </c>
      <c r="GJ323">
        <v>-0.03673970004362161</v>
      </c>
      <c r="GK323">
        <v>0.006682484536868237</v>
      </c>
      <c r="GL323">
        <v>-0.0007200357986506558</v>
      </c>
      <c r="GM323">
        <v>2.515042002614049E-05</v>
      </c>
      <c r="GN323">
        <v>15</v>
      </c>
      <c r="GO323">
        <v>1944</v>
      </c>
      <c r="GP323">
        <v>3</v>
      </c>
      <c r="GQ323">
        <v>20</v>
      </c>
      <c r="GR323">
        <v>6</v>
      </c>
      <c r="GS323">
        <v>6.1</v>
      </c>
      <c r="GT323">
        <v>4.01733</v>
      </c>
      <c r="GU323">
        <v>2.41943</v>
      </c>
      <c r="GV323">
        <v>1.44775</v>
      </c>
      <c r="GW323">
        <v>2.28638</v>
      </c>
      <c r="GX323">
        <v>1.55151</v>
      </c>
      <c r="GY323">
        <v>2.35596</v>
      </c>
      <c r="GZ323">
        <v>38.9198</v>
      </c>
      <c r="HA323">
        <v>24.0612</v>
      </c>
      <c r="HB323">
        <v>18</v>
      </c>
      <c r="HC323">
        <v>533.365</v>
      </c>
      <c r="HD323">
        <v>436.813</v>
      </c>
      <c r="HE323">
        <v>19.9986</v>
      </c>
      <c r="HF323">
        <v>28.3106</v>
      </c>
      <c r="HG323">
        <v>29.9997</v>
      </c>
      <c r="HH323">
        <v>28.4563</v>
      </c>
      <c r="HI323">
        <v>28.4383</v>
      </c>
      <c r="HJ323">
        <v>80.43810000000001</v>
      </c>
      <c r="HK323">
        <v>28.7684</v>
      </c>
      <c r="HL323">
        <v>25.1258</v>
      </c>
      <c r="HM323">
        <v>20</v>
      </c>
      <c r="HN323">
        <v>2000</v>
      </c>
      <c r="HO323">
        <v>13.4408</v>
      </c>
      <c r="HP323">
        <v>98.8691</v>
      </c>
      <c r="HQ323">
        <v>100.385</v>
      </c>
    </row>
    <row r="324" spans="1:225">
      <c r="A324">
        <v>308</v>
      </c>
      <c r="B324">
        <v>1714165809.1</v>
      </c>
      <c r="C324">
        <v>14752</v>
      </c>
      <c r="D324" t="s">
        <v>1006</v>
      </c>
      <c r="E324" t="s">
        <v>1007</v>
      </c>
      <c r="F324">
        <v>5</v>
      </c>
      <c r="G324" t="s">
        <v>625</v>
      </c>
      <c r="H324">
        <v>1714165801.166666</v>
      </c>
      <c r="I324">
        <f>(J324)/1000</f>
        <v>0</v>
      </c>
      <c r="J324">
        <f>IF(BE324, AM324, AG324)</f>
        <v>0</v>
      </c>
      <c r="K324">
        <f>IF(BE324, AH324, AF324)</f>
        <v>0</v>
      </c>
      <c r="L324">
        <f>BG324 - IF(AT324&gt;1, K324*BA324*100.0/(AV324*BU324), 0)</f>
        <v>0</v>
      </c>
      <c r="M324">
        <f>((S324-I324/2)*L324-K324)/(S324+I324/2)</f>
        <v>0</v>
      </c>
      <c r="N324">
        <f>M324*(BN324+BO324)/1000.0</f>
        <v>0</v>
      </c>
      <c r="O324">
        <f>(BG324 - IF(AT324&gt;1, K324*BA324*100.0/(AV324*BU324), 0))*(BN324+BO324)/1000.0</f>
        <v>0</v>
      </c>
      <c r="P324">
        <f>2.0/((1/R324-1/Q324)+SIGN(R324)*SQRT((1/R324-1/Q324)*(1/R324-1/Q324) + 4*BB324/((BB324+1)*(BB324+1))*(2*1/R324*1/Q324-1/Q324*1/Q324)))</f>
        <v>0</v>
      </c>
      <c r="Q324">
        <f>IF(LEFT(BC324,1)&lt;&gt;"0",IF(LEFT(BC324,1)="1",3.0,BD324),$D$5+$E$5*(BU324*BN324/($K$5*1000))+$F$5*(BU324*BN324/($K$5*1000))*MAX(MIN(BA324,$J$5),$I$5)*MAX(MIN(BA324,$J$5),$I$5)+$G$5*MAX(MIN(BA324,$J$5),$I$5)*(BU324*BN324/($K$5*1000))+$H$5*(BU324*BN324/($K$5*1000))*(BU324*BN324/($K$5*1000)))</f>
        <v>0</v>
      </c>
      <c r="R324">
        <f>I324*(1000-(1000*0.61365*exp(17.502*V324/(240.97+V324))/(BN324+BO324)+BI324)/2)/(1000*0.61365*exp(17.502*V324/(240.97+V324))/(BN324+BO324)-BI324)</f>
        <v>0</v>
      </c>
      <c r="S324">
        <f>1/((BB324+1)/(P324/1.6)+1/(Q324/1.37)) + BB324/((BB324+1)/(P324/1.6) + BB324/(Q324/1.37))</f>
        <v>0</v>
      </c>
      <c r="T324">
        <f>(AW324*AZ324)</f>
        <v>0</v>
      </c>
      <c r="U324">
        <f>(BP324+(T324+2*0.95*5.67E-8*(((BP324+$B$7)+273)^4-(BP324+273)^4)-44100*I324)/(1.84*29.3*Q324+8*0.95*5.67E-8*(BP324+273)^3))</f>
        <v>0</v>
      </c>
      <c r="V324">
        <f>($C$7*BQ324+$D$7*BR324+$E$7*U324)</f>
        <v>0</v>
      </c>
      <c r="W324">
        <f>0.61365*exp(17.502*V324/(240.97+V324))</f>
        <v>0</v>
      </c>
      <c r="X324">
        <f>(Y324/Z324*100)</f>
        <v>0</v>
      </c>
      <c r="Y324">
        <f>BI324*(BN324+BO324)/1000</f>
        <v>0</v>
      </c>
      <c r="Z324">
        <f>0.61365*exp(17.502*BP324/(240.97+BP324))</f>
        <v>0</v>
      </c>
      <c r="AA324">
        <f>(W324-BI324*(BN324+BO324)/1000)</f>
        <v>0</v>
      </c>
      <c r="AB324">
        <f>(-I324*44100)</f>
        <v>0</v>
      </c>
      <c r="AC324">
        <f>2*29.3*Q324*0.92*(BP324-V324)</f>
        <v>0</v>
      </c>
      <c r="AD324">
        <f>2*0.95*5.67E-8*(((BP324+$B$7)+273)^4-(V324+273)^4)</f>
        <v>0</v>
      </c>
      <c r="AE324">
        <f>T324+AD324+AB324+AC324</f>
        <v>0</v>
      </c>
      <c r="AF324">
        <f>BM324*AT324*(BH324-BG324*(1000-AT324*BJ324)/(1000-AT324*BI324))/(100*BA324)</f>
        <v>0</v>
      </c>
      <c r="AG324">
        <f>1000*BM324*AT324*(BI324-BJ324)/(100*BA324*(1000-AT324*BI324))</f>
        <v>0</v>
      </c>
      <c r="AH324">
        <f>(AI324 - AJ324 - BN324*1E3/(8.314*(BP324+273.15)) * AL324/BM324 * AK324) * BM324/(100*BA324) * (1000 - BJ324)/1000</f>
        <v>0</v>
      </c>
      <c r="AI324">
        <v>2027.333436064265</v>
      </c>
      <c r="AJ324">
        <v>2026.820848484848</v>
      </c>
      <c r="AK324">
        <v>0.003215778849067101</v>
      </c>
      <c r="AL324">
        <v>67.23082530002614</v>
      </c>
      <c r="AM324">
        <f>(AO324 - AN324 + BN324*1E3/(8.314*(BP324+273.15)) * AQ324/BM324 * AP324) * BM324/(100*BA324) * 1000/(1000 - AO324)</f>
        <v>0</v>
      </c>
      <c r="AN324">
        <v>13.40851419326133</v>
      </c>
      <c r="AO324">
        <v>13.70241090909091</v>
      </c>
      <c r="AP324">
        <v>-1.609336633745455E-05</v>
      </c>
      <c r="AQ324">
        <v>78.51944114186657</v>
      </c>
      <c r="AR324">
        <v>49</v>
      </c>
      <c r="AS324">
        <v>8</v>
      </c>
      <c r="AT324">
        <f>IF(AR324*$H$13&gt;=AV324,1.0,(AV324/(AV324-AR324*$H$13)))</f>
        <v>0</v>
      </c>
      <c r="AU324">
        <f>(AT324-1)*100</f>
        <v>0</v>
      </c>
      <c r="AV324">
        <f>MAX(0,($B$13+$C$13*BU324)/(1+$D$13*BU324)*BN324/(BP324+273)*$E$13)</f>
        <v>0</v>
      </c>
      <c r="AW324">
        <f>$B$11*BV324+$C$11*BW324+$F$11*CH324*(1-CK324)</f>
        <v>0</v>
      </c>
      <c r="AX324">
        <f>AW324*AY324</f>
        <v>0</v>
      </c>
      <c r="AY324">
        <f>($B$11*$D$9+$C$11*$D$9+$F$11*((CU324+CM324)/MAX(CU324+CM324+CV324, 0.1)*$I$9+CV324/MAX(CU324+CM324+CV324, 0.1)*$J$9))/($B$11+$C$11+$F$11)</f>
        <v>0</v>
      </c>
      <c r="AZ324">
        <f>($B$11*$K$9+$C$11*$K$9+$F$11*((CU324+CM324)/MAX(CU324+CM324+CV324, 0.1)*$P$9+CV324/MAX(CU324+CM324+CV324, 0.1)*$Q$9))/($B$11+$C$11+$F$11)</f>
        <v>0</v>
      </c>
      <c r="BA324">
        <v>6</v>
      </c>
      <c r="BB324">
        <v>0.5</v>
      </c>
      <c r="BC324" t="s">
        <v>355</v>
      </c>
      <c r="BD324">
        <v>2</v>
      </c>
      <c r="BE324" t="b">
        <v>1</v>
      </c>
      <c r="BF324">
        <v>1714165801.166666</v>
      </c>
      <c r="BG324">
        <v>1998.921</v>
      </c>
      <c r="BH324">
        <v>2000.012333333333</v>
      </c>
      <c r="BI324">
        <v>13.70716666666667</v>
      </c>
      <c r="BJ324">
        <v>13.41207333333333</v>
      </c>
      <c r="BK324">
        <v>2005.626666666667</v>
      </c>
      <c r="BL324">
        <v>13.7228</v>
      </c>
      <c r="BM324">
        <v>599.9765666666666</v>
      </c>
      <c r="BN324">
        <v>101.2534333333333</v>
      </c>
      <c r="BO324">
        <v>0.09990486666666668</v>
      </c>
      <c r="BP324">
        <v>23.38323666666666</v>
      </c>
      <c r="BQ324">
        <v>23.38507333333333</v>
      </c>
      <c r="BR324">
        <v>999.9000000000002</v>
      </c>
      <c r="BS324">
        <v>0</v>
      </c>
      <c r="BT324">
        <v>0</v>
      </c>
      <c r="BU324">
        <v>10006</v>
      </c>
      <c r="BV324">
        <v>0</v>
      </c>
      <c r="BW324">
        <v>747.8259666666667</v>
      </c>
      <c r="BX324">
        <v>-1.092525833333333</v>
      </c>
      <c r="BY324">
        <v>2026.7</v>
      </c>
      <c r="BZ324">
        <v>2027.202</v>
      </c>
      <c r="CA324">
        <v>0.2950944666666667</v>
      </c>
      <c r="CB324">
        <v>2000.012333333333</v>
      </c>
      <c r="CC324">
        <v>13.41207333333333</v>
      </c>
      <c r="CD324">
        <v>1.387897</v>
      </c>
      <c r="CE324">
        <v>1.358018</v>
      </c>
      <c r="CF324">
        <v>11.78604333333333</v>
      </c>
      <c r="CG324">
        <v>11.4568</v>
      </c>
      <c r="CH324">
        <v>349.9921999999999</v>
      </c>
      <c r="CI324">
        <v>0.9000322999999999</v>
      </c>
      <c r="CJ324">
        <v>0.09996763</v>
      </c>
      <c r="CK324">
        <v>0</v>
      </c>
      <c r="CL324">
        <v>252.0893</v>
      </c>
      <c r="CM324">
        <v>5.00098</v>
      </c>
      <c r="CN324">
        <v>1347.851</v>
      </c>
      <c r="CO324">
        <v>3193.106666666667</v>
      </c>
      <c r="CP324">
        <v>36.13096666666666</v>
      </c>
      <c r="CQ324">
        <v>41.78103333333333</v>
      </c>
      <c r="CR324">
        <v>38.37676666666665</v>
      </c>
      <c r="CS324">
        <v>41.39973333333333</v>
      </c>
      <c r="CT324">
        <v>38.67893333333333</v>
      </c>
      <c r="CU324">
        <v>310.503</v>
      </c>
      <c r="CV324">
        <v>34.48800000000001</v>
      </c>
      <c r="CW324">
        <v>0</v>
      </c>
      <c r="CX324">
        <v>1714165896.5</v>
      </c>
      <c r="CY324">
        <v>0</v>
      </c>
      <c r="CZ324">
        <v>1714165438.6</v>
      </c>
      <c r="DA324" t="s">
        <v>985</v>
      </c>
      <c r="DB324">
        <v>1714165438.6</v>
      </c>
      <c r="DC324">
        <v>1714165431.6</v>
      </c>
      <c r="DD324">
        <v>11</v>
      </c>
      <c r="DE324">
        <v>-0.07000000000000001</v>
      </c>
      <c r="DF324">
        <v>0.013</v>
      </c>
      <c r="DG324">
        <v>-6.555</v>
      </c>
      <c r="DH324">
        <v>-0.015</v>
      </c>
      <c r="DI324">
        <v>2000</v>
      </c>
      <c r="DJ324">
        <v>14</v>
      </c>
      <c r="DK324">
        <v>0.64</v>
      </c>
      <c r="DL324">
        <v>0.25</v>
      </c>
      <c r="DM324">
        <v>-1.0461796</v>
      </c>
      <c r="DN324">
        <v>-1.080042439024391</v>
      </c>
      <c r="DO324">
        <v>0.1528480973991498</v>
      </c>
      <c r="DP324">
        <v>0</v>
      </c>
      <c r="DQ324">
        <v>0.295221425</v>
      </c>
      <c r="DR324">
        <v>-0.004988949343339978</v>
      </c>
      <c r="DS324">
        <v>0.001001939316712843</v>
      </c>
      <c r="DT324">
        <v>1</v>
      </c>
      <c r="DU324">
        <v>1</v>
      </c>
      <c r="DV324">
        <v>2</v>
      </c>
      <c r="DW324" t="s">
        <v>368</v>
      </c>
      <c r="DX324">
        <v>3.22774</v>
      </c>
      <c r="DY324">
        <v>2.70441</v>
      </c>
      <c r="DZ324">
        <v>0.293397</v>
      </c>
      <c r="EA324">
        <v>0.293536</v>
      </c>
      <c r="EB324">
        <v>0.0769745</v>
      </c>
      <c r="EC324">
        <v>0.0761628</v>
      </c>
      <c r="ED324">
        <v>22982.9</v>
      </c>
      <c r="EE324">
        <v>22403.5</v>
      </c>
      <c r="EF324">
        <v>31160.3</v>
      </c>
      <c r="EG324">
        <v>30076</v>
      </c>
      <c r="EH324">
        <v>38524.3</v>
      </c>
      <c r="EI324">
        <v>36769.1</v>
      </c>
      <c r="EJ324">
        <v>43660.7</v>
      </c>
      <c r="EK324">
        <v>42021.8</v>
      </c>
      <c r="EL324">
        <v>2.00545</v>
      </c>
      <c r="EM324">
        <v>1.84737</v>
      </c>
      <c r="EN324">
        <v>-0.0141561</v>
      </c>
      <c r="EO324">
        <v>0</v>
      </c>
      <c r="EP324">
        <v>23.6123</v>
      </c>
      <c r="EQ324">
        <v>999.9</v>
      </c>
      <c r="ER324">
        <v>33.1</v>
      </c>
      <c r="ES324">
        <v>33.6</v>
      </c>
      <c r="ET324">
        <v>17.0781</v>
      </c>
      <c r="EU324">
        <v>61.1877</v>
      </c>
      <c r="EV324">
        <v>22.2476</v>
      </c>
      <c r="EW324">
        <v>1</v>
      </c>
      <c r="EX324">
        <v>0.10201</v>
      </c>
      <c r="EY324">
        <v>2.46288</v>
      </c>
      <c r="EZ324">
        <v>20.1409</v>
      </c>
      <c r="FA324">
        <v>5.22717</v>
      </c>
      <c r="FB324">
        <v>11.998</v>
      </c>
      <c r="FC324">
        <v>4.96685</v>
      </c>
      <c r="FD324">
        <v>3.297</v>
      </c>
      <c r="FE324">
        <v>9999</v>
      </c>
      <c r="FF324">
        <v>9999</v>
      </c>
      <c r="FG324">
        <v>9999</v>
      </c>
      <c r="FH324">
        <v>30.6</v>
      </c>
      <c r="FI324">
        <v>4.97151</v>
      </c>
      <c r="FJ324">
        <v>1.86827</v>
      </c>
      <c r="FK324">
        <v>1.85967</v>
      </c>
      <c r="FL324">
        <v>1.86569</v>
      </c>
      <c r="FM324">
        <v>1.86356</v>
      </c>
      <c r="FN324">
        <v>1.86493</v>
      </c>
      <c r="FO324">
        <v>1.86045</v>
      </c>
      <c r="FP324">
        <v>1.86447</v>
      </c>
      <c r="FQ324">
        <v>0</v>
      </c>
      <c r="FR324">
        <v>0</v>
      </c>
      <c r="FS324">
        <v>0</v>
      </c>
      <c r="FT324">
        <v>0</v>
      </c>
      <c r="FU324" t="s">
        <v>358</v>
      </c>
      <c r="FV324" t="s">
        <v>359</v>
      </c>
      <c r="FW324" t="s">
        <v>360</v>
      </c>
      <c r="FX324" t="s">
        <v>360</v>
      </c>
      <c r="FY324" t="s">
        <v>360</v>
      </c>
      <c r="FZ324" t="s">
        <v>360</v>
      </c>
      <c r="GA324">
        <v>0</v>
      </c>
      <c r="GB324">
        <v>100</v>
      </c>
      <c r="GC324">
        <v>100</v>
      </c>
      <c r="GD324">
        <v>-6.71</v>
      </c>
      <c r="GE324">
        <v>-0.0156</v>
      </c>
      <c r="GF324">
        <v>1.311380936371286</v>
      </c>
      <c r="GG324">
        <v>-0.004200780211792431</v>
      </c>
      <c r="GH324">
        <v>-6.086107273994438E-07</v>
      </c>
      <c r="GI324">
        <v>3.538391214060535E-10</v>
      </c>
      <c r="GJ324">
        <v>-0.03673970004362161</v>
      </c>
      <c r="GK324">
        <v>0.006682484536868237</v>
      </c>
      <c r="GL324">
        <v>-0.0007200357986506558</v>
      </c>
      <c r="GM324">
        <v>2.515042002614049E-05</v>
      </c>
      <c r="GN324">
        <v>15</v>
      </c>
      <c r="GO324">
        <v>1944</v>
      </c>
      <c r="GP324">
        <v>3</v>
      </c>
      <c r="GQ324">
        <v>20</v>
      </c>
      <c r="GR324">
        <v>6.2</v>
      </c>
      <c r="GS324">
        <v>6.3</v>
      </c>
      <c r="GT324">
        <v>4.01855</v>
      </c>
      <c r="GU324">
        <v>2.4353</v>
      </c>
      <c r="GV324">
        <v>1.44897</v>
      </c>
      <c r="GW324">
        <v>2.28516</v>
      </c>
      <c r="GX324">
        <v>1.55151</v>
      </c>
      <c r="GY324">
        <v>2.33154</v>
      </c>
      <c r="GZ324">
        <v>38.8951</v>
      </c>
      <c r="HA324">
        <v>24.0525</v>
      </c>
      <c r="HB324">
        <v>18</v>
      </c>
      <c r="HC324">
        <v>533.303</v>
      </c>
      <c r="HD324">
        <v>437.042</v>
      </c>
      <c r="HE324">
        <v>19.9992</v>
      </c>
      <c r="HF324">
        <v>28.2992</v>
      </c>
      <c r="HG324">
        <v>29.9996</v>
      </c>
      <c r="HH324">
        <v>28.4473</v>
      </c>
      <c r="HI324">
        <v>28.4286</v>
      </c>
      <c r="HJ324">
        <v>80.43259999999999</v>
      </c>
      <c r="HK324">
        <v>28.7684</v>
      </c>
      <c r="HL324">
        <v>25.1258</v>
      </c>
      <c r="HM324">
        <v>20</v>
      </c>
      <c r="HN324">
        <v>2000</v>
      </c>
      <c r="HO324">
        <v>13.4412</v>
      </c>
      <c r="HP324">
        <v>98.8734</v>
      </c>
      <c r="HQ324">
        <v>100.388</v>
      </c>
    </row>
    <row r="325" spans="1:225">
      <c r="A325">
        <v>309</v>
      </c>
      <c r="B325">
        <v>1714165819.1</v>
      </c>
      <c r="C325">
        <v>14762</v>
      </c>
      <c r="D325" t="s">
        <v>1008</v>
      </c>
      <c r="E325" t="s">
        <v>1009</v>
      </c>
      <c r="F325">
        <v>5</v>
      </c>
      <c r="G325" t="s">
        <v>625</v>
      </c>
      <c r="H325">
        <v>1714165811.166666</v>
      </c>
      <c r="I325">
        <f>(J325)/1000</f>
        <v>0</v>
      </c>
      <c r="J325">
        <f>IF(BE325, AM325, AG325)</f>
        <v>0</v>
      </c>
      <c r="K325">
        <f>IF(BE325, AH325, AF325)</f>
        <v>0</v>
      </c>
      <c r="L325">
        <f>BG325 - IF(AT325&gt;1, K325*BA325*100.0/(AV325*BU325), 0)</f>
        <v>0</v>
      </c>
      <c r="M325">
        <f>((S325-I325/2)*L325-K325)/(S325+I325/2)</f>
        <v>0</v>
      </c>
      <c r="N325">
        <f>M325*(BN325+BO325)/1000.0</f>
        <v>0</v>
      </c>
      <c r="O325">
        <f>(BG325 - IF(AT325&gt;1, K325*BA325*100.0/(AV325*BU325), 0))*(BN325+BO325)/1000.0</f>
        <v>0</v>
      </c>
      <c r="P325">
        <f>2.0/((1/R325-1/Q325)+SIGN(R325)*SQRT((1/R325-1/Q325)*(1/R325-1/Q325) + 4*BB325/((BB325+1)*(BB325+1))*(2*1/R325*1/Q325-1/Q325*1/Q325)))</f>
        <v>0</v>
      </c>
      <c r="Q325">
        <f>IF(LEFT(BC325,1)&lt;&gt;"0",IF(LEFT(BC325,1)="1",3.0,BD325),$D$5+$E$5*(BU325*BN325/($K$5*1000))+$F$5*(BU325*BN325/($K$5*1000))*MAX(MIN(BA325,$J$5),$I$5)*MAX(MIN(BA325,$J$5),$I$5)+$G$5*MAX(MIN(BA325,$J$5),$I$5)*(BU325*BN325/($K$5*1000))+$H$5*(BU325*BN325/($K$5*1000))*(BU325*BN325/($K$5*1000)))</f>
        <v>0</v>
      </c>
      <c r="R325">
        <f>I325*(1000-(1000*0.61365*exp(17.502*V325/(240.97+V325))/(BN325+BO325)+BI325)/2)/(1000*0.61365*exp(17.502*V325/(240.97+V325))/(BN325+BO325)-BI325)</f>
        <v>0</v>
      </c>
      <c r="S325">
        <f>1/((BB325+1)/(P325/1.6)+1/(Q325/1.37)) + BB325/((BB325+1)/(P325/1.6) + BB325/(Q325/1.37))</f>
        <v>0</v>
      </c>
      <c r="T325">
        <f>(AW325*AZ325)</f>
        <v>0</v>
      </c>
      <c r="U325">
        <f>(BP325+(T325+2*0.95*5.67E-8*(((BP325+$B$7)+273)^4-(BP325+273)^4)-44100*I325)/(1.84*29.3*Q325+8*0.95*5.67E-8*(BP325+273)^3))</f>
        <v>0</v>
      </c>
      <c r="V325">
        <f>($C$7*BQ325+$D$7*BR325+$E$7*U325)</f>
        <v>0</v>
      </c>
      <c r="W325">
        <f>0.61365*exp(17.502*V325/(240.97+V325))</f>
        <v>0</v>
      </c>
      <c r="X325">
        <f>(Y325/Z325*100)</f>
        <v>0</v>
      </c>
      <c r="Y325">
        <f>BI325*(BN325+BO325)/1000</f>
        <v>0</v>
      </c>
      <c r="Z325">
        <f>0.61365*exp(17.502*BP325/(240.97+BP325))</f>
        <v>0</v>
      </c>
      <c r="AA325">
        <f>(W325-BI325*(BN325+BO325)/1000)</f>
        <v>0</v>
      </c>
      <c r="AB325">
        <f>(-I325*44100)</f>
        <v>0</v>
      </c>
      <c r="AC325">
        <f>2*29.3*Q325*0.92*(BP325-V325)</f>
        <v>0</v>
      </c>
      <c r="AD325">
        <f>2*0.95*5.67E-8*(((BP325+$B$7)+273)^4-(V325+273)^4)</f>
        <v>0</v>
      </c>
      <c r="AE325">
        <f>T325+AD325+AB325+AC325</f>
        <v>0</v>
      </c>
      <c r="AF325">
        <f>BM325*AT325*(BH325-BG325*(1000-AT325*BJ325)/(1000-AT325*BI325))/(100*BA325)</f>
        <v>0</v>
      </c>
      <c r="AG325">
        <f>1000*BM325*AT325*(BI325-BJ325)/(100*BA325*(1000-AT325*BI325))</f>
        <v>0</v>
      </c>
      <c r="AH325">
        <f>(AI325 - AJ325 - BN325*1E3/(8.314*(BP325+273.15)) * AL325/BM325 * AK325) * BM325/(100*BA325) * (1000 - BJ325)/1000</f>
        <v>0</v>
      </c>
      <c r="AI325">
        <v>2027.122015455646</v>
      </c>
      <c r="AJ325">
        <v>2026.650242424243</v>
      </c>
      <c r="AK325">
        <v>-0.03730964742724</v>
      </c>
      <c r="AL325">
        <v>67.23082530002614</v>
      </c>
      <c r="AM325">
        <f>(AO325 - AN325 + BN325*1E3/(8.314*(BP325+273.15)) * AQ325/BM325 * AP325) * BM325/(100*BA325) * 1000/(1000 - AO325)</f>
        <v>0</v>
      </c>
      <c r="AN325">
        <v>13.40174971316974</v>
      </c>
      <c r="AO325">
        <v>13.69309999999999</v>
      </c>
      <c r="AP325">
        <v>-2.892245311444006E-05</v>
      </c>
      <c r="AQ325">
        <v>78.51944114186657</v>
      </c>
      <c r="AR325">
        <v>48</v>
      </c>
      <c r="AS325">
        <v>8</v>
      </c>
      <c r="AT325">
        <f>IF(AR325*$H$13&gt;=AV325,1.0,(AV325/(AV325-AR325*$H$13)))</f>
        <v>0</v>
      </c>
      <c r="AU325">
        <f>(AT325-1)*100</f>
        <v>0</v>
      </c>
      <c r="AV325">
        <f>MAX(0,($B$13+$C$13*BU325)/(1+$D$13*BU325)*BN325/(BP325+273)*$E$13)</f>
        <v>0</v>
      </c>
      <c r="AW325">
        <f>$B$11*BV325+$C$11*BW325+$F$11*CH325*(1-CK325)</f>
        <v>0</v>
      </c>
      <c r="AX325">
        <f>AW325*AY325</f>
        <v>0</v>
      </c>
      <c r="AY325">
        <f>($B$11*$D$9+$C$11*$D$9+$F$11*((CU325+CM325)/MAX(CU325+CM325+CV325, 0.1)*$I$9+CV325/MAX(CU325+CM325+CV325, 0.1)*$J$9))/($B$11+$C$11+$F$11)</f>
        <v>0</v>
      </c>
      <c r="AZ325">
        <f>($B$11*$K$9+$C$11*$K$9+$F$11*((CU325+CM325)/MAX(CU325+CM325+CV325, 0.1)*$P$9+CV325/MAX(CU325+CM325+CV325, 0.1)*$Q$9))/($B$11+$C$11+$F$11)</f>
        <v>0</v>
      </c>
      <c r="BA325">
        <v>6</v>
      </c>
      <c r="BB325">
        <v>0.5</v>
      </c>
      <c r="BC325" t="s">
        <v>355</v>
      </c>
      <c r="BD325">
        <v>2</v>
      </c>
      <c r="BE325" t="b">
        <v>1</v>
      </c>
      <c r="BF325">
        <v>1714165811.166666</v>
      </c>
      <c r="BG325">
        <v>1998.993666666667</v>
      </c>
      <c r="BH325">
        <v>1999.999333333333</v>
      </c>
      <c r="BI325">
        <v>13.69859666666667</v>
      </c>
      <c r="BJ325">
        <v>13.40510333333333</v>
      </c>
      <c r="BK325">
        <v>2005.700666666667</v>
      </c>
      <c r="BL325">
        <v>13.71424333333334</v>
      </c>
      <c r="BM325">
        <v>600.0462333333332</v>
      </c>
      <c r="BN325">
        <v>101.2571666666667</v>
      </c>
      <c r="BO325">
        <v>0.1000622466666667</v>
      </c>
      <c r="BP325">
        <v>23.38022333333333</v>
      </c>
      <c r="BQ325">
        <v>23.38103333333333</v>
      </c>
      <c r="BR325">
        <v>999.9000000000002</v>
      </c>
      <c r="BS325">
        <v>0</v>
      </c>
      <c r="BT325">
        <v>0</v>
      </c>
      <c r="BU325">
        <v>9999.772999999999</v>
      </c>
      <c r="BV325">
        <v>0</v>
      </c>
      <c r="BW325">
        <v>586.3050999999999</v>
      </c>
      <c r="BX325">
        <v>-1.006616866666667</v>
      </c>
      <c r="BY325">
        <v>2026.756333333333</v>
      </c>
      <c r="BZ325">
        <v>2027.175333333333</v>
      </c>
      <c r="CA325">
        <v>0.2934873666666666</v>
      </c>
      <c r="CB325">
        <v>1999.999333333333</v>
      </c>
      <c r="CC325">
        <v>13.40510333333333</v>
      </c>
      <c r="CD325">
        <v>1.387080333333333</v>
      </c>
      <c r="CE325">
        <v>1.357362333333334</v>
      </c>
      <c r="CF325">
        <v>11.77712666666667</v>
      </c>
      <c r="CG325">
        <v>11.44950666666666</v>
      </c>
      <c r="CH325">
        <v>350.0026</v>
      </c>
      <c r="CI325">
        <v>0.9000450666666666</v>
      </c>
      <c r="CJ325">
        <v>0.09995484666666664</v>
      </c>
      <c r="CK325">
        <v>0</v>
      </c>
      <c r="CL325">
        <v>251.8363333333333</v>
      </c>
      <c r="CM325">
        <v>5.00098</v>
      </c>
      <c r="CN325">
        <v>1347.901</v>
      </c>
      <c r="CO325">
        <v>3193.216</v>
      </c>
      <c r="CP325">
        <v>36.21853333333333</v>
      </c>
      <c r="CQ325">
        <v>41.88923333333332</v>
      </c>
      <c r="CR325">
        <v>38.47266666666666</v>
      </c>
      <c r="CS325">
        <v>41.47689999999999</v>
      </c>
      <c r="CT325">
        <v>38.76429999999998</v>
      </c>
      <c r="CU325">
        <v>310.5173333333333</v>
      </c>
      <c r="CV325">
        <v>34.485</v>
      </c>
      <c r="CW325">
        <v>0</v>
      </c>
      <c r="CX325">
        <v>1714165906.1</v>
      </c>
      <c r="CY325">
        <v>0</v>
      </c>
      <c r="CZ325">
        <v>1714165438.6</v>
      </c>
      <c r="DA325" t="s">
        <v>985</v>
      </c>
      <c r="DB325">
        <v>1714165438.6</v>
      </c>
      <c r="DC325">
        <v>1714165431.6</v>
      </c>
      <c r="DD325">
        <v>11</v>
      </c>
      <c r="DE325">
        <v>-0.07000000000000001</v>
      </c>
      <c r="DF325">
        <v>0.013</v>
      </c>
      <c r="DG325">
        <v>-6.555</v>
      </c>
      <c r="DH325">
        <v>-0.015</v>
      </c>
      <c r="DI325">
        <v>2000</v>
      </c>
      <c r="DJ325">
        <v>14</v>
      </c>
      <c r="DK325">
        <v>0.64</v>
      </c>
      <c r="DL325">
        <v>0.25</v>
      </c>
      <c r="DM325">
        <v>-1.0586521</v>
      </c>
      <c r="DN325">
        <v>1.005377290806757</v>
      </c>
      <c r="DO325">
        <v>0.1374541956631008</v>
      </c>
      <c r="DP325">
        <v>0</v>
      </c>
      <c r="DQ325">
        <v>0.293942175</v>
      </c>
      <c r="DR325">
        <v>-0.0106285891181987</v>
      </c>
      <c r="DS325">
        <v>0.001300498517636599</v>
      </c>
      <c r="DT325">
        <v>1</v>
      </c>
      <c r="DU325">
        <v>1</v>
      </c>
      <c r="DV325">
        <v>2</v>
      </c>
      <c r="DW325" t="s">
        <v>368</v>
      </c>
      <c r="DX325">
        <v>3.22763</v>
      </c>
      <c r="DY325">
        <v>2.70402</v>
      </c>
      <c r="DZ325">
        <v>0.293404</v>
      </c>
      <c r="EA325">
        <v>0.293558</v>
      </c>
      <c r="EB325">
        <v>0.07693759999999999</v>
      </c>
      <c r="EC325">
        <v>0.0761324</v>
      </c>
      <c r="ED325">
        <v>22983.1</v>
      </c>
      <c r="EE325">
        <v>22403.6</v>
      </c>
      <c r="EF325">
        <v>31160.7</v>
      </c>
      <c r="EG325">
        <v>30076.9</v>
      </c>
      <c r="EH325">
        <v>38526.3</v>
      </c>
      <c r="EI325">
        <v>36771.2</v>
      </c>
      <c r="EJ325">
        <v>43661.3</v>
      </c>
      <c r="EK325">
        <v>42022.9</v>
      </c>
      <c r="EL325">
        <v>2.00697</v>
      </c>
      <c r="EM325">
        <v>1.84757</v>
      </c>
      <c r="EN325">
        <v>-0.0132248</v>
      </c>
      <c r="EO325">
        <v>0</v>
      </c>
      <c r="EP325">
        <v>23.589</v>
      </c>
      <c r="EQ325">
        <v>999.9</v>
      </c>
      <c r="ER325">
        <v>33.1</v>
      </c>
      <c r="ES325">
        <v>33.6</v>
      </c>
      <c r="ET325">
        <v>17.0793</v>
      </c>
      <c r="EU325">
        <v>61.3877</v>
      </c>
      <c r="EV325">
        <v>22.1554</v>
      </c>
      <c r="EW325">
        <v>1</v>
      </c>
      <c r="EX325">
        <v>0.101062</v>
      </c>
      <c r="EY325">
        <v>2.45392</v>
      </c>
      <c r="EZ325">
        <v>20.1412</v>
      </c>
      <c r="FA325">
        <v>5.22642</v>
      </c>
      <c r="FB325">
        <v>11.998</v>
      </c>
      <c r="FC325">
        <v>4.9669</v>
      </c>
      <c r="FD325">
        <v>3.297</v>
      </c>
      <c r="FE325">
        <v>9999</v>
      </c>
      <c r="FF325">
        <v>9999</v>
      </c>
      <c r="FG325">
        <v>9999</v>
      </c>
      <c r="FH325">
        <v>30.6</v>
      </c>
      <c r="FI325">
        <v>4.97153</v>
      </c>
      <c r="FJ325">
        <v>1.86827</v>
      </c>
      <c r="FK325">
        <v>1.85969</v>
      </c>
      <c r="FL325">
        <v>1.86569</v>
      </c>
      <c r="FM325">
        <v>1.86356</v>
      </c>
      <c r="FN325">
        <v>1.86493</v>
      </c>
      <c r="FO325">
        <v>1.86041</v>
      </c>
      <c r="FP325">
        <v>1.86448</v>
      </c>
      <c r="FQ325">
        <v>0</v>
      </c>
      <c r="FR325">
        <v>0</v>
      </c>
      <c r="FS325">
        <v>0</v>
      </c>
      <c r="FT325">
        <v>0</v>
      </c>
      <c r="FU325" t="s">
        <v>358</v>
      </c>
      <c r="FV325" t="s">
        <v>359</v>
      </c>
      <c r="FW325" t="s">
        <v>360</v>
      </c>
      <c r="FX325" t="s">
        <v>360</v>
      </c>
      <c r="FY325" t="s">
        <v>360</v>
      </c>
      <c r="FZ325" t="s">
        <v>360</v>
      </c>
      <c r="GA325">
        <v>0</v>
      </c>
      <c r="GB325">
        <v>100</v>
      </c>
      <c r="GC325">
        <v>100</v>
      </c>
      <c r="GD325">
        <v>-6.71</v>
      </c>
      <c r="GE325">
        <v>-0.0157</v>
      </c>
      <c r="GF325">
        <v>1.311380936371286</v>
      </c>
      <c r="GG325">
        <v>-0.004200780211792431</v>
      </c>
      <c r="GH325">
        <v>-6.086107273994438E-07</v>
      </c>
      <c r="GI325">
        <v>3.538391214060535E-10</v>
      </c>
      <c r="GJ325">
        <v>-0.03673970004362161</v>
      </c>
      <c r="GK325">
        <v>0.006682484536868237</v>
      </c>
      <c r="GL325">
        <v>-0.0007200357986506558</v>
      </c>
      <c r="GM325">
        <v>2.515042002614049E-05</v>
      </c>
      <c r="GN325">
        <v>15</v>
      </c>
      <c r="GO325">
        <v>1944</v>
      </c>
      <c r="GP325">
        <v>3</v>
      </c>
      <c r="GQ325">
        <v>20</v>
      </c>
      <c r="GR325">
        <v>6.3</v>
      </c>
      <c r="GS325">
        <v>6.5</v>
      </c>
      <c r="GT325">
        <v>4.01855</v>
      </c>
      <c r="GU325">
        <v>2.43652</v>
      </c>
      <c r="GV325">
        <v>1.44775</v>
      </c>
      <c r="GW325">
        <v>2.28638</v>
      </c>
      <c r="GX325">
        <v>1.55151</v>
      </c>
      <c r="GY325">
        <v>2.323</v>
      </c>
      <c r="GZ325">
        <v>38.8951</v>
      </c>
      <c r="HA325">
        <v>24.0612</v>
      </c>
      <c r="HB325">
        <v>18</v>
      </c>
      <c r="HC325">
        <v>534.201</v>
      </c>
      <c r="HD325">
        <v>437.095</v>
      </c>
      <c r="HE325">
        <v>19.9991</v>
      </c>
      <c r="HF325">
        <v>28.2877</v>
      </c>
      <c r="HG325">
        <v>29.9998</v>
      </c>
      <c r="HH325">
        <v>28.437</v>
      </c>
      <c r="HI325">
        <v>28.4197</v>
      </c>
      <c r="HJ325">
        <v>80.43519999999999</v>
      </c>
      <c r="HK325">
        <v>28.7684</v>
      </c>
      <c r="HL325">
        <v>25.1258</v>
      </c>
      <c r="HM325">
        <v>20</v>
      </c>
      <c r="HN325">
        <v>2000</v>
      </c>
      <c r="HO325">
        <v>13.4546</v>
      </c>
      <c r="HP325">
        <v>98.8746</v>
      </c>
      <c r="HQ325">
        <v>100.39</v>
      </c>
    </row>
    <row r="326" spans="1:225">
      <c r="A326">
        <v>310</v>
      </c>
      <c r="B326">
        <v>1714165829.1</v>
      </c>
      <c r="C326">
        <v>14772</v>
      </c>
      <c r="D326" t="s">
        <v>1010</v>
      </c>
      <c r="E326" t="s">
        <v>1011</v>
      </c>
      <c r="F326">
        <v>5</v>
      </c>
      <c r="G326" t="s">
        <v>625</v>
      </c>
      <c r="H326">
        <v>1714165821.166666</v>
      </c>
      <c r="I326">
        <f>(J326)/1000</f>
        <v>0</v>
      </c>
      <c r="J326">
        <f>IF(BE326, AM326, AG326)</f>
        <v>0</v>
      </c>
      <c r="K326">
        <f>IF(BE326, AH326, AF326)</f>
        <v>0</v>
      </c>
      <c r="L326">
        <f>BG326 - IF(AT326&gt;1, K326*BA326*100.0/(AV326*BU326), 0)</f>
        <v>0</v>
      </c>
      <c r="M326">
        <f>((S326-I326/2)*L326-K326)/(S326+I326/2)</f>
        <v>0</v>
      </c>
      <c r="N326">
        <f>M326*(BN326+BO326)/1000.0</f>
        <v>0</v>
      </c>
      <c r="O326">
        <f>(BG326 - IF(AT326&gt;1, K326*BA326*100.0/(AV326*BU326), 0))*(BN326+BO326)/1000.0</f>
        <v>0</v>
      </c>
      <c r="P326">
        <f>2.0/((1/R326-1/Q326)+SIGN(R326)*SQRT((1/R326-1/Q326)*(1/R326-1/Q326) + 4*BB326/((BB326+1)*(BB326+1))*(2*1/R326*1/Q326-1/Q326*1/Q326)))</f>
        <v>0</v>
      </c>
      <c r="Q326">
        <f>IF(LEFT(BC326,1)&lt;&gt;"0",IF(LEFT(BC326,1)="1",3.0,BD326),$D$5+$E$5*(BU326*BN326/($K$5*1000))+$F$5*(BU326*BN326/($K$5*1000))*MAX(MIN(BA326,$J$5),$I$5)*MAX(MIN(BA326,$J$5),$I$5)+$G$5*MAX(MIN(BA326,$J$5),$I$5)*(BU326*BN326/($K$5*1000))+$H$5*(BU326*BN326/($K$5*1000))*(BU326*BN326/($K$5*1000)))</f>
        <v>0</v>
      </c>
      <c r="R326">
        <f>I326*(1000-(1000*0.61365*exp(17.502*V326/(240.97+V326))/(BN326+BO326)+BI326)/2)/(1000*0.61365*exp(17.502*V326/(240.97+V326))/(BN326+BO326)-BI326)</f>
        <v>0</v>
      </c>
      <c r="S326">
        <f>1/((BB326+1)/(P326/1.6)+1/(Q326/1.37)) + BB326/((BB326+1)/(P326/1.6) + BB326/(Q326/1.37))</f>
        <v>0</v>
      </c>
      <c r="T326">
        <f>(AW326*AZ326)</f>
        <v>0</v>
      </c>
      <c r="U326">
        <f>(BP326+(T326+2*0.95*5.67E-8*(((BP326+$B$7)+273)^4-(BP326+273)^4)-44100*I326)/(1.84*29.3*Q326+8*0.95*5.67E-8*(BP326+273)^3))</f>
        <v>0</v>
      </c>
      <c r="V326">
        <f>($C$7*BQ326+$D$7*BR326+$E$7*U326)</f>
        <v>0</v>
      </c>
      <c r="W326">
        <f>0.61365*exp(17.502*V326/(240.97+V326))</f>
        <v>0</v>
      </c>
      <c r="X326">
        <f>(Y326/Z326*100)</f>
        <v>0</v>
      </c>
      <c r="Y326">
        <f>BI326*(BN326+BO326)/1000</f>
        <v>0</v>
      </c>
      <c r="Z326">
        <f>0.61365*exp(17.502*BP326/(240.97+BP326))</f>
        <v>0</v>
      </c>
      <c r="AA326">
        <f>(W326-BI326*(BN326+BO326)/1000)</f>
        <v>0</v>
      </c>
      <c r="AB326">
        <f>(-I326*44100)</f>
        <v>0</v>
      </c>
      <c r="AC326">
        <f>2*29.3*Q326*0.92*(BP326-V326)</f>
        <v>0</v>
      </c>
      <c r="AD326">
        <f>2*0.95*5.67E-8*(((BP326+$B$7)+273)^4-(V326+273)^4)</f>
        <v>0</v>
      </c>
      <c r="AE326">
        <f>T326+AD326+AB326+AC326</f>
        <v>0</v>
      </c>
      <c r="AF326">
        <f>BM326*AT326*(BH326-BG326*(1000-AT326*BJ326)/(1000-AT326*BI326))/(100*BA326)</f>
        <v>0</v>
      </c>
      <c r="AG326">
        <f>1000*BM326*AT326*(BI326-BJ326)/(100*BA326*(1000-AT326*BI326))</f>
        <v>0</v>
      </c>
      <c r="AH326">
        <f>(AI326 - AJ326 - BN326*1E3/(8.314*(BP326+273.15)) * AL326/BM326 * AK326) * BM326/(100*BA326) * (1000 - BJ326)/1000</f>
        <v>0</v>
      </c>
      <c r="AI326">
        <v>2027.208076298485</v>
      </c>
      <c r="AJ326">
        <v>2026.641818181818</v>
      </c>
      <c r="AK326">
        <v>-0.03820396491819991</v>
      </c>
      <c r="AL326">
        <v>67.23082530002614</v>
      </c>
      <c r="AM326">
        <f>(AO326 - AN326 + BN326*1E3/(8.314*(BP326+273.15)) * AQ326/BM326 * AP326) * BM326/(100*BA326) * 1000/(1000 - AO326)</f>
        <v>0</v>
      </c>
      <c r="AN326">
        <v>13.39390766102124</v>
      </c>
      <c r="AO326">
        <v>13.68120121212121</v>
      </c>
      <c r="AP326">
        <v>-5.823726938614333E-05</v>
      </c>
      <c r="AQ326">
        <v>78.51944114186657</v>
      </c>
      <c r="AR326">
        <v>48</v>
      </c>
      <c r="AS326">
        <v>8</v>
      </c>
      <c r="AT326">
        <f>IF(AR326*$H$13&gt;=AV326,1.0,(AV326/(AV326-AR326*$H$13)))</f>
        <v>0</v>
      </c>
      <c r="AU326">
        <f>(AT326-1)*100</f>
        <v>0</v>
      </c>
      <c r="AV326">
        <f>MAX(0,($B$13+$C$13*BU326)/(1+$D$13*BU326)*BN326/(BP326+273)*$E$13)</f>
        <v>0</v>
      </c>
      <c r="AW326">
        <f>$B$11*BV326+$C$11*BW326+$F$11*CH326*(1-CK326)</f>
        <v>0</v>
      </c>
      <c r="AX326">
        <f>AW326*AY326</f>
        <v>0</v>
      </c>
      <c r="AY326">
        <f>($B$11*$D$9+$C$11*$D$9+$F$11*((CU326+CM326)/MAX(CU326+CM326+CV326, 0.1)*$I$9+CV326/MAX(CU326+CM326+CV326, 0.1)*$J$9))/($B$11+$C$11+$F$11)</f>
        <v>0</v>
      </c>
      <c r="AZ326">
        <f>($B$11*$K$9+$C$11*$K$9+$F$11*((CU326+CM326)/MAX(CU326+CM326+CV326, 0.1)*$P$9+CV326/MAX(CU326+CM326+CV326, 0.1)*$Q$9))/($B$11+$C$11+$F$11)</f>
        <v>0</v>
      </c>
      <c r="BA326">
        <v>6</v>
      </c>
      <c r="BB326">
        <v>0.5</v>
      </c>
      <c r="BC326" t="s">
        <v>355</v>
      </c>
      <c r="BD326">
        <v>2</v>
      </c>
      <c r="BE326" t="b">
        <v>1</v>
      </c>
      <c r="BF326">
        <v>1714165821.166666</v>
      </c>
      <c r="BG326">
        <v>1998.944</v>
      </c>
      <c r="BH326">
        <v>2000.028666666667</v>
      </c>
      <c r="BI326">
        <v>13.68965666666667</v>
      </c>
      <c r="BJ326">
        <v>13.39756</v>
      </c>
      <c r="BK326">
        <v>2005.650333333333</v>
      </c>
      <c r="BL326">
        <v>13.70530666666667</v>
      </c>
      <c r="BM326">
        <v>599.9638666666667</v>
      </c>
      <c r="BN326">
        <v>101.2591</v>
      </c>
      <c r="BO326">
        <v>0.0999633633333333</v>
      </c>
      <c r="BP326">
        <v>23.37224666666667</v>
      </c>
      <c r="BQ326">
        <v>23.37047</v>
      </c>
      <c r="BR326">
        <v>999.9000000000002</v>
      </c>
      <c r="BS326">
        <v>0</v>
      </c>
      <c r="BT326">
        <v>0</v>
      </c>
      <c r="BU326">
        <v>9994.060333333335</v>
      </c>
      <c r="BV326">
        <v>0</v>
      </c>
      <c r="BW326">
        <v>403.2221333333334</v>
      </c>
      <c r="BX326">
        <v>-1.085408766666667</v>
      </c>
      <c r="BY326">
        <v>2026.687</v>
      </c>
      <c r="BZ326">
        <v>2027.188666666666</v>
      </c>
      <c r="CA326">
        <v>0.2920851</v>
      </c>
      <c r="CB326">
        <v>2000.028666666667</v>
      </c>
      <c r="CC326">
        <v>13.39756</v>
      </c>
      <c r="CD326">
        <v>1.386201</v>
      </c>
      <c r="CE326">
        <v>1.356624666666667</v>
      </c>
      <c r="CF326">
        <v>11.76752</v>
      </c>
      <c r="CG326">
        <v>11.44128666666667</v>
      </c>
      <c r="CH326">
        <v>350.0009000000001</v>
      </c>
      <c r="CI326">
        <v>0.90006</v>
      </c>
      <c r="CJ326">
        <v>0.09993989999999998</v>
      </c>
      <c r="CK326">
        <v>0</v>
      </c>
      <c r="CL326">
        <v>251.6421666666667</v>
      </c>
      <c r="CM326">
        <v>5.00098</v>
      </c>
      <c r="CN326">
        <v>1341.773333333333</v>
      </c>
      <c r="CO326">
        <v>3193.216</v>
      </c>
      <c r="CP326">
        <v>36.2998</v>
      </c>
      <c r="CQ326">
        <v>41.98096666666665</v>
      </c>
      <c r="CR326">
        <v>38.5602</v>
      </c>
      <c r="CS326">
        <v>41.54559999999999</v>
      </c>
      <c r="CT326">
        <v>38.8414</v>
      </c>
      <c r="CU326">
        <v>310.5210000000001</v>
      </c>
      <c r="CV326">
        <v>34.48</v>
      </c>
      <c r="CW326">
        <v>0</v>
      </c>
      <c r="CX326">
        <v>1714165916.3</v>
      </c>
      <c r="CY326">
        <v>0</v>
      </c>
      <c r="CZ326">
        <v>1714165438.6</v>
      </c>
      <c r="DA326" t="s">
        <v>985</v>
      </c>
      <c r="DB326">
        <v>1714165438.6</v>
      </c>
      <c r="DC326">
        <v>1714165431.6</v>
      </c>
      <c r="DD326">
        <v>11</v>
      </c>
      <c r="DE326">
        <v>-0.07000000000000001</v>
      </c>
      <c r="DF326">
        <v>0.013</v>
      </c>
      <c r="DG326">
        <v>-6.555</v>
      </c>
      <c r="DH326">
        <v>-0.015</v>
      </c>
      <c r="DI326">
        <v>2000</v>
      </c>
      <c r="DJ326">
        <v>14</v>
      </c>
      <c r="DK326">
        <v>0.64</v>
      </c>
      <c r="DL326">
        <v>0.25</v>
      </c>
      <c r="DM326">
        <v>-1.039527170731707</v>
      </c>
      <c r="DN326">
        <v>-0.8181369616724762</v>
      </c>
      <c r="DO326">
        <v>0.1148172321161963</v>
      </c>
      <c r="DP326">
        <v>0</v>
      </c>
      <c r="DQ326">
        <v>0.292889268292683</v>
      </c>
      <c r="DR326">
        <v>-0.01036331707316992</v>
      </c>
      <c r="DS326">
        <v>0.001526402753877045</v>
      </c>
      <c r="DT326">
        <v>1</v>
      </c>
      <c r="DU326">
        <v>1</v>
      </c>
      <c r="DV326">
        <v>2</v>
      </c>
      <c r="DW326" t="s">
        <v>368</v>
      </c>
      <c r="DX326">
        <v>3.22765</v>
      </c>
      <c r="DY326">
        <v>2.70419</v>
      </c>
      <c r="DZ326">
        <v>0.293415</v>
      </c>
      <c r="EA326">
        <v>0.293558</v>
      </c>
      <c r="EB326">
        <v>0.0768924</v>
      </c>
      <c r="EC326">
        <v>0.0761038</v>
      </c>
      <c r="ED326">
        <v>22983.5</v>
      </c>
      <c r="EE326">
        <v>22404.1</v>
      </c>
      <c r="EF326">
        <v>31161.7</v>
      </c>
      <c r="EG326">
        <v>30077.4</v>
      </c>
      <c r="EH326">
        <v>38529.2</v>
      </c>
      <c r="EI326">
        <v>36773.1</v>
      </c>
      <c r="EJ326">
        <v>43662.4</v>
      </c>
      <c r="EK326">
        <v>42023.7</v>
      </c>
      <c r="EL326">
        <v>2.00605</v>
      </c>
      <c r="EM326">
        <v>1.848</v>
      </c>
      <c r="EN326">
        <v>-0.0124052</v>
      </c>
      <c r="EO326">
        <v>0</v>
      </c>
      <c r="EP326">
        <v>23.5652</v>
      </c>
      <c r="EQ326">
        <v>999.9</v>
      </c>
      <c r="ER326">
        <v>33.1</v>
      </c>
      <c r="ES326">
        <v>33.6</v>
      </c>
      <c r="ET326">
        <v>17.0806</v>
      </c>
      <c r="EU326">
        <v>61.4077</v>
      </c>
      <c r="EV326">
        <v>22.1715</v>
      </c>
      <c r="EW326">
        <v>1</v>
      </c>
      <c r="EX326">
        <v>0.100173</v>
      </c>
      <c r="EY326">
        <v>2.44248</v>
      </c>
      <c r="EZ326">
        <v>20.1387</v>
      </c>
      <c r="FA326">
        <v>5.22298</v>
      </c>
      <c r="FB326">
        <v>11.998</v>
      </c>
      <c r="FC326">
        <v>4.96595</v>
      </c>
      <c r="FD326">
        <v>3.29633</v>
      </c>
      <c r="FE326">
        <v>9999</v>
      </c>
      <c r="FF326">
        <v>9999</v>
      </c>
      <c r="FG326">
        <v>9999</v>
      </c>
      <c r="FH326">
        <v>30.6</v>
      </c>
      <c r="FI326">
        <v>4.97152</v>
      </c>
      <c r="FJ326">
        <v>1.86826</v>
      </c>
      <c r="FK326">
        <v>1.85964</v>
      </c>
      <c r="FL326">
        <v>1.86569</v>
      </c>
      <c r="FM326">
        <v>1.86356</v>
      </c>
      <c r="FN326">
        <v>1.86493</v>
      </c>
      <c r="FO326">
        <v>1.86043</v>
      </c>
      <c r="FP326">
        <v>1.86447</v>
      </c>
      <c r="FQ326">
        <v>0</v>
      </c>
      <c r="FR326">
        <v>0</v>
      </c>
      <c r="FS326">
        <v>0</v>
      </c>
      <c r="FT326">
        <v>0</v>
      </c>
      <c r="FU326" t="s">
        <v>358</v>
      </c>
      <c r="FV326" t="s">
        <v>359</v>
      </c>
      <c r="FW326" t="s">
        <v>360</v>
      </c>
      <c r="FX326" t="s">
        <v>360</v>
      </c>
      <c r="FY326" t="s">
        <v>360</v>
      </c>
      <c r="FZ326" t="s">
        <v>360</v>
      </c>
      <c r="GA326">
        <v>0</v>
      </c>
      <c r="GB326">
        <v>100</v>
      </c>
      <c r="GC326">
        <v>100</v>
      </c>
      <c r="GD326">
        <v>-6.71</v>
      </c>
      <c r="GE326">
        <v>-0.0156</v>
      </c>
      <c r="GF326">
        <v>1.311380936371286</v>
      </c>
      <c r="GG326">
        <v>-0.004200780211792431</v>
      </c>
      <c r="GH326">
        <v>-6.086107273994438E-07</v>
      </c>
      <c r="GI326">
        <v>3.538391214060535E-10</v>
      </c>
      <c r="GJ326">
        <v>-0.03673970004362161</v>
      </c>
      <c r="GK326">
        <v>0.006682484536868237</v>
      </c>
      <c r="GL326">
        <v>-0.0007200357986506558</v>
      </c>
      <c r="GM326">
        <v>2.515042002614049E-05</v>
      </c>
      <c r="GN326">
        <v>15</v>
      </c>
      <c r="GO326">
        <v>1944</v>
      </c>
      <c r="GP326">
        <v>3</v>
      </c>
      <c r="GQ326">
        <v>20</v>
      </c>
      <c r="GR326">
        <v>6.5</v>
      </c>
      <c r="GS326">
        <v>6.6</v>
      </c>
      <c r="GT326">
        <v>4.01855</v>
      </c>
      <c r="GU326">
        <v>2.43408</v>
      </c>
      <c r="GV326">
        <v>1.44775</v>
      </c>
      <c r="GW326">
        <v>2.28638</v>
      </c>
      <c r="GX326">
        <v>1.55151</v>
      </c>
      <c r="GY326">
        <v>2.25586</v>
      </c>
      <c r="GZ326">
        <v>38.8951</v>
      </c>
      <c r="HA326">
        <v>24.0525</v>
      </c>
      <c r="HB326">
        <v>18</v>
      </c>
      <c r="HC326">
        <v>533.516</v>
      </c>
      <c r="HD326">
        <v>437.28</v>
      </c>
      <c r="HE326">
        <v>19.9987</v>
      </c>
      <c r="HF326">
        <v>28.2757</v>
      </c>
      <c r="HG326">
        <v>29.9996</v>
      </c>
      <c r="HH326">
        <v>28.4274</v>
      </c>
      <c r="HI326">
        <v>28.4102</v>
      </c>
      <c r="HJ326">
        <v>80.4331</v>
      </c>
      <c r="HK326">
        <v>28.7684</v>
      </c>
      <c r="HL326">
        <v>25.1258</v>
      </c>
      <c r="HM326">
        <v>20</v>
      </c>
      <c r="HN326">
        <v>2000</v>
      </c>
      <c r="HO326">
        <v>13.4456</v>
      </c>
      <c r="HP326">
        <v>98.87739999999999</v>
      </c>
      <c r="HQ326">
        <v>100.392</v>
      </c>
    </row>
    <row r="327" spans="1:225">
      <c r="A327">
        <v>311</v>
      </c>
      <c r="B327">
        <v>1714165954.1</v>
      </c>
      <c r="C327">
        <v>14897</v>
      </c>
      <c r="D327" t="s">
        <v>1012</v>
      </c>
      <c r="E327" t="s">
        <v>1013</v>
      </c>
      <c r="F327">
        <v>5</v>
      </c>
      <c r="G327" t="s">
        <v>580</v>
      </c>
      <c r="H327">
        <v>1714165946.099999</v>
      </c>
      <c r="I327">
        <f>(J327)/1000</f>
        <v>0</v>
      </c>
      <c r="J327">
        <f>IF(BE327, AM327, AG327)</f>
        <v>0</v>
      </c>
      <c r="K327">
        <f>IF(BE327, AH327, AF327)</f>
        <v>0</v>
      </c>
      <c r="L327">
        <f>BG327 - IF(AT327&gt;1, K327*BA327*100.0/(AV327*BU327), 0)</f>
        <v>0</v>
      </c>
      <c r="M327">
        <f>((S327-I327/2)*L327-K327)/(S327+I327/2)</f>
        <v>0</v>
      </c>
      <c r="N327">
        <f>M327*(BN327+BO327)/1000.0</f>
        <v>0</v>
      </c>
      <c r="O327">
        <f>(BG327 - IF(AT327&gt;1, K327*BA327*100.0/(AV327*BU327), 0))*(BN327+BO327)/1000.0</f>
        <v>0</v>
      </c>
      <c r="P327">
        <f>2.0/((1/R327-1/Q327)+SIGN(R327)*SQRT((1/R327-1/Q327)*(1/R327-1/Q327) + 4*BB327/((BB327+1)*(BB327+1))*(2*1/R327*1/Q327-1/Q327*1/Q327)))</f>
        <v>0</v>
      </c>
      <c r="Q327">
        <f>IF(LEFT(BC327,1)&lt;&gt;"0",IF(LEFT(BC327,1)="1",3.0,BD327),$D$5+$E$5*(BU327*BN327/($K$5*1000))+$F$5*(BU327*BN327/($K$5*1000))*MAX(MIN(BA327,$J$5),$I$5)*MAX(MIN(BA327,$J$5),$I$5)+$G$5*MAX(MIN(BA327,$J$5),$I$5)*(BU327*BN327/($K$5*1000))+$H$5*(BU327*BN327/($K$5*1000))*(BU327*BN327/($K$5*1000)))</f>
        <v>0</v>
      </c>
      <c r="R327">
        <f>I327*(1000-(1000*0.61365*exp(17.502*V327/(240.97+V327))/(BN327+BO327)+BI327)/2)/(1000*0.61365*exp(17.502*V327/(240.97+V327))/(BN327+BO327)-BI327)</f>
        <v>0</v>
      </c>
      <c r="S327">
        <f>1/((BB327+1)/(P327/1.6)+1/(Q327/1.37)) + BB327/((BB327+1)/(P327/1.6) + BB327/(Q327/1.37))</f>
        <v>0</v>
      </c>
      <c r="T327">
        <f>(AW327*AZ327)</f>
        <v>0</v>
      </c>
      <c r="U327">
        <f>(BP327+(T327+2*0.95*5.67E-8*(((BP327+$B$7)+273)^4-(BP327+273)^4)-44100*I327)/(1.84*29.3*Q327+8*0.95*5.67E-8*(BP327+273)^3))</f>
        <v>0</v>
      </c>
      <c r="V327">
        <f>($C$7*BQ327+$D$7*BR327+$E$7*U327)</f>
        <v>0</v>
      </c>
      <c r="W327">
        <f>0.61365*exp(17.502*V327/(240.97+V327))</f>
        <v>0</v>
      </c>
      <c r="X327">
        <f>(Y327/Z327*100)</f>
        <v>0</v>
      </c>
      <c r="Y327">
        <f>BI327*(BN327+BO327)/1000</f>
        <v>0</v>
      </c>
      <c r="Z327">
        <f>0.61365*exp(17.502*BP327/(240.97+BP327))</f>
        <v>0</v>
      </c>
      <c r="AA327">
        <f>(W327-BI327*(BN327+BO327)/1000)</f>
        <v>0</v>
      </c>
      <c r="AB327">
        <f>(-I327*44100)</f>
        <v>0</v>
      </c>
      <c r="AC327">
        <f>2*29.3*Q327*0.92*(BP327-V327)</f>
        <v>0</v>
      </c>
      <c r="AD327">
        <f>2*0.95*5.67E-8*(((BP327+$B$7)+273)^4-(V327+273)^4)</f>
        <v>0</v>
      </c>
      <c r="AE327">
        <f>T327+AD327+AB327+AC327</f>
        <v>0</v>
      </c>
      <c r="AF327">
        <f>BM327*AT327*(BH327-BG327*(1000-AT327*BJ327)/(1000-AT327*BI327))/(100*BA327)</f>
        <v>0</v>
      </c>
      <c r="AG327">
        <f>1000*BM327*AT327*(BI327-BJ327)/(100*BA327*(1000-AT327*BI327))</f>
        <v>0</v>
      </c>
      <c r="AH327">
        <f>(AI327 - AJ327 - BN327*1E3/(8.314*(BP327+273.15)) * AL327/BM327 * AK327) * BM327/(100*BA327) * (1000 - BJ327)/1000</f>
        <v>0</v>
      </c>
      <c r="AI327">
        <v>2027.937993090906</v>
      </c>
      <c r="AJ327">
        <v>1980.569212121212</v>
      </c>
      <c r="AK327">
        <v>9.629472278484954</v>
      </c>
      <c r="AL327">
        <v>67.23204493871481</v>
      </c>
      <c r="AM327">
        <f>(AO327 - AN327 + BN327*1E3/(8.314*(BP327+273.15)) * AQ327/BM327 * AP327) * BM327/(100*BA327) * 1000/(1000 - AO327)</f>
        <v>0</v>
      </c>
      <c r="AN327">
        <v>13.68714860284422</v>
      </c>
      <c r="AO327">
        <v>14.02911939393939</v>
      </c>
      <c r="AP327">
        <v>0.01300567316906245</v>
      </c>
      <c r="AQ327">
        <v>78.51813384439492</v>
      </c>
      <c r="AR327">
        <v>12</v>
      </c>
      <c r="AS327">
        <v>2</v>
      </c>
      <c r="AT327">
        <f>IF(AR327*$H$13&gt;=AV327,1.0,(AV327/(AV327-AR327*$H$13)))</f>
        <v>0</v>
      </c>
      <c r="AU327">
        <f>(AT327-1)*100</f>
        <v>0</v>
      </c>
      <c r="AV327">
        <f>MAX(0,($B$13+$C$13*BU327)/(1+$D$13*BU327)*BN327/(BP327+273)*$E$13)</f>
        <v>0</v>
      </c>
      <c r="AW327">
        <f>$B$11*BV327+$C$11*BW327+$F$11*CH327*(1-CK327)</f>
        <v>0</v>
      </c>
      <c r="AX327">
        <f>AW327*AY327</f>
        <v>0</v>
      </c>
      <c r="AY327">
        <f>($B$11*$D$9+$C$11*$D$9+$F$11*((CU327+CM327)/MAX(CU327+CM327+CV327, 0.1)*$I$9+CV327/MAX(CU327+CM327+CV327, 0.1)*$J$9))/($B$11+$C$11+$F$11)</f>
        <v>0</v>
      </c>
      <c r="AZ327">
        <f>($B$11*$K$9+$C$11*$K$9+$F$11*((CU327+CM327)/MAX(CU327+CM327+CV327, 0.1)*$P$9+CV327/MAX(CU327+CM327+CV327, 0.1)*$Q$9))/($B$11+$C$11+$F$11)</f>
        <v>0</v>
      </c>
      <c r="BA327">
        <v>6</v>
      </c>
      <c r="BB327">
        <v>0.5</v>
      </c>
      <c r="BC327" t="s">
        <v>355</v>
      </c>
      <c r="BD327">
        <v>2</v>
      </c>
      <c r="BE327" t="b">
        <v>1</v>
      </c>
      <c r="BF327">
        <v>1714165946.099999</v>
      </c>
      <c r="BG327">
        <v>1788.936451612903</v>
      </c>
      <c r="BH327">
        <v>2000.096451612903</v>
      </c>
      <c r="BI327">
        <v>13.89099032258065</v>
      </c>
      <c r="BJ327">
        <v>13.69106129032258</v>
      </c>
      <c r="BK327">
        <v>1795.052258064516</v>
      </c>
      <c r="BL327">
        <v>13.90640322580645</v>
      </c>
      <c r="BM327">
        <v>600.0321612903227</v>
      </c>
      <c r="BN327">
        <v>101.2600967741935</v>
      </c>
      <c r="BO327">
        <v>0.09998479354838709</v>
      </c>
      <c r="BP327">
        <v>23.42158064516128</v>
      </c>
      <c r="BQ327">
        <v>23.50953225806452</v>
      </c>
      <c r="BR327">
        <v>999.9000000000003</v>
      </c>
      <c r="BS327">
        <v>0</v>
      </c>
      <c r="BT327">
        <v>0</v>
      </c>
      <c r="BU327">
        <v>10002.96290322581</v>
      </c>
      <c r="BV327">
        <v>0</v>
      </c>
      <c r="BW327">
        <v>670.4439032258065</v>
      </c>
      <c r="BX327">
        <v>-211.1596709677419</v>
      </c>
      <c r="BY327">
        <v>1814.154193548387</v>
      </c>
      <c r="BZ327">
        <v>2027.859354838709</v>
      </c>
      <c r="CA327">
        <v>0.1999235958064516</v>
      </c>
      <c r="CB327">
        <v>2000.096451612903</v>
      </c>
      <c r="CC327">
        <v>13.69106129032258</v>
      </c>
      <c r="CD327">
        <v>1.406603548387097</v>
      </c>
      <c r="CE327">
        <v>1.38635935483871</v>
      </c>
      <c r="CF327">
        <v>11.98854193548387</v>
      </c>
      <c r="CG327">
        <v>11.76924838709677</v>
      </c>
      <c r="CH327">
        <v>349.9911935483871</v>
      </c>
      <c r="CI327">
        <v>0.9000008387096775</v>
      </c>
      <c r="CJ327">
        <v>0.09999893870967744</v>
      </c>
      <c r="CK327">
        <v>0</v>
      </c>
      <c r="CL327">
        <v>279.6116129032258</v>
      </c>
      <c r="CM327">
        <v>5.00098</v>
      </c>
      <c r="CN327">
        <v>1444.617419354838</v>
      </c>
      <c r="CO327">
        <v>3193.063548387097</v>
      </c>
      <c r="CP327">
        <v>35.5098064516129</v>
      </c>
      <c r="CQ327">
        <v>38.94535483870968</v>
      </c>
      <c r="CR327">
        <v>37.26380645161289</v>
      </c>
      <c r="CS327">
        <v>38.30416129032257</v>
      </c>
      <c r="CT327">
        <v>37.15296774193548</v>
      </c>
      <c r="CU327">
        <v>310.4906451612903</v>
      </c>
      <c r="CV327">
        <v>34.50096774193548</v>
      </c>
      <c r="CW327">
        <v>0</v>
      </c>
      <c r="CX327">
        <v>1714166041.1</v>
      </c>
      <c r="CY327">
        <v>0</v>
      </c>
      <c r="CZ327">
        <v>1714165438.6</v>
      </c>
      <c r="DA327" t="s">
        <v>985</v>
      </c>
      <c r="DB327">
        <v>1714165438.6</v>
      </c>
      <c r="DC327">
        <v>1714165431.6</v>
      </c>
      <c r="DD327">
        <v>11</v>
      </c>
      <c r="DE327">
        <v>-0.07000000000000001</v>
      </c>
      <c r="DF327">
        <v>0.013</v>
      </c>
      <c r="DG327">
        <v>-6.555</v>
      </c>
      <c r="DH327">
        <v>-0.015</v>
      </c>
      <c r="DI327">
        <v>2000</v>
      </c>
      <c r="DJ327">
        <v>14</v>
      </c>
      <c r="DK327">
        <v>0.64</v>
      </c>
      <c r="DL327">
        <v>0.25</v>
      </c>
      <c r="DM327">
        <v>-349.7893414634146</v>
      </c>
      <c r="DN327">
        <v>2206.918005574913</v>
      </c>
      <c r="DO327">
        <v>253.2321660138341</v>
      </c>
      <c r="DP327">
        <v>0</v>
      </c>
      <c r="DQ327">
        <v>0.07664239682926829</v>
      </c>
      <c r="DR327">
        <v>1.968023696445993</v>
      </c>
      <c r="DS327">
        <v>0.2012591046985581</v>
      </c>
      <c r="DT327">
        <v>0</v>
      </c>
      <c r="DU327">
        <v>0</v>
      </c>
      <c r="DV327">
        <v>2</v>
      </c>
      <c r="DW327" t="s">
        <v>357</v>
      </c>
      <c r="DX327">
        <v>3.22788</v>
      </c>
      <c r="DY327">
        <v>2.70449</v>
      </c>
      <c r="DZ327">
        <v>0.289958</v>
      </c>
      <c r="EA327">
        <v>0.293669</v>
      </c>
      <c r="EB327">
        <v>0.0783766</v>
      </c>
      <c r="EC327">
        <v>0.0771469</v>
      </c>
      <c r="ED327">
        <v>23103.7</v>
      </c>
      <c r="EE327">
        <v>22409.5</v>
      </c>
      <c r="EF327">
        <v>31170.6</v>
      </c>
      <c r="EG327">
        <v>30087.9</v>
      </c>
      <c r="EH327">
        <v>38478.7</v>
      </c>
      <c r="EI327">
        <v>36743.5</v>
      </c>
      <c r="EJ327">
        <v>43675.8</v>
      </c>
      <c r="EK327">
        <v>42037.6</v>
      </c>
      <c r="EL327">
        <v>2.07033</v>
      </c>
      <c r="EM327">
        <v>1.8499</v>
      </c>
      <c r="EN327">
        <v>0.00111759</v>
      </c>
      <c r="EO327">
        <v>0</v>
      </c>
      <c r="EP327">
        <v>23.4838</v>
      </c>
      <c r="EQ327">
        <v>999.9</v>
      </c>
      <c r="ER327">
        <v>33</v>
      </c>
      <c r="ES327">
        <v>33.5</v>
      </c>
      <c r="ET327">
        <v>16.9335</v>
      </c>
      <c r="EU327">
        <v>61.2377</v>
      </c>
      <c r="EV327">
        <v>22.1795</v>
      </c>
      <c r="EW327">
        <v>1</v>
      </c>
      <c r="EX327">
        <v>0.0879472</v>
      </c>
      <c r="EY327">
        <v>2.36424</v>
      </c>
      <c r="EZ327">
        <v>20.1401</v>
      </c>
      <c r="FA327">
        <v>5.22538</v>
      </c>
      <c r="FB327">
        <v>11.998</v>
      </c>
      <c r="FC327">
        <v>4.96675</v>
      </c>
      <c r="FD327">
        <v>3.297</v>
      </c>
      <c r="FE327">
        <v>9999</v>
      </c>
      <c r="FF327">
        <v>9999</v>
      </c>
      <c r="FG327">
        <v>9999</v>
      </c>
      <c r="FH327">
        <v>30.7</v>
      </c>
      <c r="FI327">
        <v>4.97151</v>
      </c>
      <c r="FJ327">
        <v>1.86826</v>
      </c>
      <c r="FK327">
        <v>1.85962</v>
      </c>
      <c r="FL327">
        <v>1.86569</v>
      </c>
      <c r="FM327">
        <v>1.86356</v>
      </c>
      <c r="FN327">
        <v>1.86493</v>
      </c>
      <c r="FO327">
        <v>1.86037</v>
      </c>
      <c r="FP327">
        <v>1.86447</v>
      </c>
      <c r="FQ327">
        <v>0</v>
      </c>
      <c r="FR327">
        <v>0</v>
      </c>
      <c r="FS327">
        <v>0</v>
      </c>
      <c r="FT327">
        <v>0</v>
      </c>
      <c r="FU327" t="s">
        <v>358</v>
      </c>
      <c r="FV327" t="s">
        <v>359</v>
      </c>
      <c r="FW327" t="s">
        <v>360</v>
      </c>
      <c r="FX327" t="s">
        <v>360</v>
      </c>
      <c r="FY327" t="s">
        <v>360</v>
      </c>
      <c r="FZ327" t="s">
        <v>360</v>
      </c>
      <c r="GA327">
        <v>0</v>
      </c>
      <c r="GB327">
        <v>100</v>
      </c>
      <c r="GC327">
        <v>100</v>
      </c>
      <c r="GD327">
        <v>-6.6</v>
      </c>
      <c r="GE327">
        <v>-0.0152</v>
      </c>
      <c r="GF327">
        <v>1.311380936371286</v>
      </c>
      <c r="GG327">
        <v>-0.004200780211792431</v>
      </c>
      <c r="GH327">
        <v>-6.086107273994438E-07</v>
      </c>
      <c r="GI327">
        <v>3.538391214060535E-10</v>
      </c>
      <c r="GJ327">
        <v>-0.03673970004362161</v>
      </c>
      <c r="GK327">
        <v>0.006682484536868237</v>
      </c>
      <c r="GL327">
        <v>-0.0007200357986506558</v>
      </c>
      <c r="GM327">
        <v>2.515042002614049E-05</v>
      </c>
      <c r="GN327">
        <v>15</v>
      </c>
      <c r="GO327">
        <v>1944</v>
      </c>
      <c r="GP327">
        <v>3</v>
      </c>
      <c r="GQ327">
        <v>20</v>
      </c>
      <c r="GR327">
        <v>8.6</v>
      </c>
      <c r="GS327">
        <v>8.699999999999999</v>
      </c>
      <c r="GT327">
        <v>4.01855</v>
      </c>
      <c r="GU327">
        <v>2.42798</v>
      </c>
      <c r="GV327">
        <v>1.44775</v>
      </c>
      <c r="GW327">
        <v>2.28638</v>
      </c>
      <c r="GX327">
        <v>1.55151</v>
      </c>
      <c r="GY327">
        <v>2.40479</v>
      </c>
      <c r="GZ327">
        <v>38.7717</v>
      </c>
      <c r="HA327">
        <v>24.0525</v>
      </c>
      <c r="HB327">
        <v>18</v>
      </c>
      <c r="HC327">
        <v>575.146</v>
      </c>
      <c r="HD327">
        <v>437.433</v>
      </c>
      <c r="HE327">
        <v>19.9983</v>
      </c>
      <c r="HF327">
        <v>28.1147</v>
      </c>
      <c r="HG327">
        <v>29.9995</v>
      </c>
      <c r="HH327">
        <v>28.2916</v>
      </c>
      <c r="HI327">
        <v>28.2787</v>
      </c>
      <c r="HJ327">
        <v>80.42910000000001</v>
      </c>
      <c r="HK327">
        <v>27.2561</v>
      </c>
      <c r="HL327">
        <v>24.7555</v>
      </c>
      <c r="HM327">
        <v>20</v>
      </c>
      <c r="HN327">
        <v>2000</v>
      </c>
      <c r="HO327">
        <v>13.3615</v>
      </c>
      <c r="HP327">
        <v>98.90689999999999</v>
      </c>
      <c r="HQ327">
        <v>100.426</v>
      </c>
    </row>
    <row r="328" spans="1:225">
      <c r="A328">
        <v>312</v>
      </c>
      <c r="B328">
        <v>1714165972.6</v>
      </c>
      <c r="C328">
        <v>14915.5</v>
      </c>
      <c r="D328" t="s">
        <v>1014</v>
      </c>
      <c r="E328" t="s">
        <v>1015</v>
      </c>
      <c r="F328">
        <v>5</v>
      </c>
      <c r="G328" t="s">
        <v>580</v>
      </c>
      <c r="H328">
        <v>1714165965.85</v>
      </c>
      <c r="I328">
        <f>(J328)/1000</f>
        <v>0</v>
      </c>
      <c r="J328">
        <f>IF(BE328, AM328, AG328)</f>
        <v>0</v>
      </c>
      <c r="K328">
        <f>IF(BE328, AH328, AF328)</f>
        <v>0</v>
      </c>
      <c r="L328">
        <f>BG328 - IF(AT328&gt;1, K328*BA328*100.0/(AV328*BU328), 0)</f>
        <v>0</v>
      </c>
      <c r="M328">
        <f>((S328-I328/2)*L328-K328)/(S328+I328/2)</f>
        <v>0</v>
      </c>
      <c r="N328">
        <f>M328*(BN328+BO328)/1000.0</f>
        <v>0</v>
      </c>
      <c r="O328">
        <f>(BG328 - IF(AT328&gt;1, K328*BA328*100.0/(AV328*BU328), 0))*(BN328+BO328)/1000.0</f>
        <v>0</v>
      </c>
      <c r="P328">
        <f>2.0/((1/R328-1/Q328)+SIGN(R328)*SQRT((1/R328-1/Q328)*(1/R328-1/Q328) + 4*BB328/((BB328+1)*(BB328+1))*(2*1/R328*1/Q328-1/Q328*1/Q328)))</f>
        <v>0</v>
      </c>
      <c r="Q328">
        <f>IF(LEFT(BC328,1)&lt;&gt;"0",IF(LEFT(BC328,1)="1",3.0,BD328),$D$5+$E$5*(BU328*BN328/($K$5*1000))+$F$5*(BU328*BN328/($K$5*1000))*MAX(MIN(BA328,$J$5),$I$5)*MAX(MIN(BA328,$J$5),$I$5)+$G$5*MAX(MIN(BA328,$J$5),$I$5)*(BU328*BN328/($K$5*1000))+$H$5*(BU328*BN328/($K$5*1000))*(BU328*BN328/($K$5*1000)))</f>
        <v>0</v>
      </c>
      <c r="R328">
        <f>I328*(1000-(1000*0.61365*exp(17.502*V328/(240.97+V328))/(BN328+BO328)+BI328)/2)/(1000*0.61365*exp(17.502*V328/(240.97+V328))/(BN328+BO328)-BI328)</f>
        <v>0</v>
      </c>
      <c r="S328">
        <f>1/((BB328+1)/(P328/1.6)+1/(Q328/1.37)) + BB328/((BB328+1)/(P328/1.6) + BB328/(Q328/1.37))</f>
        <v>0</v>
      </c>
      <c r="T328">
        <f>(AW328*AZ328)</f>
        <v>0</v>
      </c>
      <c r="U328">
        <f>(BP328+(T328+2*0.95*5.67E-8*(((BP328+$B$7)+273)^4-(BP328+273)^4)-44100*I328)/(1.84*29.3*Q328+8*0.95*5.67E-8*(BP328+273)^3))</f>
        <v>0</v>
      </c>
      <c r="V328">
        <f>($C$7*BQ328+$D$7*BR328+$E$7*U328)</f>
        <v>0</v>
      </c>
      <c r="W328">
        <f>0.61365*exp(17.502*V328/(240.97+V328))</f>
        <v>0</v>
      </c>
      <c r="X328">
        <f>(Y328/Z328*100)</f>
        <v>0</v>
      </c>
      <c r="Y328">
        <f>BI328*(BN328+BO328)/1000</f>
        <v>0</v>
      </c>
      <c r="Z328">
        <f>0.61365*exp(17.502*BP328/(240.97+BP328))</f>
        <v>0</v>
      </c>
      <c r="AA328">
        <f>(W328-BI328*(BN328+BO328)/1000)</f>
        <v>0</v>
      </c>
      <c r="AB328">
        <f>(-I328*44100)</f>
        <v>0</v>
      </c>
      <c r="AC328">
        <f>2*29.3*Q328*0.92*(BP328-V328)</f>
        <v>0</v>
      </c>
      <c r="AD328">
        <f>2*0.95*5.67E-8*(((BP328+$B$7)+273)^4-(V328+273)^4)</f>
        <v>0</v>
      </c>
      <c r="AE328">
        <f>T328+AD328+AB328+AC328</f>
        <v>0</v>
      </c>
      <c r="AF328">
        <f>BM328*AT328*(BH328-BG328*(1000-AT328*BJ328)/(1000-AT328*BI328))/(100*BA328)</f>
        <v>0</v>
      </c>
      <c r="AG328">
        <f>1000*BM328*AT328*(BI328-BJ328)/(100*BA328*(1000-AT328*BI328))</f>
        <v>0</v>
      </c>
      <c r="AH328">
        <f>(AI328 - AJ328 - BN328*1E3/(8.314*(BP328+273.15)) * AL328/BM328 * AK328) * BM328/(100*BA328) * (1000 - BJ328)/1000</f>
        <v>0</v>
      </c>
      <c r="AI328">
        <v>2027.186830937685</v>
      </c>
      <c r="AJ328">
        <v>2024.862666666666</v>
      </c>
      <c r="AK328">
        <v>0.4309310007754113</v>
      </c>
      <c r="AL328">
        <v>67.23204493871481</v>
      </c>
      <c r="AM328">
        <f>(AO328 - AN328 + BN328*1E3/(8.314*(BP328+273.15)) * AQ328/BM328 * AP328) * BM328/(100*BA328) * 1000/(1000 - AO328)</f>
        <v>0</v>
      </c>
      <c r="AN328">
        <v>13.32553678712869</v>
      </c>
      <c r="AO328">
        <v>13.86086848484848</v>
      </c>
      <c r="AP328">
        <v>-0.01187956755431559</v>
      </c>
      <c r="AQ328">
        <v>78.51813384439492</v>
      </c>
      <c r="AR328">
        <v>9</v>
      </c>
      <c r="AS328">
        <v>1</v>
      </c>
      <c r="AT328">
        <f>IF(AR328*$H$13&gt;=AV328,1.0,(AV328/(AV328-AR328*$H$13)))</f>
        <v>0</v>
      </c>
      <c r="AU328">
        <f>(AT328-1)*100</f>
        <v>0</v>
      </c>
      <c r="AV328">
        <f>MAX(0,($B$13+$C$13*BU328)/(1+$D$13*BU328)*BN328/(BP328+273)*$E$13)</f>
        <v>0</v>
      </c>
      <c r="AW328">
        <f>$B$11*BV328+$C$11*BW328+$F$11*CH328*(1-CK328)</f>
        <v>0</v>
      </c>
      <c r="AX328">
        <f>AW328*AY328</f>
        <v>0</v>
      </c>
      <c r="AY328">
        <f>($B$11*$D$9+$C$11*$D$9+$F$11*((CU328+CM328)/MAX(CU328+CM328+CV328, 0.1)*$I$9+CV328/MAX(CU328+CM328+CV328, 0.1)*$J$9))/($B$11+$C$11+$F$11)</f>
        <v>0</v>
      </c>
      <c r="AZ328">
        <f>($B$11*$K$9+$C$11*$K$9+$F$11*((CU328+CM328)/MAX(CU328+CM328+CV328, 0.1)*$P$9+CV328/MAX(CU328+CM328+CV328, 0.1)*$Q$9))/($B$11+$C$11+$F$11)</f>
        <v>0</v>
      </c>
      <c r="BA328">
        <v>6</v>
      </c>
      <c r="BB328">
        <v>0.5</v>
      </c>
      <c r="BC328" t="s">
        <v>355</v>
      </c>
      <c r="BD328">
        <v>2</v>
      </c>
      <c r="BE328" t="b">
        <v>1</v>
      </c>
      <c r="BF328">
        <v>1714165965.85</v>
      </c>
      <c r="BG328">
        <v>1991.630384615385</v>
      </c>
      <c r="BH328">
        <v>2000.108846153846</v>
      </c>
      <c r="BI328">
        <v>13.93591538461538</v>
      </c>
      <c r="BJ328">
        <v>13.38188846153846</v>
      </c>
      <c r="BK328">
        <v>1998.319615384615</v>
      </c>
      <c r="BL328">
        <v>13.95127307692308</v>
      </c>
      <c r="BM328">
        <v>599.9839615384616</v>
      </c>
      <c r="BN328">
        <v>101.2548076923077</v>
      </c>
      <c r="BO328">
        <v>0.09995330384615383</v>
      </c>
      <c r="BP328">
        <v>23.39761923076923</v>
      </c>
      <c r="BQ328">
        <v>23.47527307692308</v>
      </c>
      <c r="BR328">
        <v>999.9000000000001</v>
      </c>
      <c r="BS328">
        <v>0</v>
      </c>
      <c r="BT328">
        <v>0</v>
      </c>
      <c r="BU328">
        <v>9996.92076923077</v>
      </c>
      <c r="BV328">
        <v>0</v>
      </c>
      <c r="BW328">
        <v>676.1943846153846</v>
      </c>
      <c r="BX328">
        <v>-8.478425</v>
      </c>
      <c r="BY328">
        <v>2019.777307692308</v>
      </c>
      <c r="BZ328">
        <v>2027.236153846154</v>
      </c>
      <c r="CA328">
        <v>0.5540093846153847</v>
      </c>
      <c r="CB328">
        <v>2000.108846153846</v>
      </c>
      <c r="CC328">
        <v>13.38188846153846</v>
      </c>
      <c r="CD328">
        <v>1.411076923076923</v>
      </c>
      <c r="CE328">
        <v>1.354982307692308</v>
      </c>
      <c r="CF328">
        <v>12.03714230769231</v>
      </c>
      <c r="CG328">
        <v>11.42287307692308</v>
      </c>
      <c r="CH328">
        <v>350.0154230769231</v>
      </c>
      <c r="CI328">
        <v>0.8999967692307691</v>
      </c>
      <c r="CJ328">
        <v>0.1000030230769231</v>
      </c>
      <c r="CK328">
        <v>0</v>
      </c>
      <c r="CL328">
        <v>277.0225769230769</v>
      </c>
      <c r="CM328">
        <v>5.00098</v>
      </c>
      <c r="CN328">
        <v>1418.999230769231</v>
      </c>
      <c r="CO328">
        <v>3193.283846153846</v>
      </c>
      <c r="CP328">
        <v>35.34111538461539</v>
      </c>
      <c r="CQ328">
        <v>38.72565384615385</v>
      </c>
      <c r="CR328">
        <v>37.09834615384615</v>
      </c>
      <c r="CS328">
        <v>38.02138461538462</v>
      </c>
      <c r="CT328">
        <v>36.98542307692308</v>
      </c>
      <c r="CU328">
        <v>310.5126923076922</v>
      </c>
      <c r="CV328">
        <v>34.50346153846154</v>
      </c>
      <c r="CW328">
        <v>0</v>
      </c>
      <c r="CX328">
        <v>1714166059.7</v>
      </c>
      <c r="CY328">
        <v>0</v>
      </c>
      <c r="CZ328">
        <v>1714165438.6</v>
      </c>
      <c r="DA328" t="s">
        <v>985</v>
      </c>
      <c r="DB328">
        <v>1714165438.6</v>
      </c>
      <c r="DC328">
        <v>1714165431.6</v>
      </c>
      <c r="DD328">
        <v>11</v>
      </c>
      <c r="DE328">
        <v>-0.07000000000000001</v>
      </c>
      <c r="DF328">
        <v>0.013</v>
      </c>
      <c r="DG328">
        <v>-6.555</v>
      </c>
      <c r="DH328">
        <v>-0.015</v>
      </c>
      <c r="DI328">
        <v>2000</v>
      </c>
      <c r="DJ328">
        <v>14</v>
      </c>
      <c r="DK328">
        <v>0.64</v>
      </c>
      <c r="DL328">
        <v>0.25</v>
      </c>
      <c r="DM328">
        <v>-20.646207</v>
      </c>
      <c r="DN328">
        <v>165.2350845028144</v>
      </c>
      <c r="DO328">
        <v>17.22371075587084</v>
      </c>
      <c r="DP328">
        <v>0</v>
      </c>
      <c r="DQ328">
        <v>0.5023047</v>
      </c>
      <c r="DR328">
        <v>0.6778856735459662</v>
      </c>
      <c r="DS328">
        <v>0.07253254663535535</v>
      </c>
      <c r="DT328">
        <v>0</v>
      </c>
      <c r="DU328">
        <v>0</v>
      </c>
      <c r="DV328">
        <v>2</v>
      </c>
      <c r="DW328" t="s">
        <v>357</v>
      </c>
      <c r="DX328">
        <v>3.22795</v>
      </c>
      <c r="DY328">
        <v>2.70453</v>
      </c>
      <c r="DZ328">
        <v>0.293339</v>
      </c>
      <c r="EA328">
        <v>0.293629</v>
      </c>
      <c r="EB328">
        <v>0.0776454</v>
      </c>
      <c r="EC328">
        <v>0.0757017</v>
      </c>
      <c r="ED328">
        <v>22994.2</v>
      </c>
      <c r="EE328">
        <v>22412.2</v>
      </c>
      <c r="EF328">
        <v>31171</v>
      </c>
      <c r="EG328">
        <v>30089.5</v>
      </c>
      <c r="EH328">
        <v>38510.7</v>
      </c>
      <c r="EI328">
        <v>36803.4</v>
      </c>
      <c r="EJ328">
        <v>43677.2</v>
      </c>
      <c r="EK328">
        <v>42040</v>
      </c>
      <c r="EL328">
        <v>2.0757</v>
      </c>
      <c r="EM328">
        <v>1.85002</v>
      </c>
      <c r="EN328">
        <v>0.00139698</v>
      </c>
      <c r="EO328">
        <v>0</v>
      </c>
      <c r="EP328">
        <v>23.4518</v>
      </c>
      <c r="EQ328">
        <v>999.9</v>
      </c>
      <c r="ER328">
        <v>33</v>
      </c>
      <c r="ES328">
        <v>33.5</v>
      </c>
      <c r="ET328">
        <v>16.933</v>
      </c>
      <c r="EU328">
        <v>61.4177</v>
      </c>
      <c r="EV328">
        <v>22.5481</v>
      </c>
      <c r="EW328">
        <v>1</v>
      </c>
      <c r="EX328">
        <v>0.0857546</v>
      </c>
      <c r="EY328">
        <v>2.34087</v>
      </c>
      <c r="EZ328">
        <v>20.1406</v>
      </c>
      <c r="FA328">
        <v>5.22403</v>
      </c>
      <c r="FB328">
        <v>11.998</v>
      </c>
      <c r="FC328">
        <v>4.9666</v>
      </c>
      <c r="FD328">
        <v>3.297</v>
      </c>
      <c r="FE328">
        <v>9999</v>
      </c>
      <c r="FF328">
        <v>9999</v>
      </c>
      <c r="FG328">
        <v>9999</v>
      </c>
      <c r="FH328">
        <v>30.7</v>
      </c>
      <c r="FI328">
        <v>4.97152</v>
      </c>
      <c r="FJ328">
        <v>1.86822</v>
      </c>
      <c r="FK328">
        <v>1.85959</v>
      </c>
      <c r="FL328">
        <v>1.86569</v>
      </c>
      <c r="FM328">
        <v>1.86356</v>
      </c>
      <c r="FN328">
        <v>1.86493</v>
      </c>
      <c r="FO328">
        <v>1.86038</v>
      </c>
      <c r="FP328">
        <v>1.86447</v>
      </c>
      <c r="FQ328">
        <v>0</v>
      </c>
      <c r="FR328">
        <v>0</v>
      </c>
      <c r="FS328">
        <v>0</v>
      </c>
      <c r="FT328">
        <v>0</v>
      </c>
      <c r="FU328" t="s">
        <v>358</v>
      </c>
      <c r="FV328" t="s">
        <v>359</v>
      </c>
      <c r="FW328" t="s">
        <v>360</v>
      </c>
      <c r="FX328" t="s">
        <v>360</v>
      </c>
      <c r="FY328" t="s">
        <v>360</v>
      </c>
      <c r="FZ328" t="s">
        <v>360</v>
      </c>
      <c r="GA328">
        <v>0</v>
      </c>
      <c r="GB328">
        <v>100</v>
      </c>
      <c r="GC328">
        <v>100</v>
      </c>
      <c r="GD328">
        <v>-6.71</v>
      </c>
      <c r="GE328">
        <v>-0.0154</v>
      </c>
      <c r="GF328">
        <v>1.311380936371286</v>
      </c>
      <c r="GG328">
        <v>-0.004200780211792431</v>
      </c>
      <c r="GH328">
        <v>-6.086107273994438E-07</v>
      </c>
      <c r="GI328">
        <v>3.538391214060535E-10</v>
      </c>
      <c r="GJ328">
        <v>-0.03673970004362161</v>
      </c>
      <c r="GK328">
        <v>0.006682484536868237</v>
      </c>
      <c r="GL328">
        <v>-0.0007200357986506558</v>
      </c>
      <c r="GM328">
        <v>2.515042002614049E-05</v>
      </c>
      <c r="GN328">
        <v>15</v>
      </c>
      <c r="GO328">
        <v>1944</v>
      </c>
      <c r="GP328">
        <v>3</v>
      </c>
      <c r="GQ328">
        <v>20</v>
      </c>
      <c r="GR328">
        <v>8.9</v>
      </c>
      <c r="GS328">
        <v>9</v>
      </c>
      <c r="GT328">
        <v>4.01733</v>
      </c>
      <c r="GU328">
        <v>2.41089</v>
      </c>
      <c r="GV328">
        <v>1.44775</v>
      </c>
      <c r="GW328">
        <v>2.28638</v>
      </c>
      <c r="GX328">
        <v>1.55151</v>
      </c>
      <c r="GY328">
        <v>2.49023</v>
      </c>
      <c r="GZ328">
        <v>38.7717</v>
      </c>
      <c r="HA328">
        <v>24.0612</v>
      </c>
      <c r="HB328">
        <v>18</v>
      </c>
      <c r="HC328">
        <v>578.621</v>
      </c>
      <c r="HD328">
        <v>437.342</v>
      </c>
      <c r="HE328">
        <v>19.9987</v>
      </c>
      <c r="HF328">
        <v>28.0913</v>
      </c>
      <c r="HG328">
        <v>29.9996</v>
      </c>
      <c r="HH328">
        <v>28.2682</v>
      </c>
      <c r="HI328">
        <v>28.2566</v>
      </c>
      <c r="HJ328">
        <v>80.4208</v>
      </c>
      <c r="HK328">
        <v>28.8241</v>
      </c>
      <c r="HL328">
        <v>24.7555</v>
      </c>
      <c r="HM328">
        <v>20</v>
      </c>
      <c r="HN328">
        <v>2000</v>
      </c>
      <c r="HO328">
        <v>13.2137</v>
      </c>
      <c r="HP328">
        <v>98.9093</v>
      </c>
      <c r="HQ328">
        <v>100.432</v>
      </c>
    </row>
    <row r="329" spans="1:225">
      <c r="A329">
        <v>313</v>
      </c>
      <c r="B329">
        <v>1714165982.6</v>
      </c>
      <c r="C329">
        <v>14925.5</v>
      </c>
      <c r="D329" t="s">
        <v>1016</v>
      </c>
      <c r="E329" t="s">
        <v>1017</v>
      </c>
      <c r="F329">
        <v>5</v>
      </c>
      <c r="G329" t="s">
        <v>580</v>
      </c>
      <c r="H329">
        <v>1714165974.927586</v>
      </c>
      <c r="I329">
        <f>(J329)/1000</f>
        <v>0</v>
      </c>
      <c r="J329">
        <f>IF(BE329, AM329, AG329)</f>
        <v>0</v>
      </c>
      <c r="K329">
        <f>IF(BE329, AH329, AF329)</f>
        <v>0</v>
      </c>
      <c r="L329">
        <f>BG329 - IF(AT329&gt;1, K329*BA329*100.0/(AV329*BU329), 0)</f>
        <v>0</v>
      </c>
      <c r="M329">
        <f>((S329-I329/2)*L329-K329)/(S329+I329/2)</f>
        <v>0</v>
      </c>
      <c r="N329">
        <f>M329*(BN329+BO329)/1000.0</f>
        <v>0</v>
      </c>
      <c r="O329">
        <f>(BG329 - IF(AT329&gt;1, K329*BA329*100.0/(AV329*BU329), 0))*(BN329+BO329)/1000.0</f>
        <v>0</v>
      </c>
      <c r="P329">
        <f>2.0/((1/R329-1/Q329)+SIGN(R329)*SQRT((1/R329-1/Q329)*(1/R329-1/Q329) + 4*BB329/((BB329+1)*(BB329+1))*(2*1/R329*1/Q329-1/Q329*1/Q329)))</f>
        <v>0</v>
      </c>
      <c r="Q329">
        <f>IF(LEFT(BC329,1)&lt;&gt;"0",IF(LEFT(BC329,1)="1",3.0,BD329),$D$5+$E$5*(BU329*BN329/($K$5*1000))+$F$5*(BU329*BN329/($K$5*1000))*MAX(MIN(BA329,$J$5),$I$5)*MAX(MIN(BA329,$J$5),$I$5)+$G$5*MAX(MIN(BA329,$J$5),$I$5)*(BU329*BN329/($K$5*1000))+$H$5*(BU329*BN329/($K$5*1000))*(BU329*BN329/($K$5*1000)))</f>
        <v>0</v>
      </c>
      <c r="R329">
        <f>I329*(1000-(1000*0.61365*exp(17.502*V329/(240.97+V329))/(BN329+BO329)+BI329)/2)/(1000*0.61365*exp(17.502*V329/(240.97+V329))/(BN329+BO329)-BI329)</f>
        <v>0</v>
      </c>
      <c r="S329">
        <f>1/((BB329+1)/(P329/1.6)+1/(Q329/1.37)) + BB329/((BB329+1)/(P329/1.6) + BB329/(Q329/1.37))</f>
        <v>0</v>
      </c>
      <c r="T329">
        <f>(AW329*AZ329)</f>
        <v>0</v>
      </c>
      <c r="U329">
        <f>(BP329+(T329+2*0.95*5.67E-8*(((BP329+$B$7)+273)^4-(BP329+273)^4)-44100*I329)/(1.84*29.3*Q329+8*0.95*5.67E-8*(BP329+273)^3))</f>
        <v>0</v>
      </c>
      <c r="V329">
        <f>($C$7*BQ329+$D$7*BR329+$E$7*U329)</f>
        <v>0</v>
      </c>
      <c r="W329">
        <f>0.61365*exp(17.502*V329/(240.97+V329))</f>
        <v>0</v>
      </c>
      <c r="X329">
        <f>(Y329/Z329*100)</f>
        <v>0</v>
      </c>
      <c r="Y329">
        <f>BI329*(BN329+BO329)/1000</f>
        <v>0</v>
      </c>
      <c r="Z329">
        <f>0.61365*exp(17.502*BP329/(240.97+BP329))</f>
        <v>0</v>
      </c>
      <c r="AA329">
        <f>(W329-BI329*(BN329+BO329)/1000)</f>
        <v>0</v>
      </c>
      <c r="AB329">
        <f>(-I329*44100)</f>
        <v>0</v>
      </c>
      <c r="AC329">
        <f>2*29.3*Q329*0.92*(BP329-V329)</f>
        <v>0</v>
      </c>
      <c r="AD329">
        <f>2*0.95*5.67E-8*(((BP329+$B$7)+273)^4-(V329+273)^4)</f>
        <v>0</v>
      </c>
      <c r="AE329">
        <f>T329+AD329+AB329+AC329</f>
        <v>0</v>
      </c>
      <c r="AF329">
        <f>BM329*AT329*(BH329-BG329*(1000-AT329*BJ329)/(1000-AT329*BI329))/(100*BA329)</f>
        <v>0</v>
      </c>
      <c r="AG329">
        <f>1000*BM329*AT329*(BI329-BJ329)/(100*BA329*(1000-AT329*BI329))</f>
        <v>0</v>
      </c>
      <c r="AH329">
        <f>(AI329 - AJ329 - BN329*1E3/(8.314*(BP329+273.15)) * AL329/BM329 * AK329) * BM329/(100*BA329) * (1000 - BJ329)/1000</f>
        <v>0</v>
      </c>
      <c r="AI329">
        <v>2026.892317646912</v>
      </c>
      <c r="AJ329">
        <v>2026.231333333333</v>
      </c>
      <c r="AK329">
        <v>0.03306106050243401</v>
      </c>
      <c r="AL329">
        <v>67.23204493871481</v>
      </c>
      <c r="AM329">
        <f>(AO329 - AN329 + BN329*1E3/(8.314*(BP329+273.15)) * AQ329/BM329 * AP329) * BM329/(100*BA329) * 1000/(1000 - AO329)</f>
        <v>0</v>
      </c>
      <c r="AN329">
        <v>13.27304361902113</v>
      </c>
      <c r="AO329">
        <v>13.78453212121212</v>
      </c>
      <c r="AP329">
        <v>-0.005177230092663759</v>
      </c>
      <c r="AQ329">
        <v>78.51813384439492</v>
      </c>
      <c r="AR329">
        <v>8</v>
      </c>
      <c r="AS329">
        <v>1</v>
      </c>
      <c r="AT329">
        <f>IF(AR329*$H$13&gt;=AV329,1.0,(AV329/(AV329-AR329*$H$13)))</f>
        <v>0</v>
      </c>
      <c r="AU329">
        <f>(AT329-1)*100</f>
        <v>0</v>
      </c>
      <c r="AV329">
        <f>MAX(0,($B$13+$C$13*BU329)/(1+$D$13*BU329)*BN329/(BP329+273)*$E$13)</f>
        <v>0</v>
      </c>
      <c r="AW329">
        <f>$B$11*BV329+$C$11*BW329+$F$11*CH329*(1-CK329)</f>
        <v>0</v>
      </c>
      <c r="AX329">
        <f>AW329*AY329</f>
        <v>0</v>
      </c>
      <c r="AY329">
        <f>($B$11*$D$9+$C$11*$D$9+$F$11*((CU329+CM329)/MAX(CU329+CM329+CV329, 0.1)*$I$9+CV329/MAX(CU329+CM329+CV329, 0.1)*$J$9))/($B$11+$C$11+$F$11)</f>
        <v>0</v>
      </c>
      <c r="AZ329">
        <f>($B$11*$K$9+$C$11*$K$9+$F$11*((CU329+CM329)/MAX(CU329+CM329+CV329, 0.1)*$P$9+CV329/MAX(CU329+CM329+CV329, 0.1)*$Q$9))/($B$11+$C$11+$F$11)</f>
        <v>0</v>
      </c>
      <c r="BA329">
        <v>6</v>
      </c>
      <c r="BB329">
        <v>0.5</v>
      </c>
      <c r="BC329" t="s">
        <v>355</v>
      </c>
      <c r="BD329">
        <v>2</v>
      </c>
      <c r="BE329" t="b">
        <v>1</v>
      </c>
      <c r="BF329">
        <v>1714165974.927586</v>
      </c>
      <c r="BG329">
        <v>1997.136551724138</v>
      </c>
      <c r="BH329">
        <v>2000.025172413793</v>
      </c>
      <c r="BI329">
        <v>13.83713103448276</v>
      </c>
      <c r="BJ329">
        <v>13.29358275862069</v>
      </c>
      <c r="BK329">
        <v>2003.84</v>
      </c>
      <c r="BL329">
        <v>13.85262068965517</v>
      </c>
      <c r="BM329">
        <v>599.979724137931</v>
      </c>
      <c r="BN329">
        <v>101.2583448275862</v>
      </c>
      <c r="BO329">
        <v>0.1000598793103448</v>
      </c>
      <c r="BP329">
        <v>23.39126896551724</v>
      </c>
      <c r="BQ329">
        <v>23.47444827586207</v>
      </c>
      <c r="BR329">
        <v>999.9000000000002</v>
      </c>
      <c r="BS329">
        <v>0</v>
      </c>
      <c r="BT329">
        <v>0</v>
      </c>
      <c r="BU329">
        <v>9985.924482758621</v>
      </c>
      <c r="BV329">
        <v>0</v>
      </c>
      <c r="BW329">
        <v>620.1531034482759</v>
      </c>
      <c r="BX329">
        <v>-2.888031379310345</v>
      </c>
      <c r="BY329">
        <v>2025.158275862069</v>
      </c>
      <c r="BZ329">
        <v>2026.97</v>
      </c>
      <c r="CA329">
        <v>0.5435483793103448</v>
      </c>
      <c r="CB329">
        <v>2000.025172413793</v>
      </c>
      <c r="CC329">
        <v>13.29358275862069</v>
      </c>
      <c r="CD329">
        <v>1.401123793103448</v>
      </c>
      <c r="CE329">
        <v>1.346086206896552</v>
      </c>
      <c r="CF329">
        <v>11.9297724137931</v>
      </c>
      <c r="CG329">
        <v>11.32351379310345</v>
      </c>
      <c r="CH329">
        <v>349.9932413793103</v>
      </c>
      <c r="CI329">
        <v>0.899993724137931</v>
      </c>
      <c r="CJ329">
        <v>0.1000060793103449</v>
      </c>
      <c r="CK329">
        <v>0</v>
      </c>
      <c r="CL329">
        <v>276.1101724137931</v>
      </c>
      <c r="CM329">
        <v>5.00098</v>
      </c>
      <c r="CN329">
        <v>1423.563793103448</v>
      </c>
      <c r="CO329">
        <v>3193.074827586207</v>
      </c>
      <c r="CP329">
        <v>35.26706896551724</v>
      </c>
      <c r="CQ329">
        <v>38.64420689655172</v>
      </c>
      <c r="CR329">
        <v>37.01920689655172</v>
      </c>
      <c r="CS329">
        <v>37.92434482758621</v>
      </c>
      <c r="CT329">
        <v>36.91572413793104</v>
      </c>
      <c r="CU329">
        <v>310.4910344827586</v>
      </c>
      <c r="CV329">
        <v>34.50310344827586</v>
      </c>
      <c r="CW329">
        <v>0</v>
      </c>
      <c r="CX329">
        <v>1714166069.9</v>
      </c>
      <c r="CY329">
        <v>0</v>
      </c>
      <c r="CZ329">
        <v>1714165438.6</v>
      </c>
      <c r="DA329" t="s">
        <v>985</v>
      </c>
      <c r="DB329">
        <v>1714165438.6</v>
      </c>
      <c r="DC329">
        <v>1714165431.6</v>
      </c>
      <c r="DD329">
        <v>11</v>
      </c>
      <c r="DE329">
        <v>-0.07000000000000001</v>
      </c>
      <c r="DF329">
        <v>0.013</v>
      </c>
      <c r="DG329">
        <v>-6.555</v>
      </c>
      <c r="DH329">
        <v>-0.015</v>
      </c>
      <c r="DI329">
        <v>2000</v>
      </c>
      <c r="DJ329">
        <v>14</v>
      </c>
      <c r="DK329">
        <v>0.64</v>
      </c>
      <c r="DL329">
        <v>0.25</v>
      </c>
      <c r="DM329">
        <v>-4.776883170731707</v>
      </c>
      <c r="DN329">
        <v>30.58361351916375</v>
      </c>
      <c r="DO329">
        <v>3.267941170639875</v>
      </c>
      <c r="DP329">
        <v>0</v>
      </c>
      <c r="DQ329">
        <v>0.5479264634146342</v>
      </c>
      <c r="DR329">
        <v>-0.110630696864111</v>
      </c>
      <c r="DS329">
        <v>0.0151618830465399</v>
      </c>
      <c r="DT329">
        <v>0</v>
      </c>
      <c r="DU329">
        <v>0</v>
      </c>
      <c r="DV329">
        <v>2</v>
      </c>
      <c r="DW329" t="s">
        <v>357</v>
      </c>
      <c r="DX329">
        <v>3.22777</v>
      </c>
      <c r="DY329">
        <v>2.70426</v>
      </c>
      <c r="DZ329">
        <v>0.293491</v>
      </c>
      <c r="EA329">
        <v>0.293675</v>
      </c>
      <c r="EB329">
        <v>0.07735309999999999</v>
      </c>
      <c r="EC329">
        <v>0.07556160000000001</v>
      </c>
      <c r="ED329">
        <v>22989.8</v>
      </c>
      <c r="EE329">
        <v>22411.6</v>
      </c>
      <c r="EF329">
        <v>31171.6</v>
      </c>
      <c r="EG329">
        <v>30090.4</v>
      </c>
      <c r="EH329">
        <v>38523.5</v>
      </c>
      <c r="EI329">
        <v>36810</v>
      </c>
      <c r="EJ329">
        <v>43677.7</v>
      </c>
      <c r="EK329">
        <v>42041.3</v>
      </c>
      <c r="EL329">
        <v>2.07722</v>
      </c>
      <c r="EM329">
        <v>1.8503</v>
      </c>
      <c r="EN329">
        <v>0.0016205</v>
      </c>
      <c r="EO329">
        <v>0</v>
      </c>
      <c r="EP329">
        <v>23.4404</v>
      </c>
      <c r="EQ329">
        <v>999.9</v>
      </c>
      <c r="ER329">
        <v>33</v>
      </c>
      <c r="ES329">
        <v>33.5</v>
      </c>
      <c r="ET329">
        <v>16.933</v>
      </c>
      <c r="EU329">
        <v>61.7377</v>
      </c>
      <c r="EV329">
        <v>22.6242</v>
      </c>
      <c r="EW329">
        <v>1</v>
      </c>
      <c r="EX329">
        <v>0.0849212</v>
      </c>
      <c r="EY329">
        <v>2.34357</v>
      </c>
      <c r="EZ329">
        <v>20.1406</v>
      </c>
      <c r="FA329">
        <v>5.22373</v>
      </c>
      <c r="FB329">
        <v>11.998</v>
      </c>
      <c r="FC329">
        <v>4.96685</v>
      </c>
      <c r="FD329">
        <v>3.297</v>
      </c>
      <c r="FE329">
        <v>9999</v>
      </c>
      <c r="FF329">
        <v>9999</v>
      </c>
      <c r="FG329">
        <v>9999</v>
      </c>
      <c r="FH329">
        <v>30.7</v>
      </c>
      <c r="FI329">
        <v>4.97149</v>
      </c>
      <c r="FJ329">
        <v>1.86822</v>
      </c>
      <c r="FK329">
        <v>1.85961</v>
      </c>
      <c r="FL329">
        <v>1.86569</v>
      </c>
      <c r="FM329">
        <v>1.86356</v>
      </c>
      <c r="FN329">
        <v>1.86493</v>
      </c>
      <c r="FO329">
        <v>1.86038</v>
      </c>
      <c r="FP329">
        <v>1.86447</v>
      </c>
      <c r="FQ329">
        <v>0</v>
      </c>
      <c r="FR329">
        <v>0</v>
      </c>
      <c r="FS329">
        <v>0</v>
      </c>
      <c r="FT329">
        <v>0</v>
      </c>
      <c r="FU329" t="s">
        <v>358</v>
      </c>
      <c r="FV329" t="s">
        <v>359</v>
      </c>
      <c r="FW329" t="s">
        <v>360</v>
      </c>
      <c r="FX329" t="s">
        <v>360</v>
      </c>
      <c r="FY329" t="s">
        <v>360</v>
      </c>
      <c r="FZ329" t="s">
        <v>360</v>
      </c>
      <c r="GA329">
        <v>0</v>
      </c>
      <c r="GB329">
        <v>100</v>
      </c>
      <c r="GC329">
        <v>100</v>
      </c>
      <c r="GD329">
        <v>-6.7</v>
      </c>
      <c r="GE329">
        <v>-0.0156</v>
      </c>
      <c r="GF329">
        <v>1.311380936371286</v>
      </c>
      <c r="GG329">
        <v>-0.004200780211792431</v>
      </c>
      <c r="GH329">
        <v>-6.086107273994438E-07</v>
      </c>
      <c r="GI329">
        <v>3.538391214060535E-10</v>
      </c>
      <c r="GJ329">
        <v>-0.03673970004362161</v>
      </c>
      <c r="GK329">
        <v>0.006682484536868237</v>
      </c>
      <c r="GL329">
        <v>-0.0007200357986506558</v>
      </c>
      <c r="GM329">
        <v>2.515042002614049E-05</v>
      </c>
      <c r="GN329">
        <v>15</v>
      </c>
      <c r="GO329">
        <v>1944</v>
      </c>
      <c r="GP329">
        <v>3</v>
      </c>
      <c r="GQ329">
        <v>20</v>
      </c>
      <c r="GR329">
        <v>9.1</v>
      </c>
      <c r="GS329">
        <v>9.199999999999999</v>
      </c>
      <c r="GT329">
        <v>4.01733</v>
      </c>
      <c r="GU329">
        <v>2.40601</v>
      </c>
      <c r="GV329">
        <v>1.44775</v>
      </c>
      <c r="GW329">
        <v>2.28638</v>
      </c>
      <c r="GX329">
        <v>1.55151</v>
      </c>
      <c r="GY329">
        <v>2.48657</v>
      </c>
      <c r="GZ329">
        <v>38.7717</v>
      </c>
      <c r="HA329">
        <v>24.0612</v>
      </c>
      <c r="HB329">
        <v>18</v>
      </c>
      <c r="HC329">
        <v>579.5700000000001</v>
      </c>
      <c r="HD329">
        <v>437.435</v>
      </c>
      <c r="HE329">
        <v>20</v>
      </c>
      <c r="HF329">
        <v>28.0782</v>
      </c>
      <c r="HG329">
        <v>29.9996</v>
      </c>
      <c r="HH329">
        <v>28.2574</v>
      </c>
      <c r="HI329">
        <v>28.2471</v>
      </c>
      <c r="HJ329">
        <v>80.42010000000001</v>
      </c>
      <c r="HK329">
        <v>29.1051</v>
      </c>
      <c r="HL329">
        <v>24.7555</v>
      </c>
      <c r="HM329">
        <v>20</v>
      </c>
      <c r="HN329">
        <v>2000</v>
      </c>
      <c r="HO329">
        <v>13.2174</v>
      </c>
      <c r="HP329">
        <v>98.91079999999999</v>
      </c>
      <c r="HQ329">
        <v>100.435</v>
      </c>
    </row>
    <row r="330" spans="1:225">
      <c r="A330">
        <v>314</v>
      </c>
      <c r="B330">
        <v>1714165992.6</v>
      </c>
      <c r="C330">
        <v>14935.5</v>
      </c>
      <c r="D330" t="s">
        <v>1018</v>
      </c>
      <c r="E330" t="s">
        <v>1019</v>
      </c>
      <c r="F330">
        <v>5</v>
      </c>
      <c r="G330" t="s">
        <v>580</v>
      </c>
      <c r="H330">
        <v>1714165984.666666</v>
      </c>
      <c r="I330">
        <f>(J330)/1000</f>
        <v>0</v>
      </c>
      <c r="J330">
        <f>IF(BE330, AM330, AG330)</f>
        <v>0</v>
      </c>
      <c r="K330">
        <f>IF(BE330, AH330, AF330)</f>
        <v>0</v>
      </c>
      <c r="L330">
        <f>BG330 - IF(AT330&gt;1, K330*BA330*100.0/(AV330*BU330), 0)</f>
        <v>0</v>
      </c>
      <c r="M330">
        <f>((S330-I330/2)*L330-K330)/(S330+I330/2)</f>
        <v>0</v>
      </c>
      <c r="N330">
        <f>M330*(BN330+BO330)/1000.0</f>
        <v>0</v>
      </c>
      <c r="O330">
        <f>(BG330 - IF(AT330&gt;1, K330*BA330*100.0/(AV330*BU330), 0))*(BN330+BO330)/1000.0</f>
        <v>0</v>
      </c>
      <c r="P330">
        <f>2.0/((1/R330-1/Q330)+SIGN(R330)*SQRT((1/R330-1/Q330)*(1/R330-1/Q330) + 4*BB330/((BB330+1)*(BB330+1))*(2*1/R330*1/Q330-1/Q330*1/Q330)))</f>
        <v>0</v>
      </c>
      <c r="Q330">
        <f>IF(LEFT(BC330,1)&lt;&gt;"0",IF(LEFT(BC330,1)="1",3.0,BD330),$D$5+$E$5*(BU330*BN330/($K$5*1000))+$F$5*(BU330*BN330/($K$5*1000))*MAX(MIN(BA330,$J$5),$I$5)*MAX(MIN(BA330,$J$5),$I$5)+$G$5*MAX(MIN(BA330,$J$5),$I$5)*(BU330*BN330/($K$5*1000))+$H$5*(BU330*BN330/($K$5*1000))*(BU330*BN330/($K$5*1000)))</f>
        <v>0</v>
      </c>
      <c r="R330">
        <f>I330*(1000-(1000*0.61365*exp(17.502*V330/(240.97+V330))/(BN330+BO330)+BI330)/2)/(1000*0.61365*exp(17.502*V330/(240.97+V330))/(BN330+BO330)-BI330)</f>
        <v>0</v>
      </c>
      <c r="S330">
        <f>1/((BB330+1)/(P330/1.6)+1/(Q330/1.37)) + BB330/((BB330+1)/(P330/1.6) + BB330/(Q330/1.37))</f>
        <v>0</v>
      </c>
      <c r="T330">
        <f>(AW330*AZ330)</f>
        <v>0</v>
      </c>
      <c r="U330">
        <f>(BP330+(T330+2*0.95*5.67E-8*(((BP330+$B$7)+273)^4-(BP330+273)^4)-44100*I330)/(1.84*29.3*Q330+8*0.95*5.67E-8*(BP330+273)^3))</f>
        <v>0</v>
      </c>
      <c r="V330">
        <f>($C$7*BQ330+$D$7*BR330+$E$7*U330)</f>
        <v>0</v>
      </c>
      <c r="W330">
        <f>0.61365*exp(17.502*V330/(240.97+V330))</f>
        <v>0</v>
      </c>
      <c r="X330">
        <f>(Y330/Z330*100)</f>
        <v>0</v>
      </c>
      <c r="Y330">
        <f>BI330*(BN330+BO330)/1000</f>
        <v>0</v>
      </c>
      <c r="Z330">
        <f>0.61365*exp(17.502*BP330/(240.97+BP330))</f>
        <v>0</v>
      </c>
      <c r="AA330">
        <f>(W330-BI330*(BN330+BO330)/1000)</f>
        <v>0</v>
      </c>
      <c r="AB330">
        <f>(-I330*44100)</f>
        <v>0</v>
      </c>
      <c r="AC330">
        <f>2*29.3*Q330*0.92*(BP330-V330)</f>
        <v>0</v>
      </c>
      <c r="AD330">
        <f>2*0.95*5.67E-8*(((BP330+$B$7)+273)^4-(V330+273)^4)</f>
        <v>0</v>
      </c>
      <c r="AE330">
        <f>T330+AD330+AB330+AC330</f>
        <v>0</v>
      </c>
      <c r="AF330">
        <f>BM330*AT330*(BH330-BG330*(1000-AT330*BJ330)/(1000-AT330*BI330))/(100*BA330)</f>
        <v>0</v>
      </c>
      <c r="AG330">
        <f>1000*BM330*AT330*(BI330-BJ330)/(100*BA330*(1000-AT330*BI330))</f>
        <v>0</v>
      </c>
      <c r="AH330">
        <f>(AI330 - AJ330 - BN330*1E3/(8.314*(BP330+273.15)) * AL330/BM330 * AK330) * BM330/(100*BA330) * (1000 - BJ330)/1000</f>
        <v>0</v>
      </c>
      <c r="AI330">
        <v>2026.971976997816</v>
      </c>
      <c r="AJ330">
        <v>2026.834848484848</v>
      </c>
      <c r="AK330">
        <v>0.04119078167793225</v>
      </c>
      <c r="AL330">
        <v>67.23204493871481</v>
      </c>
      <c r="AM330">
        <f>(AO330 - AN330 + BN330*1E3/(8.314*(BP330+273.15)) * AQ330/BM330 * AP330) * BM330/(100*BA330) * 1000/(1000 - AO330)</f>
        <v>0</v>
      </c>
      <c r="AN330">
        <v>13.24193392028933</v>
      </c>
      <c r="AO330">
        <v>13.74310969696969</v>
      </c>
      <c r="AP330">
        <v>-0.001051120021282416</v>
      </c>
      <c r="AQ330">
        <v>78.51813384439492</v>
      </c>
      <c r="AR330">
        <v>8</v>
      </c>
      <c r="AS330">
        <v>1</v>
      </c>
      <c r="AT330">
        <f>IF(AR330*$H$13&gt;=AV330,1.0,(AV330/(AV330-AR330*$H$13)))</f>
        <v>0</v>
      </c>
      <c r="AU330">
        <f>(AT330-1)*100</f>
        <v>0</v>
      </c>
      <c r="AV330">
        <f>MAX(0,($B$13+$C$13*BU330)/(1+$D$13*BU330)*BN330/(BP330+273)*$E$13)</f>
        <v>0</v>
      </c>
      <c r="AW330">
        <f>$B$11*BV330+$C$11*BW330+$F$11*CH330*(1-CK330)</f>
        <v>0</v>
      </c>
      <c r="AX330">
        <f>AW330*AY330</f>
        <v>0</v>
      </c>
      <c r="AY330">
        <f>($B$11*$D$9+$C$11*$D$9+$F$11*((CU330+CM330)/MAX(CU330+CM330+CV330, 0.1)*$I$9+CV330/MAX(CU330+CM330+CV330, 0.1)*$J$9))/($B$11+$C$11+$F$11)</f>
        <v>0</v>
      </c>
      <c r="AZ330">
        <f>($B$11*$K$9+$C$11*$K$9+$F$11*((CU330+CM330)/MAX(CU330+CM330+CV330, 0.1)*$P$9+CV330/MAX(CU330+CM330+CV330, 0.1)*$Q$9))/($B$11+$C$11+$F$11)</f>
        <v>0</v>
      </c>
      <c r="BA330">
        <v>6</v>
      </c>
      <c r="BB330">
        <v>0.5</v>
      </c>
      <c r="BC330" t="s">
        <v>355</v>
      </c>
      <c r="BD330">
        <v>2</v>
      </c>
      <c r="BE330" t="b">
        <v>1</v>
      </c>
      <c r="BF330">
        <v>1714165984.666666</v>
      </c>
      <c r="BG330">
        <v>1998.543</v>
      </c>
      <c r="BH330">
        <v>2000.014333333334</v>
      </c>
      <c r="BI330">
        <v>13.77248666666667</v>
      </c>
      <c r="BJ330">
        <v>13.25459333333333</v>
      </c>
      <c r="BK330">
        <v>2005.251</v>
      </c>
      <c r="BL330">
        <v>13.78804333333333</v>
      </c>
      <c r="BM330">
        <v>600.0056666666667</v>
      </c>
      <c r="BN330">
        <v>101.2580333333333</v>
      </c>
      <c r="BO330">
        <v>0.10006122</v>
      </c>
      <c r="BP330">
        <v>23.38624666666666</v>
      </c>
      <c r="BQ330">
        <v>23.47213</v>
      </c>
      <c r="BR330">
        <v>999.9000000000002</v>
      </c>
      <c r="BS330">
        <v>0</v>
      </c>
      <c r="BT330">
        <v>0</v>
      </c>
      <c r="BU330">
        <v>9997.170333333335</v>
      </c>
      <c r="BV330">
        <v>0</v>
      </c>
      <c r="BW330">
        <v>665.8421999999998</v>
      </c>
      <c r="BX330">
        <v>-1.470727333333333</v>
      </c>
      <c r="BY330">
        <v>2026.453</v>
      </c>
      <c r="BZ330">
        <v>2026.880333333333</v>
      </c>
      <c r="CA330">
        <v>0.5178952666666666</v>
      </c>
      <c r="CB330">
        <v>2000.014333333334</v>
      </c>
      <c r="CC330">
        <v>13.25459333333333</v>
      </c>
      <c r="CD330">
        <v>1.394577</v>
      </c>
      <c r="CE330">
        <v>1.342134333333333</v>
      </c>
      <c r="CF330">
        <v>11.85877333333333</v>
      </c>
      <c r="CG330">
        <v>11.27917333333333</v>
      </c>
      <c r="CH330">
        <v>349.9854999999999</v>
      </c>
      <c r="CI330">
        <v>0.8999973999999999</v>
      </c>
      <c r="CJ330">
        <v>0.10000239</v>
      </c>
      <c r="CK330">
        <v>0</v>
      </c>
      <c r="CL330">
        <v>275.2430333333333</v>
      </c>
      <c r="CM330">
        <v>5.00098</v>
      </c>
      <c r="CN330">
        <v>1418.080666666666</v>
      </c>
      <c r="CO330">
        <v>3193.007333333333</v>
      </c>
      <c r="CP330">
        <v>35.19766666666666</v>
      </c>
      <c r="CQ330">
        <v>38.552</v>
      </c>
      <c r="CR330">
        <v>36.94766666666666</v>
      </c>
      <c r="CS330">
        <v>37.8165</v>
      </c>
      <c r="CT330">
        <v>36.8477</v>
      </c>
      <c r="CU330">
        <v>310.485</v>
      </c>
      <c r="CV330">
        <v>34.501</v>
      </c>
      <c r="CW330">
        <v>0</v>
      </c>
      <c r="CX330">
        <v>1714166079.5</v>
      </c>
      <c r="CY330">
        <v>0</v>
      </c>
      <c r="CZ330">
        <v>1714165438.6</v>
      </c>
      <c r="DA330" t="s">
        <v>985</v>
      </c>
      <c r="DB330">
        <v>1714165438.6</v>
      </c>
      <c r="DC330">
        <v>1714165431.6</v>
      </c>
      <c r="DD330">
        <v>11</v>
      </c>
      <c r="DE330">
        <v>-0.07000000000000001</v>
      </c>
      <c r="DF330">
        <v>0.013</v>
      </c>
      <c r="DG330">
        <v>-6.555</v>
      </c>
      <c r="DH330">
        <v>-0.015</v>
      </c>
      <c r="DI330">
        <v>2000</v>
      </c>
      <c r="DJ330">
        <v>14</v>
      </c>
      <c r="DK330">
        <v>0.64</v>
      </c>
      <c r="DL330">
        <v>0.25</v>
      </c>
      <c r="DM330">
        <v>-1.793013170731708</v>
      </c>
      <c r="DN330">
        <v>5.714439512195118</v>
      </c>
      <c r="DO330">
        <v>0.601334370369354</v>
      </c>
      <c r="DP330">
        <v>0</v>
      </c>
      <c r="DQ330">
        <v>0.5277369512195123</v>
      </c>
      <c r="DR330">
        <v>-0.1623414355400702</v>
      </c>
      <c r="DS330">
        <v>0.0173430025615889</v>
      </c>
      <c r="DT330">
        <v>0</v>
      </c>
      <c r="DU330">
        <v>0</v>
      </c>
      <c r="DV330">
        <v>2</v>
      </c>
      <c r="DW330" t="s">
        <v>357</v>
      </c>
      <c r="DX330">
        <v>3.22817</v>
      </c>
      <c r="DY330">
        <v>2.70491</v>
      </c>
      <c r="DZ330">
        <v>0.293526</v>
      </c>
      <c r="EA330">
        <v>0.293659</v>
      </c>
      <c r="EB330">
        <v>0.0771867</v>
      </c>
      <c r="EC330">
        <v>0.07550080000000001</v>
      </c>
      <c r="ED330">
        <v>22989.4</v>
      </c>
      <c r="EE330">
        <v>22412.8</v>
      </c>
      <c r="EF330">
        <v>31172.5</v>
      </c>
      <c r="EG330">
        <v>30091.4</v>
      </c>
      <c r="EH330">
        <v>38531.5</v>
      </c>
      <c r="EI330">
        <v>36813.7</v>
      </c>
      <c r="EJ330">
        <v>43678.9</v>
      </c>
      <c r="EK330">
        <v>42042.7</v>
      </c>
      <c r="EL330">
        <v>2.07868</v>
      </c>
      <c r="EM330">
        <v>1.8494</v>
      </c>
      <c r="EN330">
        <v>0.00188127</v>
      </c>
      <c r="EO330">
        <v>0</v>
      </c>
      <c r="EP330">
        <v>23.4375</v>
      </c>
      <c r="EQ330">
        <v>999.9</v>
      </c>
      <c r="ER330">
        <v>33</v>
      </c>
      <c r="ES330">
        <v>33.5</v>
      </c>
      <c r="ET330">
        <v>16.9297</v>
      </c>
      <c r="EU330">
        <v>61.6977</v>
      </c>
      <c r="EV330">
        <v>22.516</v>
      </c>
      <c r="EW330">
        <v>1</v>
      </c>
      <c r="EX330">
        <v>0.0839202</v>
      </c>
      <c r="EY330">
        <v>2.34172</v>
      </c>
      <c r="EZ330">
        <v>20.1408</v>
      </c>
      <c r="FA330">
        <v>5.22343</v>
      </c>
      <c r="FB330">
        <v>11.998</v>
      </c>
      <c r="FC330">
        <v>4.9666</v>
      </c>
      <c r="FD330">
        <v>3.297</v>
      </c>
      <c r="FE330">
        <v>9999</v>
      </c>
      <c r="FF330">
        <v>9999</v>
      </c>
      <c r="FG330">
        <v>9999</v>
      </c>
      <c r="FH330">
        <v>30.7</v>
      </c>
      <c r="FI330">
        <v>4.97153</v>
      </c>
      <c r="FJ330">
        <v>1.86821</v>
      </c>
      <c r="FK330">
        <v>1.85963</v>
      </c>
      <c r="FL330">
        <v>1.86569</v>
      </c>
      <c r="FM330">
        <v>1.86356</v>
      </c>
      <c r="FN330">
        <v>1.86493</v>
      </c>
      <c r="FO330">
        <v>1.86037</v>
      </c>
      <c r="FP330">
        <v>1.86447</v>
      </c>
      <c r="FQ330">
        <v>0</v>
      </c>
      <c r="FR330">
        <v>0</v>
      </c>
      <c r="FS330">
        <v>0</v>
      </c>
      <c r="FT330">
        <v>0</v>
      </c>
      <c r="FU330" t="s">
        <v>358</v>
      </c>
      <c r="FV330" t="s">
        <v>359</v>
      </c>
      <c r="FW330" t="s">
        <v>360</v>
      </c>
      <c r="FX330" t="s">
        <v>360</v>
      </c>
      <c r="FY330" t="s">
        <v>360</v>
      </c>
      <c r="FZ330" t="s">
        <v>360</v>
      </c>
      <c r="GA330">
        <v>0</v>
      </c>
      <c r="GB330">
        <v>100</v>
      </c>
      <c r="GC330">
        <v>100</v>
      </c>
      <c r="GD330">
        <v>-6.71</v>
      </c>
      <c r="GE330">
        <v>-0.0155</v>
      </c>
      <c r="GF330">
        <v>1.311380936371286</v>
      </c>
      <c r="GG330">
        <v>-0.004200780211792431</v>
      </c>
      <c r="GH330">
        <v>-6.086107273994438E-07</v>
      </c>
      <c r="GI330">
        <v>3.538391214060535E-10</v>
      </c>
      <c r="GJ330">
        <v>-0.03673970004362161</v>
      </c>
      <c r="GK330">
        <v>0.006682484536868237</v>
      </c>
      <c r="GL330">
        <v>-0.0007200357986506558</v>
      </c>
      <c r="GM330">
        <v>2.515042002614049E-05</v>
      </c>
      <c r="GN330">
        <v>15</v>
      </c>
      <c r="GO330">
        <v>1944</v>
      </c>
      <c r="GP330">
        <v>3</v>
      </c>
      <c r="GQ330">
        <v>20</v>
      </c>
      <c r="GR330">
        <v>9.199999999999999</v>
      </c>
      <c r="GS330">
        <v>9.300000000000001</v>
      </c>
      <c r="GT330">
        <v>4.01733</v>
      </c>
      <c r="GU330">
        <v>2.42554</v>
      </c>
      <c r="GV330">
        <v>1.44775</v>
      </c>
      <c r="GW330">
        <v>2.28516</v>
      </c>
      <c r="GX330">
        <v>1.55151</v>
      </c>
      <c r="GY330">
        <v>2.41943</v>
      </c>
      <c r="GZ330">
        <v>38.7471</v>
      </c>
      <c r="HA330">
        <v>24.0612</v>
      </c>
      <c r="HB330">
        <v>18</v>
      </c>
      <c r="HC330">
        <v>580.457</v>
      </c>
      <c r="HD330">
        <v>436.813</v>
      </c>
      <c r="HE330">
        <v>19.9997</v>
      </c>
      <c r="HF330">
        <v>28.0662</v>
      </c>
      <c r="HG330">
        <v>29.9997</v>
      </c>
      <c r="HH330">
        <v>28.2455</v>
      </c>
      <c r="HI330">
        <v>28.2363</v>
      </c>
      <c r="HJ330">
        <v>80.41840000000001</v>
      </c>
      <c r="HK330">
        <v>29.1051</v>
      </c>
      <c r="HL330">
        <v>24.7555</v>
      </c>
      <c r="HM330">
        <v>20</v>
      </c>
      <c r="HN330">
        <v>2000</v>
      </c>
      <c r="HO330">
        <v>13.2289</v>
      </c>
      <c r="HP330">
        <v>98.9136</v>
      </c>
      <c r="HQ330">
        <v>100.438</v>
      </c>
    </row>
    <row r="331" spans="1:225">
      <c r="A331">
        <v>315</v>
      </c>
      <c r="B331">
        <v>1714166002.6</v>
      </c>
      <c r="C331">
        <v>14945.5</v>
      </c>
      <c r="D331" t="s">
        <v>1020</v>
      </c>
      <c r="E331" t="s">
        <v>1021</v>
      </c>
      <c r="F331">
        <v>5</v>
      </c>
      <c r="G331" t="s">
        <v>580</v>
      </c>
      <c r="H331">
        <v>1714165994.666666</v>
      </c>
      <c r="I331">
        <f>(J331)/1000</f>
        <v>0</v>
      </c>
      <c r="J331">
        <f>IF(BE331, AM331, AG331)</f>
        <v>0</v>
      </c>
      <c r="K331">
        <f>IF(BE331, AH331, AF331)</f>
        <v>0</v>
      </c>
      <c r="L331">
        <f>BG331 - IF(AT331&gt;1, K331*BA331*100.0/(AV331*BU331), 0)</f>
        <v>0</v>
      </c>
      <c r="M331">
        <f>((S331-I331/2)*L331-K331)/(S331+I331/2)</f>
        <v>0</v>
      </c>
      <c r="N331">
        <f>M331*(BN331+BO331)/1000.0</f>
        <v>0</v>
      </c>
      <c r="O331">
        <f>(BG331 - IF(AT331&gt;1, K331*BA331*100.0/(AV331*BU331), 0))*(BN331+BO331)/1000.0</f>
        <v>0</v>
      </c>
      <c r="P331">
        <f>2.0/((1/R331-1/Q331)+SIGN(R331)*SQRT((1/R331-1/Q331)*(1/R331-1/Q331) + 4*BB331/((BB331+1)*(BB331+1))*(2*1/R331*1/Q331-1/Q331*1/Q331)))</f>
        <v>0</v>
      </c>
      <c r="Q331">
        <f>IF(LEFT(BC331,1)&lt;&gt;"0",IF(LEFT(BC331,1)="1",3.0,BD331),$D$5+$E$5*(BU331*BN331/($K$5*1000))+$F$5*(BU331*BN331/($K$5*1000))*MAX(MIN(BA331,$J$5),$I$5)*MAX(MIN(BA331,$J$5),$I$5)+$G$5*MAX(MIN(BA331,$J$5),$I$5)*(BU331*BN331/($K$5*1000))+$H$5*(BU331*BN331/($K$5*1000))*(BU331*BN331/($K$5*1000)))</f>
        <v>0</v>
      </c>
      <c r="R331">
        <f>I331*(1000-(1000*0.61365*exp(17.502*V331/(240.97+V331))/(BN331+BO331)+BI331)/2)/(1000*0.61365*exp(17.502*V331/(240.97+V331))/(BN331+BO331)-BI331)</f>
        <v>0</v>
      </c>
      <c r="S331">
        <f>1/((BB331+1)/(P331/1.6)+1/(Q331/1.37)) + BB331/((BB331+1)/(P331/1.6) + BB331/(Q331/1.37))</f>
        <v>0</v>
      </c>
      <c r="T331">
        <f>(AW331*AZ331)</f>
        <v>0</v>
      </c>
      <c r="U331">
        <f>(BP331+(T331+2*0.95*5.67E-8*(((BP331+$B$7)+273)^4-(BP331+273)^4)-44100*I331)/(1.84*29.3*Q331+8*0.95*5.67E-8*(BP331+273)^3))</f>
        <v>0</v>
      </c>
      <c r="V331">
        <f>($C$7*BQ331+$D$7*BR331+$E$7*U331)</f>
        <v>0</v>
      </c>
      <c r="W331">
        <f>0.61365*exp(17.502*V331/(240.97+V331))</f>
        <v>0</v>
      </c>
      <c r="X331">
        <f>(Y331/Z331*100)</f>
        <v>0</v>
      </c>
      <c r="Y331">
        <f>BI331*(BN331+BO331)/1000</f>
        <v>0</v>
      </c>
      <c r="Z331">
        <f>0.61365*exp(17.502*BP331/(240.97+BP331))</f>
        <v>0</v>
      </c>
      <c r="AA331">
        <f>(W331-BI331*(BN331+BO331)/1000)</f>
        <v>0</v>
      </c>
      <c r="AB331">
        <f>(-I331*44100)</f>
        <v>0</v>
      </c>
      <c r="AC331">
        <f>2*29.3*Q331*0.92*(BP331-V331)</f>
        <v>0</v>
      </c>
      <c r="AD331">
        <f>2*0.95*5.67E-8*(((BP331+$B$7)+273)^4-(V331+273)^4)</f>
        <v>0</v>
      </c>
      <c r="AE331">
        <f>T331+AD331+AB331+AC331</f>
        <v>0</v>
      </c>
      <c r="AF331">
        <f>BM331*AT331*(BH331-BG331*(1000-AT331*BJ331)/(1000-AT331*BI331))/(100*BA331)</f>
        <v>0</v>
      </c>
      <c r="AG331">
        <f>1000*BM331*AT331*(BI331-BJ331)/(100*BA331*(1000-AT331*BI331))</f>
        <v>0</v>
      </c>
      <c r="AH331">
        <f>(AI331 - AJ331 - BN331*1E3/(8.314*(BP331+273.15)) * AL331/BM331 * AK331) * BM331/(100*BA331) * (1000 - BJ331)/1000</f>
        <v>0</v>
      </c>
      <c r="AI331">
        <v>2026.911593467151</v>
      </c>
      <c r="AJ331">
        <v>2026.802545454546</v>
      </c>
      <c r="AK331">
        <v>-0.001377004403321798</v>
      </c>
      <c r="AL331">
        <v>67.23204493871481</v>
      </c>
      <c r="AM331">
        <f>(AO331 - AN331 + BN331*1E3/(8.314*(BP331+273.15)) * AQ331/BM331 * AP331) * BM331/(100*BA331) * 1000/(1000 - AO331)</f>
        <v>0</v>
      </c>
      <c r="AN331">
        <v>13.23707365277055</v>
      </c>
      <c r="AO331">
        <v>13.72777636363636</v>
      </c>
      <c r="AP331">
        <v>-0.0001333067645324529</v>
      </c>
      <c r="AQ331">
        <v>78.51813384439492</v>
      </c>
      <c r="AR331">
        <v>7</v>
      </c>
      <c r="AS331">
        <v>1</v>
      </c>
      <c r="AT331">
        <f>IF(AR331*$H$13&gt;=AV331,1.0,(AV331/(AV331-AR331*$H$13)))</f>
        <v>0</v>
      </c>
      <c r="AU331">
        <f>(AT331-1)*100</f>
        <v>0</v>
      </c>
      <c r="AV331">
        <f>MAX(0,($B$13+$C$13*BU331)/(1+$D$13*BU331)*BN331/(BP331+273)*$E$13)</f>
        <v>0</v>
      </c>
      <c r="AW331">
        <f>$B$11*BV331+$C$11*BW331+$F$11*CH331*(1-CK331)</f>
        <v>0</v>
      </c>
      <c r="AX331">
        <f>AW331*AY331</f>
        <v>0</v>
      </c>
      <c r="AY331">
        <f>($B$11*$D$9+$C$11*$D$9+$F$11*((CU331+CM331)/MAX(CU331+CM331+CV331, 0.1)*$I$9+CV331/MAX(CU331+CM331+CV331, 0.1)*$J$9))/($B$11+$C$11+$F$11)</f>
        <v>0</v>
      </c>
      <c r="AZ331">
        <f>($B$11*$K$9+$C$11*$K$9+$F$11*((CU331+CM331)/MAX(CU331+CM331+CV331, 0.1)*$P$9+CV331/MAX(CU331+CM331+CV331, 0.1)*$Q$9))/($B$11+$C$11+$F$11)</f>
        <v>0</v>
      </c>
      <c r="BA331">
        <v>6</v>
      </c>
      <c r="BB331">
        <v>0.5</v>
      </c>
      <c r="BC331" t="s">
        <v>355</v>
      </c>
      <c r="BD331">
        <v>2</v>
      </c>
      <c r="BE331" t="b">
        <v>1</v>
      </c>
      <c r="BF331">
        <v>1714165994.666666</v>
      </c>
      <c r="BG331">
        <v>1998.955</v>
      </c>
      <c r="BH331">
        <v>2000.068</v>
      </c>
      <c r="BI331">
        <v>13.74004333333333</v>
      </c>
      <c r="BJ331">
        <v>13.23984333333333</v>
      </c>
      <c r="BK331">
        <v>2005.663333333333</v>
      </c>
      <c r="BL331">
        <v>13.75564666666667</v>
      </c>
      <c r="BM331">
        <v>600.0793</v>
      </c>
      <c r="BN331">
        <v>101.2556</v>
      </c>
      <c r="BO331">
        <v>0.1000725433333333</v>
      </c>
      <c r="BP331">
        <v>23.37708333333333</v>
      </c>
      <c r="BQ331">
        <v>23.46601</v>
      </c>
      <c r="BR331">
        <v>999.9000000000002</v>
      </c>
      <c r="BS331">
        <v>0</v>
      </c>
      <c r="BT331">
        <v>0</v>
      </c>
      <c r="BU331">
        <v>10012.23033333333</v>
      </c>
      <c r="BV331">
        <v>0</v>
      </c>
      <c r="BW331">
        <v>561.5918</v>
      </c>
      <c r="BX331">
        <v>-1.114046</v>
      </c>
      <c r="BY331">
        <v>2026.803666666667</v>
      </c>
      <c r="BZ331">
        <v>2026.905333333333</v>
      </c>
      <c r="CA331">
        <v>0.5002034333333333</v>
      </c>
      <c r="CB331">
        <v>2000.068</v>
      </c>
      <c r="CC331">
        <v>13.23984333333333</v>
      </c>
      <c r="CD331">
        <v>1.391258</v>
      </c>
      <c r="CE331">
        <v>1.340607666666666</v>
      </c>
      <c r="CF331">
        <v>11.82266666666667</v>
      </c>
      <c r="CG331">
        <v>11.26201</v>
      </c>
      <c r="CH331">
        <v>349.9773333333334</v>
      </c>
      <c r="CI331">
        <v>0.8999892</v>
      </c>
      <c r="CJ331">
        <v>0.10001062</v>
      </c>
      <c r="CK331">
        <v>0</v>
      </c>
      <c r="CL331">
        <v>274.4108333333334</v>
      </c>
      <c r="CM331">
        <v>5.00098</v>
      </c>
      <c r="CN331">
        <v>1412.044</v>
      </c>
      <c r="CO331">
        <v>3192.923666666667</v>
      </c>
      <c r="CP331">
        <v>35.11429999999999</v>
      </c>
      <c r="CQ331">
        <v>38.46849999999998</v>
      </c>
      <c r="CR331">
        <v>36.86429999999999</v>
      </c>
      <c r="CS331">
        <v>37.69563333333333</v>
      </c>
      <c r="CT331">
        <v>36.78513333333333</v>
      </c>
      <c r="CU331">
        <v>310.4750000000001</v>
      </c>
      <c r="CV331">
        <v>34.501</v>
      </c>
      <c r="CW331">
        <v>0</v>
      </c>
      <c r="CX331">
        <v>1714166089.7</v>
      </c>
      <c r="CY331">
        <v>0</v>
      </c>
      <c r="CZ331">
        <v>1714165438.6</v>
      </c>
      <c r="DA331" t="s">
        <v>985</v>
      </c>
      <c r="DB331">
        <v>1714165438.6</v>
      </c>
      <c r="DC331">
        <v>1714165431.6</v>
      </c>
      <c r="DD331">
        <v>11</v>
      </c>
      <c r="DE331">
        <v>-0.07000000000000001</v>
      </c>
      <c r="DF331">
        <v>0.013</v>
      </c>
      <c r="DG331">
        <v>-6.555</v>
      </c>
      <c r="DH331">
        <v>-0.015</v>
      </c>
      <c r="DI331">
        <v>2000</v>
      </c>
      <c r="DJ331">
        <v>14</v>
      </c>
      <c r="DK331">
        <v>0.64</v>
      </c>
      <c r="DL331">
        <v>0.25</v>
      </c>
      <c r="DM331">
        <v>-1.19191512195122</v>
      </c>
      <c r="DN331">
        <v>1.480923972125437</v>
      </c>
      <c r="DO331">
        <v>0.1867226494697018</v>
      </c>
      <c r="DP331">
        <v>0</v>
      </c>
      <c r="DQ331">
        <v>0.5065338780487805</v>
      </c>
      <c r="DR331">
        <v>-0.114760160278746</v>
      </c>
      <c r="DS331">
        <v>0.01161197434357567</v>
      </c>
      <c r="DT331">
        <v>0</v>
      </c>
      <c r="DU331">
        <v>0</v>
      </c>
      <c r="DV331">
        <v>2</v>
      </c>
      <c r="DW331" t="s">
        <v>357</v>
      </c>
      <c r="DX331">
        <v>3.2281</v>
      </c>
      <c r="DY331">
        <v>2.70451</v>
      </c>
      <c r="DZ331">
        <v>0.293524</v>
      </c>
      <c r="EA331">
        <v>0.293653</v>
      </c>
      <c r="EB331">
        <v>0.07712380000000001</v>
      </c>
      <c r="EC331">
        <v>0.0754802</v>
      </c>
      <c r="ED331">
        <v>22991</v>
      </c>
      <c r="EE331">
        <v>22413.6</v>
      </c>
      <c r="EF331">
        <v>31174.5</v>
      </c>
      <c r="EG331">
        <v>30092</v>
      </c>
      <c r="EH331">
        <v>38536.8</v>
      </c>
      <c r="EI331">
        <v>36815.4</v>
      </c>
      <c r="EJ331">
        <v>43681.9</v>
      </c>
      <c r="EK331">
        <v>42043.7</v>
      </c>
      <c r="EL331">
        <v>2.07978</v>
      </c>
      <c r="EM331">
        <v>1.84995</v>
      </c>
      <c r="EN331">
        <v>0.00137836</v>
      </c>
      <c r="EO331">
        <v>0</v>
      </c>
      <c r="EP331">
        <v>23.4319</v>
      </c>
      <c r="EQ331">
        <v>999.9</v>
      </c>
      <c r="ER331">
        <v>33</v>
      </c>
      <c r="ES331">
        <v>33.5</v>
      </c>
      <c r="ET331">
        <v>16.9345</v>
      </c>
      <c r="EU331">
        <v>61.5077</v>
      </c>
      <c r="EV331">
        <v>22.5761</v>
      </c>
      <c r="EW331">
        <v>1</v>
      </c>
      <c r="EX331">
        <v>0.0831657</v>
      </c>
      <c r="EY331">
        <v>2.33625</v>
      </c>
      <c r="EZ331">
        <v>20.1409</v>
      </c>
      <c r="FA331">
        <v>5.22388</v>
      </c>
      <c r="FB331">
        <v>11.998</v>
      </c>
      <c r="FC331">
        <v>4.96685</v>
      </c>
      <c r="FD331">
        <v>3.297</v>
      </c>
      <c r="FE331">
        <v>9999</v>
      </c>
      <c r="FF331">
        <v>9999</v>
      </c>
      <c r="FG331">
        <v>9999</v>
      </c>
      <c r="FH331">
        <v>30.7</v>
      </c>
      <c r="FI331">
        <v>4.97151</v>
      </c>
      <c r="FJ331">
        <v>1.86826</v>
      </c>
      <c r="FK331">
        <v>1.8596</v>
      </c>
      <c r="FL331">
        <v>1.86569</v>
      </c>
      <c r="FM331">
        <v>1.86356</v>
      </c>
      <c r="FN331">
        <v>1.86493</v>
      </c>
      <c r="FO331">
        <v>1.86037</v>
      </c>
      <c r="FP331">
        <v>1.86447</v>
      </c>
      <c r="FQ331">
        <v>0</v>
      </c>
      <c r="FR331">
        <v>0</v>
      </c>
      <c r="FS331">
        <v>0</v>
      </c>
      <c r="FT331">
        <v>0</v>
      </c>
      <c r="FU331" t="s">
        <v>358</v>
      </c>
      <c r="FV331" t="s">
        <v>359</v>
      </c>
      <c r="FW331" t="s">
        <v>360</v>
      </c>
      <c r="FX331" t="s">
        <v>360</v>
      </c>
      <c r="FY331" t="s">
        <v>360</v>
      </c>
      <c r="FZ331" t="s">
        <v>360</v>
      </c>
      <c r="GA331">
        <v>0</v>
      </c>
      <c r="GB331">
        <v>100</v>
      </c>
      <c r="GC331">
        <v>100</v>
      </c>
      <c r="GD331">
        <v>-6.71</v>
      </c>
      <c r="GE331">
        <v>-0.0156</v>
      </c>
      <c r="GF331">
        <v>1.311380936371286</v>
      </c>
      <c r="GG331">
        <v>-0.004200780211792431</v>
      </c>
      <c r="GH331">
        <v>-6.086107273994438E-07</v>
      </c>
      <c r="GI331">
        <v>3.538391214060535E-10</v>
      </c>
      <c r="GJ331">
        <v>-0.03673970004362161</v>
      </c>
      <c r="GK331">
        <v>0.006682484536868237</v>
      </c>
      <c r="GL331">
        <v>-0.0007200357986506558</v>
      </c>
      <c r="GM331">
        <v>2.515042002614049E-05</v>
      </c>
      <c r="GN331">
        <v>15</v>
      </c>
      <c r="GO331">
        <v>1944</v>
      </c>
      <c r="GP331">
        <v>3</v>
      </c>
      <c r="GQ331">
        <v>20</v>
      </c>
      <c r="GR331">
        <v>9.4</v>
      </c>
      <c r="GS331">
        <v>9.5</v>
      </c>
      <c r="GT331">
        <v>4.01733</v>
      </c>
      <c r="GU331">
        <v>2.40723</v>
      </c>
      <c r="GV331">
        <v>1.44775</v>
      </c>
      <c r="GW331">
        <v>2.28516</v>
      </c>
      <c r="GX331">
        <v>1.55151</v>
      </c>
      <c r="GY331">
        <v>2.45605</v>
      </c>
      <c r="GZ331">
        <v>38.7471</v>
      </c>
      <c r="HA331">
        <v>24.0612</v>
      </c>
      <c r="HB331">
        <v>18</v>
      </c>
      <c r="HC331">
        <v>581.1130000000001</v>
      </c>
      <c r="HD331">
        <v>437.063</v>
      </c>
      <c r="HE331">
        <v>19.9993</v>
      </c>
      <c r="HF331">
        <v>28.0543</v>
      </c>
      <c r="HG331">
        <v>29.9997</v>
      </c>
      <c r="HH331">
        <v>28.2347</v>
      </c>
      <c r="HI331">
        <v>28.2256</v>
      </c>
      <c r="HJ331">
        <v>80.42059999999999</v>
      </c>
      <c r="HK331">
        <v>29.1051</v>
      </c>
      <c r="HL331">
        <v>24.7555</v>
      </c>
      <c r="HM331">
        <v>20</v>
      </c>
      <c r="HN331">
        <v>2000</v>
      </c>
      <c r="HO331">
        <v>13.2289</v>
      </c>
      <c r="HP331">
        <v>98.92010000000001</v>
      </c>
      <c r="HQ331">
        <v>100.44</v>
      </c>
    </row>
    <row r="332" spans="1:225">
      <c r="A332">
        <v>316</v>
      </c>
      <c r="B332">
        <v>1714166012.6</v>
      </c>
      <c r="C332">
        <v>14955.5</v>
      </c>
      <c r="D332" t="s">
        <v>1022</v>
      </c>
      <c r="E332" t="s">
        <v>1023</v>
      </c>
      <c r="F332">
        <v>5</v>
      </c>
      <c r="G332" t="s">
        <v>580</v>
      </c>
      <c r="H332">
        <v>1714166004.666666</v>
      </c>
      <c r="I332">
        <f>(J332)/1000</f>
        <v>0</v>
      </c>
      <c r="J332">
        <f>IF(BE332, AM332, AG332)</f>
        <v>0</v>
      </c>
      <c r="K332">
        <f>IF(BE332, AH332, AF332)</f>
        <v>0</v>
      </c>
      <c r="L332">
        <f>BG332 - IF(AT332&gt;1, K332*BA332*100.0/(AV332*BU332), 0)</f>
        <v>0</v>
      </c>
      <c r="M332">
        <f>((S332-I332/2)*L332-K332)/(S332+I332/2)</f>
        <v>0</v>
      </c>
      <c r="N332">
        <f>M332*(BN332+BO332)/1000.0</f>
        <v>0</v>
      </c>
      <c r="O332">
        <f>(BG332 - IF(AT332&gt;1, K332*BA332*100.0/(AV332*BU332), 0))*(BN332+BO332)/1000.0</f>
        <v>0</v>
      </c>
      <c r="P332">
        <f>2.0/((1/R332-1/Q332)+SIGN(R332)*SQRT((1/R332-1/Q332)*(1/R332-1/Q332) + 4*BB332/((BB332+1)*(BB332+1))*(2*1/R332*1/Q332-1/Q332*1/Q332)))</f>
        <v>0</v>
      </c>
      <c r="Q332">
        <f>IF(LEFT(BC332,1)&lt;&gt;"0",IF(LEFT(BC332,1)="1",3.0,BD332),$D$5+$E$5*(BU332*BN332/($K$5*1000))+$F$5*(BU332*BN332/($K$5*1000))*MAX(MIN(BA332,$J$5),$I$5)*MAX(MIN(BA332,$J$5),$I$5)+$G$5*MAX(MIN(BA332,$J$5),$I$5)*(BU332*BN332/($K$5*1000))+$H$5*(BU332*BN332/($K$5*1000))*(BU332*BN332/($K$5*1000)))</f>
        <v>0</v>
      </c>
      <c r="R332">
        <f>I332*(1000-(1000*0.61365*exp(17.502*V332/(240.97+V332))/(BN332+BO332)+BI332)/2)/(1000*0.61365*exp(17.502*V332/(240.97+V332))/(BN332+BO332)-BI332)</f>
        <v>0</v>
      </c>
      <c r="S332">
        <f>1/((BB332+1)/(P332/1.6)+1/(Q332/1.37)) + BB332/((BB332+1)/(P332/1.6) + BB332/(Q332/1.37))</f>
        <v>0</v>
      </c>
      <c r="T332">
        <f>(AW332*AZ332)</f>
        <v>0</v>
      </c>
      <c r="U332">
        <f>(BP332+(T332+2*0.95*5.67E-8*(((BP332+$B$7)+273)^4-(BP332+273)^4)-44100*I332)/(1.84*29.3*Q332+8*0.95*5.67E-8*(BP332+273)^3))</f>
        <v>0</v>
      </c>
      <c r="V332">
        <f>($C$7*BQ332+$D$7*BR332+$E$7*U332)</f>
        <v>0</v>
      </c>
      <c r="W332">
        <f>0.61365*exp(17.502*V332/(240.97+V332))</f>
        <v>0</v>
      </c>
      <c r="X332">
        <f>(Y332/Z332*100)</f>
        <v>0</v>
      </c>
      <c r="Y332">
        <f>BI332*(BN332+BO332)/1000</f>
        <v>0</v>
      </c>
      <c r="Z332">
        <f>0.61365*exp(17.502*BP332/(240.97+BP332))</f>
        <v>0</v>
      </c>
      <c r="AA332">
        <f>(W332-BI332*(BN332+BO332)/1000)</f>
        <v>0</v>
      </c>
      <c r="AB332">
        <f>(-I332*44100)</f>
        <v>0</v>
      </c>
      <c r="AC332">
        <f>2*29.3*Q332*0.92*(BP332-V332)</f>
        <v>0</v>
      </c>
      <c r="AD332">
        <f>2*0.95*5.67E-8*(((BP332+$B$7)+273)^4-(V332+273)^4)</f>
        <v>0</v>
      </c>
      <c r="AE332">
        <f>T332+AD332+AB332+AC332</f>
        <v>0</v>
      </c>
      <c r="AF332">
        <f>BM332*AT332*(BH332-BG332*(1000-AT332*BJ332)/(1000-AT332*BI332))/(100*BA332)</f>
        <v>0</v>
      </c>
      <c r="AG332">
        <f>1000*BM332*AT332*(BI332-BJ332)/(100*BA332*(1000-AT332*BI332))</f>
        <v>0</v>
      </c>
      <c r="AH332">
        <f>(AI332 - AJ332 - BN332*1E3/(8.314*(BP332+273.15)) * AL332/BM332 * AK332) * BM332/(100*BA332) * (1000 - BJ332)/1000</f>
        <v>0</v>
      </c>
      <c r="AI332">
        <v>2026.787909502732</v>
      </c>
      <c r="AJ332">
        <v>2026.841333333333</v>
      </c>
      <c r="AK332">
        <v>0.007145349408075186</v>
      </c>
      <c r="AL332">
        <v>67.23204493871481</v>
      </c>
      <c r="AM332">
        <f>(AO332 - AN332 + BN332*1E3/(8.314*(BP332+273.15)) * AQ332/BM332 * AP332) * BM332/(100*BA332) * 1000/(1000 - AO332)</f>
        <v>0</v>
      </c>
      <c r="AN332">
        <v>13.23394940415461</v>
      </c>
      <c r="AO332">
        <v>13.71725818181818</v>
      </c>
      <c r="AP332">
        <v>-5.625233894029794E-05</v>
      </c>
      <c r="AQ332">
        <v>78.51813384439492</v>
      </c>
      <c r="AR332">
        <v>7</v>
      </c>
      <c r="AS332">
        <v>1</v>
      </c>
      <c r="AT332">
        <f>IF(AR332*$H$13&gt;=AV332,1.0,(AV332/(AV332-AR332*$H$13)))</f>
        <v>0</v>
      </c>
      <c r="AU332">
        <f>(AT332-1)*100</f>
        <v>0</v>
      </c>
      <c r="AV332">
        <f>MAX(0,($B$13+$C$13*BU332)/(1+$D$13*BU332)*BN332/(BP332+273)*$E$13)</f>
        <v>0</v>
      </c>
      <c r="AW332">
        <f>$B$11*BV332+$C$11*BW332+$F$11*CH332*(1-CK332)</f>
        <v>0</v>
      </c>
      <c r="AX332">
        <f>AW332*AY332</f>
        <v>0</v>
      </c>
      <c r="AY332">
        <f>($B$11*$D$9+$C$11*$D$9+$F$11*((CU332+CM332)/MAX(CU332+CM332+CV332, 0.1)*$I$9+CV332/MAX(CU332+CM332+CV332, 0.1)*$J$9))/($B$11+$C$11+$F$11)</f>
        <v>0</v>
      </c>
      <c r="AZ332">
        <f>($B$11*$K$9+$C$11*$K$9+$F$11*((CU332+CM332)/MAX(CU332+CM332+CV332, 0.1)*$P$9+CV332/MAX(CU332+CM332+CV332, 0.1)*$Q$9))/($B$11+$C$11+$F$11)</f>
        <v>0</v>
      </c>
      <c r="BA332">
        <v>6</v>
      </c>
      <c r="BB332">
        <v>0.5</v>
      </c>
      <c r="BC332" t="s">
        <v>355</v>
      </c>
      <c r="BD332">
        <v>2</v>
      </c>
      <c r="BE332" t="b">
        <v>1</v>
      </c>
      <c r="BF332">
        <v>1714166004.666666</v>
      </c>
      <c r="BG332">
        <v>1998.985</v>
      </c>
      <c r="BH332">
        <v>2000</v>
      </c>
      <c r="BI332">
        <v>13.72454333333333</v>
      </c>
      <c r="BJ332">
        <v>13.2356</v>
      </c>
      <c r="BK332">
        <v>2005.693666666667</v>
      </c>
      <c r="BL332">
        <v>13.74016333333333</v>
      </c>
      <c r="BM332">
        <v>599.8906333333333</v>
      </c>
      <c r="BN332">
        <v>101.2561</v>
      </c>
      <c r="BO332">
        <v>0.09988271666666669</v>
      </c>
      <c r="BP332">
        <v>23.35913333333333</v>
      </c>
      <c r="BQ332">
        <v>23.44257999999999</v>
      </c>
      <c r="BR332">
        <v>999.9000000000002</v>
      </c>
      <c r="BS332">
        <v>0</v>
      </c>
      <c r="BT332">
        <v>0</v>
      </c>
      <c r="BU332">
        <v>9996.637666666667</v>
      </c>
      <c r="BV332">
        <v>0</v>
      </c>
      <c r="BW332">
        <v>553.3142333333333</v>
      </c>
      <c r="BX332">
        <v>-1.015552133333333</v>
      </c>
      <c r="BY332">
        <v>2026.802333333333</v>
      </c>
      <c r="BZ332">
        <v>2026.827333333333</v>
      </c>
      <c r="CA332">
        <v>0.4889349666666668</v>
      </c>
      <c r="CB332">
        <v>2000</v>
      </c>
      <c r="CC332">
        <v>13.2356</v>
      </c>
      <c r="CD332">
        <v>1.389693</v>
      </c>
      <c r="CE332">
        <v>1.340184666666666</v>
      </c>
      <c r="CF332">
        <v>11.80561333333333</v>
      </c>
      <c r="CG332">
        <v>11.25724666666667</v>
      </c>
      <c r="CH332">
        <v>349.9944333333334</v>
      </c>
      <c r="CI332">
        <v>0.899981</v>
      </c>
      <c r="CJ332">
        <v>0.10001885</v>
      </c>
      <c r="CK332">
        <v>0</v>
      </c>
      <c r="CL332">
        <v>273.7319333333333</v>
      </c>
      <c r="CM332">
        <v>5.00098</v>
      </c>
      <c r="CN332">
        <v>1411.783666666667</v>
      </c>
      <c r="CO332">
        <v>3193.073333333333</v>
      </c>
      <c r="CP332">
        <v>35.0289</v>
      </c>
      <c r="CQ332">
        <v>38.38303333333332</v>
      </c>
      <c r="CR332">
        <v>36.77889999999999</v>
      </c>
      <c r="CS332">
        <v>37.56236666666667</v>
      </c>
      <c r="CT332">
        <v>36.72483333333333</v>
      </c>
      <c r="CU332">
        <v>310.4876666666667</v>
      </c>
      <c r="CV332">
        <v>34.503</v>
      </c>
      <c r="CW332">
        <v>0</v>
      </c>
      <c r="CX332">
        <v>1714166099.9</v>
      </c>
      <c r="CY332">
        <v>0</v>
      </c>
      <c r="CZ332">
        <v>1714165438.6</v>
      </c>
      <c r="DA332" t="s">
        <v>985</v>
      </c>
      <c r="DB332">
        <v>1714165438.6</v>
      </c>
      <c r="DC332">
        <v>1714165431.6</v>
      </c>
      <c r="DD332">
        <v>11</v>
      </c>
      <c r="DE332">
        <v>-0.07000000000000001</v>
      </c>
      <c r="DF332">
        <v>0.013</v>
      </c>
      <c r="DG332">
        <v>-6.555</v>
      </c>
      <c r="DH332">
        <v>-0.015</v>
      </c>
      <c r="DI332">
        <v>2000</v>
      </c>
      <c r="DJ332">
        <v>14</v>
      </c>
      <c r="DK332">
        <v>0.64</v>
      </c>
      <c r="DL332">
        <v>0.25</v>
      </c>
      <c r="DM332">
        <v>-1.023902219512195</v>
      </c>
      <c r="DN332">
        <v>0.1810618536585352</v>
      </c>
      <c r="DO332">
        <v>0.07695539652625273</v>
      </c>
      <c r="DP332">
        <v>0</v>
      </c>
      <c r="DQ332">
        <v>0.4918087804878049</v>
      </c>
      <c r="DR332">
        <v>-0.05678732404181238</v>
      </c>
      <c r="DS332">
        <v>0.005659703510773616</v>
      </c>
      <c r="DT332">
        <v>1</v>
      </c>
      <c r="DU332">
        <v>1</v>
      </c>
      <c r="DV332">
        <v>2</v>
      </c>
      <c r="DW332" t="s">
        <v>368</v>
      </c>
      <c r="DX332">
        <v>3.22769</v>
      </c>
      <c r="DY332">
        <v>2.70421</v>
      </c>
      <c r="DZ332">
        <v>0.293533</v>
      </c>
      <c r="EA332">
        <v>0.293652</v>
      </c>
      <c r="EB332">
        <v>0.0770795</v>
      </c>
      <c r="EC332">
        <v>0.0754638</v>
      </c>
      <c r="ED332">
        <v>22990.9</v>
      </c>
      <c r="EE332">
        <v>22414.5</v>
      </c>
      <c r="EF332">
        <v>31174.7</v>
      </c>
      <c r="EG332">
        <v>30093.1</v>
      </c>
      <c r="EH332">
        <v>38538.5</v>
      </c>
      <c r="EI332">
        <v>36817.2</v>
      </c>
      <c r="EJ332">
        <v>43681.7</v>
      </c>
      <c r="EK332">
        <v>42045</v>
      </c>
      <c r="EL332">
        <v>2.07967</v>
      </c>
      <c r="EM332">
        <v>1.85078</v>
      </c>
      <c r="EN332">
        <v>0.0007636849999999999</v>
      </c>
      <c r="EO332">
        <v>0</v>
      </c>
      <c r="EP332">
        <v>23.4121</v>
      </c>
      <c r="EQ332">
        <v>999.9</v>
      </c>
      <c r="ER332">
        <v>33</v>
      </c>
      <c r="ES332">
        <v>33.5</v>
      </c>
      <c r="ET332">
        <v>16.9335</v>
      </c>
      <c r="EU332">
        <v>61.5877</v>
      </c>
      <c r="EV332">
        <v>22.8165</v>
      </c>
      <c r="EW332">
        <v>1</v>
      </c>
      <c r="EX332">
        <v>0.0821341</v>
      </c>
      <c r="EY332">
        <v>2.32271</v>
      </c>
      <c r="EZ332">
        <v>20.1404</v>
      </c>
      <c r="FA332">
        <v>5.22028</v>
      </c>
      <c r="FB332">
        <v>11.998</v>
      </c>
      <c r="FC332">
        <v>4.9657</v>
      </c>
      <c r="FD332">
        <v>3.29633</v>
      </c>
      <c r="FE332">
        <v>9999</v>
      </c>
      <c r="FF332">
        <v>9999</v>
      </c>
      <c r="FG332">
        <v>9999</v>
      </c>
      <c r="FH332">
        <v>30.7</v>
      </c>
      <c r="FI332">
        <v>4.97152</v>
      </c>
      <c r="FJ332">
        <v>1.86823</v>
      </c>
      <c r="FK332">
        <v>1.8596</v>
      </c>
      <c r="FL332">
        <v>1.86569</v>
      </c>
      <c r="FM332">
        <v>1.86356</v>
      </c>
      <c r="FN332">
        <v>1.86493</v>
      </c>
      <c r="FO332">
        <v>1.86036</v>
      </c>
      <c r="FP332">
        <v>1.86447</v>
      </c>
      <c r="FQ332">
        <v>0</v>
      </c>
      <c r="FR332">
        <v>0</v>
      </c>
      <c r="FS332">
        <v>0</v>
      </c>
      <c r="FT332">
        <v>0</v>
      </c>
      <c r="FU332" t="s">
        <v>358</v>
      </c>
      <c r="FV332" t="s">
        <v>359</v>
      </c>
      <c r="FW332" t="s">
        <v>360</v>
      </c>
      <c r="FX332" t="s">
        <v>360</v>
      </c>
      <c r="FY332" t="s">
        <v>360</v>
      </c>
      <c r="FZ332" t="s">
        <v>360</v>
      </c>
      <c r="GA332">
        <v>0</v>
      </c>
      <c r="GB332">
        <v>100</v>
      </c>
      <c r="GC332">
        <v>100</v>
      </c>
      <c r="GD332">
        <v>-6.7</v>
      </c>
      <c r="GE332">
        <v>-0.0156</v>
      </c>
      <c r="GF332">
        <v>1.311380936371286</v>
      </c>
      <c r="GG332">
        <v>-0.004200780211792431</v>
      </c>
      <c r="GH332">
        <v>-6.086107273994438E-07</v>
      </c>
      <c r="GI332">
        <v>3.538391214060535E-10</v>
      </c>
      <c r="GJ332">
        <v>-0.03673970004362161</v>
      </c>
      <c r="GK332">
        <v>0.006682484536868237</v>
      </c>
      <c r="GL332">
        <v>-0.0007200357986506558</v>
      </c>
      <c r="GM332">
        <v>2.515042002614049E-05</v>
      </c>
      <c r="GN332">
        <v>15</v>
      </c>
      <c r="GO332">
        <v>1944</v>
      </c>
      <c r="GP332">
        <v>3</v>
      </c>
      <c r="GQ332">
        <v>20</v>
      </c>
      <c r="GR332">
        <v>9.6</v>
      </c>
      <c r="GS332">
        <v>9.699999999999999</v>
      </c>
      <c r="GT332">
        <v>4.01733</v>
      </c>
      <c r="GU332">
        <v>2.40479</v>
      </c>
      <c r="GV332">
        <v>1.44775</v>
      </c>
      <c r="GW332">
        <v>2.28638</v>
      </c>
      <c r="GX332">
        <v>1.55151</v>
      </c>
      <c r="GY332">
        <v>2.46582</v>
      </c>
      <c r="GZ332">
        <v>38.7225</v>
      </c>
      <c r="HA332">
        <v>24.07</v>
      </c>
      <c r="HB332">
        <v>18</v>
      </c>
      <c r="HC332">
        <v>580.9400000000001</v>
      </c>
      <c r="HD332">
        <v>437.478</v>
      </c>
      <c r="HE332">
        <v>19.9985</v>
      </c>
      <c r="HF332">
        <v>28.0423</v>
      </c>
      <c r="HG332">
        <v>29.9997</v>
      </c>
      <c r="HH332">
        <v>28.224</v>
      </c>
      <c r="HI332">
        <v>28.2149</v>
      </c>
      <c r="HJ332">
        <v>80.4173</v>
      </c>
      <c r="HK332">
        <v>29.1051</v>
      </c>
      <c r="HL332">
        <v>24.7555</v>
      </c>
      <c r="HM332">
        <v>20</v>
      </c>
      <c r="HN332">
        <v>2000</v>
      </c>
      <c r="HO332">
        <v>13.1777</v>
      </c>
      <c r="HP332">
        <v>98.92</v>
      </c>
      <c r="HQ332">
        <v>100.444</v>
      </c>
    </row>
    <row r="333" spans="1:225">
      <c r="A333">
        <v>317</v>
      </c>
      <c r="B333">
        <v>1714166022.6</v>
      </c>
      <c r="C333">
        <v>14965.5</v>
      </c>
      <c r="D333" t="s">
        <v>1024</v>
      </c>
      <c r="E333" t="s">
        <v>1025</v>
      </c>
      <c r="F333">
        <v>5</v>
      </c>
      <c r="G333" t="s">
        <v>580</v>
      </c>
      <c r="H333">
        <v>1714166014.666666</v>
      </c>
      <c r="I333">
        <f>(J333)/1000</f>
        <v>0</v>
      </c>
      <c r="J333">
        <f>IF(BE333, AM333, AG333)</f>
        <v>0</v>
      </c>
      <c r="K333">
        <f>IF(BE333, AH333, AF333)</f>
        <v>0</v>
      </c>
      <c r="L333">
        <f>BG333 - IF(AT333&gt;1, K333*BA333*100.0/(AV333*BU333), 0)</f>
        <v>0</v>
      </c>
      <c r="M333">
        <f>((S333-I333/2)*L333-K333)/(S333+I333/2)</f>
        <v>0</v>
      </c>
      <c r="N333">
        <f>M333*(BN333+BO333)/1000.0</f>
        <v>0</v>
      </c>
      <c r="O333">
        <f>(BG333 - IF(AT333&gt;1, K333*BA333*100.0/(AV333*BU333), 0))*(BN333+BO333)/1000.0</f>
        <v>0</v>
      </c>
      <c r="P333">
        <f>2.0/((1/R333-1/Q333)+SIGN(R333)*SQRT((1/R333-1/Q333)*(1/R333-1/Q333) + 4*BB333/((BB333+1)*(BB333+1))*(2*1/R333*1/Q333-1/Q333*1/Q333)))</f>
        <v>0</v>
      </c>
      <c r="Q333">
        <f>IF(LEFT(BC333,1)&lt;&gt;"0",IF(LEFT(BC333,1)="1",3.0,BD333),$D$5+$E$5*(BU333*BN333/($K$5*1000))+$F$5*(BU333*BN333/($K$5*1000))*MAX(MIN(BA333,$J$5),$I$5)*MAX(MIN(BA333,$J$5),$I$5)+$G$5*MAX(MIN(BA333,$J$5),$I$5)*(BU333*BN333/($K$5*1000))+$H$5*(BU333*BN333/($K$5*1000))*(BU333*BN333/($K$5*1000)))</f>
        <v>0</v>
      </c>
      <c r="R333">
        <f>I333*(1000-(1000*0.61365*exp(17.502*V333/(240.97+V333))/(BN333+BO333)+BI333)/2)/(1000*0.61365*exp(17.502*V333/(240.97+V333))/(BN333+BO333)-BI333)</f>
        <v>0</v>
      </c>
      <c r="S333">
        <f>1/((BB333+1)/(P333/1.6)+1/(Q333/1.37)) + BB333/((BB333+1)/(P333/1.6) + BB333/(Q333/1.37))</f>
        <v>0</v>
      </c>
      <c r="T333">
        <f>(AW333*AZ333)</f>
        <v>0</v>
      </c>
      <c r="U333">
        <f>(BP333+(T333+2*0.95*5.67E-8*(((BP333+$B$7)+273)^4-(BP333+273)^4)-44100*I333)/(1.84*29.3*Q333+8*0.95*5.67E-8*(BP333+273)^3))</f>
        <v>0</v>
      </c>
      <c r="V333">
        <f>($C$7*BQ333+$D$7*BR333+$E$7*U333)</f>
        <v>0</v>
      </c>
      <c r="W333">
        <f>0.61365*exp(17.502*V333/(240.97+V333))</f>
        <v>0</v>
      </c>
      <c r="X333">
        <f>(Y333/Z333*100)</f>
        <v>0</v>
      </c>
      <c r="Y333">
        <f>BI333*(BN333+BO333)/1000</f>
        <v>0</v>
      </c>
      <c r="Z333">
        <f>0.61365*exp(17.502*BP333/(240.97+BP333))</f>
        <v>0</v>
      </c>
      <c r="AA333">
        <f>(W333-BI333*(BN333+BO333)/1000)</f>
        <v>0</v>
      </c>
      <c r="AB333">
        <f>(-I333*44100)</f>
        <v>0</v>
      </c>
      <c r="AC333">
        <f>2*29.3*Q333*0.92*(BP333-V333)</f>
        <v>0</v>
      </c>
      <c r="AD333">
        <f>2*0.95*5.67E-8*(((BP333+$B$7)+273)^4-(V333+273)^4)</f>
        <v>0</v>
      </c>
      <c r="AE333">
        <f>T333+AD333+AB333+AC333</f>
        <v>0</v>
      </c>
      <c r="AF333">
        <f>BM333*AT333*(BH333-BG333*(1000-AT333*BJ333)/(1000-AT333*BI333))/(100*BA333)</f>
        <v>0</v>
      </c>
      <c r="AG333">
        <f>1000*BM333*AT333*(BI333-BJ333)/(100*BA333*(1000-AT333*BI333))</f>
        <v>0</v>
      </c>
      <c r="AH333">
        <f>(AI333 - AJ333 - BN333*1E3/(8.314*(BP333+273.15)) * AL333/BM333 * AK333) * BM333/(100*BA333) * (1000 - BJ333)/1000</f>
        <v>0</v>
      </c>
      <c r="AI333">
        <v>2026.800932146087</v>
      </c>
      <c r="AJ333">
        <v>2026.924242424242</v>
      </c>
      <c r="AK333">
        <v>-0.002717204378733865</v>
      </c>
      <c r="AL333">
        <v>67.23204493871481</v>
      </c>
      <c r="AM333">
        <f>(AO333 - AN333 + BN333*1E3/(8.314*(BP333+273.15)) * AQ333/BM333 * AP333) * BM333/(100*BA333) * 1000/(1000 - AO333)</f>
        <v>0</v>
      </c>
      <c r="AN333">
        <v>13.22908603737848</v>
      </c>
      <c r="AO333">
        <v>13.71151212121211</v>
      </c>
      <c r="AP333">
        <v>-5.91463145370647E-06</v>
      </c>
      <c r="AQ333">
        <v>78.51813384439492</v>
      </c>
      <c r="AR333">
        <v>7</v>
      </c>
      <c r="AS333">
        <v>1</v>
      </c>
      <c r="AT333">
        <f>IF(AR333*$H$13&gt;=AV333,1.0,(AV333/(AV333-AR333*$H$13)))</f>
        <v>0</v>
      </c>
      <c r="AU333">
        <f>(AT333-1)*100</f>
        <v>0</v>
      </c>
      <c r="AV333">
        <f>MAX(0,($B$13+$C$13*BU333)/(1+$D$13*BU333)*BN333/(BP333+273)*$E$13)</f>
        <v>0</v>
      </c>
      <c r="AW333">
        <f>$B$11*BV333+$C$11*BW333+$F$11*CH333*(1-CK333)</f>
        <v>0</v>
      </c>
      <c r="AX333">
        <f>AW333*AY333</f>
        <v>0</v>
      </c>
      <c r="AY333">
        <f>($B$11*$D$9+$C$11*$D$9+$F$11*((CU333+CM333)/MAX(CU333+CM333+CV333, 0.1)*$I$9+CV333/MAX(CU333+CM333+CV333, 0.1)*$J$9))/($B$11+$C$11+$F$11)</f>
        <v>0</v>
      </c>
      <c r="AZ333">
        <f>($B$11*$K$9+$C$11*$K$9+$F$11*((CU333+CM333)/MAX(CU333+CM333+CV333, 0.1)*$P$9+CV333/MAX(CU333+CM333+CV333, 0.1)*$Q$9))/($B$11+$C$11+$F$11)</f>
        <v>0</v>
      </c>
      <c r="BA333">
        <v>6</v>
      </c>
      <c r="BB333">
        <v>0.5</v>
      </c>
      <c r="BC333" t="s">
        <v>355</v>
      </c>
      <c r="BD333">
        <v>2</v>
      </c>
      <c r="BE333" t="b">
        <v>1</v>
      </c>
      <c r="BF333">
        <v>1714166014.666666</v>
      </c>
      <c r="BG333">
        <v>1999.055333333333</v>
      </c>
      <c r="BH333">
        <v>2000.015333333333</v>
      </c>
      <c r="BI333">
        <v>13.71563333333333</v>
      </c>
      <c r="BJ333">
        <v>13.23116666666667</v>
      </c>
      <c r="BK333">
        <v>2005.764</v>
      </c>
      <c r="BL333">
        <v>13.73125666666667</v>
      </c>
      <c r="BM333">
        <v>599.9740666666668</v>
      </c>
      <c r="BN333">
        <v>101.2570666666667</v>
      </c>
      <c r="BO333">
        <v>0.1001044966666667</v>
      </c>
      <c r="BP333">
        <v>23.33791000000001</v>
      </c>
      <c r="BQ333">
        <v>23.42573</v>
      </c>
      <c r="BR333">
        <v>999.9000000000002</v>
      </c>
      <c r="BS333">
        <v>0</v>
      </c>
      <c r="BT333">
        <v>0</v>
      </c>
      <c r="BU333">
        <v>9985.750666666667</v>
      </c>
      <c r="BV333">
        <v>0</v>
      </c>
      <c r="BW333">
        <v>579.5264333333332</v>
      </c>
      <c r="BX333">
        <v>-0.9600954666666669</v>
      </c>
      <c r="BY333">
        <v>2026.856</v>
      </c>
      <c r="BZ333">
        <v>2026.834</v>
      </c>
      <c r="CA333">
        <v>0.4844501000000001</v>
      </c>
      <c r="CB333">
        <v>2000.015333333333</v>
      </c>
      <c r="CC333">
        <v>13.23116666666667</v>
      </c>
      <c r="CD333">
        <v>1.388804333333333</v>
      </c>
      <c r="CE333">
        <v>1.339750666666667</v>
      </c>
      <c r="CF333">
        <v>11.79594</v>
      </c>
      <c r="CG333">
        <v>11.25235</v>
      </c>
      <c r="CH333">
        <v>350.0048</v>
      </c>
      <c r="CI333">
        <v>0.8999810000000001</v>
      </c>
      <c r="CJ333">
        <v>0.10001885</v>
      </c>
      <c r="CK333">
        <v>0</v>
      </c>
      <c r="CL333">
        <v>273.0175</v>
      </c>
      <c r="CM333">
        <v>5.00098</v>
      </c>
      <c r="CN333">
        <v>1405.686333333333</v>
      </c>
      <c r="CO333">
        <v>3193.168333333334</v>
      </c>
      <c r="CP333">
        <v>34.95180000000001</v>
      </c>
      <c r="CQ333">
        <v>38.28729999999999</v>
      </c>
      <c r="CR333">
        <v>36.69766666666666</v>
      </c>
      <c r="CS333">
        <v>37.46429999999999</v>
      </c>
      <c r="CT333">
        <v>36.64349999999999</v>
      </c>
      <c r="CU333">
        <v>310.4956666666666</v>
      </c>
      <c r="CV333">
        <v>34.504</v>
      </c>
      <c r="CW333">
        <v>0</v>
      </c>
      <c r="CX333">
        <v>1714166109.5</v>
      </c>
      <c r="CY333">
        <v>0</v>
      </c>
      <c r="CZ333">
        <v>1714165438.6</v>
      </c>
      <c r="DA333" t="s">
        <v>985</v>
      </c>
      <c r="DB333">
        <v>1714165438.6</v>
      </c>
      <c r="DC333">
        <v>1714165431.6</v>
      </c>
      <c r="DD333">
        <v>11</v>
      </c>
      <c r="DE333">
        <v>-0.07000000000000001</v>
      </c>
      <c r="DF333">
        <v>0.013</v>
      </c>
      <c r="DG333">
        <v>-6.555</v>
      </c>
      <c r="DH333">
        <v>-0.015</v>
      </c>
      <c r="DI333">
        <v>2000</v>
      </c>
      <c r="DJ333">
        <v>14</v>
      </c>
      <c r="DK333">
        <v>0.64</v>
      </c>
      <c r="DL333">
        <v>0.25</v>
      </c>
      <c r="DM333">
        <v>-0.9648171707317074</v>
      </c>
      <c r="DN333">
        <v>0.3251120696864089</v>
      </c>
      <c r="DO333">
        <v>0.09443052834211431</v>
      </c>
      <c r="DP333">
        <v>0</v>
      </c>
      <c r="DQ333">
        <v>0.4856648536585366</v>
      </c>
      <c r="DR333">
        <v>-0.01922439721254283</v>
      </c>
      <c r="DS333">
        <v>0.002280182647380126</v>
      </c>
      <c r="DT333">
        <v>1</v>
      </c>
      <c r="DU333">
        <v>1</v>
      </c>
      <c r="DV333">
        <v>2</v>
      </c>
      <c r="DW333" t="s">
        <v>368</v>
      </c>
      <c r="DX333">
        <v>3.22793</v>
      </c>
      <c r="DY333">
        <v>2.70435</v>
      </c>
      <c r="DZ333">
        <v>0.29354</v>
      </c>
      <c r="EA333">
        <v>0.293665</v>
      </c>
      <c r="EB333">
        <v>0.0770598</v>
      </c>
      <c r="EC333">
        <v>0.07544430000000001</v>
      </c>
      <c r="ED333">
        <v>22991</v>
      </c>
      <c r="EE333">
        <v>22414.3</v>
      </c>
      <c r="EF333">
        <v>31175</v>
      </c>
      <c r="EG333">
        <v>30093.2</v>
      </c>
      <c r="EH333">
        <v>38539.9</v>
      </c>
      <c r="EI333">
        <v>36818.1</v>
      </c>
      <c r="EJ333">
        <v>43682.4</v>
      </c>
      <c r="EK333">
        <v>42045.2</v>
      </c>
      <c r="EL333">
        <v>2.08052</v>
      </c>
      <c r="EM333">
        <v>1.85072</v>
      </c>
      <c r="EN333">
        <v>0.00199303</v>
      </c>
      <c r="EO333">
        <v>0</v>
      </c>
      <c r="EP333">
        <v>23.3868</v>
      </c>
      <c r="EQ333">
        <v>999.9</v>
      </c>
      <c r="ER333">
        <v>33</v>
      </c>
      <c r="ES333">
        <v>33.5</v>
      </c>
      <c r="ET333">
        <v>16.9343</v>
      </c>
      <c r="EU333">
        <v>61.1277</v>
      </c>
      <c r="EV333">
        <v>22.7564</v>
      </c>
      <c r="EW333">
        <v>1</v>
      </c>
      <c r="EX333">
        <v>0.08122459999999999</v>
      </c>
      <c r="EY333">
        <v>2.30919</v>
      </c>
      <c r="EZ333">
        <v>20.1412</v>
      </c>
      <c r="FA333">
        <v>5.22388</v>
      </c>
      <c r="FB333">
        <v>11.998</v>
      </c>
      <c r="FC333">
        <v>4.9669</v>
      </c>
      <c r="FD333">
        <v>3.297</v>
      </c>
      <c r="FE333">
        <v>9999</v>
      </c>
      <c r="FF333">
        <v>9999</v>
      </c>
      <c r="FG333">
        <v>9999</v>
      </c>
      <c r="FH333">
        <v>30.7</v>
      </c>
      <c r="FI333">
        <v>4.97153</v>
      </c>
      <c r="FJ333">
        <v>1.86829</v>
      </c>
      <c r="FK333">
        <v>1.8596</v>
      </c>
      <c r="FL333">
        <v>1.86569</v>
      </c>
      <c r="FM333">
        <v>1.86355</v>
      </c>
      <c r="FN333">
        <v>1.86493</v>
      </c>
      <c r="FO333">
        <v>1.8604</v>
      </c>
      <c r="FP333">
        <v>1.86447</v>
      </c>
      <c r="FQ333">
        <v>0</v>
      </c>
      <c r="FR333">
        <v>0</v>
      </c>
      <c r="FS333">
        <v>0</v>
      </c>
      <c r="FT333">
        <v>0</v>
      </c>
      <c r="FU333" t="s">
        <v>358</v>
      </c>
      <c r="FV333" t="s">
        <v>359</v>
      </c>
      <c r="FW333" t="s">
        <v>360</v>
      </c>
      <c r="FX333" t="s">
        <v>360</v>
      </c>
      <c r="FY333" t="s">
        <v>360</v>
      </c>
      <c r="FZ333" t="s">
        <v>360</v>
      </c>
      <c r="GA333">
        <v>0</v>
      </c>
      <c r="GB333">
        <v>100</v>
      </c>
      <c r="GC333">
        <v>100</v>
      </c>
      <c r="GD333">
        <v>-6.71</v>
      </c>
      <c r="GE333">
        <v>-0.0156</v>
      </c>
      <c r="GF333">
        <v>1.311380936371286</v>
      </c>
      <c r="GG333">
        <v>-0.004200780211792431</v>
      </c>
      <c r="GH333">
        <v>-6.086107273994438E-07</v>
      </c>
      <c r="GI333">
        <v>3.538391214060535E-10</v>
      </c>
      <c r="GJ333">
        <v>-0.03673970004362161</v>
      </c>
      <c r="GK333">
        <v>0.006682484536868237</v>
      </c>
      <c r="GL333">
        <v>-0.0007200357986506558</v>
      </c>
      <c r="GM333">
        <v>2.515042002614049E-05</v>
      </c>
      <c r="GN333">
        <v>15</v>
      </c>
      <c r="GO333">
        <v>1944</v>
      </c>
      <c r="GP333">
        <v>3</v>
      </c>
      <c r="GQ333">
        <v>20</v>
      </c>
      <c r="GR333">
        <v>9.699999999999999</v>
      </c>
      <c r="GS333">
        <v>9.800000000000001</v>
      </c>
      <c r="GT333">
        <v>4.01733</v>
      </c>
      <c r="GU333">
        <v>2.41699</v>
      </c>
      <c r="GV333">
        <v>1.44775</v>
      </c>
      <c r="GW333">
        <v>2.28638</v>
      </c>
      <c r="GX333">
        <v>1.55151</v>
      </c>
      <c r="GY333">
        <v>2.46338</v>
      </c>
      <c r="GZ333">
        <v>38.7225</v>
      </c>
      <c r="HA333">
        <v>24.0612</v>
      </c>
      <c r="HB333">
        <v>18</v>
      </c>
      <c r="HC333">
        <v>581.412</v>
      </c>
      <c r="HD333">
        <v>437.357</v>
      </c>
      <c r="HE333">
        <v>19.9986</v>
      </c>
      <c r="HF333">
        <v>28.0289</v>
      </c>
      <c r="HG333">
        <v>29.9996</v>
      </c>
      <c r="HH333">
        <v>28.212</v>
      </c>
      <c r="HI333">
        <v>28.2029</v>
      </c>
      <c r="HJ333">
        <v>80.411</v>
      </c>
      <c r="HK333">
        <v>29.1051</v>
      </c>
      <c r="HL333">
        <v>24.3841</v>
      </c>
      <c r="HM333">
        <v>20</v>
      </c>
      <c r="HN333">
        <v>2000</v>
      </c>
      <c r="HO333">
        <v>13.1519</v>
      </c>
      <c r="HP333">
        <v>98.92149999999999</v>
      </c>
      <c r="HQ333">
        <v>100.444</v>
      </c>
    </row>
    <row r="334" spans="1:225">
      <c r="A334">
        <v>318</v>
      </c>
      <c r="B334">
        <v>1714166057.6</v>
      </c>
      <c r="C334">
        <v>15000.5</v>
      </c>
      <c r="D334" t="s">
        <v>1026</v>
      </c>
      <c r="E334" t="s">
        <v>1027</v>
      </c>
      <c r="F334">
        <v>5</v>
      </c>
      <c r="G334" t="s">
        <v>580</v>
      </c>
      <c r="H334">
        <v>1714166049.599999</v>
      </c>
      <c r="I334">
        <f>(J334)/1000</f>
        <v>0</v>
      </c>
      <c r="J334">
        <f>IF(BE334, AM334, AG334)</f>
        <v>0</v>
      </c>
      <c r="K334">
        <f>IF(BE334, AH334, AF334)</f>
        <v>0</v>
      </c>
      <c r="L334">
        <f>BG334 - IF(AT334&gt;1, K334*BA334*100.0/(AV334*BU334), 0)</f>
        <v>0</v>
      </c>
      <c r="M334">
        <f>((S334-I334/2)*L334-K334)/(S334+I334/2)</f>
        <v>0</v>
      </c>
      <c r="N334">
        <f>M334*(BN334+BO334)/1000.0</f>
        <v>0</v>
      </c>
      <c r="O334">
        <f>(BG334 - IF(AT334&gt;1, K334*BA334*100.0/(AV334*BU334), 0))*(BN334+BO334)/1000.0</f>
        <v>0</v>
      </c>
      <c r="P334">
        <f>2.0/((1/R334-1/Q334)+SIGN(R334)*SQRT((1/R334-1/Q334)*(1/R334-1/Q334) + 4*BB334/((BB334+1)*(BB334+1))*(2*1/R334*1/Q334-1/Q334*1/Q334)))</f>
        <v>0</v>
      </c>
      <c r="Q334">
        <f>IF(LEFT(BC334,1)&lt;&gt;"0",IF(LEFT(BC334,1)="1",3.0,BD334),$D$5+$E$5*(BU334*BN334/($K$5*1000))+$F$5*(BU334*BN334/($K$5*1000))*MAX(MIN(BA334,$J$5),$I$5)*MAX(MIN(BA334,$J$5),$I$5)+$G$5*MAX(MIN(BA334,$J$5),$I$5)*(BU334*BN334/($K$5*1000))+$H$5*(BU334*BN334/($K$5*1000))*(BU334*BN334/($K$5*1000)))</f>
        <v>0</v>
      </c>
      <c r="R334">
        <f>I334*(1000-(1000*0.61365*exp(17.502*V334/(240.97+V334))/(BN334+BO334)+BI334)/2)/(1000*0.61365*exp(17.502*V334/(240.97+V334))/(BN334+BO334)-BI334)</f>
        <v>0</v>
      </c>
      <c r="S334">
        <f>1/((BB334+1)/(P334/1.6)+1/(Q334/1.37)) + BB334/((BB334+1)/(P334/1.6) + BB334/(Q334/1.37))</f>
        <v>0</v>
      </c>
      <c r="T334">
        <f>(AW334*AZ334)</f>
        <v>0</v>
      </c>
      <c r="U334">
        <f>(BP334+(T334+2*0.95*5.67E-8*(((BP334+$B$7)+273)^4-(BP334+273)^4)-44100*I334)/(1.84*29.3*Q334+8*0.95*5.67E-8*(BP334+273)^3))</f>
        <v>0</v>
      </c>
      <c r="V334">
        <f>($C$7*BQ334+$D$7*BR334+$E$7*U334)</f>
        <v>0</v>
      </c>
      <c r="W334">
        <f>0.61365*exp(17.502*V334/(240.97+V334))</f>
        <v>0</v>
      </c>
      <c r="X334">
        <f>(Y334/Z334*100)</f>
        <v>0</v>
      </c>
      <c r="Y334">
        <f>BI334*(BN334+BO334)/1000</f>
        <v>0</v>
      </c>
      <c r="Z334">
        <f>0.61365*exp(17.502*BP334/(240.97+BP334))</f>
        <v>0</v>
      </c>
      <c r="AA334">
        <f>(W334-BI334*(BN334+BO334)/1000)</f>
        <v>0</v>
      </c>
      <c r="AB334">
        <f>(-I334*44100)</f>
        <v>0</v>
      </c>
      <c r="AC334">
        <f>2*29.3*Q334*0.92*(BP334-V334)</f>
        <v>0</v>
      </c>
      <c r="AD334">
        <f>2*0.95*5.67E-8*(((BP334+$B$7)+273)^4-(V334+273)^4)</f>
        <v>0</v>
      </c>
      <c r="AE334">
        <f>T334+AD334+AB334+AC334</f>
        <v>0</v>
      </c>
      <c r="AF334">
        <f>BM334*AT334*(BH334-BG334*(1000-AT334*BJ334)/(1000-AT334*BI334))/(100*BA334)</f>
        <v>0</v>
      </c>
      <c r="AG334">
        <f>1000*BM334*AT334*(BI334-BJ334)/(100*BA334*(1000-AT334*BI334))</f>
        <v>0</v>
      </c>
      <c r="AH334">
        <f>(AI334 - AJ334 - BN334*1E3/(8.314*(BP334+273.15)) * AL334/BM334 * AK334) * BM334/(100*BA334) * (1000 - BJ334)/1000</f>
        <v>0</v>
      </c>
      <c r="AI334">
        <v>2026.725973744607</v>
      </c>
      <c r="AJ334">
        <v>2026.694606060606</v>
      </c>
      <c r="AK334">
        <v>-0.00492472421047153</v>
      </c>
      <c r="AL334">
        <v>67.23204493871481</v>
      </c>
      <c r="AM334">
        <f>(AO334 - AN334 + BN334*1E3/(8.314*(BP334+273.15)) * AQ334/BM334 * AP334) * BM334/(100*BA334) * 1000/(1000 - AO334)</f>
        <v>0</v>
      </c>
      <c r="AN334">
        <v>13.13495927126315</v>
      </c>
      <c r="AO334">
        <v>13.62822181818181</v>
      </c>
      <c r="AP334">
        <v>-4.355012523642356E-05</v>
      </c>
      <c r="AQ334">
        <v>78.51813384439492</v>
      </c>
      <c r="AR334">
        <v>6</v>
      </c>
      <c r="AS334">
        <v>1</v>
      </c>
      <c r="AT334">
        <f>IF(AR334*$H$13&gt;=AV334,1.0,(AV334/(AV334-AR334*$H$13)))</f>
        <v>0</v>
      </c>
      <c r="AU334">
        <f>(AT334-1)*100</f>
        <v>0</v>
      </c>
      <c r="AV334">
        <f>MAX(0,($B$13+$C$13*BU334)/(1+$D$13*BU334)*BN334/(BP334+273)*$E$13)</f>
        <v>0</v>
      </c>
      <c r="AW334">
        <f>$B$11*BV334+$C$11*BW334+$F$11*CH334*(1-CK334)</f>
        <v>0</v>
      </c>
      <c r="AX334">
        <f>AW334*AY334</f>
        <v>0</v>
      </c>
      <c r="AY334">
        <f>($B$11*$D$9+$C$11*$D$9+$F$11*((CU334+CM334)/MAX(CU334+CM334+CV334, 0.1)*$I$9+CV334/MAX(CU334+CM334+CV334, 0.1)*$J$9))/($B$11+$C$11+$F$11)</f>
        <v>0</v>
      </c>
      <c r="AZ334">
        <f>($B$11*$K$9+$C$11*$K$9+$F$11*((CU334+CM334)/MAX(CU334+CM334+CV334, 0.1)*$P$9+CV334/MAX(CU334+CM334+CV334, 0.1)*$Q$9))/($B$11+$C$11+$F$11)</f>
        <v>0</v>
      </c>
      <c r="BA334">
        <v>6</v>
      </c>
      <c r="BB334">
        <v>0.5</v>
      </c>
      <c r="BC334" t="s">
        <v>355</v>
      </c>
      <c r="BD334">
        <v>2</v>
      </c>
      <c r="BE334" t="b">
        <v>1</v>
      </c>
      <c r="BF334">
        <v>1714166049.599999</v>
      </c>
      <c r="BG334">
        <v>1999.158064516129</v>
      </c>
      <c r="BH334">
        <v>2000.049677419355</v>
      </c>
      <c r="BI334">
        <v>13.63494838709677</v>
      </c>
      <c r="BJ334">
        <v>13.13653225806452</v>
      </c>
      <c r="BK334">
        <v>2005.865806451613</v>
      </c>
      <c r="BL334">
        <v>13.65066451612903</v>
      </c>
      <c r="BM334">
        <v>600.0144838709679</v>
      </c>
      <c r="BN334">
        <v>101.2522580645161</v>
      </c>
      <c r="BO334">
        <v>0.1000222387096774</v>
      </c>
      <c r="BP334">
        <v>23.29585806451613</v>
      </c>
      <c r="BQ334">
        <v>23.39015483870967</v>
      </c>
      <c r="BR334">
        <v>999.9000000000003</v>
      </c>
      <c r="BS334">
        <v>0</v>
      </c>
      <c r="BT334">
        <v>0</v>
      </c>
      <c r="BU334">
        <v>9997.417741935482</v>
      </c>
      <c r="BV334">
        <v>0</v>
      </c>
      <c r="BW334">
        <v>572.5907419354841</v>
      </c>
      <c r="BX334">
        <v>-0.8914713225806451</v>
      </c>
      <c r="BY334">
        <v>2026.793225806452</v>
      </c>
      <c r="BZ334">
        <v>2026.673548387097</v>
      </c>
      <c r="CA334">
        <v>0.4984189677419354</v>
      </c>
      <c r="CB334">
        <v>2000.049677419355</v>
      </c>
      <c r="CC334">
        <v>13.13653225806452</v>
      </c>
      <c r="CD334">
        <v>1.380569354838709</v>
      </c>
      <c r="CE334">
        <v>1.330103870967742</v>
      </c>
      <c r="CF334">
        <v>11.70587741935484</v>
      </c>
      <c r="CG334">
        <v>11.1434</v>
      </c>
      <c r="CH334">
        <v>349.960064516129</v>
      </c>
      <c r="CI334">
        <v>0.8999823225806451</v>
      </c>
      <c r="CJ334">
        <v>0.1000175225806452</v>
      </c>
      <c r="CK334">
        <v>0</v>
      </c>
      <c r="CL334">
        <v>270.9411612903226</v>
      </c>
      <c r="CM334">
        <v>5.00098</v>
      </c>
      <c r="CN334">
        <v>1394.385483870968</v>
      </c>
      <c r="CO334">
        <v>3192.754516129033</v>
      </c>
      <c r="CP334">
        <v>34.69725806451613</v>
      </c>
      <c r="CQ334">
        <v>38.01593548387095</v>
      </c>
      <c r="CR334">
        <v>36.415</v>
      </c>
      <c r="CS334">
        <v>37.19325806451613</v>
      </c>
      <c r="CT334">
        <v>36.37683870967741</v>
      </c>
      <c r="CU334">
        <v>310.4564516129033</v>
      </c>
      <c r="CV334">
        <v>34.5</v>
      </c>
      <c r="CW334">
        <v>0</v>
      </c>
      <c r="CX334">
        <v>1714166144.9</v>
      </c>
      <c r="CY334">
        <v>0</v>
      </c>
      <c r="CZ334">
        <v>1714165438.6</v>
      </c>
      <c r="DA334" t="s">
        <v>985</v>
      </c>
      <c r="DB334">
        <v>1714165438.6</v>
      </c>
      <c r="DC334">
        <v>1714165431.6</v>
      </c>
      <c r="DD334">
        <v>11</v>
      </c>
      <c r="DE334">
        <v>-0.07000000000000001</v>
      </c>
      <c r="DF334">
        <v>0.013</v>
      </c>
      <c r="DG334">
        <v>-6.555</v>
      </c>
      <c r="DH334">
        <v>-0.015</v>
      </c>
      <c r="DI334">
        <v>2000</v>
      </c>
      <c r="DJ334">
        <v>14</v>
      </c>
      <c r="DK334">
        <v>0.64</v>
      </c>
      <c r="DL334">
        <v>0.25</v>
      </c>
      <c r="DM334">
        <v>-0.8961328292682927</v>
      </c>
      <c r="DN334">
        <v>0.4779714982578409</v>
      </c>
      <c r="DO334">
        <v>0.1613925447043375</v>
      </c>
      <c r="DP334">
        <v>0</v>
      </c>
      <c r="DQ334">
        <v>0.5014626585365853</v>
      </c>
      <c r="DR334">
        <v>-0.06201836236933776</v>
      </c>
      <c r="DS334">
        <v>0.006266134462562626</v>
      </c>
      <c r="DT334">
        <v>1</v>
      </c>
      <c r="DU334">
        <v>1</v>
      </c>
      <c r="DV334">
        <v>2</v>
      </c>
      <c r="DW334" t="s">
        <v>368</v>
      </c>
      <c r="DX334">
        <v>3.22785</v>
      </c>
      <c r="DY334">
        <v>2.70429</v>
      </c>
      <c r="DZ334">
        <v>0.293554</v>
      </c>
      <c r="EA334">
        <v>0.293678</v>
      </c>
      <c r="EB334">
        <v>0.0767173</v>
      </c>
      <c r="EC334">
        <v>0.07505249999999999</v>
      </c>
      <c r="ED334">
        <v>22992.9</v>
      </c>
      <c r="EE334">
        <v>22416.8</v>
      </c>
      <c r="EF334">
        <v>31177.8</v>
      </c>
      <c r="EG334">
        <v>30096.6</v>
      </c>
      <c r="EH334">
        <v>38558.2</v>
      </c>
      <c r="EI334">
        <v>36837.8</v>
      </c>
      <c r="EJ334">
        <v>43686.9</v>
      </c>
      <c r="EK334">
        <v>42049.8</v>
      </c>
      <c r="EL334">
        <v>2.08245</v>
      </c>
      <c r="EM334">
        <v>1.85142</v>
      </c>
      <c r="EN334">
        <v>0.00355765</v>
      </c>
      <c r="EO334">
        <v>0</v>
      </c>
      <c r="EP334">
        <v>23.3282</v>
      </c>
      <c r="EQ334">
        <v>999.9</v>
      </c>
      <c r="ER334">
        <v>32.9</v>
      </c>
      <c r="ES334">
        <v>33.5</v>
      </c>
      <c r="ET334">
        <v>16.8823</v>
      </c>
      <c r="EU334">
        <v>61.4678</v>
      </c>
      <c r="EV334">
        <v>22.2155</v>
      </c>
      <c r="EW334">
        <v>1</v>
      </c>
      <c r="EX334">
        <v>0.07772610000000001</v>
      </c>
      <c r="EY334">
        <v>2.27874</v>
      </c>
      <c r="EZ334">
        <v>20.1428</v>
      </c>
      <c r="FA334">
        <v>5.22568</v>
      </c>
      <c r="FB334">
        <v>11.998</v>
      </c>
      <c r="FC334">
        <v>4.96575</v>
      </c>
      <c r="FD334">
        <v>3.297</v>
      </c>
      <c r="FE334">
        <v>9999</v>
      </c>
      <c r="FF334">
        <v>9999</v>
      </c>
      <c r="FG334">
        <v>9999</v>
      </c>
      <c r="FH334">
        <v>30.7</v>
      </c>
      <c r="FI334">
        <v>4.97153</v>
      </c>
      <c r="FJ334">
        <v>1.86826</v>
      </c>
      <c r="FK334">
        <v>1.85968</v>
      </c>
      <c r="FL334">
        <v>1.86569</v>
      </c>
      <c r="FM334">
        <v>1.86356</v>
      </c>
      <c r="FN334">
        <v>1.86493</v>
      </c>
      <c r="FO334">
        <v>1.86038</v>
      </c>
      <c r="FP334">
        <v>1.86447</v>
      </c>
      <c r="FQ334">
        <v>0</v>
      </c>
      <c r="FR334">
        <v>0</v>
      </c>
      <c r="FS334">
        <v>0</v>
      </c>
      <c r="FT334">
        <v>0</v>
      </c>
      <c r="FU334" t="s">
        <v>358</v>
      </c>
      <c r="FV334" t="s">
        <v>359</v>
      </c>
      <c r="FW334" t="s">
        <v>360</v>
      </c>
      <c r="FX334" t="s">
        <v>360</v>
      </c>
      <c r="FY334" t="s">
        <v>360</v>
      </c>
      <c r="FZ334" t="s">
        <v>360</v>
      </c>
      <c r="GA334">
        <v>0</v>
      </c>
      <c r="GB334">
        <v>100</v>
      </c>
      <c r="GC334">
        <v>100</v>
      </c>
      <c r="GD334">
        <v>-6.71</v>
      </c>
      <c r="GE334">
        <v>-0.0157</v>
      </c>
      <c r="GF334">
        <v>1.311380936371286</v>
      </c>
      <c r="GG334">
        <v>-0.004200780211792431</v>
      </c>
      <c r="GH334">
        <v>-6.086107273994438E-07</v>
      </c>
      <c r="GI334">
        <v>3.538391214060535E-10</v>
      </c>
      <c r="GJ334">
        <v>-0.03673970004362161</v>
      </c>
      <c r="GK334">
        <v>0.006682484536868237</v>
      </c>
      <c r="GL334">
        <v>-0.0007200357986506558</v>
      </c>
      <c r="GM334">
        <v>2.515042002614049E-05</v>
      </c>
      <c r="GN334">
        <v>15</v>
      </c>
      <c r="GO334">
        <v>1944</v>
      </c>
      <c r="GP334">
        <v>3</v>
      </c>
      <c r="GQ334">
        <v>20</v>
      </c>
      <c r="GR334">
        <v>10.3</v>
      </c>
      <c r="GS334">
        <v>10.4</v>
      </c>
      <c r="GT334">
        <v>4.01733</v>
      </c>
      <c r="GU334">
        <v>2.43042</v>
      </c>
      <c r="GV334">
        <v>1.44775</v>
      </c>
      <c r="GW334">
        <v>2.28516</v>
      </c>
      <c r="GX334">
        <v>1.55151</v>
      </c>
      <c r="GY334">
        <v>2.34497</v>
      </c>
      <c r="GZ334">
        <v>38.6979</v>
      </c>
      <c r="HA334">
        <v>24.0525</v>
      </c>
      <c r="HB334">
        <v>18</v>
      </c>
      <c r="HC334">
        <v>582.317</v>
      </c>
      <c r="HD334">
        <v>437.456</v>
      </c>
      <c r="HE334">
        <v>19.9997</v>
      </c>
      <c r="HF334">
        <v>27.9815</v>
      </c>
      <c r="HG334">
        <v>29.9996</v>
      </c>
      <c r="HH334">
        <v>28.1678</v>
      </c>
      <c r="HI334">
        <v>28.1603</v>
      </c>
      <c r="HJ334">
        <v>80.4147</v>
      </c>
      <c r="HK334">
        <v>29.3858</v>
      </c>
      <c r="HL334">
        <v>24.3841</v>
      </c>
      <c r="HM334">
        <v>20</v>
      </c>
      <c r="HN334">
        <v>2000</v>
      </c>
      <c r="HO334">
        <v>13.1602</v>
      </c>
      <c r="HP334">
        <v>98.931</v>
      </c>
      <c r="HQ334">
        <v>100.455</v>
      </c>
    </row>
    <row r="335" spans="1:225">
      <c r="A335">
        <v>319</v>
      </c>
      <c r="B335">
        <v>1714166596.6</v>
      </c>
      <c r="C335">
        <v>15539.5</v>
      </c>
      <c r="D335" t="s">
        <v>1028</v>
      </c>
      <c r="E335" t="s">
        <v>1029</v>
      </c>
      <c r="F335">
        <v>5</v>
      </c>
      <c r="G335" t="s">
        <v>640</v>
      </c>
      <c r="H335">
        <v>1714166588.599999</v>
      </c>
      <c r="I335">
        <f>(J335)/1000</f>
        <v>0</v>
      </c>
      <c r="J335">
        <f>IF(BE335, AM335, AG335)</f>
        <v>0</v>
      </c>
      <c r="K335">
        <f>IF(BE335, AH335, AF335)</f>
        <v>0</v>
      </c>
      <c r="L335">
        <f>BG335 - IF(AT335&gt;1, K335*BA335*100.0/(AV335*BU335), 0)</f>
        <v>0</v>
      </c>
      <c r="M335">
        <f>((S335-I335/2)*L335-K335)/(S335+I335/2)</f>
        <v>0</v>
      </c>
      <c r="N335">
        <f>M335*(BN335+BO335)/1000.0</f>
        <v>0</v>
      </c>
      <c r="O335">
        <f>(BG335 - IF(AT335&gt;1, K335*BA335*100.0/(AV335*BU335), 0))*(BN335+BO335)/1000.0</f>
        <v>0</v>
      </c>
      <c r="P335">
        <f>2.0/((1/R335-1/Q335)+SIGN(R335)*SQRT((1/R335-1/Q335)*(1/R335-1/Q335) + 4*BB335/((BB335+1)*(BB335+1))*(2*1/R335*1/Q335-1/Q335*1/Q335)))</f>
        <v>0</v>
      </c>
      <c r="Q335">
        <f>IF(LEFT(BC335,1)&lt;&gt;"0",IF(LEFT(BC335,1)="1",3.0,BD335),$D$5+$E$5*(BU335*BN335/($K$5*1000))+$F$5*(BU335*BN335/($K$5*1000))*MAX(MIN(BA335,$J$5),$I$5)*MAX(MIN(BA335,$J$5),$I$5)+$G$5*MAX(MIN(BA335,$J$5),$I$5)*(BU335*BN335/($K$5*1000))+$H$5*(BU335*BN335/($K$5*1000))*(BU335*BN335/($K$5*1000)))</f>
        <v>0</v>
      </c>
      <c r="R335">
        <f>I335*(1000-(1000*0.61365*exp(17.502*V335/(240.97+V335))/(BN335+BO335)+BI335)/2)/(1000*0.61365*exp(17.502*V335/(240.97+V335))/(BN335+BO335)-BI335)</f>
        <v>0</v>
      </c>
      <c r="S335">
        <f>1/((BB335+1)/(P335/1.6)+1/(Q335/1.37)) + BB335/((BB335+1)/(P335/1.6) + BB335/(Q335/1.37))</f>
        <v>0</v>
      </c>
      <c r="T335">
        <f>(AW335*AZ335)</f>
        <v>0</v>
      </c>
      <c r="U335">
        <f>(BP335+(T335+2*0.95*5.67E-8*(((BP335+$B$7)+273)^4-(BP335+273)^4)-44100*I335)/(1.84*29.3*Q335+8*0.95*5.67E-8*(BP335+273)^3))</f>
        <v>0</v>
      </c>
      <c r="V335">
        <f>($C$7*BQ335+$D$7*BR335+$E$7*U335)</f>
        <v>0</v>
      </c>
      <c r="W335">
        <f>0.61365*exp(17.502*V335/(240.97+V335))</f>
        <v>0</v>
      </c>
      <c r="X335">
        <f>(Y335/Z335*100)</f>
        <v>0</v>
      </c>
      <c r="Y335">
        <f>BI335*(BN335+BO335)/1000</f>
        <v>0</v>
      </c>
      <c r="Z335">
        <f>0.61365*exp(17.502*BP335/(240.97+BP335))</f>
        <v>0</v>
      </c>
      <c r="AA335">
        <f>(W335-BI335*(BN335+BO335)/1000)</f>
        <v>0</v>
      </c>
      <c r="AB335">
        <f>(-I335*44100)</f>
        <v>0</v>
      </c>
      <c r="AC335">
        <f>2*29.3*Q335*0.92*(BP335-V335)</f>
        <v>0</v>
      </c>
      <c r="AD335">
        <f>2*0.95*5.67E-8*(((BP335+$B$7)+273)^4-(V335+273)^4)</f>
        <v>0</v>
      </c>
      <c r="AE335">
        <f>T335+AD335+AB335+AC335</f>
        <v>0</v>
      </c>
      <c r="AF335">
        <f>BM335*AT335*(BH335-BG335*(1000-AT335*BJ335)/(1000-AT335*BI335))/(100*BA335)</f>
        <v>0</v>
      </c>
      <c r="AG335">
        <f>1000*BM335*AT335*(BI335-BJ335)/(100*BA335*(1000-AT335*BI335))</f>
        <v>0</v>
      </c>
      <c r="AH335">
        <f>(AI335 - AJ335 - BN335*1E3/(8.314*(BP335+273.15)) * AL335/BM335 * AK335) * BM335/(100*BA335) * (1000 - BJ335)/1000</f>
        <v>0</v>
      </c>
      <c r="AI335">
        <v>426.6248612525703</v>
      </c>
      <c r="AJ335">
        <v>426.9447939393938</v>
      </c>
      <c r="AK335">
        <v>-0.001142093956279739</v>
      </c>
      <c r="AL335">
        <v>67.23111358345162</v>
      </c>
      <c r="AM335">
        <f>(AO335 - AN335 + BN335*1E3/(8.314*(BP335+273.15)) * AQ335/BM335 * AP335) * BM335/(100*BA335) * 1000/(1000 - AO335)</f>
        <v>0</v>
      </c>
      <c r="AN335">
        <v>15.5344453544546</v>
      </c>
      <c r="AO335">
        <v>16.00805818181817</v>
      </c>
      <c r="AP335">
        <v>0.0004464081933917134</v>
      </c>
      <c r="AQ335">
        <v>78.51911932698761</v>
      </c>
      <c r="AR335">
        <v>0</v>
      </c>
      <c r="AS335">
        <v>0</v>
      </c>
      <c r="AT335">
        <f>IF(AR335*$H$13&gt;=AV335,1.0,(AV335/(AV335-AR335*$H$13)))</f>
        <v>0</v>
      </c>
      <c r="AU335">
        <f>(AT335-1)*100</f>
        <v>0</v>
      </c>
      <c r="AV335">
        <f>MAX(0,($B$13+$C$13*BU335)/(1+$D$13*BU335)*BN335/(BP335+273)*$E$13)</f>
        <v>0</v>
      </c>
      <c r="AW335">
        <f>$B$11*BV335+$C$11*BW335+$F$11*CH335*(1-CK335)</f>
        <v>0</v>
      </c>
      <c r="AX335">
        <f>AW335*AY335</f>
        <v>0</v>
      </c>
      <c r="AY335">
        <f>($B$11*$D$9+$C$11*$D$9+$F$11*((CU335+CM335)/MAX(CU335+CM335+CV335, 0.1)*$I$9+CV335/MAX(CU335+CM335+CV335, 0.1)*$J$9))/($B$11+$C$11+$F$11)</f>
        <v>0</v>
      </c>
      <c r="AZ335">
        <f>($B$11*$K$9+$C$11*$K$9+$F$11*((CU335+CM335)/MAX(CU335+CM335+CV335, 0.1)*$P$9+CV335/MAX(CU335+CM335+CV335, 0.1)*$Q$9))/($B$11+$C$11+$F$11)</f>
        <v>0</v>
      </c>
      <c r="BA335">
        <v>6</v>
      </c>
      <c r="BB335">
        <v>0.5</v>
      </c>
      <c r="BC335" t="s">
        <v>355</v>
      </c>
      <c r="BD335">
        <v>2</v>
      </c>
      <c r="BE335" t="b">
        <v>1</v>
      </c>
      <c r="BF335">
        <v>1714166588.599999</v>
      </c>
      <c r="BG335">
        <v>420.1381290322581</v>
      </c>
      <c r="BH335">
        <v>420.0202903225805</v>
      </c>
      <c r="BI335">
        <v>16.00495483870968</v>
      </c>
      <c r="BJ335">
        <v>15.5342</v>
      </c>
      <c r="BK335">
        <v>420.6752258064516</v>
      </c>
      <c r="BL335">
        <v>16.01604193548387</v>
      </c>
      <c r="BM335">
        <v>599.9987096774194</v>
      </c>
      <c r="BN335">
        <v>101.2475483870968</v>
      </c>
      <c r="BO335">
        <v>0.1000516870967742</v>
      </c>
      <c r="BP335">
        <v>26.32753870967742</v>
      </c>
      <c r="BQ335">
        <v>26.54842258064516</v>
      </c>
      <c r="BR335">
        <v>999.9000000000003</v>
      </c>
      <c r="BS335">
        <v>0</v>
      </c>
      <c r="BT335">
        <v>0</v>
      </c>
      <c r="BU335">
        <v>9993.330322580645</v>
      </c>
      <c r="BV335">
        <v>0</v>
      </c>
      <c r="BW335">
        <v>281.0228064516129</v>
      </c>
      <c r="BX335">
        <v>0.1178961967741935</v>
      </c>
      <c r="BY335">
        <v>426.9717741935484</v>
      </c>
      <c r="BZ335">
        <v>426.6478064516128</v>
      </c>
      <c r="CA335">
        <v>0.4707507741935484</v>
      </c>
      <c r="CB335">
        <v>420.0202903225805</v>
      </c>
      <c r="CC335">
        <v>15.5342</v>
      </c>
      <c r="CD335">
        <v>1.620462580645161</v>
      </c>
      <c r="CE335">
        <v>1.572800322580645</v>
      </c>
      <c r="CF335">
        <v>14.15477741935484</v>
      </c>
      <c r="CG335">
        <v>13.69483870967742</v>
      </c>
      <c r="CH335">
        <v>400.0203548387097</v>
      </c>
      <c r="CI335">
        <v>0.9000032580645161</v>
      </c>
      <c r="CJ335">
        <v>0.0999967129032258</v>
      </c>
      <c r="CK335">
        <v>0</v>
      </c>
      <c r="CL335">
        <v>155.7722903225806</v>
      </c>
      <c r="CM335">
        <v>5.00098</v>
      </c>
      <c r="CN335">
        <v>1066.209032258065</v>
      </c>
      <c r="CO335">
        <v>3656.112903225806</v>
      </c>
      <c r="CP335">
        <v>35.41916129032258</v>
      </c>
      <c r="CQ335">
        <v>39.7800322580645</v>
      </c>
      <c r="CR335">
        <v>37.42309677419355</v>
      </c>
      <c r="CS335">
        <v>38.27193548387095</v>
      </c>
      <c r="CT335">
        <v>37.78609677419355</v>
      </c>
      <c r="CU335">
        <v>355.5183870967742</v>
      </c>
      <c r="CV335">
        <v>39.5025806451613</v>
      </c>
      <c r="CW335">
        <v>0</v>
      </c>
      <c r="CX335">
        <v>1714166683.7</v>
      </c>
      <c r="CY335">
        <v>0</v>
      </c>
      <c r="CZ335">
        <v>1714165438.6</v>
      </c>
      <c r="DA335" t="s">
        <v>985</v>
      </c>
      <c r="DB335">
        <v>1714165438.6</v>
      </c>
      <c r="DC335">
        <v>1714165431.6</v>
      </c>
      <c r="DD335">
        <v>11</v>
      </c>
      <c r="DE335">
        <v>-0.07000000000000001</v>
      </c>
      <c r="DF335">
        <v>0.013</v>
      </c>
      <c r="DG335">
        <v>-6.555</v>
      </c>
      <c r="DH335">
        <v>-0.015</v>
      </c>
      <c r="DI335">
        <v>2000</v>
      </c>
      <c r="DJ335">
        <v>14</v>
      </c>
      <c r="DK335">
        <v>0.64</v>
      </c>
      <c r="DL335">
        <v>0.25</v>
      </c>
      <c r="DM335">
        <v>0.08835442974999999</v>
      </c>
      <c r="DN335">
        <v>0.4725464664540338</v>
      </c>
      <c r="DO335">
        <v>0.05213508847043748</v>
      </c>
      <c r="DP335">
        <v>0</v>
      </c>
      <c r="DQ335">
        <v>0.4172554</v>
      </c>
      <c r="DR335">
        <v>0.789386138836772</v>
      </c>
      <c r="DS335">
        <v>0.09432261397427449</v>
      </c>
      <c r="DT335">
        <v>0</v>
      </c>
      <c r="DU335">
        <v>0</v>
      </c>
      <c r="DV335">
        <v>2</v>
      </c>
      <c r="DW335" t="s">
        <v>357</v>
      </c>
      <c r="DX335">
        <v>3.22864</v>
      </c>
      <c r="DY335">
        <v>2.70428</v>
      </c>
      <c r="DZ335">
        <v>0.105289</v>
      </c>
      <c r="EA335">
        <v>0.105489</v>
      </c>
      <c r="EB335">
        <v>0.0864684</v>
      </c>
      <c r="EC335">
        <v>0.0849377</v>
      </c>
      <c r="ED335">
        <v>29145.5</v>
      </c>
      <c r="EE335">
        <v>28416.4</v>
      </c>
      <c r="EF335">
        <v>31203.3</v>
      </c>
      <c r="EG335">
        <v>30123.5</v>
      </c>
      <c r="EH335">
        <v>38178</v>
      </c>
      <c r="EI335">
        <v>36469.1</v>
      </c>
      <c r="EJ335">
        <v>43725.3</v>
      </c>
      <c r="EK335">
        <v>42086.5</v>
      </c>
      <c r="EL335">
        <v>2.12308</v>
      </c>
      <c r="EM335">
        <v>1.85898</v>
      </c>
      <c r="EN335">
        <v>0.115298</v>
      </c>
      <c r="EO335">
        <v>0</v>
      </c>
      <c r="EP335">
        <v>24.7024</v>
      </c>
      <c r="EQ335">
        <v>999.9</v>
      </c>
      <c r="ER335">
        <v>35</v>
      </c>
      <c r="ES335">
        <v>33.2</v>
      </c>
      <c r="ET335">
        <v>17.6638</v>
      </c>
      <c r="EU335">
        <v>61.8078</v>
      </c>
      <c r="EV335">
        <v>22.488</v>
      </c>
      <c r="EW335">
        <v>1</v>
      </c>
      <c r="EX335">
        <v>0.0396087</v>
      </c>
      <c r="EY335">
        <v>-1.40306</v>
      </c>
      <c r="EZ335">
        <v>20.1523</v>
      </c>
      <c r="FA335">
        <v>5.22777</v>
      </c>
      <c r="FB335">
        <v>11.998</v>
      </c>
      <c r="FC335">
        <v>4.96725</v>
      </c>
      <c r="FD335">
        <v>3.297</v>
      </c>
      <c r="FE335">
        <v>9999</v>
      </c>
      <c r="FF335">
        <v>9999</v>
      </c>
      <c r="FG335">
        <v>9999</v>
      </c>
      <c r="FH335">
        <v>30.9</v>
      </c>
      <c r="FI335">
        <v>4.97151</v>
      </c>
      <c r="FJ335">
        <v>1.86825</v>
      </c>
      <c r="FK335">
        <v>1.85961</v>
      </c>
      <c r="FL335">
        <v>1.86567</v>
      </c>
      <c r="FM335">
        <v>1.86356</v>
      </c>
      <c r="FN335">
        <v>1.86493</v>
      </c>
      <c r="FO335">
        <v>1.86037</v>
      </c>
      <c r="FP335">
        <v>1.86447</v>
      </c>
      <c r="FQ335">
        <v>0</v>
      </c>
      <c r="FR335">
        <v>0</v>
      </c>
      <c r="FS335">
        <v>0</v>
      </c>
      <c r="FT335">
        <v>0</v>
      </c>
      <c r="FU335" t="s">
        <v>358</v>
      </c>
      <c r="FV335" t="s">
        <v>359</v>
      </c>
      <c r="FW335" t="s">
        <v>360</v>
      </c>
      <c r="FX335" t="s">
        <v>360</v>
      </c>
      <c r="FY335" t="s">
        <v>360</v>
      </c>
      <c r="FZ335" t="s">
        <v>360</v>
      </c>
      <c r="GA335">
        <v>0</v>
      </c>
      <c r="GB335">
        <v>100</v>
      </c>
      <c r="GC335">
        <v>100</v>
      </c>
      <c r="GD335">
        <v>-0.537</v>
      </c>
      <c r="GE335">
        <v>-0.0111</v>
      </c>
      <c r="GF335">
        <v>1.311380936371286</v>
      </c>
      <c r="GG335">
        <v>-0.004200780211792431</v>
      </c>
      <c r="GH335">
        <v>-6.086107273994438E-07</v>
      </c>
      <c r="GI335">
        <v>3.538391214060535E-10</v>
      </c>
      <c r="GJ335">
        <v>-0.03673970004362161</v>
      </c>
      <c r="GK335">
        <v>0.006682484536868237</v>
      </c>
      <c r="GL335">
        <v>-0.0007200357986506558</v>
      </c>
      <c r="GM335">
        <v>2.515042002614049E-05</v>
      </c>
      <c r="GN335">
        <v>15</v>
      </c>
      <c r="GO335">
        <v>1944</v>
      </c>
      <c r="GP335">
        <v>3</v>
      </c>
      <c r="GQ335">
        <v>20</v>
      </c>
      <c r="GR335">
        <v>19.3</v>
      </c>
      <c r="GS335">
        <v>19.4</v>
      </c>
      <c r="GT335">
        <v>1.13403</v>
      </c>
      <c r="GU335">
        <v>2.44507</v>
      </c>
      <c r="GV335">
        <v>1.44775</v>
      </c>
      <c r="GW335">
        <v>2.28516</v>
      </c>
      <c r="GX335">
        <v>1.55151</v>
      </c>
      <c r="GY335">
        <v>2.42676</v>
      </c>
      <c r="GZ335">
        <v>38.1593</v>
      </c>
      <c r="HA335">
        <v>24.0787</v>
      </c>
      <c r="HB335">
        <v>18</v>
      </c>
      <c r="HC335">
        <v>606.016</v>
      </c>
      <c r="HD335">
        <v>438.228</v>
      </c>
      <c r="HE335">
        <v>28.0014</v>
      </c>
      <c r="HF335">
        <v>27.5068</v>
      </c>
      <c r="HG335">
        <v>29.9999</v>
      </c>
      <c r="HH335">
        <v>27.6802</v>
      </c>
      <c r="HI335">
        <v>27.6653</v>
      </c>
      <c r="HJ335">
        <v>22.7076</v>
      </c>
      <c r="HK335">
        <v>19.8516</v>
      </c>
      <c r="HL335">
        <v>33.0893</v>
      </c>
      <c r="HM335">
        <v>28</v>
      </c>
      <c r="HN335">
        <v>420</v>
      </c>
      <c r="HO335">
        <v>15.3736</v>
      </c>
      <c r="HP335">
        <v>99.0155</v>
      </c>
      <c r="HQ335">
        <v>100.544</v>
      </c>
    </row>
    <row r="336" spans="1:225">
      <c r="A336">
        <v>320</v>
      </c>
      <c r="B336">
        <v>1714166617.6</v>
      </c>
      <c r="C336">
        <v>15560.5</v>
      </c>
      <c r="D336" t="s">
        <v>1030</v>
      </c>
      <c r="E336" t="s">
        <v>1031</v>
      </c>
      <c r="F336">
        <v>5</v>
      </c>
      <c r="G336" t="s">
        <v>640</v>
      </c>
      <c r="H336">
        <v>1714166611.35</v>
      </c>
      <c r="I336">
        <f>(J336)/1000</f>
        <v>0</v>
      </c>
      <c r="J336">
        <f>IF(BE336, AM336, AG336)</f>
        <v>0</v>
      </c>
      <c r="K336">
        <f>IF(BE336, AH336, AF336)</f>
        <v>0</v>
      </c>
      <c r="L336">
        <f>BG336 - IF(AT336&gt;1, K336*BA336*100.0/(AV336*BU336), 0)</f>
        <v>0</v>
      </c>
      <c r="M336">
        <f>((S336-I336/2)*L336-K336)/(S336+I336/2)</f>
        <v>0</v>
      </c>
      <c r="N336">
        <f>M336*(BN336+BO336)/1000.0</f>
        <v>0</v>
      </c>
      <c r="O336">
        <f>(BG336 - IF(AT336&gt;1, K336*BA336*100.0/(AV336*BU336), 0))*(BN336+BO336)/1000.0</f>
        <v>0</v>
      </c>
      <c r="P336">
        <f>2.0/((1/R336-1/Q336)+SIGN(R336)*SQRT((1/R336-1/Q336)*(1/R336-1/Q336) + 4*BB336/((BB336+1)*(BB336+1))*(2*1/R336*1/Q336-1/Q336*1/Q336)))</f>
        <v>0</v>
      </c>
      <c r="Q336">
        <f>IF(LEFT(BC336,1)&lt;&gt;"0",IF(LEFT(BC336,1)="1",3.0,BD336),$D$5+$E$5*(BU336*BN336/($K$5*1000))+$F$5*(BU336*BN336/($K$5*1000))*MAX(MIN(BA336,$J$5),$I$5)*MAX(MIN(BA336,$J$5),$I$5)+$G$5*MAX(MIN(BA336,$J$5),$I$5)*(BU336*BN336/($K$5*1000))+$H$5*(BU336*BN336/($K$5*1000))*(BU336*BN336/($K$5*1000)))</f>
        <v>0</v>
      </c>
      <c r="R336">
        <f>I336*(1000-(1000*0.61365*exp(17.502*V336/(240.97+V336))/(BN336+BO336)+BI336)/2)/(1000*0.61365*exp(17.502*V336/(240.97+V336))/(BN336+BO336)-BI336)</f>
        <v>0</v>
      </c>
      <c r="S336">
        <f>1/((BB336+1)/(P336/1.6)+1/(Q336/1.37)) + BB336/((BB336+1)/(P336/1.6) + BB336/(Q336/1.37))</f>
        <v>0</v>
      </c>
      <c r="T336">
        <f>(AW336*AZ336)</f>
        <v>0</v>
      </c>
      <c r="U336">
        <f>(BP336+(T336+2*0.95*5.67E-8*(((BP336+$B$7)+273)^4-(BP336+273)^4)-44100*I336)/(1.84*29.3*Q336+8*0.95*5.67E-8*(BP336+273)^3))</f>
        <v>0</v>
      </c>
      <c r="V336">
        <f>($C$7*BQ336+$D$7*BR336+$E$7*U336)</f>
        <v>0</v>
      </c>
      <c r="W336">
        <f>0.61365*exp(17.502*V336/(240.97+V336))</f>
        <v>0</v>
      </c>
      <c r="X336">
        <f>(Y336/Z336*100)</f>
        <v>0</v>
      </c>
      <c r="Y336">
        <f>BI336*(BN336+BO336)/1000</f>
        <v>0</v>
      </c>
      <c r="Z336">
        <f>0.61365*exp(17.502*BP336/(240.97+BP336))</f>
        <v>0</v>
      </c>
      <c r="AA336">
        <f>(W336-BI336*(BN336+BO336)/1000)</f>
        <v>0</v>
      </c>
      <c r="AB336">
        <f>(-I336*44100)</f>
        <v>0</v>
      </c>
      <c r="AC336">
        <f>2*29.3*Q336*0.92*(BP336-V336)</f>
        <v>0</v>
      </c>
      <c r="AD336">
        <f>2*0.95*5.67E-8*(((BP336+$B$7)+273)^4-(V336+273)^4)</f>
        <v>0</v>
      </c>
      <c r="AE336">
        <f>T336+AD336+AB336+AC336</f>
        <v>0</v>
      </c>
      <c r="AF336">
        <f>BM336*AT336*(BH336-BG336*(1000-AT336*BJ336)/(1000-AT336*BI336))/(100*BA336)</f>
        <v>0</v>
      </c>
      <c r="AG336">
        <f>1000*BM336*AT336*(BI336-BJ336)/(100*BA336*(1000-AT336*BI336))</f>
        <v>0</v>
      </c>
      <c r="AH336">
        <f>(AI336 - AJ336 - BN336*1E3/(8.314*(BP336+273.15)) * AL336/BM336 * AK336) * BM336/(100*BA336) * (1000 - BJ336)/1000</f>
        <v>0</v>
      </c>
      <c r="AI336">
        <v>426.4901408255996</v>
      </c>
      <c r="AJ336">
        <v>426.8870666666665</v>
      </c>
      <c r="AK336">
        <v>-0.001522580645176086</v>
      </c>
      <c r="AL336">
        <v>67.23111358345162</v>
      </c>
      <c r="AM336">
        <f>(AO336 - AN336 + BN336*1E3/(8.314*(BP336+273.15)) * AQ336/BM336 * AP336) * BM336/(100*BA336) * 1000/(1000 - AO336)</f>
        <v>0</v>
      </c>
      <c r="AN336">
        <v>15.48228097507817</v>
      </c>
      <c r="AO336">
        <v>15.99330909090909</v>
      </c>
      <c r="AP336">
        <v>0.0001146531885698755</v>
      </c>
      <c r="AQ336">
        <v>78.51911932698761</v>
      </c>
      <c r="AR336">
        <v>0</v>
      </c>
      <c r="AS336">
        <v>0</v>
      </c>
      <c r="AT336">
        <f>IF(AR336*$H$13&gt;=AV336,1.0,(AV336/(AV336-AR336*$H$13)))</f>
        <v>0</v>
      </c>
      <c r="AU336">
        <f>(AT336-1)*100</f>
        <v>0</v>
      </c>
      <c r="AV336">
        <f>MAX(0,($B$13+$C$13*BU336)/(1+$D$13*BU336)*BN336/(BP336+273)*$E$13)</f>
        <v>0</v>
      </c>
      <c r="AW336">
        <f>$B$11*BV336+$C$11*BW336+$F$11*CH336*(1-CK336)</f>
        <v>0</v>
      </c>
      <c r="AX336">
        <f>AW336*AY336</f>
        <v>0</v>
      </c>
      <c r="AY336">
        <f>($B$11*$D$9+$C$11*$D$9+$F$11*((CU336+CM336)/MAX(CU336+CM336+CV336, 0.1)*$I$9+CV336/MAX(CU336+CM336+CV336, 0.1)*$J$9))/($B$11+$C$11+$F$11)</f>
        <v>0</v>
      </c>
      <c r="AZ336">
        <f>($B$11*$K$9+$C$11*$K$9+$F$11*((CU336+CM336)/MAX(CU336+CM336+CV336, 0.1)*$P$9+CV336/MAX(CU336+CM336+CV336, 0.1)*$Q$9))/($B$11+$C$11+$F$11)</f>
        <v>0</v>
      </c>
      <c r="BA336">
        <v>6</v>
      </c>
      <c r="BB336">
        <v>0.5</v>
      </c>
      <c r="BC336" t="s">
        <v>355</v>
      </c>
      <c r="BD336">
        <v>2</v>
      </c>
      <c r="BE336" t="b">
        <v>1</v>
      </c>
      <c r="BF336">
        <v>1714166611.35</v>
      </c>
      <c r="BG336">
        <v>420.073875</v>
      </c>
      <c r="BH336">
        <v>420.0212916666667</v>
      </c>
      <c r="BI336">
        <v>15.98225</v>
      </c>
      <c r="BJ336">
        <v>15.46920833333333</v>
      </c>
      <c r="BK336">
        <v>420.6107916666667</v>
      </c>
      <c r="BL336">
        <v>15.99340833333333</v>
      </c>
      <c r="BM336">
        <v>600.0212083333333</v>
      </c>
      <c r="BN336">
        <v>101.2459583333333</v>
      </c>
      <c r="BO336">
        <v>0.1000248208333333</v>
      </c>
      <c r="BP336">
        <v>26.47927916666667</v>
      </c>
      <c r="BQ336">
        <v>26.69199583333333</v>
      </c>
      <c r="BR336">
        <v>999.9</v>
      </c>
      <c r="BS336">
        <v>0</v>
      </c>
      <c r="BT336">
        <v>0</v>
      </c>
      <c r="BU336">
        <v>10003.54333333333</v>
      </c>
      <c r="BV336">
        <v>0</v>
      </c>
      <c r="BW336">
        <v>282.302375</v>
      </c>
      <c r="BX336">
        <v>0.05265428208333334</v>
      </c>
      <c r="BY336">
        <v>426.8966666666667</v>
      </c>
      <c r="BZ336">
        <v>426.6207083333334</v>
      </c>
      <c r="CA336">
        <v>0.5130440416666667</v>
      </c>
      <c r="CB336">
        <v>420.0212916666667</v>
      </c>
      <c r="CC336">
        <v>15.46920833333333</v>
      </c>
      <c r="CD336">
        <v>1.61814</v>
      </c>
      <c r="CE336">
        <v>1.56619625</v>
      </c>
      <c r="CF336">
        <v>14.1326375</v>
      </c>
      <c r="CG336">
        <v>13.63016666666667</v>
      </c>
      <c r="CH336">
        <v>399.9903333333334</v>
      </c>
      <c r="CI336">
        <v>0.9000169583333334</v>
      </c>
      <c r="CJ336">
        <v>0.09998307083333331</v>
      </c>
      <c r="CK336">
        <v>0</v>
      </c>
      <c r="CL336">
        <v>154.2165</v>
      </c>
      <c r="CM336">
        <v>5.00098</v>
      </c>
      <c r="CN336">
        <v>1048.920833333333</v>
      </c>
      <c r="CO336">
        <v>3655.850416666667</v>
      </c>
      <c r="CP336">
        <v>35.645625</v>
      </c>
      <c r="CQ336">
        <v>40.182125</v>
      </c>
      <c r="CR336">
        <v>37.65341666666666</v>
      </c>
      <c r="CS336">
        <v>38.95020833333333</v>
      </c>
      <c r="CT336">
        <v>38.07795833333333</v>
      </c>
      <c r="CU336">
        <v>355.4970833333334</v>
      </c>
      <c r="CV336">
        <v>39.49125</v>
      </c>
      <c r="CW336">
        <v>0</v>
      </c>
      <c r="CX336">
        <v>1714166704.7</v>
      </c>
      <c r="CY336">
        <v>0</v>
      </c>
      <c r="CZ336">
        <v>1714165438.6</v>
      </c>
      <c r="DA336" t="s">
        <v>985</v>
      </c>
      <c r="DB336">
        <v>1714165438.6</v>
      </c>
      <c r="DC336">
        <v>1714165431.6</v>
      </c>
      <c r="DD336">
        <v>11</v>
      </c>
      <c r="DE336">
        <v>-0.07000000000000001</v>
      </c>
      <c r="DF336">
        <v>0.013</v>
      </c>
      <c r="DG336">
        <v>-6.555</v>
      </c>
      <c r="DH336">
        <v>-0.015</v>
      </c>
      <c r="DI336">
        <v>2000</v>
      </c>
      <c r="DJ336">
        <v>14</v>
      </c>
      <c r="DK336">
        <v>0.64</v>
      </c>
      <c r="DL336">
        <v>0.25</v>
      </c>
      <c r="DM336">
        <v>0.07302398425000001</v>
      </c>
      <c r="DN336">
        <v>-0.04468416033771117</v>
      </c>
      <c r="DO336">
        <v>0.08699557930901131</v>
      </c>
      <c r="DP336">
        <v>1</v>
      </c>
      <c r="DQ336">
        <v>0.5225552999999999</v>
      </c>
      <c r="DR336">
        <v>-0.1024750469043148</v>
      </c>
      <c r="DS336">
        <v>0.01707423400507326</v>
      </c>
      <c r="DT336">
        <v>0</v>
      </c>
      <c r="DU336">
        <v>1</v>
      </c>
      <c r="DV336">
        <v>2</v>
      </c>
      <c r="DW336" t="s">
        <v>368</v>
      </c>
      <c r="DX336">
        <v>3.22883</v>
      </c>
      <c r="DY336">
        <v>2.7044</v>
      </c>
      <c r="DZ336">
        <v>0.105284</v>
      </c>
      <c r="EA336">
        <v>0.105487</v>
      </c>
      <c r="EB336">
        <v>0.0864206</v>
      </c>
      <c r="EC336">
        <v>0.0848618</v>
      </c>
      <c r="ED336">
        <v>29146.7</v>
      </c>
      <c r="EE336">
        <v>28417.5</v>
      </c>
      <c r="EF336">
        <v>31204.3</v>
      </c>
      <c r="EG336">
        <v>30124.5</v>
      </c>
      <c r="EH336">
        <v>38181.1</v>
      </c>
      <c r="EI336">
        <v>36473.6</v>
      </c>
      <c r="EJ336">
        <v>43726.5</v>
      </c>
      <c r="EK336">
        <v>42088.1</v>
      </c>
      <c r="EL336">
        <v>2.1247</v>
      </c>
      <c r="EM336">
        <v>1.85925</v>
      </c>
      <c r="EN336">
        <v>0.117421</v>
      </c>
      <c r="EO336">
        <v>0</v>
      </c>
      <c r="EP336">
        <v>24.8027</v>
      </c>
      <c r="EQ336">
        <v>999.9</v>
      </c>
      <c r="ER336">
        <v>35.1</v>
      </c>
      <c r="ES336">
        <v>33.2</v>
      </c>
      <c r="ET336">
        <v>17.712</v>
      </c>
      <c r="EU336">
        <v>61.5678</v>
      </c>
      <c r="EV336">
        <v>23.153</v>
      </c>
      <c r="EW336">
        <v>1</v>
      </c>
      <c r="EX336">
        <v>0.0382622</v>
      </c>
      <c r="EY336">
        <v>-1.37558</v>
      </c>
      <c r="EZ336">
        <v>20.1522</v>
      </c>
      <c r="FA336">
        <v>5.22598</v>
      </c>
      <c r="FB336">
        <v>11.998</v>
      </c>
      <c r="FC336">
        <v>4.96655</v>
      </c>
      <c r="FD336">
        <v>3.29663</v>
      </c>
      <c r="FE336">
        <v>9999</v>
      </c>
      <c r="FF336">
        <v>9999</v>
      </c>
      <c r="FG336">
        <v>9999</v>
      </c>
      <c r="FH336">
        <v>30.9</v>
      </c>
      <c r="FI336">
        <v>4.97154</v>
      </c>
      <c r="FJ336">
        <v>1.86827</v>
      </c>
      <c r="FK336">
        <v>1.8596</v>
      </c>
      <c r="FL336">
        <v>1.86567</v>
      </c>
      <c r="FM336">
        <v>1.86356</v>
      </c>
      <c r="FN336">
        <v>1.86493</v>
      </c>
      <c r="FO336">
        <v>1.86037</v>
      </c>
      <c r="FP336">
        <v>1.86447</v>
      </c>
      <c r="FQ336">
        <v>0</v>
      </c>
      <c r="FR336">
        <v>0</v>
      </c>
      <c r="FS336">
        <v>0</v>
      </c>
      <c r="FT336">
        <v>0</v>
      </c>
      <c r="FU336" t="s">
        <v>358</v>
      </c>
      <c r="FV336" t="s">
        <v>359</v>
      </c>
      <c r="FW336" t="s">
        <v>360</v>
      </c>
      <c r="FX336" t="s">
        <v>360</v>
      </c>
      <c r="FY336" t="s">
        <v>360</v>
      </c>
      <c r="FZ336" t="s">
        <v>360</v>
      </c>
      <c r="GA336">
        <v>0</v>
      </c>
      <c r="GB336">
        <v>100</v>
      </c>
      <c r="GC336">
        <v>100</v>
      </c>
      <c r="GD336">
        <v>-0.537</v>
      </c>
      <c r="GE336">
        <v>-0.0112</v>
      </c>
      <c r="GF336">
        <v>1.311380936371286</v>
      </c>
      <c r="GG336">
        <v>-0.004200780211792431</v>
      </c>
      <c r="GH336">
        <v>-6.086107273994438E-07</v>
      </c>
      <c r="GI336">
        <v>3.538391214060535E-10</v>
      </c>
      <c r="GJ336">
        <v>-0.03673970004362161</v>
      </c>
      <c r="GK336">
        <v>0.006682484536868237</v>
      </c>
      <c r="GL336">
        <v>-0.0007200357986506558</v>
      </c>
      <c r="GM336">
        <v>2.515042002614049E-05</v>
      </c>
      <c r="GN336">
        <v>15</v>
      </c>
      <c r="GO336">
        <v>1944</v>
      </c>
      <c r="GP336">
        <v>3</v>
      </c>
      <c r="GQ336">
        <v>20</v>
      </c>
      <c r="GR336">
        <v>19.6</v>
      </c>
      <c r="GS336">
        <v>19.8</v>
      </c>
      <c r="GT336">
        <v>1.13403</v>
      </c>
      <c r="GU336">
        <v>2.43164</v>
      </c>
      <c r="GV336">
        <v>1.44775</v>
      </c>
      <c r="GW336">
        <v>2.28516</v>
      </c>
      <c r="GX336">
        <v>1.55151</v>
      </c>
      <c r="GY336">
        <v>2.40967</v>
      </c>
      <c r="GZ336">
        <v>38.1593</v>
      </c>
      <c r="HA336">
        <v>24.0787</v>
      </c>
      <c r="HB336">
        <v>18</v>
      </c>
      <c r="HC336">
        <v>606.995</v>
      </c>
      <c r="HD336">
        <v>438.26</v>
      </c>
      <c r="HE336">
        <v>28.0012</v>
      </c>
      <c r="HF336">
        <v>27.4916</v>
      </c>
      <c r="HG336">
        <v>29.9998</v>
      </c>
      <c r="HH336">
        <v>27.6624</v>
      </c>
      <c r="HI336">
        <v>27.648</v>
      </c>
      <c r="HJ336">
        <v>22.7087</v>
      </c>
      <c r="HK336">
        <v>20.1309</v>
      </c>
      <c r="HL336">
        <v>33.8426</v>
      </c>
      <c r="HM336">
        <v>28</v>
      </c>
      <c r="HN336">
        <v>420</v>
      </c>
      <c r="HO336">
        <v>15.5043</v>
      </c>
      <c r="HP336">
        <v>99.0184</v>
      </c>
      <c r="HQ336">
        <v>100.547</v>
      </c>
    </row>
    <row r="337" spans="1:225">
      <c r="A337">
        <v>321</v>
      </c>
      <c r="B337">
        <v>1714166627.6</v>
      </c>
      <c r="C337">
        <v>15570.5</v>
      </c>
      <c r="D337" t="s">
        <v>1032</v>
      </c>
      <c r="E337" t="s">
        <v>1033</v>
      </c>
      <c r="F337">
        <v>5</v>
      </c>
      <c r="G337" t="s">
        <v>640</v>
      </c>
      <c r="H337">
        <v>1714166619.927586</v>
      </c>
      <c r="I337">
        <f>(J337)/1000</f>
        <v>0</v>
      </c>
      <c r="J337">
        <f>IF(BE337, AM337, AG337)</f>
        <v>0</v>
      </c>
      <c r="K337">
        <f>IF(BE337, AH337, AF337)</f>
        <v>0</v>
      </c>
      <c r="L337">
        <f>BG337 - IF(AT337&gt;1, K337*BA337*100.0/(AV337*BU337), 0)</f>
        <v>0</v>
      </c>
      <c r="M337">
        <f>((S337-I337/2)*L337-K337)/(S337+I337/2)</f>
        <v>0</v>
      </c>
      <c r="N337">
        <f>M337*(BN337+BO337)/1000.0</f>
        <v>0</v>
      </c>
      <c r="O337">
        <f>(BG337 - IF(AT337&gt;1, K337*BA337*100.0/(AV337*BU337), 0))*(BN337+BO337)/1000.0</f>
        <v>0</v>
      </c>
      <c r="P337">
        <f>2.0/((1/R337-1/Q337)+SIGN(R337)*SQRT((1/R337-1/Q337)*(1/R337-1/Q337) + 4*BB337/((BB337+1)*(BB337+1))*(2*1/R337*1/Q337-1/Q337*1/Q337)))</f>
        <v>0</v>
      </c>
      <c r="Q337">
        <f>IF(LEFT(BC337,1)&lt;&gt;"0",IF(LEFT(BC337,1)="1",3.0,BD337),$D$5+$E$5*(BU337*BN337/($K$5*1000))+$F$5*(BU337*BN337/($K$5*1000))*MAX(MIN(BA337,$J$5),$I$5)*MAX(MIN(BA337,$J$5),$I$5)+$G$5*MAX(MIN(BA337,$J$5),$I$5)*(BU337*BN337/($K$5*1000))+$H$5*(BU337*BN337/($K$5*1000))*(BU337*BN337/($K$5*1000)))</f>
        <v>0</v>
      </c>
      <c r="R337">
        <f>I337*(1000-(1000*0.61365*exp(17.502*V337/(240.97+V337))/(BN337+BO337)+BI337)/2)/(1000*0.61365*exp(17.502*V337/(240.97+V337))/(BN337+BO337)-BI337)</f>
        <v>0</v>
      </c>
      <c r="S337">
        <f>1/((BB337+1)/(P337/1.6)+1/(Q337/1.37)) + BB337/((BB337+1)/(P337/1.6) + BB337/(Q337/1.37))</f>
        <v>0</v>
      </c>
      <c r="T337">
        <f>(AW337*AZ337)</f>
        <v>0</v>
      </c>
      <c r="U337">
        <f>(BP337+(T337+2*0.95*5.67E-8*(((BP337+$B$7)+273)^4-(BP337+273)^4)-44100*I337)/(1.84*29.3*Q337+8*0.95*5.67E-8*(BP337+273)^3))</f>
        <v>0</v>
      </c>
      <c r="V337">
        <f>($C$7*BQ337+$D$7*BR337+$E$7*U337)</f>
        <v>0</v>
      </c>
      <c r="W337">
        <f>0.61365*exp(17.502*V337/(240.97+V337))</f>
        <v>0</v>
      </c>
      <c r="X337">
        <f>(Y337/Z337*100)</f>
        <v>0</v>
      </c>
      <c r="Y337">
        <f>BI337*(BN337+BO337)/1000</f>
        <v>0</v>
      </c>
      <c r="Z337">
        <f>0.61365*exp(17.502*BP337/(240.97+BP337))</f>
        <v>0</v>
      </c>
      <c r="AA337">
        <f>(W337-BI337*(BN337+BO337)/1000)</f>
        <v>0</v>
      </c>
      <c r="AB337">
        <f>(-I337*44100)</f>
        <v>0</v>
      </c>
      <c r="AC337">
        <f>2*29.3*Q337*0.92*(BP337-V337)</f>
        <v>0</v>
      </c>
      <c r="AD337">
        <f>2*0.95*5.67E-8*(((BP337+$B$7)+273)^4-(V337+273)^4)</f>
        <v>0</v>
      </c>
      <c r="AE337">
        <f>T337+AD337+AB337+AC337</f>
        <v>0</v>
      </c>
      <c r="AF337">
        <f>BM337*AT337*(BH337-BG337*(1000-AT337*BJ337)/(1000-AT337*BI337))/(100*BA337)</f>
        <v>0</v>
      </c>
      <c r="AG337">
        <f>1000*BM337*AT337*(BI337-BJ337)/(100*BA337*(1000-AT337*BI337))</f>
        <v>0</v>
      </c>
      <c r="AH337">
        <f>(AI337 - AJ337 - BN337*1E3/(8.314*(BP337+273.15)) * AL337/BM337 * AK337) * BM337/(100*BA337) * (1000 - BJ337)/1000</f>
        <v>0</v>
      </c>
      <c r="AI337">
        <v>426.5847045429285</v>
      </c>
      <c r="AJ337">
        <v>426.8072484848483</v>
      </c>
      <c r="AK337">
        <v>-0.008564538551476536</v>
      </c>
      <c r="AL337">
        <v>67.23111358345162</v>
      </c>
      <c r="AM337">
        <f>(AO337 - AN337 + BN337*1E3/(8.314*(BP337+273.15)) * AQ337/BM337 * AP337) * BM337/(100*BA337) * 1000/(1000 - AO337)</f>
        <v>0</v>
      </c>
      <c r="AN337">
        <v>15.55458524810721</v>
      </c>
      <c r="AO337">
        <v>16.04651878787879</v>
      </c>
      <c r="AP337">
        <v>0.007600756488595424</v>
      </c>
      <c r="AQ337">
        <v>78.51911932698761</v>
      </c>
      <c r="AR337">
        <v>0</v>
      </c>
      <c r="AS337">
        <v>0</v>
      </c>
      <c r="AT337">
        <f>IF(AR337*$H$13&gt;=AV337,1.0,(AV337/(AV337-AR337*$H$13)))</f>
        <v>0</v>
      </c>
      <c r="AU337">
        <f>(AT337-1)*100</f>
        <v>0</v>
      </c>
      <c r="AV337">
        <f>MAX(0,($B$13+$C$13*BU337)/(1+$D$13*BU337)*BN337/(BP337+273)*$E$13)</f>
        <v>0</v>
      </c>
      <c r="AW337">
        <f>$B$11*BV337+$C$11*BW337+$F$11*CH337*(1-CK337)</f>
        <v>0</v>
      </c>
      <c r="AX337">
        <f>AW337*AY337</f>
        <v>0</v>
      </c>
      <c r="AY337">
        <f>($B$11*$D$9+$C$11*$D$9+$F$11*((CU337+CM337)/MAX(CU337+CM337+CV337, 0.1)*$I$9+CV337/MAX(CU337+CM337+CV337, 0.1)*$J$9))/($B$11+$C$11+$F$11)</f>
        <v>0</v>
      </c>
      <c r="AZ337">
        <f>($B$11*$K$9+$C$11*$K$9+$F$11*((CU337+CM337)/MAX(CU337+CM337+CV337, 0.1)*$P$9+CV337/MAX(CU337+CM337+CV337, 0.1)*$Q$9))/($B$11+$C$11+$F$11)</f>
        <v>0</v>
      </c>
      <c r="BA337">
        <v>6</v>
      </c>
      <c r="BB337">
        <v>0.5</v>
      </c>
      <c r="BC337" t="s">
        <v>355</v>
      </c>
      <c r="BD337">
        <v>2</v>
      </c>
      <c r="BE337" t="b">
        <v>1</v>
      </c>
      <c r="BF337">
        <v>1714166619.927586</v>
      </c>
      <c r="BG337">
        <v>420.0412413793105</v>
      </c>
      <c r="BH337">
        <v>419.936724137931</v>
      </c>
      <c r="BI337">
        <v>16.00743103448276</v>
      </c>
      <c r="BJ337">
        <v>15.51493793103448</v>
      </c>
      <c r="BK337">
        <v>420.578</v>
      </c>
      <c r="BL337">
        <v>16.01851379310345</v>
      </c>
      <c r="BM337">
        <v>600.0161724137931</v>
      </c>
      <c r="BN337">
        <v>101.2449310344828</v>
      </c>
      <c r="BO337">
        <v>0.1000492965517241</v>
      </c>
      <c r="BP337">
        <v>26.53</v>
      </c>
      <c r="BQ337">
        <v>26.74141034482759</v>
      </c>
      <c r="BR337">
        <v>999.9000000000002</v>
      </c>
      <c r="BS337">
        <v>0</v>
      </c>
      <c r="BT337">
        <v>0</v>
      </c>
      <c r="BU337">
        <v>9999.611724137931</v>
      </c>
      <c r="BV337">
        <v>0</v>
      </c>
      <c r="BW337">
        <v>283.7344827586207</v>
      </c>
      <c r="BX337">
        <v>0.1045237827586207</v>
      </c>
      <c r="BY337">
        <v>426.8743448275862</v>
      </c>
      <c r="BZ337">
        <v>426.5546551724138</v>
      </c>
      <c r="CA337">
        <v>0.4924909310344828</v>
      </c>
      <c r="CB337">
        <v>419.936724137931</v>
      </c>
      <c r="CC337">
        <v>15.51493793103448</v>
      </c>
      <c r="CD337">
        <v>1.620672068965517</v>
      </c>
      <c r="CE337">
        <v>1.57081</v>
      </c>
      <c r="CF337">
        <v>14.15676206896552</v>
      </c>
      <c r="CG337">
        <v>13.6753724137931</v>
      </c>
      <c r="CH337">
        <v>400.0143448275862</v>
      </c>
      <c r="CI337">
        <v>0.9000286896551724</v>
      </c>
      <c r="CJ337">
        <v>0.09997136206896552</v>
      </c>
      <c r="CK337">
        <v>0</v>
      </c>
      <c r="CL337">
        <v>153.8815517241379</v>
      </c>
      <c r="CM337">
        <v>5.00098</v>
      </c>
      <c r="CN337">
        <v>1037.551034482758</v>
      </c>
      <c r="CO337">
        <v>3656.087586206897</v>
      </c>
      <c r="CP337">
        <v>35.72820689655173</v>
      </c>
      <c r="CQ337">
        <v>40.31868965517241</v>
      </c>
      <c r="CR337">
        <v>37.73679310344828</v>
      </c>
      <c r="CS337">
        <v>39.11603448275861</v>
      </c>
      <c r="CT337">
        <v>38.18951724137931</v>
      </c>
      <c r="CU337">
        <v>355.5234482758622</v>
      </c>
      <c r="CV337">
        <v>39.49034482758621</v>
      </c>
      <c r="CW337">
        <v>0</v>
      </c>
      <c r="CX337">
        <v>1714166714.9</v>
      </c>
      <c r="CY337">
        <v>0</v>
      </c>
      <c r="CZ337">
        <v>1714165438.6</v>
      </c>
      <c r="DA337" t="s">
        <v>985</v>
      </c>
      <c r="DB337">
        <v>1714165438.6</v>
      </c>
      <c r="DC337">
        <v>1714165431.6</v>
      </c>
      <c r="DD337">
        <v>11</v>
      </c>
      <c r="DE337">
        <v>-0.07000000000000001</v>
      </c>
      <c r="DF337">
        <v>0.013</v>
      </c>
      <c r="DG337">
        <v>-6.555</v>
      </c>
      <c r="DH337">
        <v>-0.015</v>
      </c>
      <c r="DI337">
        <v>2000</v>
      </c>
      <c r="DJ337">
        <v>14</v>
      </c>
      <c r="DK337">
        <v>0.64</v>
      </c>
      <c r="DL337">
        <v>0.25</v>
      </c>
      <c r="DM337">
        <v>0.06600431707317074</v>
      </c>
      <c r="DN337">
        <v>0.3133808090592335</v>
      </c>
      <c r="DO337">
        <v>0.08253227794137362</v>
      </c>
      <c r="DP337">
        <v>0</v>
      </c>
      <c r="DQ337">
        <v>0.4990889756097561</v>
      </c>
      <c r="DR337">
        <v>-0.1451399581881531</v>
      </c>
      <c r="DS337">
        <v>0.01763602995738956</v>
      </c>
      <c r="DT337">
        <v>0</v>
      </c>
      <c r="DU337">
        <v>0</v>
      </c>
      <c r="DV337">
        <v>2</v>
      </c>
      <c r="DW337" t="s">
        <v>357</v>
      </c>
      <c r="DX337">
        <v>3.22892</v>
      </c>
      <c r="DY337">
        <v>2.70435</v>
      </c>
      <c r="DZ337">
        <v>0.105268</v>
      </c>
      <c r="EA337">
        <v>0.105484</v>
      </c>
      <c r="EB337">
        <v>0.08662980000000001</v>
      </c>
      <c r="EC337">
        <v>0.08515739999999999</v>
      </c>
      <c r="ED337">
        <v>29147.1</v>
      </c>
      <c r="EE337">
        <v>28418.2</v>
      </c>
      <c r="EF337">
        <v>31204.2</v>
      </c>
      <c r="EG337">
        <v>30125.2</v>
      </c>
      <c r="EH337">
        <v>38172.6</v>
      </c>
      <c r="EI337">
        <v>36462.5</v>
      </c>
      <c r="EJ337">
        <v>43726.8</v>
      </c>
      <c r="EK337">
        <v>42088.9</v>
      </c>
      <c r="EL337">
        <v>2.12483</v>
      </c>
      <c r="EM337">
        <v>1.85955</v>
      </c>
      <c r="EN337">
        <v>0.117049</v>
      </c>
      <c r="EO337">
        <v>0</v>
      </c>
      <c r="EP337">
        <v>24.8557</v>
      </c>
      <c r="EQ337">
        <v>999.9</v>
      </c>
      <c r="ER337">
        <v>35.2</v>
      </c>
      <c r="ES337">
        <v>33.2</v>
      </c>
      <c r="ET337">
        <v>17.7644</v>
      </c>
      <c r="EU337">
        <v>61.6778</v>
      </c>
      <c r="EV337">
        <v>23.0369</v>
      </c>
      <c r="EW337">
        <v>1</v>
      </c>
      <c r="EX337">
        <v>0.0376753</v>
      </c>
      <c r="EY337">
        <v>-1.358</v>
      </c>
      <c r="EZ337">
        <v>20.1525</v>
      </c>
      <c r="FA337">
        <v>5.22747</v>
      </c>
      <c r="FB337">
        <v>11.998</v>
      </c>
      <c r="FC337">
        <v>4.96695</v>
      </c>
      <c r="FD337">
        <v>3.297</v>
      </c>
      <c r="FE337">
        <v>9999</v>
      </c>
      <c r="FF337">
        <v>9999</v>
      </c>
      <c r="FG337">
        <v>9999</v>
      </c>
      <c r="FH337">
        <v>30.9</v>
      </c>
      <c r="FI337">
        <v>4.97152</v>
      </c>
      <c r="FJ337">
        <v>1.86826</v>
      </c>
      <c r="FK337">
        <v>1.8596</v>
      </c>
      <c r="FL337">
        <v>1.86567</v>
      </c>
      <c r="FM337">
        <v>1.86356</v>
      </c>
      <c r="FN337">
        <v>1.86493</v>
      </c>
      <c r="FO337">
        <v>1.86036</v>
      </c>
      <c r="FP337">
        <v>1.86447</v>
      </c>
      <c r="FQ337">
        <v>0</v>
      </c>
      <c r="FR337">
        <v>0</v>
      </c>
      <c r="FS337">
        <v>0</v>
      </c>
      <c r="FT337">
        <v>0</v>
      </c>
      <c r="FU337" t="s">
        <v>358</v>
      </c>
      <c r="FV337" t="s">
        <v>359</v>
      </c>
      <c r="FW337" t="s">
        <v>360</v>
      </c>
      <c r="FX337" t="s">
        <v>360</v>
      </c>
      <c r="FY337" t="s">
        <v>360</v>
      </c>
      <c r="FZ337" t="s">
        <v>360</v>
      </c>
      <c r="GA337">
        <v>0</v>
      </c>
      <c r="GB337">
        <v>100</v>
      </c>
      <c r="GC337">
        <v>100</v>
      </c>
      <c r="GD337">
        <v>-0.536</v>
      </c>
      <c r="GE337">
        <v>-0.0109</v>
      </c>
      <c r="GF337">
        <v>1.311380936371286</v>
      </c>
      <c r="GG337">
        <v>-0.004200780211792431</v>
      </c>
      <c r="GH337">
        <v>-6.086107273994438E-07</v>
      </c>
      <c r="GI337">
        <v>3.538391214060535E-10</v>
      </c>
      <c r="GJ337">
        <v>-0.03673970004362161</v>
      </c>
      <c r="GK337">
        <v>0.006682484536868237</v>
      </c>
      <c r="GL337">
        <v>-0.0007200357986506558</v>
      </c>
      <c r="GM337">
        <v>2.515042002614049E-05</v>
      </c>
      <c r="GN337">
        <v>15</v>
      </c>
      <c r="GO337">
        <v>1944</v>
      </c>
      <c r="GP337">
        <v>3</v>
      </c>
      <c r="GQ337">
        <v>20</v>
      </c>
      <c r="GR337">
        <v>19.8</v>
      </c>
      <c r="GS337">
        <v>19.9</v>
      </c>
      <c r="GT337">
        <v>1.13403</v>
      </c>
      <c r="GU337">
        <v>2.42798</v>
      </c>
      <c r="GV337">
        <v>1.44775</v>
      </c>
      <c r="GW337">
        <v>2.28516</v>
      </c>
      <c r="GX337">
        <v>1.55151</v>
      </c>
      <c r="GY337">
        <v>2.45117</v>
      </c>
      <c r="GZ337">
        <v>38.1593</v>
      </c>
      <c r="HA337">
        <v>24.07</v>
      </c>
      <c r="HB337">
        <v>18</v>
      </c>
      <c r="HC337">
        <v>607.009</v>
      </c>
      <c r="HD337">
        <v>438.388</v>
      </c>
      <c r="HE337">
        <v>28.0017</v>
      </c>
      <c r="HF337">
        <v>27.4846</v>
      </c>
      <c r="HG337">
        <v>29.9998</v>
      </c>
      <c r="HH337">
        <v>27.6551</v>
      </c>
      <c r="HI337">
        <v>27.6411</v>
      </c>
      <c r="HJ337">
        <v>22.7127</v>
      </c>
      <c r="HK337">
        <v>20.1309</v>
      </c>
      <c r="HL337">
        <v>33.8426</v>
      </c>
      <c r="HM337">
        <v>28</v>
      </c>
      <c r="HN337">
        <v>420</v>
      </c>
      <c r="HO337">
        <v>15.5019</v>
      </c>
      <c r="HP337">
        <v>99.0187</v>
      </c>
      <c r="HQ337">
        <v>100.55</v>
      </c>
    </row>
    <row r="338" spans="1:225">
      <c r="A338">
        <v>322</v>
      </c>
      <c r="B338">
        <v>1714166637.6</v>
      </c>
      <c r="C338">
        <v>15580.5</v>
      </c>
      <c r="D338" t="s">
        <v>1034</v>
      </c>
      <c r="E338" t="s">
        <v>1035</v>
      </c>
      <c r="F338">
        <v>5</v>
      </c>
      <c r="G338" t="s">
        <v>640</v>
      </c>
      <c r="H338">
        <v>1714166629.666666</v>
      </c>
      <c r="I338">
        <f>(J338)/1000</f>
        <v>0</v>
      </c>
      <c r="J338">
        <f>IF(BE338, AM338, AG338)</f>
        <v>0</v>
      </c>
      <c r="K338">
        <f>IF(BE338, AH338, AF338)</f>
        <v>0</v>
      </c>
      <c r="L338">
        <f>BG338 - IF(AT338&gt;1, K338*BA338*100.0/(AV338*BU338), 0)</f>
        <v>0</v>
      </c>
      <c r="M338">
        <f>((S338-I338/2)*L338-K338)/(S338+I338/2)</f>
        <v>0</v>
      </c>
      <c r="N338">
        <f>M338*(BN338+BO338)/1000.0</f>
        <v>0</v>
      </c>
      <c r="O338">
        <f>(BG338 - IF(AT338&gt;1, K338*BA338*100.0/(AV338*BU338), 0))*(BN338+BO338)/1000.0</f>
        <v>0</v>
      </c>
      <c r="P338">
        <f>2.0/((1/R338-1/Q338)+SIGN(R338)*SQRT((1/R338-1/Q338)*(1/R338-1/Q338) + 4*BB338/((BB338+1)*(BB338+1))*(2*1/R338*1/Q338-1/Q338*1/Q338)))</f>
        <v>0</v>
      </c>
      <c r="Q338">
        <f>IF(LEFT(BC338,1)&lt;&gt;"0",IF(LEFT(BC338,1)="1",3.0,BD338),$D$5+$E$5*(BU338*BN338/($K$5*1000))+$F$5*(BU338*BN338/($K$5*1000))*MAX(MIN(BA338,$J$5),$I$5)*MAX(MIN(BA338,$J$5),$I$5)+$G$5*MAX(MIN(BA338,$J$5),$I$5)*(BU338*BN338/($K$5*1000))+$H$5*(BU338*BN338/($K$5*1000))*(BU338*BN338/($K$5*1000)))</f>
        <v>0</v>
      </c>
      <c r="R338">
        <f>I338*(1000-(1000*0.61365*exp(17.502*V338/(240.97+V338))/(BN338+BO338)+BI338)/2)/(1000*0.61365*exp(17.502*V338/(240.97+V338))/(BN338+BO338)-BI338)</f>
        <v>0</v>
      </c>
      <c r="S338">
        <f>1/((BB338+1)/(P338/1.6)+1/(Q338/1.37)) + BB338/((BB338+1)/(P338/1.6) + BB338/(Q338/1.37))</f>
        <v>0</v>
      </c>
      <c r="T338">
        <f>(AW338*AZ338)</f>
        <v>0</v>
      </c>
      <c r="U338">
        <f>(BP338+(T338+2*0.95*5.67E-8*(((BP338+$B$7)+273)^4-(BP338+273)^4)-44100*I338)/(1.84*29.3*Q338+8*0.95*5.67E-8*(BP338+273)^3))</f>
        <v>0</v>
      </c>
      <c r="V338">
        <f>($C$7*BQ338+$D$7*BR338+$E$7*U338)</f>
        <v>0</v>
      </c>
      <c r="W338">
        <f>0.61365*exp(17.502*V338/(240.97+V338))</f>
        <v>0</v>
      </c>
      <c r="X338">
        <f>(Y338/Z338*100)</f>
        <v>0</v>
      </c>
      <c r="Y338">
        <f>BI338*(BN338+BO338)/1000</f>
        <v>0</v>
      </c>
      <c r="Z338">
        <f>0.61365*exp(17.502*BP338/(240.97+BP338))</f>
        <v>0</v>
      </c>
      <c r="AA338">
        <f>(W338-BI338*(BN338+BO338)/1000)</f>
        <v>0</v>
      </c>
      <c r="AB338">
        <f>(-I338*44100)</f>
        <v>0</v>
      </c>
      <c r="AC338">
        <f>2*29.3*Q338*0.92*(BP338-V338)</f>
        <v>0</v>
      </c>
      <c r="AD338">
        <f>2*0.95*5.67E-8*(((BP338+$B$7)+273)^4-(V338+273)^4)</f>
        <v>0</v>
      </c>
      <c r="AE338">
        <f>T338+AD338+AB338+AC338</f>
        <v>0</v>
      </c>
      <c r="AF338">
        <f>BM338*AT338*(BH338-BG338*(1000-AT338*BJ338)/(1000-AT338*BI338))/(100*BA338)</f>
        <v>0</v>
      </c>
      <c r="AG338">
        <f>1000*BM338*AT338*(BI338-BJ338)/(100*BA338*(1000-AT338*BI338))</f>
        <v>0</v>
      </c>
      <c r="AH338">
        <f>(AI338 - AJ338 - BN338*1E3/(8.314*(BP338+273.15)) * AL338/BM338 * AK338) * BM338/(100*BA338) * (1000 - BJ338)/1000</f>
        <v>0</v>
      </c>
      <c r="AI338">
        <v>426.5340182117884</v>
      </c>
      <c r="AJ338">
        <v>426.8499818181816</v>
      </c>
      <c r="AK338">
        <v>-0.003898296371141783</v>
      </c>
      <c r="AL338">
        <v>67.23111358345162</v>
      </c>
      <c r="AM338">
        <f>(AO338 - AN338 + BN338*1E3/(8.314*(BP338+273.15)) * AQ338/BM338 * AP338) * BM338/(100*BA338) * 1000/(1000 - AO338)</f>
        <v>0</v>
      </c>
      <c r="AN338">
        <v>15.58103332537429</v>
      </c>
      <c r="AO338">
        <v>16.08304121212121</v>
      </c>
      <c r="AP338">
        <v>0.0007653077244432468</v>
      </c>
      <c r="AQ338">
        <v>78.51911932698761</v>
      </c>
      <c r="AR338">
        <v>0</v>
      </c>
      <c r="AS338">
        <v>0</v>
      </c>
      <c r="AT338">
        <f>IF(AR338*$H$13&gt;=AV338,1.0,(AV338/(AV338-AR338*$H$13)))</f>
        <v>0</v>
      </c>
      <c r="AU338">
        <f>(AT338-1)*100</f>
        <v>0</v>
      </c>
      <c r="AV338">
        <f>MAX(0,($B$13+$C$13*BU338)/(1+$D$13*BU338)*BN338/(BP338+273)*$E$13)</f>
        <v>0</v>
      </c>
      <c r="AW338">
        <f>$B$11*BV338+$C$11*BW338+$F$11*CH338*(1-CK338)</f>
        <v>0</v>
      </c>
      <c r="AX338">
        <f>AW338*AY338</f>
        <v>0</v>
      </c>
      <c r="AY338">
        <f>($B$11*$D$9+$C$11*$D$9+$F$11*((CU338+CM338)/MAX(CU338+CM338+CV338, 0.1)*$I$9+CV338/MAX(CU338+CM338+CV338, 0.1)*$J$9))/($B$11+$C$11+$F$11)</f>
        <v>0</v>
      </c>
      <c r="AZ338">
        <f>($B$11*$K$9+$C$11*$K$9+$F$11*((CU338+CM338)/MAX(CU338+CM338+CV338, 0.1)*$P$9+CV338/MAX(CU338+CM338+CV338, 0.1)*$Q$9))/($B$11+$C$11+$F$11)</f>
        <v>0</v>
      </c>
      <c r="BA338">
        <v>6</v>
      </c>
      <c r="BB338">
        <v>0.5</v>
      </c>
      <c r="BC338" t="s">
        <v>355</v>
      </c>
      <c r="BD338">
        <v>2</v>
      </c>
      <c r="BE338" t="b">
        <v>1</v>
      </c>
      <c r="BF338">
        <v>1714166629.666666</v>
      </c>
      <c r="BG338">
        <v>419.9938333333333</v>
      </c>
      <c r="BH338">
        <v>419.9577</v>
      </c>
      <c r="BI338">
        <v>16.0517</v>
      </c>
      <c r="BJ338">
        <v>15.56244666666667</v>
      </c>
      <c r="BK338">
        <v>420.5303333333334</v>
      </c>
      <c r="BL338">
        <v>16.06264333333333</v>
      </c>
      <c r="BM338">
        <v>599.9806</v>
      </c>
      <c r="BN338">
        <v>101.2474333333333</v>
      </c>
      <c r="BO338">
        <v>0.09995555333333334</v>
      </c>
      <c r="BP338">
        <v>26.57916</v>
      </c>
      <c r="BQ338">
        <v>26.78471333333333</v>
      </c>
      <c r="BR338">
        <v>999.9000000000002</v>
      </c>
      <c r="BS338">
        <v>0</v>
      </c>
      <c r="BT338">
        <v>0</v>
      </c>
      <c r="BU338">
        <v>9998.671</v>
      </c>
      <c r="BV338">
        <v>0</v>
      </c>
      <c r="BW338">
        <v>280.0477</v>
      </c>
      <c r="BX338">
        <v>0.03611853633333333</v>
      </c>
      <c r="BY338">
        <v>426.8453666666666</v>
      </c>
      <c r="BZ338">
        <v>426.5965666666667</v>
      </c>
      <c r="CA338">
        <v>0.4892550999999999</v>
      </c>
      <c r="CB338">
        <v>419.9577</v>
      </c>
      <c r="CC338">
        <v>15.56244666666667</v>
      </c>
      <c r="CD338">
        <v>1.625193333333333</v>
      </c>
      <c r="CE338">
        <v>1.575657</v>
      </c>
      <c r="CF338">
        <v>14.19976333333333</v>
      </c>
      <c r="CG338">
        <v>13.72277333333333</v>
      </c>
      <c r="CH338">
        <v>400.0036333333334</v>
      </c>
      <c r="CI338">
        <v>0.9000253333333331</v>
      </c>
      <c r="CJ338">
        <v>0.09997471333333334</v>
      </c>
      <c r="CK338">
        <v>0</v>
      </c>
      <c r="CL338">
        <v>153.5967</v>
      </c>
      <c r="CM338">
        <v>5.00098</v>
      </c>
      <c r="CN338">
        <v>1039.120333333333</v>
      </c>
      <c r="CO338">
        <v>3655.984333333333</v>
      </c>
      <c r="CP338">
        <v>35.81436666666666</v>
      </c>
      <c r="CQ338">
        <v>40.47056666666665</v>
      </c>
      <c r="CR338">
        <v>37.84149999999999</v>
      </c>
      <c r="CS338">
        <v>39.2747</v>
      </c>
      <c r="CT338">
        <v>38.29143333333333</v>
      </c>
      <c r="CU338">
        <v>355.5123333333334</v>
      </c>
      <c r="CV338">
        <v>39.492</v>
      </c>
      <c r="CW338">
        <v>0</v>
      </c>
      <c r="CX338">
        <v>1714166724.5</v>
      </c>
      <c r="CY338">
        <v>0</v>
      </c>
      <c r="CZ338">
        <v>1714165438.6</v>
      </c>
      <c r="DA338" t="s">
        <v>985</v>
      </c>
      <c r="DB338">
        <v>1714165438.6</v>
      </c>
      <c r="DC338">
        <v>1714165431.6</v>
      </c>
      <c r="DD338">
        <v>11</v>
      </c>
      <c r="DE338">
        <v>-0.07000000000000001</v>
      </c>
      <c r="DF338">
        <v>0.013</v>
      </c>
      <c r="DG338">
        <v>-6.555</v>
      </c>
      <c r="DH338">
        <v>-0.015</v>
      </c>
      <c r="DI338">
        <v>2000</v>
      </c>
      <c r="DJ338">
        <v>14</v>
      </c>
      <c r="DK338">
        <v>0.64</v>
      </c>
      <c r="DL338">
        <v>0.25</v>
      </c>
      <c r="DM338">
        <v>0.05125348724999999</v>
      </c>
      <c r="DN338">
        <v>-0.2577889912570359</v>
      </c>
      <c r="DO338">
        <v>0.06602660459742239</v>
      </c>
      <c r="DP338">
        <v>0</v>
      </c>
      <c r="DQ338">
        <v>0.4926956000000001</v>
      </c>
      <c r="DR338">
        <v>-0.001508803001877437</v>
      </c>
      <c r="DS338">
        <v>0.01335042584489349</v>
      </c>
      <c r="DT338">
        <v>1</v>
      </c>
      <c r="DU338">
        <v>1</v>
      </c>
      <c r="DV338">
        <v>2</v>
      </c>
      <c r="DW338" t="s">
        <v>368</v>
      </c>
      <c r="DX338">
        <v>3.22867</v>
      </c>
      <c r="DY338">
        <v>2.70429</v>
      </c>
      <c r="DZ338">
        <v>0.105279</v>
      </c>
      <c r="EA338">
        <v>0.105488</v>
      </c>
      <c r="EB338">
        <v>0.0867868</v>
      </c>
      <c r="EC338">
        <v>0.0853381</v>
      </c>
      <c r="ED338">
        <v>29147.3</v>
      </c>
      <c r="EE338">
        <v>28418.5</v>
      </c>
      <c r="EF338">
        <v>31204.7</v>
      </c>
      <c r="EG338">
        <v>30125.6</v>
      </c>
      <c r="EH338">
        <v>38166.5</v>
      </c>
      <c r="EI338">
        <v>36455.8</v>
      </c>
      <c r="EJ338">
        <v>43727.4</v>
      </c>
      <c r="EK338">
        <v>42089.6</v>
      </c>
      <c r="EL338">
        <v>2.124</v>
      </c>
      <c r="EM338">
        <v>1.8601</v>
      </c>
      <c r="EN338">
        <v>0.116676</v>
      </c>
      <c r="EO338">
        <v>0</v>
      </c>
      <c r="EP338">
        <v>24.9056</v>
      </c>
      <c r="EQ338">
        <v>999.9</v>
      </c>
      <c r="ER338">
        <v>35.3</v>
      </c>
      <c r="ES338">
        <v>33.2</v>
      </c>
      <c r="ET338">
        <v>17.8118</v>
      </c>
      <c r="EU338">
        <v>61.8178</v>
      </c>
      <c r="EV338">
        <v>23.1691</v>
      </c>
      <c r="EW338">
        <v>1</v>
      </c>
      <c r="EX338">
        <v>0.0370732</v>
      </c>
      <c r="EY338">
        <v>-1.34308</v>
      </c>
      <c r="EZ338">
        <v>20.1521</v>
      </c>
      <c r="FA338">
        <v>5.22433</v>
      </c>
      <c r="FB338">
        <v>11.998</v>
      </c>
      <c r="FC338">
        <v>4.9663</v>
      </c>
      <c r="FD338">
        <v>3.29633</v>
      </c>
      <c r="FE338">
        <v>9999</v>
      </c>
      <c r="FF338">
        <v>9999</v>
      </c>
      <c r="FG338">
        <v>9999</v>
      </c>
      <c r="FH338">
        <v>30.9</v>
      </c>
      <c r="FI338">
        <v>4.97153</v>
      </c>
      <c r="FJ338">
        <v>1.86822</v>
      </c>
      <c r="FK338">
        <v>1.85959</v>
      </c>
      <c r="FL338">
        <v>1.86567</v>
      </c>
      <c r="FM338">
        <v>1.86356</v>
      </c>
      <c r="FN338">
        <v>1.86492</v>
      </c>
      <c r="FO338">
        <v>1.86036</v>
      </c>
      <c r="FP338">
        <v>1.86446</v>
      </c>
      <c r="FQ338">
        <v>0</v>
      </c>
      <c r="FR338">
        <v>0</v>
      </c>
      <c r="FS338">
        <v>0</v>
      </c>
      <c r="FT338">
        <v>0</v>
      </c>
      <c r="FU338" t="s">
        <v>358</v>
      </c>
      <c r="FV338" t="s">
        <v>359</v>
      </c>
      <c r="FW338" t="s">
        <v>360</v>
      </c>
      <c r="FX338" t="s">
        <v>360</v>
      </c>
      <c r="FY338" t="s">
        <v>360</v>
      </c>
      <c r="FZ338" t="s">
        <v>360</v>
      </c>
      <c r="GA338">
        <v>0</v>
      </c>
      <c r="GB338">
        <v>100</v>
      </c>
      <c r="GC338">
        <v>100</v>
      </c>
      <c r="GD338">
        <v>-0.536</v>
      </c>
      <c r="GE338">
        <v>-0.0108</v>
      </c>
      <c r="GF338">
        <v>1.311380936371286</v>
      </c>
      <c r="GG338">
        <v>-0.004200780211792431</v>
      </c>
      <c r="GH338">
        <v>-6.086107273994438E-07</v>
      </c>
      <c r="GI338">
        <v>3.538391214060535E-10</v>
      </c>
      <c r="GJ338">
        <v>-0.03673970004362161</v>
      </c>
      <c r="GK338">
        <v>0.006682484536868237</v>
      </c>
      <c r="GL338">
        <v>-0.0007200357986506558</v>
      </c>
      <c r="GM338">
        <v>2.515042002614049E-05</v>
      </c>
      <c r="GN338">
        <v>15</v>
      </c>
      <c r="GO338">
        <v>1944</v>
      </c>
      <c r="GP338">
        <v>3</v>
      </c>
      <c r="GQ338">
        <v>20</v>
      </c>
      <c r="GR338">
        <v>20</v>
      </c>
      <c r="GS338">
        <v>20.1</v>
      </c>
      <c r="GT338">
        <v>1.13525</v>
      </c>
      <c r="GU338">
        <v>2.44385</v>
      </c>
      <c r="GV338">
        <v>1.44775</v>
      </c>
      <c r="GW338">
        <v>2.28516</v>
      </c>
      <c r="GX338">
        <v>1.55151</v>
      </c>
      <c r="GY338">
        <v>2.48047</v>
      </c>
      <c r="GZ338">
        <v>38.135</v>
      </c>
      <c r="HA338">
        <v>24.0787</v>
      </c>
      <c r="HB338">
        <v>18</v>
      </c>
      <c r="HC338">
        <v>606.341</v>
      </c>
      <c r="HD338">
        <v>438.66</v>
      </c>
      <c r="HE338">
        <v>28.0017</v>
      </c>
      <c r="HF338">
        <v>27.4782</v>
      </c>
      <c r="HG338">
        <v>29.9998</v>
      </c>
      <c r="HH338">
        <v>27.6475</v>
      </c>
      <c r="HI338">
        <v>27.6335</v>
      </c>
      <c r="HJ338">
        <v>22.7161</v>
      </c>
      <c r="HK338">
        <v>20.1309</v>
      </c>
      <c r="HL338">
        <v>34.2458</v>
      </c>
      <c r="HM338">
        <v>28</v>
      </c>
      <c r="HN338">
        <v>420</v>
      </c>
      <c r="HO338">
        <v>15.5917</v>
      </c>
      <c r="HP338">
        <v>99.0202</v>
      </c>
      <c r="HQ338">
        <v>100.551</v>
      </c>
    </row>
    <row r="339" spans="1:225">
      <c r="A339">
        <v>323</v>
      </c>
      <c r="B339">
        <v>1714166647.6</v>
      </c>
      <c r="C339">
        <v>15590.5</v>
      </c>
      <c r="D339" t="s">
        <v>1036</v>
      </c>
      <c r="E339" t="s">
        <v>1037</v>
      </c>
      <c r="F339">
        <v>5</v>
      </c>
      <c r="G339" t="s">
        <v>640</v>
      </c>
      <c r="H339">
        <v>1714166639.666666</v>
      </c>
      <c r="I339">
        <f>(J339)/1000</f>
        <v>0</v>
      </c>
      <c r="J339">
        <f>IF(BE339, AM339, AG339)</f>
        <v>0</v>
      </c>
      <c r="K339">
        <f>IF(BE339, AH339, AF339)</f>
        <v>0</v>
      </c>
      <c r="L339">
        <f>BG339 - IF(AT339&gt;1, K339*BA339*100.0/(AV339*BU339), 0)</f>
        <v>0</v>
      </c>
      <c r="M339">
        <f>((S339-I339/2)*L339-K339)/(S339+I339/2)</f>
        <v>0</v>
      </c>
      <c r="N339">
        <f>M339*(BN339+BO339)/1000.0</f>
        <v>0</v>
      </c>
      <c r="O339">
        <f>(BG339 - IF(AT339&gt;1, K339*BA339*100.0/(AV339*BU339), 0))*(BN339+BO339)/1000.0</f>
        <v>0</v>
      </c>
      <c r="P339">
        <f>2.0/((1/R339-1/Q339)+SIGN(R339)*SQRT((1/R339-1/Q339)*(1/R339-1/Q339) + 4*BB339/((BB339+1)*(BB339+1))*(2*1/R339*1/Q339-1/Q339*1/Q339)))</f>
        <v>0</v>
      </c>
      <c r="Q339">
        <f>IF(LEFT(BC339,1)&lt;&gt;"0",IF(LEFT(BC339,1)="1",3.0,BD339),$D$5+$E$5*(BU339*BN339/($K$5*1000))+$F$5*(BU339*BN339/($K$5*1000))*MAX(MIN(BA339,$J$5),$I$5)*MAX(MIN(BA339,$J$5),$I$5)+$G$5*MAX(MIN(BA339,$J$5),$I$5)*(BU339*BN339/($K$5*1000))+$H$5*(BU339*BN339/($K$5*1000))*(BU339*BN339/($K$5*1000)))</f>
        <v>0</v>
      </c>
      <c r="R339">
        <f>I339*(1000-(1000*0.61365*exp(17.502*V339/(240.97+V339))/(BN339+BO339)+BI339)/2)/(1000*0.61365*exp(17.502*V339/(240.97+V339))/(BN339+BO339)-BI339)</f>
        <v>0</v>
      </c>
      <c r="S339">
        <f>1/((BB339+1)/(P339/1.6)+1/(Q339/1.37)) + BB339/((BB339+1)/(P339/1.6) + BB339/(Q339/1.37))</f>
        <v>0</v>
      </c>
      <c r="T339">
        <f>(AW339*AZ339)</f>
        <v>0</v>
      </c>
      <c r="U339">
        <f>(BP339+(T339+2*0.95*5.67E-8*(((BP339+$B$7)+273)^4-(BP339+273)^4)-44100*I339)/(1.84*29.3*Q339+8*0.95*5.67E-8*(BP339+273)^3))</f>
        <v>0</v>
      </c>
      <c r="V339">
        <f>($C$7*BQ339+$D$7*BR339+$E$7*U339)</f>
        <v>0</v>
      </c>
      <c r="W339">
        <f>0.61365*exp(17.502*V339/(240.97+V339))</f>
        <v>0</v>
      </c>
      <c r="X339">
        <f>(Y339/Z339*100)</f>
        <v>0</v>
      </c>
      <c r="Y339">
        <f>BI339*(BN339+BO339)/1000</f>
        <v>0</v>
      </c>
      <c r="Z339">
        <f>0.61365*exp(17.502*BP339/(240.97+BP339))</f>
        <v>0</v>
      </c>
      <c r="AA339">
        <f>(W339-BI339*(BN339+BO339)/1000)</f>
        <v>0</v>
      </c>
      <c r="AB339">
        <f>(-I339*44100)</f>
        <v>0</v>
      </c>
      <c r="AC339">
        <f>2*29.3*Q339*0.92*(BP339-V339)</f>
        <v>0</v>
      </c>
      <c r="AD339">
        <f>2*0.95*5.67E-8*(((BP339+$B$7)+273)^4-(V339+273)^4)</f>
        <v>0</v>
      </c>
      <c r="AE339">
        <f>T339+AD339+AB339+AC339</f>
        <v>0</v>
      </c>
      <c r="AF339">
        <f>BM339*AT339*(BH339-BG339*(1000-AT339*BJ339)/(1000-AT339*BI339))/(100*BA339)</f>
        <v>0</v>
      </c>
      <c r="AG339">
        <f>1000*BM339*AT339*(BI339-BJ339)/(100*BA339*(1000-AT339*BI339))</f>
        <v>0</v>
      </c>
      <c r="AH339">
        <f>(AI339 - AJ339 - BN339*1E3/(8.314*(BP339+273.15)) * AL339/BM339 * AK339) * BM339/(100*BA339) * (1000 - BJ339)/1000</f>
        <v>0</v>
      </c>
      <c r="AI339">
        <v>426.750687029212</v>
      </c>
      <c r="AJ339">
        <v>426.926715151515</v>
      </c>
      <c r="AK339">
        <v>0.02086080358417152</v>
      </c>
      <c r="AL339">
        <v>67.23111358345162</v>
      </c>
      <c r="AM339">
        <f>(AO339 - AN339 + BN339*1E3/(8.314*(BP339+273.15)) * AQ339/BM339 * AP339) * BM339/(100*BA339) * 1000/(1000 - AO339)</f>
        <v>0</v>
      </c>
      <c r="AN339">
        <v>15.60213828058252</v>
      </c>
      <c r="AO339">
        <v>16.12079696969697</v>
      </c>
      <c r="AP339">
        <v>0.0006741464732045906</v>
      </c>
      <c r="AQ339">
        <v>78.51911932698761</v>
      </c>
      <c r="AR339">
        <v>0</v>
      </c>
      <c r="AS339">
        <v>0</v>
      </c>
      <c r="AT339">
        <f>IF(AR339*$H$13&gt;=AV339,1.0,(AV339/(AV339-AR339*$H$13)))</f>
        <v>0</v>
      </c>
      <c r="AU339">
        <f>(AT339-1)*100</f>
        <v>0</v>
      </c>
      <c r="AV339">
        <f>MAX(0,($B$13+$C$13*BU339)/(1+$D$13*BU339)*BN339/(BP339+273)*$E$13)</f>
        <v>0</v>
      </c>
      <c r="AW339">
        <f>$B$11*BV339+$C$11*BW339+$F$11*CH339*(1-CK339)</f>
        <v>0</v>
      </c>
      <c r="AX339">
        <f>AW339*AY339</f>
        <v>0</v>
      </c>
      <c r="AY339">
        <f>($B$11*$D$9+$C$11*$D$9+$F$11*((CU339+CM339)/MAX(CU339+CM339+CV339, 0.1)*$I$9+CV339/MAX(CU339+CM339+CV339, 0.1)*$J$9))/($B$11+$C$11+$F$11)</f>
        <v>0</v>
      </c>
      <c r="AZ339">
        <f>($B$11*$K$9+$C$11*$K$9+$F$11*((CU339+CM339)/MAX(CU339+CM339+CV339, 0.1)*$P$9+CV339/MAX(CU339+CM339+CV339, 0.1)*$Q$9))/($B$11+$C$11+$F$11)</f>
        <v>0</v>
      </c>
      <c r="BA339">
        <v>6</v>
      </c>
      <c r="BB339">
        <v>0.5</v>
      </c>
      <c r="BC339" t="s">
        <v>355</v>
      </c>
      <c r="BD339">
        <v>2</v>
      </c>
      <c r="BE339" t="b">
        <v>1</v>
      </c>
      <c r="BF339">
        <v>1714166639.666666</v>
      </c>
      <c r="BG339">
        <v>419.9924333333334</v>
      </c>
      <c r="BH339">
        <v>419.9881</v>
      </c>
      <c r="BI339">
        <v>16.09465666666667</v>
      </c>
      <c r="BJ339">
        <v>15.59366333333333</v>
      </c>
      <c r="BK339">
        <v>420.5288000000001</v>
      </c>
      <c r="BL339">
        <v>16.10546333333333</v>
      </c>
      <c r="BM339">
        <v>599.9968666666666</v>
      </c>
      <c r="BN339">
        <v>101.2494</v>
      </c>
      <c r="BO339">
        <v>0.09999908333333334</v>
      </c>
      <c r="BP339">
        <v>26.62939666666667</v>
      </c>
      <c r="BQ339">
        <v>26.83075</v>
      </c>
      <c r="BR339">
        <v>999.9000000000002</v>
      </c>
      <c r="BS339">
        <v>0</v>
      </c>
      <c r="BT339">
        <v>0</v>
      </c>
      <c r="BU339">
        <v>10005.21233333333</v>
      </c>
      <c r="BV339">
        <v>0</v>
      </c>
      <c r="BW339">
        <v>277.9883</v>
      </c>
      <c r="BX339">
        <v>0.004310063000000001</v>
      </c>
      <c r="BY339">
        <v>426.8626666666667</v>
      </c>
      <c r="BZ339">
        <v>426.6409333333333</v>
      </c>
      <c r="CA339">
        <v>0.5010016</v>
      </c>
      <c r="CB339">
        <v>419.9881</v>
      </c>
      <c r="CC339">
        <v>15.59366333333333</v>
      </c>
      <c r="CD339">
        <v>1.629577666666666</v>
      </c>
      <c r="CE339">
        <v>1.578850333333334</v>
      </c>
      <c r="CF339">
        <v>14.24135333333334</v>
      </c>
      <c r="CG339">
        <v>13.75391666666667</v>
      </c>
      <c r="CH339">
        <v>400.0019000000001</v>
      </c>
      <c r="CI339">
        <v>0.9000430999999999</v>
      </c>
      <c r="CJ339">
        <v>0.09995694666666667</v>
      </c>
      <c r="CK339">
        <v>0</v>
      </c>
      <c r="CL339">
        <v>153.2998666666667</v>
      </c>
      <c r="CM339">
        <v>5.00098</v>
      </c>
      <c r="CN339">
        <v>1049.849</v>
      </c>
      <c r="CO339">
        <v>3655.990333333333</v>
      </c>
      <c r="CP339">
        <v>35.91643333333333</v>
      </c>
      <c r="CQ339">
        <v>40.61013333333332</v>
      </c>
      <c r="CR339">
        <v>37.93096666666667</v>
      </c>
      <c r="CS339">
        <v>39.59139999999999</v>
      </c>
      <c r="CT339">
        <v>38.39136666666666</v>
      </c>
      <c r="CU339">
        <v>355.518</v>
      </c>
      <c r="CV339">
        <v>39.485</v>
      </c>
      <c r="CW339">
        <v>0</v>
      </c>
      <c r="CX339">
        <v>1714166734.7</v>
      </c>
      <c r="CY339">
        <v>0</v>
      </c>
      <c r="CZ339">
        <v>1714165438.6</v>
      </c>
      <c r="DA339" t="s">
        <v>985</v>
      </c>
      <c r="DB339">
        <v>1714165438.6</v>
      </c>
      <c r="DC339">
        <v>1714165431.6</v>
      </c>
      <c r="DD339">
        <v>11</v>
      </c>
      <c r="DE339">
        <v>-0.07000000000000001</v>
      </c>
      <c r="DF339">
        <v>0.013</v>
      </c>
      <c r="DG339">
        <v>-6.555</v>
      </c>
      <c r="DH339">
        <v>-0.015</v>
      </c>
      <c r="DI339">
        <v>2000</v>
      </c>
      <c r="DJ339">
        <v>14</v>
      </c>
      <c r="DK339">
        <v>0.64</v>
      </c>
      <c r="DL339">
        <v>0.25</v>
      </c>
      <c r="DM339">
        <v>-0.00105898525</v>
      </c>
      <c r="DN339">
        <v>-0.1806438516697936</v>
      </c>
      <c r="DO339">
        <v>0.0668359630812245</v>
      </c>
      <c r="DP339">
        <v>0</v>
      </c>
      <c r="DQ339">
        <v>0.4992409</v>
      </c>
      <c r="DR339">
        <v>0.04686592120074958</v>
      </c>
      <c r="DS339">
        <v>0.008853788067262506</v>
      </c>
      <c r="DT339">
        <v>1</v>
      </c>
      <c r="DU339">
        <v>1</v>
      </c>
      <c r="DV339">
        <v>2</v>
      </c>
      <c r="DW339" t="s">
        <v>368</v>
      </c>
      <c r="DX339">
        <v>3.22878</v>
      </c>
      <c r="DY339">
        <v>2.70427</v>
      </c>
      <c r="DZ339">
        <v>0.105285</v>
      </c>
      <c r="EA339">
        <v>0.105502</v>
      </c>
      <c r="EB339">
        <v>0.086921</v>
      </c>
      <c r="EC339">
        <v>0.0854018</v>
      </c>
      <c r="ED339">
        <v>29146.8</v>
      </c>
      <c r="EE339">
        <v>28418.6</v>
      </c>
      <c r="EF339">
        <v>31204.4</v>
      </c>
      <c r="EG339">
        <v>30126.1</v>
      </c>
      <c r="EH339">
        <v>38160.5</v>
      </c>
      <c r="EI339">
        <v>36453.6</v>
      </c>
      <c r="EJ339">
        <v>43727</v>
      </c>
      <c r="EK339">
        <v>42090</v>
      </c>
      <c r="EL339">
        <v>2.12472</v>
      </c>
      <c r="EM339">
        <v>1.86022</v>
      </c>
      <c r="EN339">
        <v>0.117011</v>
      </c>
      <c r="EO339">
        <v>0</v>
      </c>
      <c r="EP339">
        <v>24.9567</v>
      </c>
      <c r="EQ339">
        <v>999.9</v>
      </c>
      <c r="ER339">
        <v>35.3</v>
      </c>
      <c r="ES339">
        <v>33.2</v>
      </c>
      <c r="ET339">
        <v>17.814</v>
      </c>
      <c r="EU339">
        <v>61.6878</v>
      </c>
      <c r="EV339">
        <v>22.9447</v>
      </c>
      <c r="EW339">
        <v>1</v>
      </c>
      <c r="EX339">
        <v>0.0364812</v>
      </c>
      <c r="EY339">
        <v>-1.32237</v>
      </c>
      <c r="EZ339">
        <v>20.153</v>
      </c>
      <c r="FA339">
        <v>5.22837</v>
      </c>
      <c r="FB339">
        <v>11.998</v>
      </c>
      <c r="FC339">
        <v>4.96755</v>
      </c>
      <c r="FD339">
        <v>3.297</v>
      </c>
      <c r="FE339">
        <v>9999</v>
      </c>
      <c r="FF339">
        <v>9999</v>
      </c>
      <c r="FG339">
        <v>9999</v>
      </c>
      <c r="FH339">
        <v>30.9</v>
      </c>
      <c r="FI339">
        <v>4.97151</v>
      </c>
      <c r="FJ339">
        <v>1.86823</v>
      </c>
      <c r="FK339">
        <v>1.85959</v>
      </c>
      <c r="FL339">
        <v>1.86566</v>
      </c>
      <c r="FM339">
        <v>1.86356</v>
      </c>
      <c r="FN339">
        <v>1.86491</v>
      </c>
      <c r="FO339">
        <v>1.86035</v>
      </c>
      <c r="FP339">
        <v>1.86447</v>
      </c>
      <c r="FQ339">
        <v>0</v>
      </c>
      <c r="FR339">
        <v>0</v>
      </c>
      <c r="FS339">
        <v>0</v>
      </c>
      <c r="FT339">
        <v>0</v>
      </c>
      <c r="FU339" t="s">
        <v>358</v>
      </c>
      <c r="FV339" t="s">
        <v>359</v>
      </c>
      <c r="FW339" t="s">
        <v>360</v>
      </c>
      <c r="FX339" t="s">
        <v>360</v>
      </c>
      <c r="FY339" t="s">
        <v>360</v>
      </c>
      <c r="FZ339" t="s">
        <v>360</v>
      </c>
      <c r="GA339">
        <v>0</v>
      </c>
      <c r="GB339">
        <v>100</v>
      </c>
      <c r="GC339">
        <v>100</v>
      </c>
      <c r="GD339">
        <v>-0.536</v>
      </c>
      <c r="GE339">
        <v>-0.0107</v>
      </c>
      <c r="GF339">
        <v>1.311380936371286</v>
      </c>
      <c r="GG339">
        <v>-0.004200780211792431</v>
      </c>
      <c r="GH339">
        <v>-6.086107273994438E-07</v>
      </c>
      <c r="GI339">
        <v>3.538391214060535E-10</v>
      </c>
      <c r="GJ339">
        <v>-0.03673970004362161</v>
      </c>
      <c r="GK339">
        <v>0.006682484536868237</v>
      </c>
      <c r="GL339">
        <v>-0.0007200357986506558</v>
      </c>
      <c r="GM339">
        <v>2.515042002614049E-05</v>
      </c>
      <c r="GN339">
        <v>15</v>
      </c>
      <c r="GO339">
        <v>1944</v>
      </c>
      <c r="GP339">
        <v>3</v>
      </c>
      <c r="GQ339">
        <v>20</v>
      </c>
      <c r="GR339">
        <v>20.1</v>
      </c>
      <c r="GS339">
        <v>20.3</v>
      </c>
      <c r="GT339">
        <v>1.13403</v>
      </c>
      <c r="GU339">
        <v>2.43408</v>
      </c>
      <c r="GV339">
        <v>1.44775</v>
      </c>
      <c r="GW339">
        <v>2.28516</v>
      </c>
      <c r="GX339">
        <v>1.55151</v>
      </c>
      <c r="GY339">
        <v>2.4939</v>
      </c>
      <c r="GZ339">
        <v>38.135</v>
      </c>
      <c r="HA339">
        <v>24.0787</v>
      </c>
      <c r="HB339">
        <v>18</v>
      </c>
      <c r="HC339">
        <v>606.7809999999999</v>
      </c>
      <c r="HD339">
        <v>438.682</v>
      </c>
      <c r="HE339">
        <v>28.0021</v>
      </c>
      <c r="HF339">
        <v>27.4729</v>
      </c>
      <c r="HG339">
        <v>29.9998</v>
      </c>
      <c r="HH339">
        <v>27.6399</v>
      </c>
      <c r="HI339">
        <v>27.6265</v>
      </c>
      <c r="HJ339">
        <v>22.7146</v>
      </c>
      <c r="HK339">
        <v>20.1309</v>
      </c>
      <c r="HL339">
        <v>34.6248</v>
      </c>
      <c r="HM339">
        <v>28</v>
      </c>
      <c r="HN339">
        <v>420</v>
      </c>
      <c r="HO339">
        <v>15.6092</v>
      </c>
      <c r="HP339">
        <v>99.0192</v>
      </c>
      <c r="HQ339">
        <v>100.552</v>
      </c>
    </row>
    <row r="340" spans="1:225">
      <c r="A340">
        <v>324</v>
      </c>
      <c r="B340">
        <v>1714166657.6</v>
      </c>
      <c r="C340">
        <v>15600.5</v>
      </c>
      <c r="D340" t="s">
        <v>1038</v>
      </c>
      <c r="E340" t="s">
        <v>1039</v>
      </c>
      <c r="F340">
        <v>5</v>
      </c>
      <c r="G340" t="s">
        <v>640</v>
      </c>
      <c r="H340">
        <v>1714166649.666666</v>
      </c>
      <c r="I340">
        <f>(J340)/1000</f>
        <v>0</v>
      </c>
      <c r="J340">
        <f>IF(BE340, AM340, AG340)</f>
        <v>0</v>
      </c>
      <c r="K340">
        <f>IF(BE340, AH340, AF340)</f>
        <v>0</v>
      </c>
      <c r="L340">
        <f>BG340 - IF(AT340&gt;1, K340*BA340*100.0/(AV340*BU340), 0)</f>
        <v>0</v>
      </c>
      <c r="M340">
        <f>((S340-I340/2)*L340-K340)/(S340+I340/2)</f>
        <v>0</v>
      </c>
      <c r="N340">
        <f>M340*(BN340+BO340)/1000.0</f>
        <v>0</v>
      </c>
      <c r="O340">
        <f>(BG340 - IF(AT340&gt;1, K340*BA340*100.0/(AV340*BU340), 0))*(BN340+BO340)/1000.0</f>
        <v>0</v>
      </c>
      <c r="P340">
        <f>2.0/((1/R340-1/Q340)+SIGN(R340)*SQRT((1/R340-1/Q340)*(1/R340-1/Q340) + 4*BB340/((BB340+1)*(BB340+1))*(2*1/R340*1/Q340-1/Q340*1/Q340)))</f>
        <v>0</v>
      </c>
      <c r="Q340">
        <f>IF(LEFT(BC340,1)&lt;&gt;"0",IF(LEFT(BC340,1)="1",3.0,BD340),$D$5+$E$5*(BU340*BN340/($K$5*1000))+$F$5*(BU340*BN340/($K$5*1000))*MAX(MIN(BA340,$J$5),$I$5)*MAX(MIN(BA340,$J$5),$I$5)+$G$5*MAX(MIN(BA340,$J$5),$I$5)*(BU340*BN340/($K$5*1000))+$H$5*(BU340*BN340/($K$5*1000))*(BU340*BN340/($K$5*1000)))</f>
        <v>0</v>
      </c>
      <c r="R340">
        <f>I340*(1000-(1000*0.61365*exp(17.502*V340/(240.97+V340))/(BN340+BO340)+BI340)/2)/(1000*0.61365*exp(17.502*V340/(240.97+V340))/(BN340+BO340)-BI340)</f>
        <v>0</v>
      </c>
      <c r="S340">
        <f>1/((BB340+1)/(P340/1.6)+1/(Q340/1.37)) + BB340/((BB340+1)/(P340/1.6) + BB340/(Q340/1.37))</f>
        <v>0</v>
      </c>
      <c r="T340">
        <f>(AW340*AZ340)</f>
        <v>0</v>
      </c>
      <c r="U340">
        <f>(BP340+(T340+2*0.95*5.67E-8*(((BP340+$B$7)+273)^4-(BP340+273)^4)-44100*I340)/(1.84*29.3*Q340+8*0.95*5.67E-8*(BP340+273)^3))</f>
        <v>0</v>
      </c>
      <c r="V340">
        <f>($C$7*BQ340+$D$7*BR340+$E$7*U340)</f>
        <v>0</v>
      </c>
      <c r="W340">
        <f>0.61365*exp(17.502*V340/(240.97+V340))</f>
        <v>0</v>
      </c>
      <c r="X340">
        <f>(Y340/Z340*100)</f>
        <v>0</v>
      </c>
      <c r="Y340">
        <f>BI340*(BN340+BO340)/1000</f>
        <v>0</v>
      </c>
      <c r="Z340">
        <f>0.61365*exp(17.502*BP340/(240.97+BP340))</f>
        <v>0</v>
      </c>
      <c r="AA340">
        <f>(W340-BI340*(BN340+BO340)/1000)</f>
        <v>0</v>
      </c>
      <c r="AB340">
        <f>(-I340*44100)</f>
        <v>0</v>
      </c>
      <c r="AC340">
        <f>2*29.3*Q340*0.92*(BP340-V340)</f>
        <v>0</v>
      </c>
      <c r="AD340">
        <f>2*0.95*5.67E-8*(((BP340+$B$7)+273)^4-(V340+273)^4)</f>
        <v>0</v>
      </c>
      <c r="AE340">
        <f>T340+AD340+AB340+AC340</f>
        <v>0</v>
      </c>
      <c r="AF340">
        <f>BM340*AT340*(BH340-BG340*(1000-AT340*BJ340)/(1000-AT340*BI340))/(100*BA340)</f>
        <v>0</v>
      </c>
      <c r="AG340">
        <f>1000*BM340*AT340*(BI340-BJ340)/(100*BA340*(1000-AT340*BI340))</f>
        <v>0</v>
      </c>
      <c r="AH340">
        <f>(AI340 - AJ340 - BN340*1E3/(8.314*(BP340+273.15)) * AL340/BM340 * AK340) * BM340/(100*BA340) * (1000 - BJ340)/1000</f>
        <v>0</v>
      </c>
      <c r="AI340">
        <v>426.6179234693139</v>
      </c>
      <c r="AJ340">
        <v>426.9104424242423</v>
      </c>
      <c r="AK340">
        <v>-0.003350552714636455</v>
      </c>
      <c r="AL340">
        <v>67.23111358345162</v>
      </c>
      <c r="AM340">
        <f>(AO340 - AN340 + BN340*1E3/(8.314*(BP340+273.15)) * AQ340/BM340 * AP340) * BM340/(100*BA340) * 1000/(1000 - AO340)</f>
        <v>0</v>
      </c>
      <c r="AN340">
        <v>15.64891060487101</v>
      </c>
      <c r="AO340">
        <v>16.16374484848486</v>
      </c>
      <c r="AP340">
        <v>0.001859794700495876</v>
      </c>
      <c r="AQ340">
        <v>78.51911932698761</v>
      </c>
      <c r="AR340">
        <v>0</v>
      </c>
      <c r="AS340">
        <v>0</v>
      </c>
      <c r="AT340">
        <f>IF(AR340*$H$13&gt;=AV340,1.0,(AV340/(AV340-AR340*$H$13)))</f>
        <v>0</v>
      </c>
      <c r="AU340">
        <f>(AT340-1)*100</f>
        <v>0</v>
      </c>
      <c r="AV340">
        <f>MAX(0,($B$13+$C$13*BU340)/(1+$D$13*BU340)*BN340/(BP340+273)*$E$13)</f>
        <v>0</v>
      </c>
      <c r="AW340">
        <f>$B$11*BV340+$C$11*BW340+$F$11*CH340*(1-CK340)</f>
        <v>0</v>
      </c>
      <c r="AX340">
        <f>AW340*AY340</f>
        <v>0</v>
      </c>
      <c r="AY340">
        <f>($B$11*$D$9+$C$11*$D$9+$F$11*((CU340+CM340)/MAX(CU340+CM340+CV340, 0.1)*$I$9+CV340/MAX(CU340+CM340+CV340, 0.1)*$J$9))/($B$11+$C$11+$F$11)</f>
        <v>0</v>
      </c>
      <c r="AZ340">
        <f>($B$11*$K$9+$C$11*$K$9+$F$11*((CU340+CM340)/MAX(CU340+CM340+CV340, 0.1)*$P$9+CV340/MAX(CU340+CM340+CV340, 0.1)*$Q$9))/($B$11+$C$11+$F$11)</f>
        <v>0</v>
      </c>
      <c r="BA340">
        <v>6</v>
      </c>
      <c r="BB340">
        <v>0.5</v>
      </c>
      <c r="BC340" t="s">
        <v>355</v>
      </c>
      <c r="BD340">
        <v>2</v>
      </c>
      <c r="BE340" t="b">
        <v>1</v>
      </c>
      <c r="BF340">
        <v>1714166649.666666</v>
      </c>
      <c r="BG340">
        <v>420.0269666666666</v>
      </c>
      <c r="BH340">
        <v>420.0320333333335</v>
      </c>
      <c r="BI340">
        <v>16.13410666666667</v>
      </c>
      <c r="BJ340">
        <v>15.62954</v>
      </c>
      <c r="BK340">
        <v>420.5636</v>
      </c>
      <c r="BL340">
        <v>16.14479</v>
      </c>
      <c r="BM340">
        <v>599.9769666666667</v>
      </c>
      <c r="BN340">
        <v>101.2434</v>
      </c>
      <c r="BO340">
        <v>0.09994017999999999</v>
      </c>
      <c r="BP340">
        <v>26.68528333333333</v>
      </c>
      <c r="BQ340">
        <v>26.88420333333333</v>
      </c>
      <c r="BR340">
        <v>999.9000000000002</v>
      </c>
      <c r="BS340">
        <v>0</v>
      </c>
      <c r="BT340">
        <v>0</v>
      </c>
      <c r="BU340">
        <v>9997.539666666667</v>
      </c>
      <c r="BV340">
        <v>0</v>
      </c>
      <c r="BW340">
        <v>280.6490000000001</v>
      </c>
      <c r="BX340">
        <v>-0.005112686666666661</v>
      </c>
      <c r="BY340">
        <v>426.9149333333334</v>
      </c>
      <c r="BZ340">
        <v>426.7011666666667</v>
      </c>
      <c r="CA340">
        <v>0.5045749666666667</v>
      </c>
      <c r="CB340">
        <v>420.0320333333335</v>
      </c>
      <c r="CC340">
        <v>15.62954</v>
      </c>
      <c r="CD340">
        <v>1.633473333333333</v>
      </c>
      <c r="CE340">
        <v>1.582387666666667</v>
      </c>
      <c r="CF340">
        <v>14.27824333333333</v>
      </c>
      <c r="CG340">
        <v>13.78835333333334</v>
      </c>
      <c r="CH340">
        <v>399.9981333333333</v>
      </c>
      <c r="CI340">
        <v>0.900013166666667</v>
      </c>
      <c r="CJ340">
        <v>0.0999868133333333</v>
      </c>
      <c r="CK340">
        <v>0</v>
      </c>
      <c r="CL340">
        <v>153.0928666666667</v>
      </c>
      <c r="CM340">
        <v>5.00098</v>
      </c>
      <c r="CN340">
        <v>1050.649666666667</v>
      </c>
      <c r="CO340">
        <v>3655.919333333334</v>
      </c>
      <c r="CP340">
        <v>36.0184</v>
      </c>
      <c r="CQ340">
        <v>40.74556666666665</v>
      </c>
      <c r="CR340">
        <v>38.01839999999999</v>
      </c>
      <c r="CS340">
        <v>39.86226666666666</v>
      </c>
      <c r="CT340">
        <v>38.51216666666666</v>
      </c>
      <c r="CU340">
        <v>355.5033333333333</v>
      </c>
      <c r="CV340">
        <v>39.494</v>
      </c>
      <c r="CW340">
        <v>0</v>
      </c>
      <c r="CX340">
        <v>1714166744.9</v>
      </c>
      <c r="CY340">
        <v>0</v>
      </c>
      <c r="CZ340">
        <v>1714165438.6</v>
      </c>
      <c r="DA340" t="s">
        <v>985</v>
      </c>
      <c r="DB340">
        <v>1714165438.6</v>
      </c>
      <c r="DC340">
        <v>1714165431.6</v>
      </c>
      <c r="DD340">
        <v>11</v>
      </c>
      <c r="DE340">
        <v>-0.07000000000000001</v>
      </c>
      <c r="DF340">
        <v>0.013</v>
      </c>
      <c r="DG340">
        <v>-6.555</v>
      </c>
      <c r="DH340">
        <v>-0.015</v>
      </c>
      <c r="DI340">
        <v>2000</v>
      </c>
      <c r="DJ340">
        <v>14</v>
      </c>
      <c r="DK340">
        <v>0.64</v>
      </c>
      <c r="DL340">
        <v>0.25</v>
      </c>
      <c r="DM340">
        <v>-0.004662478048780486</v>
      </c>
      <c r="DN340">
        <v>0.08393403554006959</v>
      </c>
      <c r="DO340">
        <v>0.07438699442342714</v>
      </c>
      <c r="DP340">
        <v>1</v>
      </c>
      <c r="DQ340">
        <v>0.501709</v>
      </c>
      <c r="DR340">
        <v>0.02776432055749192</v>
      </c>
      <c r="DS340">
        <v>0.008268595046849282</v>
      </c>
      <c r="DT340">
        <v>1</v>
      </c>
      <c r="DU340">
        <v>2</v>
      </c>
      <c r="DV340">
        <v>2</v>
      </c>
      <c r="DW340" t="s">
        <v>365</v>
      </c>
      <c r="DX340">
        <v>3.22879</v>
      </c>
      <c r="DY340">
        <v>2.70459</v>
      </c>
      <c r="DZ340">
        <v>0.105282</v>
      </c>
      <c r="EA340">
        <v>0.105483</v>
      </c>
      <c r="EB340">
        <v>0.08709649999999999</v>
      </c>
      <c r="EC340">
        <v>0.08558449999999999</v>
      </c>
      <c r="ED340">
        <v>29147.4</v>
      </c>
      <c r="EE340">
        <v>28419.3</v>
      </c>
      <c r="EF340">
        <v>31205</v>
      </c>
      <c r="EG340">
        <v>30126.2</v>
      </c>
      <c r="EH340">
        <v>38154.2</v>
      </c>
      <c r="EI340">
        <v>36446.6</v>
      </c>
      <c r="EJ340">
        <v>43728.2</v>
      </c>
      <c r="EK340">
        <v>42090.4</v>
      </c>
      <c r="EL340">
        <v>2.12455</v>
      </c>
      <c r="EM340">
        <v>1.86057</v>
      </c>
      <c r="EN340">
        <v>0.117291</v>
      </c>
      <c r="EO340">
        <v>0</v>
      </c>
      <c r="EP340">
        <v>25.0104</v>
      </c>
      <c r="EQ340">
        <v>999.9</v>
      </c>
      <c r="ER340">
        <v>35.5</v>
      </c>
      <c r="ES340">
        <v>33.2</v>
      </c>
      <c r="ET340">
        <v>17.914</v>
      </c>
      <c r="EU340">
        <v>61.7978</v>
      </c>
      <c r="EV340">
        <v>22.6442</v>
      </c>
      <c r="EW340">
        <v>1</v>
      </c>
      <c r="EX340">
        <v>0.0358867</v>
      </c>
      <c r="EY340">
        <v>-1.30655</v>
      </c>
      <c r="EZ340">
        <v>20.1528</v>
      </c>
      <c r="FA340">
        <v>5.22642</v>
      </c>
      <c r="FB340">
        <v>11.998</v>
      </c>
      <c r="FC340">
        <v>4.96675</v>
      </c>
      <c r="FD340">
        <v>3.2967</v>
      </c>
      <c r="FE340">
        <v>9999</v>
      </c>
      <c r="FF340">
        <v>9999</v>
      </c>
      <c r="FG340">
        <v>9999</v>
      </c>
      <c r="FH340">
        <v>30.9</v>
      </c>
      <c r="FI340">
        <v>4.97151</v>
      </c>
      <c r="FJ340">
        <v>1.86827</v>
      </c>
      <c r="FK340">
        <v>1.85961</v>
      </c>
      <c r="FL340">
        <v>1.86568</v>
      </c>
      <c r="FM340">
        <v>1.86356</v>
      </c>
      <c r="FN340">
        <v>1.86492</v>
      </c>
      <c r="FO340">
        <v>1.86038</v>
      </c>
      <c r="FP340">
        <v>1.86447</v>
      </c>
      <c r="FQ340">
        <v>0</v>
      </c>
      <c r="FR340">
        <v>0</v>
      </c>
      <c r="FS340">
        <v>0</v>
      </c>
      <c r="FT340">
        <v>0</v>
      </c>
      <c r="FU340" t="s">
        <v>358</v>
      </c>
      <c r="FV340" t="s">
        <v>359</v>
      </c>
      <c r="FW340" t="s">
        <v>360</v>
      </c>
      <c r="FX340" t="s">
        <v>360</v>
      </c>
      <c r="FY340" t="s">
        <v>360</v>
      </c>
      <c r="FZ340" t="s">
        <v>360</v>
      </c>
      <c r="GA340">
        <v>0</v>
      </c>
      <c r="GB340">
        <v>100</v>
      </c>
      <c r="GC340">
        <v>100</v>
      </c>
      <c r="GD340">
        <v>-0.537</v>
      </c>
      <c r="GE340">
        <v>-0.0106</v>
      </c>
      <c r="GF340">
        <v>1.311380936371286</v>
      </c>
      <c r="GG340">
        <v>-0.004200780211792431</v>
      </c>
      <c r="GH340">
        <v>-6.086107273994438E-07</v>
      </c>
      <c r="GI340">
        <v>3.538391214060535E-10</v>
      </c>
      <c r="GJ340">
        <v>-0.03673970004362161</v>
      </c>
      <c r="GK340">
        <v>0.006682484536868237</v>
      </c>
      <c r="GL340">
        <v>-0.0007200357986506558</v>
      </c>
      <c r="GM340">
        <v>2.515042002614049E-05</v>
      </c>
      <c r="GN340">
        <v>15</v>
      </c>
      <c r="GO340">
        <v>1944</v>
      </c>
      <c r="GP340">
        <v>3</v>
      </c>
      <c r="GQ340">
        <v>20</v>
      </c>
      <c r="GR340">
        <v>20.3</v>
      </c>
      <c r="GS340">
        <v>20.4</v>
      </c>
      <c r="GT340">
        <v>1.13403</v>
      </c>
      <c r="GU340">
        <v>2.44263</v>
      </c>
      <c r="GV340">
        <v>1.44775</v>
      </c>
      <c r="GW340">
        <v>2.28516</v>
      </c>
      <c r="GX340">
        <v>1.55151</v>
      </c>
      <c r="GY340">
        <v>2.45483</v>
      </c>
      <c r="GZ340">
        <v>38.135</v>
      </c>
      <c r="HA340">
        <v>24.0787</v>
      </c>
      <c r="HB340">
        <v>18</v>
      </c>
      <c r="HC340">
        <v>606.59</v>
      </c>
      <c r="HD340">
        <v>438.839</v>
      </c>
      <c r="HE340">
        <v>28.0015</v>
      </c>
      <c r="HF340">
        <v>27.4671</v>
      </c>
      <c r="HG340">
        <v>29.9998</v>
      </c>
      <c r="HH340">
        <v>27.6335</v>
      </c>
      <c r="HI340">
        <v>27.6196</v>
      </c>
      <c r="HJ340">
        <v>22.7127</v>
      </c>
      <c r="HK340">
        <v>20.1309</v>
      </c>
      <c r="HL340">
        <v>35.0118</v>
      </c>
      <c r="HM340">
        <v>28</v>
      </c>
      <c r="HN340">
        <v>420</v>
      </c>
      <c r="HO340">
        <v>15.7243</v>
      </c>
      <c r="HP340">
        <v>99.0215</v>
      </c>
      <c r="HQ340">
        <v>100.553</v>
      </c>
    </row>
    <row r="341" spans="1:225">
      <c r="A341">
        <v>325</v>
      </c>
      <c r="B341">
        <v>1714166667.6</v>
      </c>
      <c r="C341">
        <v>15610.5</v>
      </c>
      <c r="D341" t="s">
        <v>1040</v>
      </c>
      <c r="E341" t="s">
        <v>1041</v>
      </c>
      <c r="F341">
        <v>5</v>
      </c>
      <c r="G341" t="s">
        <v>640</v>
      </c>
      <c r="H341">
        <v>1714166659.666666</v>
      </c>
      <c r="I341">
        <f>(J341)/1000</f>
        <v>0</v>
      </c>
      <c r="J341">
        <f>IF(BE341, AM341, AG341)</f>
        <v>0</v>
      </c>
      <c r="K341">
        <f>IF(BE341, AH341, AF341)</f>
        <v>0</v>
      </c>
      <c r="L341">
        <f>BG341 - IF(AT341&gt;1, K341*BA341*100.0/(AV341*BU341), 0)</f>
        <v>0</v>
      </c>
      <c r="M341">
        <f>((S341-I341/2)*L341-K341)/(S341+I341/2)</f>
        <v>0</v>
      </c>
      <c r="N341">
        <f>M341*(BN341+BO341)/1000.0</f>
        <v>0</v>
      </c>
      <c r="O341">
        <f>(BG341 - IF(AT341&gt;1, K341*BA341*100.0/(AV341*BU341), 0))*(BN341+BO341)/1000.0</f>
        <v>0</v>
      </c>
      <c r="P341">
        <f>2.0/((1/R341-1/Q341)+SIGN(R341)*SQRT((1/R341-1/Q341)*(1/R341-1/Q341) + 4*BB341/((BB341+1)*(BB341+1))*(2*1/R341*1/Q341-1/Q341*1/Q341)))</f>
        <v>0</v>
      </c>
      <c r="Q341">
        <f>IF(LEFT(BC341,1)&lt;&gt;"0",IF(LEFT(BC341,1)="1",3.0,BD341),$D$5+$E$5*(BU341*BN341/($K$5*1000))+$F$5*(BU341*BN341/($K$5*1000))*MAX(MIN(BA341,$J$5),$I$5)*MAX(MIN(BA341,$J$5),$I$5)+$G$5*MAX(MIN(BA341,$J$5),$I$5)*(BU341*BN341/($K$5*1000))+$H$5*(BU341*BN341/($K$5*1000))*(BU341*BN341/($K$5*1000)))</f>
        <v>0</v>
      </c>
      <c r="R341">
        <f>I341*(1000-(1000*0.61365*exp(17.502*V341/(240.97+V341))/(BN341+BO341)+BI341)/2)/(1000*0.61365*exp(17.502*V341/(240.97+V341))/(BN341+BO341)-BI341)</f>
        <v>0</v>
      </c>
      <c r="S341">
        <f>1/((BB341+1)/(P341/1.6)+1/(Q341/1.37)) + BB341/((BB341+1)/(P341/1.6) + BB341/(Q341/1.37))</f>
        <v>0</v>
      </c>
      <c r="T341">
        <f>(AW341*AZ341)</f>
        <v>0</v>
      </c>
      <c r="U341">
        <f>(BP341+(T341+2*0.95*5.67E-8*(((BP341+$B$7)+273)^4-(BP341+273)^4)-44100*I341)/(1.84*29.3*Q341+8*0.95*5.67E-8*(BP341+273)^3))</f>
        <v>0</v>
      </c>
      <c r="V341">
        <f>($C$7*BQ341+$D$7*BR341+$E$7*U341)</f>
        <v>0</v>
      </c>
      <c r="W341">
        <f>0.61365*exp(17.502*V341/(240.97+V341))</f>
        <v>0</v>
      </c>
      <c r="X341">
        <f>(Y341/Z341*100)</f>
        <v>0</v>
      </c>
      <c r="Y341">
        <f>BI341*(BN341+BO341)/1000</f>
        <v>0</v>
      </c>
      <c r="Z341">
        <f>0.61365*exp(17.502*BP341/(240.97+BP341))</f>
        <v>0</v>
      </c>
      <c r="AA341">
        <f>(W341-BI341*(BN341+BO341)/1000)</f>
        <v>0</v>
      </c>
      <c r="AB341">
        <f>(-I341*44100)</f>
        <v>0</v>
      </c>
      <c r="AC341">
        <f>2*29.3*Q341*0.92*(BP341-V341)</f>
        <v>0</v>
      </c>
      <c r="AD341">
        <f>2*0.95*5.67E-8*(((BP341+$B$7)+273)^4-(V341+273)^4)</f>
        <v>0</v>
      </c>
      <c r="AE341">
        <f>T341+AD341+AB341+AC341</f>
        <v>0</v>
      </c>
      <c r="AF341">
        <f>BM341*AT341*(BH341-BG341*(1000-AT341*BJ341)/(1000-AT341*BI341))/(100*BA341)</f>
        <v>0</v>
      </c>
      <c r="AG341">
        <f>1000*BM341*AT341*(BI341-BJ341)/(100*BA341*(1000-AT341*BI341))</f>
        <v>0</v>
      </c>
      <c r="AH341">
        <f>(AI341 - AJ341 - BN341*1E3/(8.314*(BP341+273.15)) * AL341/BM341 * AK341) * BM341/(100*BA341) * (1000 - BJ341)/1000</f>
        <v>0</v>
      </c>
      <c r="AI341">
        <v>426.5989339058932</v>
      </c>
      <c r="AJ341">
        <v>426.9165818181818</v>
      </c>
      <c r="AK341">
        <v>-0.0007786473197961034</v>
      </c>
      <c r="AL341">
        <v>67.23111358345162</v>
      </c>
      <c r="AM341">
        <f>(AO341 - AN341 + BN341*1E3/(8.314*(BP341+273.15)) * AQ341/BM341 * AP341) * BM341/(100*BA341) * 1000/(1000 - AO341)</f>
        <v>0</v>
      </c>
      <c r="AN341">
        <v>15.7014718193542</v>
      </c>
      <c r="AO341">
        <v>16.21555090909091</v>
      </c>
      <c r="AP341">
        <v>0.005154866466867649</v>
      </c>
      <c r="AQ341">
        <v>78.51911932698761</v>
      </c>
      <c r="AR341">
        <v>0</v>
      </c>
      <c r="AS341">
        <v>0</v>
      </c>
      <c r="AT341">
        <f>IF(AR341*$H$13&gt;=AV341,1.0,(AV341/(AV341-AR341*$H$13)))</f>
        <v>0</v>
      </c>
      <c r="AU341">
        <f>(AT341-1)*100</f>
        <v>0</v>
      </c>
      <c r="AV341">
        <f>MAX(0,($B$13+$C$13*BU341)/(1+$D$13*BU341)*BN341/(BP341+273)*$E$13)</f>
        <v>0</v>
      </c>
      <c r="AW341">
        <f>$B$11*BV341+$C$11*BW341+$F$11*CH341*(1-CK341)</f>
        <v>0</v>
      </c>
      <c r="AX341">
        <f>AW341*AY341</f>
        <v>0</v>
      </c>
      <c r="AY341">
        <f>($B$11*$D$9+$C$11*$D$9+$F$11*((CU341+CM341)/MAX(CU341+CM341+CV341, 0.1)*$I$9+CV341/MAX(CU341+CM341+CV341, 0.1)*$J$9))/($B$11+$C$11+$F$11)</f>
        <v>0</v>
      </c>
      <c r="AZ341">
        <f>($B$11*$K$9+$C$11*$K$9+$F$11*((CU341+CM341)/MAX(CU341+CM341+CV341, 0.1)*$P$9+CV341/MAX(CU341+CM341+CV341, 0.1)*$Q$9))/($B$11+$C$11+$F$11)</f>
        <v>0</v>
      </c>
      <c r="BA341">
        <v>6</v>
      </c>
      <c r="BB341">
        <v>0.5</v>
      </c>
      <c r="BC341" t="s">
        <v>355</v>
      </c>
      <c r="BD341">
        <v>2</v>
      </c>
      <c r="BE341" t="b">
        <v>1</v>
      </c>
      <c r="BF341">
        <v>1714166659.666666</v>
      </c>
      <c r="BG341">
        <v>420.0056333333333</v>
      </c>
      <c r="BH341">
        <v>419.9927333333334</v>
      </c>
      <c r="BI341">
        <v>16.17822666666667</v>
      </c>
      <c r="BJ341">
        <v>15.67848</v>
      </c>
      <c r="BK341">
        <v>420.542</v>
      </c>
      <c r="BL341">
        <v>16.18877666666667</v>
      </c>
      <c r="BM341">
        <v>600.0029999999999</v>
      </c>
      <c r="BN341">
        <v>101.2458666666667</v>
      </c>
      <c r="BO341">
        <v>0.10002496</v>
      </c>
      <c r="BP341">
        <v>26.74506000000001</v>
      </c>
      <c r="BQ341">
        <v>26.94528333333334</v>
      </c>
      <c r="BR341">
        <v>999.9000000000002</v>
      </c>
      <c r="BS341">
        <v>0</v>
      </c>
      <c r="BT341">
        <v>0</v>
      </c>
      <c r="BU341">
        <v>9999.502666666667</v>
      </c>
      <c r="BV341">
        <v>0</v>
      </c>
      <c r="BW341">
        <v>279.7642</v>
      </c>
      <c r="BX341">
        <v>0.01283270533333333</v>
      </c>
      <c r="BY341">
        <v>426.9123</v>
      </c>
      <c r="BZ341">
        <v>426.6824333333332</v>
      </c>
      <c r="CA341">
        <v>0.499741</v>
      </c>
      <c r="CB341">
        <v>419.9927333333334</v>
      </c>
      <c r="CC341">
        <v>15.67848</v>
      </c>
      <c r="CD341">
        <v>1.637979</v>
      </c>
      <c r="CE341">
        <v>1.587382333333333</v>
      </c>
      <c r="CF341">
        <v>14.3208</v>
      </c>
      <c r="CG341">
        <v>13.83685</v>
      </c>
      <c r="CH341">
        <v>399.9866</v>
      </c>
      <c r="CI341">
        <v>0.8999920000000002</v>
      </c>
      <c r="CJ341">
        <v>0.100008</v>
      </c>
      <c r="CK341">
        <v>0</v>
      </c>
      <c r="CL341">
        <v>153.1196333333333</v>
      </c>
      <c r="CM341">
        <v>5.00098</v>
      </c>
      <c r="CN341">
        <v>1050.698333333333</v>
      </c>
      <c r="CO341">
        <v>3655.786666666667</v>
      </c>
      <c r="CP341">
        <v>36.11223333333332</v>
      </c>
      <c r="CQ341">
        <v>40.88303333333332</v>
      </c>
      <c r="CR341">
        <v>38.11636666666665</v>
      </c>
      <c r="CS341">
        <v>40.10813333333333</v>
      </c>
      <c r="CT341">
        <v>38.62259999999999</v>
      </c>
      <c r="CU341">
        <v>355.4839999999999</v>
      </c>
      <c r="CV341">
        <v>39.5</v>
      </c>
      <c r="CW341">
        <v>0</v>
      </c>
      <c r="CX341">
        <v>1714166754.5</v>
      </c>
      <c r="CY341">
        <v>0</v>
      </c>
      <c r="CZ341">
        <v>1714165438.6</v>
      </c>
      <c r="DA341" t="s">
        <v>985</v>
      </c>
      <c r="DB341">
        <v>1714165438.6</v>
      </c>
      <c r="DC341">
        <v>1714165431.6</v>
      </c>
      <c r="DD341">
        <v>11</v>
      </c>
      <c r="DE341">
        <v>-0.07000000000000001</v>
      </c>
      <c r="DF341">
        <v>0.013</v>
      </c>
      <c r="DG341">
        <v>-6.555</v>
      </c>
      <c r="DH341">
        <v>-0.015</v>
      </c>
      <c r="DI341">
        <v>2000</v>
      </c>
      <c r="DJ341">
        <v>14</v>
      </c>
      <c r="DK341">
        <v>0.64</v>
      </c>
      <c r="DL341">
        <v>0.25</v>
      </c>
      <c r="DM341">
        <v>0.01224727219512195</v>
      </c>
      <c r="DN341">
        <v>0.1565220965853659</v>
      </c>
      <c r="DO341">
        <v>0.09523668151477101</v>
      </c>
      <c r="DP341">
        <v>0</v>
      </c>
      <c r="DQ341">
        <v>0.4995634634146342</v>
      </c>
      <c r="DR341">
        <v>-0.008099623693379489</v>
      </c>
      <c r="DS341">
        <v>0.007088630367889411</v>
      </c>
      <c r="DT341">
        <v>1</v>
      </c>
      <c r="DU341">
        <v>1</v>
      </c>
      <c r="DV341">
        <v>2</v>
      </c>
      <c r="DW341" t="s">
        <v>368</v>
      </c>
      <c r="DX341">
        <v>3.22862</v>
      </c>
      <c r="DY341">
        <v>2.70426</v>
      </c>
      <c r="DZ341">
        <v>0.10528</v>
      </c>
      <c r="EA341">
        <v>0.105491</v>
      </c>
      <c r="EB341">
        <v>0.0872994</v>
      </c>
      <c r="EC341">
        <v>0.0857981</v>
      </c>
      <c r="ED341">
        <v>29148.2</v>
      </c>
      <c r="EE341">
        <v>28419.7</v>
      </c>
      <c r="EF341">
        <v>31205.7</v>
      </c>
      <c r="EG341">
        <v>30126.9</v>
      </c>
      <c r="EH341">
        <v>38146.3</v>
      </c>
      <c r="EI341">
        <v>36438.8</v>
      </c>
      <c r="EJ341">
        <v>43728.9</v>
      </c>
      <c r="EK341">
        <v>42091.3</v>
      </c>
      <c r="EL341">
        <v>2.12423</v>
      </c>
      <c r="EM341">
        <v>1.86095</v>
      </c>
      <c r="EN341">
        <v>0.118203</v>
      </c>
      <c r="EO341">
        <v>0</v>
      </c>
      <c r="EP341">
        <v>25.0632</v>
      </c>
      <c r="EQ341">
        <v>999.9</v>
      </c>
      <c r="ER341">
        <v>35.5</v>
      </c>
      <c r="ES341">
        <v>33.1</v>
      </c>
      <c r="ET341">
        <v>17.8137</v>
      </c>
      <c r="EU341">
        <v>61.4878</v>
      </c>
      <c r="EV341">
        <v>22.516</v>
      </c>
      <c r="EW341">
        <v>1</v>
      </c>
      <c r="EX341">
        <v>0.0353557</v>
      </c>
      <c r="EY341">
        <v>-1.28855</v>
      </c>
      <c r="EZ341">
        <v>20.1524</v>
      </c>
      <c r="FA341">
        <v>5.22313</v>
      </c>
      <c r="FB341">
        <v>11.998</v>
      </c>
      <c r="FC341">
        <v>4.96575</v>
      </c>
      <c r="FD341">
        <v>3.29623</v>
      </c>
      <c r="FE341">
        <v>9999</v>
      </c>
      <c r="FF341">
        <v>9999</v>
      </c>
      <c r="FG341">
        <v>9999</v>
      </c>
      <c r="FH341">
        <v>30.9</v>
      </c>
      <c r="FI341">
        <v>4.97152</v>
      </c>
      <c r="FJ341">
        <v>1.86827</v>
      </c>
      <c r="FK341">
        <v>1.85959</v>
      </c>
      <c r="FL341">
        <v>1.86569</v>
      </c>
      <c r="FM341">
        <v>1.86355</v>
      </c>
      <c r="FN341">
        <v>1.86491</v>
      </c>
      <c r="FO341">
        <v>1.86037</v>
      </c>
      <c r="FP341">
        <v>1.86447</v>
      </c>
      <c r="FQ341">
        <v>0</v>
      </c>
      <c r="FR341">
        <v>0</v>
      </c>
      <c r="FS341">
        <v>0</v>
      </c>
      <c r="FT341">
        <v>0</v>
      </c>
      <c r="FU341" t="s">
        <v>358</v>
      </c>
      <c r="FV341" t="s">
        <v>359</v>
      </c>
      <c r="FW341" t="s">
        <v>360</v>
      </c>
      <c r="FX341" t="s">
        <v>360</v>
      </c>
      <c r="FY341" t="s">
        <v>360</v>
      </c>
      <c r="FZ341" t="s">
        <v>360</v>
      </c>
      <c r="GA341">
        <v>0</v>
      </c>
      <c r="GB341">
        <v>100</v>
      </c>
      <c r="GC341">
        <v>100</v>
      </c>
      <c r="GD341">
        <v>-0.536</v>
      </c>
      <c r="GE341">
        <v>-0.0104</v>
      </c>
      <c r="GF341">
        <v>1.311380936371286</v>
      </c>
      <c r="GG341">
        <v>-0.004200780211792431</v>
      </c>
      <c r="GH341">
        <v>-6.086107273994438E-07</v>
      </c>
      <c r="GI341">
        <v>3.538391214060535E-10</v>
      </c>
      <c r="GJ341">
        <v>-0.03673970004362161</v>
      </c>
      <c r="GK341">
        <v>0.006682484536868237</v>
      </c>
      <c r="GL341">
        <v>-0.0007200357986506558</v>
      </c>
      <c r="GM341">
        <v>2.515042002614049E-05</v>
      </c>
      <c r="GN341">
        <v>15</v>
      </c>
      <c r="GO341">
        <v>1944</v>
      </c>
      <c r="GP341">
        <v>3</v>
      </c>
      <c r="GQ341">
        <v>20</v>
      </c>
      <c r="GR341">
        <v>20.5</v>
      </c>
      <c r="GS341">
        <v>20.6</v>
      </c>
      <c r="GT341">
        <v>1.13525</v>
      </c>
      <c r="GU341">
        <v>2.45117</v>
      </c>
      <c r="GV341">
        <v>1.44897</v>
      </c>
      <c r="GW341">
        <v>2.28516</v>
      </c>
      <c r="GX341">
        <v>1.55151</v>
      </c>
      <c r="GY341">
        <v>2.31689</v>
      </c>
      <c r="GZ341">
        <v>38.1106</v>
      </c>
      <c r="HA341">
        <v>24.07</v>
      </c>
      <c r="HB341">
        <v>18</v>
      </c>
      <c r="HC341">
        <v>606.287</v>
      </c>
      <c r="HD341">
        <v>439.011</v>
      </c>
      <c r="HE341">
        <v>28.0019</v>
      </c>
      <c r="HF341">
        <v>27.4616</v>
      </c>
      <c r="HG341">
        <v>29.9999</v>
      </c>
      <c r="HH341">
        <v>27.6265</v>
      </c>
      <c r="HI341">
        <v>27.6126</v>
      </c>
      <c r="HJ341">
        <v>22.7151</v>
      </c>
      <c r="HK341">
        <v>20.1309</v>
      </c>
      <c r="HL341">
        <v>35.3994</v>
      </c>
      <c r="HM341">
        <v>28</v>
      </c>
      <c r="HN341">
        <v>420</v>
      </c>
      <c r="HO341">
        <v>15.8175</v>
      </c>
      <c r="HP341">
        <v>99.02330000000001</v>
      </c>
      <c r="HQ341">
        <v>100.555</v>
      </c>
    </row>
    <row r="342" spans="1:225">
      <c r="A342">
        <v>326</v>
      </c>
      <c r="B342">
        <v>1714166859.6</v>
      </c>
      <c r="C342">
        <v>15802.5</v>
      </c>
      <c r="D342" t="s">
        <v>1042</v>
      </c>
      <c r="E342" t="s">
        <v>1043</v>
      </c>
      <c r="F342">
        <v>5</v>
      </c>
      <c r="G342" t="s">
        <v>640</v>
      </c>
      <c r="H342">
        <v>1714166851.849999</v>
      </c>
      <c r="I342">
        <f>(J342)/1000</f>
        <v>0</v>
      </c>
      <c r="J342">
        <f>IF(BE342, AM342, AG342)</f>
        <v>0</v>
      </c>
      <c r="K342">
        <f>IF(BE342, AH342, AF342)</f>
        <v>0</v>
      </c>
      <c r="L342">
        <f>BG342 - IF(AT342&gt;1, K342*BA342*100.0/(AV342*BU342), 0)</f>
        <v>0</v>
      </c>
      <c r="M342">
        <f>((S342-I342/2)*L342-K342)/(S342+I342/2)</f>
        <v>0</v>
      </c>
      <c r="N342">
        <f>M342*(BN342+BO342)/1000.0</f>
        <v>0</v>
      </c>
      <c r="O342">
        <f>(BG342 - IF(AT342&gt;1, K342*BA342*100.0/(AV342*BU342), 0))*(BN342+BO342)/1000.0</f>
        <v>0</v>
      </c>
      <c r="P342">
        <f>2.0/((1/R342-1/Q342)+SIGN(R342)*SQRT((1/R342-1/Q342)*(1/R342-1/Q342) + 4*BB342/((BB342+1)*(BB342+1))*(2*1/R342*1/Q342-1/Q342*1/Q342)))</f>
        <v>0</v>
      </c>
      <c r="Q342">
        <f>IF(LEFT(BC342,1)&lt;&gt;"0",IF(LEFT(BC342,1)="1",3.0,BD342),$D$5+$E$5*(BU342*BN342/($K$5*1000))+$F$5*(BU342*BN342/($K$5*1000))*MAX(MIN(BA342,$J$5),$I$5)*MAX(MIN(BA342,$J$5),$I$5)+$G$5*MAX(MIN(BA342,$J$5),$I$5)*(BU342*BN342/($K$5*1000))+$H$5*(BU342*BN342/($K$5*1000))*(BU342*BN342/($K$5*1000)))</f>
        <v>0</v>
      </c>
      <c r="R342">
        <f>I342*(1000-(1000*0.61365*exp(17.502*V342/(240.97+V342))/(BN342+BO342)+BI342)/2)/(1000*0.61365*exp(17.502*V342/(240.97+V342))/(BN342+BO342)-BI342)</f>
        <v>0</v>
      </c>
      <c r="S342">
        <f>1/((BB342+1)/(P342/1.6)+1/(Q342/1.37)) + BB342/((BB342+1)/(P342/1.6) + BB342/(Q342/1.37))</f>
        <v>0</v>
      </c>
      <c r="T342">
        <f>(AW342*AZ342)</f>
        <v>0</v>
      </c>
      <c r="U342">
        <f>(BP342+(T342+2*0.95*5.67E-8*(((BP342+$B$7)+273)^4-(BP342+273)^4)-44100*I342)/(1.84*29.3*Q342+8*0.95*5.67E-8*(BP342+273)^3))</f>
        <v>0</v>
      </c>
      <c r="V342">
        <f>($C$7*BQ342+$D$7*BR342+$E$7*U342)</f>
        <v>0</v>
      </c>
      <c r="W342">
        <f>0.61365*exp(17.502*V342/(240.97+V342))</f>
        <v>0</v>
      </c>
      <c r="X342">
        <f>(Y342/Z342*100)</f>
        <v>0</v>
      </c>
      <c r="Y342">
        <f>BI342*(BN342+BO342)/1000</f>
        <v>0</v>
      </c>
      <c r="Z342">
        <f>0.61365*exp(17.502*BP342/(240.97+BP342))</f>
        <v>0</v>
      </c>
      <c r="AA342">
        <f>(W342-BI342*(BN342+BO342)/1000)</f>
        <v>0</v>
      </c>
      <c r="AB342">
        <f>(-I342*44100)</f>
        <v>0</v>
      </c>
      <c r="AC342">
        <f>2*29.3*Q342*0.92*(BP342-V342)</f>
        <v>0</v>
      </c>
      <c r="AD342">
        <f>2*0.95*5.67E-8*(((BP342+$B$7)+273)^4-(V342+273)^4)</f>
        <v>0</v>
      </c>
      <c r="AE342">
        <f>T342+AD342+AB342+AC342</f>
        <v>0</v>
      </c>
      <c r="AF342">
        <f>BM342*AT342*(BH342-BG342*(1000-AT342*BJ342)/(1000-AT342*BI342))/(100*BA342)</f>
        <v>0</v>
      </c>
      <c r="AG342">
        <f>1000*BM342*AT342*(BI342-BJ342)/(100*BA342*(1000-AT342*BI342))</f>
        <v>0</v>
      </c>
      <c r="AH342">
        <f>(AI342 - AJ342 - BN342*1E3/(8.314*(BP342+273.15)) * AL342/BM342 * AK342) * BM342/(100*BA342) * (1000 - BJ342)/1000</f>
        <v>0</v>
      </c>
      <c r="AI342">
        <v>426.9918992154689</v>
      </c>
      <c r="AJ342">
        <v>425.2004121212121</v>
      </c>
      <c r="AK342">
        <v>0.0219999319081209</v>
      </c>
      <c r="AL342">
        <v>67.2596860229887</v>
      </c>
      <c r="AM342">
        <f>(AO342 - AN342 + BN342*1E3/(8.314*(BP342+273.15)) * AQ342/BM342 * AP342) * BM342/(100*BA342) * 1000/(1000 - AO342)</f>
        <v>0</v>
      </c>
      <c r="AN342">
        <v>16.19138961107203</v>
      </c>
      <c r="AO342">
        <v>16.7201703030303</v>
      </c>
      <c r="AP342">
        <v>0.0002664561762539243</v>
      </c>
      <c r="AQ342">
        <v>78.44848496058262</v>
      </c>
      <c r="AR342">
        <v>0</v>
      </c>
      <c r="AS342">
        <v>0</v>
      </c>
      <c r="AT342">
        <f>IF(AR342*$H$13&gt;=AV342,1.0,(AV342/(AV342-AR342*$H$13)))</f>
        <v>0</v>
      </c>
      <c r="AU342">
        <f>(AT342-1)*100</f>
        <v>0</v>
      </c>
      <c r="AV342">
        <f>MAX(0,($B$13+$C$13*BU342)/(1+$D$13*BU342)*BN342/(BP342+273)*$E$13)</f>
        <v>0</v>
      </c>
      <c r="AW342">
        <f>$B$11*BV342+$C$11*BW342+$F$11*CH342*(1-CK342)</f>
        <v>0</v>
      </c>
      <c r="AX342">
        <f>AW342*AY342</f>
        <v>0</v>
      </c>
      <c r="AY342">
        <f>($B$11*$D$9+$C$11*$D$9+$F$11*((CU342+CM342)/MAX(CU342+CM342+CV342, 0.1)*$I$9+CV342/MAX(CU342+CM342+CV342, 0.1)*$J$9))/($B$11+$C$11+$F$11)</f>
        <v>0</v>
      </c>
      <c r="AZ342">
        <f>($B$11*$K$9+$C$11*$K$9+$F$11*((CU342+CM342)/MAX(CU342+CM342+CV342, 0.1)*$P$9+CV342/MAX(CU342+CM342+CV342, 0.1)*$Q$9))/($B$11+$C$11+$F$11)</f>
        <v>0</v>
      </c>
      <c r="BA342">
        <v>6</v>
      </c>
      <c r="BB342">
        <v>0.5</v>
      </c>
      <c r="BC342" t="s">
        <v>355</v>
      </c>
      <c r="BD342">
        <v>2</v>
      </c>
      <c r="BE342" t="b">
        <v>1</v>
      </c>
      <c r="BF342">
        <v>1714166851.849999</v>
      </c>
      <c r="BG342">
        <v>418.0175666666667</v>
      </c>
      <c r="BH342">
        <v>420.0168666666666</v>
      </c>
      <c r="BI342">
        <v>16.71191666666667</v>
      </c>
      <c r="BJ342">
        <v>16.17912666666667</v>
      </c>
      <c r="BK342">
        <v>420.3353</v>
      </c>
      <c r="BL342">
        <v>16.71282333333334</v>
      </c>
      <c r="BM342">
        <v>599.9808333333333</v>
      </c>
      <c r="BN342">
        <v>101.2634666666667</v>
      </c>
      <c r="BO342">
        <v>0.09995911999999998</v>
      </c>
      <c r="BP342">
        <v>27.19036</v>
      </c>
      <c r="BQ342">
        <v>27.37787999999999</v>
      </c>
      <c r="BR342">
        <v>999.9000000000002</v>
      </c>
      <c r="BS342">
        <v>0</v>
      </c>
      <c r="BT342">
        <v>0</v>
      </c>
      <c r="BU342">
        <v>10000.173</v>
      </c>
      <c r="BV342">
        <v>0</v>
      </c>
      <c r="BW342">
        <v>265.8293333333334</v>
      </c>
      <c r="BX342">
        <v>-1.999281</v>
      </c>
      <c r="BY342">
        <v>425.1222333333333</v>
      </c>
      <c r="BZ342">
        <v>426.9239666666667</v>
      </c>
      <c r="CA342">
        <v>0.532798</v>
      </c>
      <c r="CB342">
        <v>420.0168666666666</v>
      </c>
      <c r="CC342">
        <v>16.17912666666667</v>
      </c>
      <c r="CD342">
        <v>1.692304333333333</v>
      </c>
      <c r="CE342">
        <v>1.638351666666667</v>
      </c>
      <c r="CF342">
        <v>14.82603333333333</v>
      </c>
      <c r="CG342">
        <v>14.32432333333333</v>
      </c>
      <c r="CH342">
        <v>400.0012333333334</v>
      </c>
      <c r="CI342">
        <v>0.9000138333333332</v>
      </c>
      <c r="CJ342">
        <v>0.09998635333333332</v>
      </c>
      <c r="CK342">
        <v>0</v>
      </c>
      <c r="CL342">
        <v>154.2645</v>
      </c>
      <c r="CM342">
        <v>5.00098</v>
      </c>
      <c r="CN342">
        <v>1050.108666666667</v>
      </c>
      <c r="CO342">
        <v>3655.948333333333</v>
      </c>
      <c r="CP342">
        <v>36.22263333333333</v>
      </c>
      <c r="CQ342">
        <v>39.36653333333334</v>
      </c>
      <c r="CR342">
        <v>37.90179999999999</v>
      </c>
      <c r="CS342">
        <v>38.84343333333332</v>
      </c>
      <c r="CT342">
        <v>38.13933333333332</v>
      </c>
      <c r="CU342">
        <v>355.5046666666667</v>
      </c>
      <c r="CV342">
        <v>39.49699999999999</v>
      </c>
      <c r="CW342">
        <v>0</v>
      </c>
      <c r="CX342">
        <v>1714166946.5</v>
      </c>
      <c r="CY342">
        <v>0</v>
      </c>
      <c r="CZ342">
        <v>1714166743.6</v>
      </c>
      <c r="DA342" t="s">
        <v>1044</v>
      </c>
      <c r="DB342">
        <v>1714166742.6</v>
      </c>
      <c r="DC342">
        <v>1714166743.6</v>
      </c>
      <c r="DD342">
        <v>12</v>
      </c>
      <c r="DE342">
        <v>-1.782</v>
      </c>
      <c r="DF342">
        <v>0.008</v>
      </c>
      <c r="DG342">
        <v>-2.327</v>
      </c>
      <c r="DH342">
        <v>-0.003</v>
      </c>
      <c r="DI342">
        <v>420</v>
      </c>
      <c r="DJ342">
        <v>16</v>
      </c>
      <c r="DK342">
        <v>0.57</v>
      </c>
      <c r="DL342">
        <v>0.18</v>
      </c>
      <c r="DM342">
        <v>-1.9857315</v>
      </c>
      <c r="DN342">
        <v>-0.2023443151969921</v>
      </c>
      <c r="DO342">
        <v>0.04074922573190807</v>
      </c>
      <c r="DP342">
        <v>0</v>
      </c>
      <c r="DQ342">
        <v>0.5347429499999999</v>
      </c>
      <c r="DR342">
        <v>-0.04504460037523507</v>
      </c>
      <c r="DS342">
        <v>0.007502079771470046</v>
      </c>
      <c r="DT342">
        <v>1</v>
      </c>
      <c r="DU342">
        <v>1</v>
      </c>
      <c r="DV342">
        <v>2</v>
      </c>
      <c r="DW342" t="s">
        <v>368</v>
      </c>
      <c r="DX342">
        <v>3.22905</v>
      </c>
      <c r="DY342">
        <v>2.70447</v>
      </c>
      <c r="DZ342">
        <v>0.105311</v>
      </c>
      <c r="EA342">
        <v>0.105569</v>
      </c>
      <c r="EB342">
        <v>0.08926729999999999</v>
      </c>
      <c r="EC342">
        <v>0.0876217</v>
      </c>
      <c r="ED342">
        <v>29152.3</v>
      </c>
      <c r="EE342">
        <v>28424.7</v>
      </c>
      <c r="EF342">
        <v>31210.7</v>
      </c>
      <c r="EG342">
        <v>30134.3</v>
      </c>
      <c r="EH342">
        <v>38070</v>
      </c>
      <c r="EI342">
        <v>36374.5</v>
      </c>
      <c r="EJ342">
        <v>43736.4</v>
      </c>
      <c r="EK342">
        <v>42101.6</v>
      </c>
      <c r="EL342">
        <v>2.12655</v>
      </c>
      <c r="EM342">
        <v>1.86362</v>
      </c>
      <c r="EN342">
        <v>0.115521</v>
      </c>
      <c r="EO342">
        <v>0</v>
      </c>
      <c r="EP342">
        <v>25.4974</v>
      </c>
      <c r="EQ342">
        <v>999.9</v>
      </c>
      <c r="ER342">
        <v>37.3</v>
      </c>
      <c r="ES342">
        <v>33</v>
      </c>
      <c r="ET342">
        <v>18.6084</v>
      </c>
      <c r="EU342">
        <v>61.2178</v>
      </c>
      <c r="EV342">
        <v>22.5601</v>
      </c>
      <c r="EW342">
        <v>1</v>
      </c>
      <c r="EX342">
        <v>0.0274314</v>
      </c>
      <c r="EY342">
        <v>-1.15719</v>
      </c>
      <c r="EZ342">
        <v>20.1521</v>
      </c>
      <c r="FA342">
        <v>5.22867</v>
      </c>
      <c r="FB342">
        <v>11.998</v>
      </c>
      <c r="FC342">
        <v>4.9659</v>
      </c>
      <c r="FD342">
        <v>3.297</v>
      </c>
      <c r="FE342">
        <v>9999</v>
      </c>
      <c r="FF342">
        <v>9999</v>
      </c>
      <c r="FG342">
        <v>9999</v>
      </c>
      <c r="FH342">
        <v>30.9</v>
      </c>
      <c r="FI342">
        <v>4.97151</v>
      </c>
      <c r="FJ342">
        <v>1.86819</v>
      </c>
      <c r="FK342">
        <v>1.85959</v>
      </c>
      <c r="FL342">
        <v>1.86568</v>
      </c>
      <c r="FM342">
        <v>1.86356</v>
      </c>
      <c r="FN342">
        <v>1.86493</v>
      </c>
      <c r="FO342">
        <v>1.86035</v>
      </c>
      <c r="FP342">
        <v>1.86445</v>
      </c>
      <c r="FQ342">
        <v>0</v>
      </c>
      <c r="FR342">
        <v>0</v>
      </c>
      <c r="FS342">
        <v>0</v>
      </c>
      <c r="FT342">
        <v>0</v>
      </c>
      <c r="FU342" t="s">
        <v>358</v>
      </c>
      <c r="FV342" t="s">
        <v>359</v>
      </c>
      <c r="FW342" t="s">
        <v>360</v>
      </c>
      <c r="FX342" t="s">
        <v>360</v>
      </c>
      <c r="FY342" t="s">
        <v>360</v>
      </c>
      <c r="FZ342" t="s">
        <v>360</v>
      </c>
      <c r="GA342">
        <v>0</v>
      </c>
      <c r="GB342">
        <v>100</v>
      </c>
      <c r="GC342">
        <v>100</v>
      </c>
      <c r="GD342">
        <v>-2.318</v>
      </c>
      <c r="GE342">
        <v>-0.0009</v>
      </c>
      <c r="GF342">
        <v>-0.4708406808782166</v>
      </c>
      <c r="GG342">
        <v>-0.004200780211792431</v>
      </c>
      <c r="GH342">
        <v>-6.086107273994438E-07</v>
      </c>
      <c r="GI342">
        <v>3.538391214060535E-10</v>
      </c>
      <c r="GJ342">
        <v>-0.02887423234413912</v>
      </c>
      <c r="GK342">
        <v>0.006682484536868237</v>
      </c>
      <c r="GL342">
        <v>-0.0007200357986506558</v>
      </c>
      <c r="GM342">
        <v>2.515042002614049E-05</v>
      </c>
      <c r="GN342">
        <v>15</v>
      </c>
      <c r="GO342">
        <v>1944</v>
      </c>
      <c r="GP342">
        <v>3</v>
      </c>
      <c r="GQ342">
        <v>20</v>
      </c>
      <c r="GR342">
        <v>1.9</v>
      </c>
      <c r="GS342">
        <v>1.9</v>
      </c>
      <c r="GT342">
        <v>1.13525</v>
      </c>
      <c r="GU342">
        <v>2.42798</v>
      </c>
      <c r="GV342">
        <v>1.44775</v>
      </c>
      <c r="GW342">
        <v>2.28516</v>
      </c>
      <c r="GX342">
        <v>1.55151</v>
      </c>
      <c r="GY342">
        <v>2.44507</v>
      </c>
      <c r="GZ342">
        <v>37.9649</v>
      </c>
      <c r="HA342">
        <v>24.07</v>
      </c>
      <c r="HB342">
        <v>18</v>
      </c>
      <c r="HC342">
        <v>606.7809999999999</v>
      </c>
      <c r="HD342">
        <v>439.694</v>
      </c>
      <c r="HE342">
        <v>28.0006</v>
      </c>
      <c r="HF342">
        <v>27.3758</v>
      </c>
      <c r="HG342">
        <v>29.9999</v>
      </c>
      <c r="HH342">
        <v>27.5131</v>
      </c>
      <c r="HI342">
        <v>27.4923</v>
      </c>
      <c r="HJ342">
        <v>22.726</v>
      </c>
      <c r="HK342">
        <v>22.3431</v>
      </c>
      <c r="HL342">
        <v>40.2343</v>
      </c>
      <c r="HM342">
        <v>28</v>
      </c>
      <c r="HN342">
        <v>420</v>
      </c>
      <c r="HO342">
        <v>16.1048</v>
      </c>
      <c r="HP342">
        <v>99.0399</v>
      </c>
      <c r="HQ342">
        <v>100.58</v>
      </c>
    </row>
    <row r="343" spans="1:225">
      <c r="A343">
        <v>327</v>
      </c>
      <c r="B343">
        <v>1714166869.6</v>
      </c>
      <c r="C343">
        <v>15812.5</v>
      </c>
      <c r="D343" t="s">
        <v>1045</v>
      </c>
      <c r="E343" t="s">
        <v>1046</v>
      </c>
      <c r="F343">
        <v>5</v>
      </c>
      <c r="G343" t="s">
        <v>640</v>
      </c>
      <c r="H343">
        <v>1714166861.927586</v>
      </c>
      <c r="I343">
        <f>(J343)/1000</f>
        <v>0</v>
      </c>
      <c r="J343">
        <f>IF(BE343, AM343, AG343)</f>
        <v>0</v>
      </c>
      <c r="K343">
        <f>IF(BE343, AH343, AF343)</f>
        <v>0</v>
      </c>
      <c r="L343">
        <f>BG343 - IF(AT343&gt;1, K343*BA343*100.0/(AV343*BU343), 0)</f>
        <v>0</v>
      </c>
      <c r="M343">
        <f>((S343-I343/2)*L343-K343)/(S343+I343/2)</f>
        <v>0</v>
      </c>
      <c r="N343">
        <f>M343*(BN343+BO343)/1000.0</f>
        <v>0</v>
      </c>
      <c r="O343">
        <f>(BG343 - IF(AT343&gt;1, K343*BA343*100.0/(AV343*BU343), 0))*(BN343+BO343)/1000.0</f>
        <v>0</v>
      </c>
      <c r="P343">
        <f>2.0/((1/R343-1/Q343)+SIGN(R343)*SQRT((1/R343-1/Q343)*(1/R343-1/Q343) + 4*BB343/((BB343+1)*(BB343+1))*(2*1/R343*1/Q343-1/Q343*1/Q343)))</f>
        <v>0</v>
      </c>
      <c r="Q343">
        <f>IF(LEFT(BC343,1)&lt;&gt;"0",IF(LEFT(BC343,1)="1",3.0,BD343),$D$5+$E$5*(BU343*BN343/($K$5*1000))+$F$5*(BU343*BN343/($K$5*1000))*MAX(MIN(BA343,$J$5),$I$5)*MAX(MIN(BA343,$J$5),$I$5)+$G$5*MAX(MIN(BA343,$J$5),$I$5)*(BU343*BN343/($K$5*1000))+$H$5*(BU343*BN343/($K$5*1000))*(BU343*BN343/($K$5*1000)))</f>
        <v>0</v>
      </c>
      <c r="R343">
        <f>I343*(1000-(1000*0.61365*exp(17.502*V343/(240.97+V343))/(BN343+BO343)+BI343)/2)/(1000*0.61365*exp(17.502*V343/(240.97+V343))/(BN343+BO343)-BI343)</f>
        <v>0</v>
      </c>
      <c r="S343">
        <f>1/((BB343+1)/(P343/1.6)+1/(Q343/1.37)) + BB343/((BB343+1)/(P343/1.6) + BB343/(Q343/1.37))</f>
        <v>0</v>
      </c>
      <c r="T343">
        <f>(AW343*AZ343)</f>
        <v>0</v>
      </c>
      <c r="U343">
        <f>(BP343+(T343+2*0.95*5.67E-8*(((BP343+$B$7)+273)^4-(BP343+273)^4)-44100*I343)/(1.84*29.3*Q343+8*0.95*5.67E-8*(BP343+273)^3))</f>
        <v>0</v>
      </c>
      <c r="V343">
        <f>($C$7*BQ343+$D$7*BR343+$E$7*U343)</f>
        <v>0</v>
      </c>
      <c r="W343">
        <f>0.61365*exp(17.502*V343/(240.97+V343))</f>
        <v>0</v>
      </c>
      <c r="X343">
        <f>(Y343/Z343*100)</f>
        <v>0</v>
      </c>
      <c r="Y343">
        <f>BI343*(BN343+BO343)/1000</f>
        <v>0</v>
      </c>
      <c r="Z343">
        <f>0.61365*exp(17.502*BP343/(240.97+BP343))</f>
        <v>0</v>
      </c>
      <c r="AA343">
        <f>(W343-BI343*(BN343+BO343)/1000)</f>
        <v>0</v>
      </c>
      <c r="AB343">
        <f>(-I343*44100)</f>
        <v>0</v>
      </c>
      <c r="AC343">
        <f>2*29.3*Q343*0.92*(BP343-V343)</f>
        <v>0</v>
      </c>
      <c r="AD343">
        <f>2*0.95*5.67E-8*(((BP343+$B$7)+273)^4-(V343+273)^4)</f>
        <v>0</v>
      </c>
      <c r="AE343">
        <f>T343+AD343+AB343+AC343</f>
        <v>0</v>
      </c>
      <c r="AF343">
        <f>BM343*AT343*(BH343-BG343*(1000-AT343*BJ343)/(1000-AT343*BI343))/(100*BA343)</f>
        <v>0</v>
      </c>
      <c r="AG343">
        <f>1000*BM343*AT343*(BI343-BJ343)/(100*BA343*(1000-AT343*BI343))</f>
        <v>0</v>
      </c>
      <c r="AH343">
        <f>(AI343 - AJ343 - BN343*1E3/(8.314*(BP343+273.15)) * AL343/BM343 * AK343) * BM343/(100*BA343) * (1000 - BJ343)/1000</f>
        <v>0</v>
      </c>
      <c r="AI343">
        <v>426.7750631966905</v>
      </c>
      <c r="AJ343">
        <v>425.0758181818181</v>
      </c>
      <c r="AK343">
        <v>-0.02711172778820251</v>
      </c>
      <c r="AL343">
        <v>67.2596860229887</v>
      </c>
      <c r="AM343">
        <f>(AO343 - AN343 + BN343*1E3/(8.314*(BP343+273.15)) * AQ343/BM343 * AP343) * BM343/(100*BA343) * 1000/(1000 - AO343)</f>
        <v>0</v>
      </c>
      <c r="AN343">
        <v>16.13271623543226</v>
      </c>
      <c r="AO343">
        <v>16.68863878787879</v>
      </c>
      <c r="AP343">
        <v>-0.0001940420657656955</v>
      </c>
      <c r="AQ343">
        <v>78.44848496058262</v>
      </c>
      <c r="AR343">
        <v>0</v>
      </c>
      <c r="AS343">
        <v>0</v>
      </c>
      <c r="AT343">
        <f>IF(AR343*$H$13&gt;=AV343,1.0,(AV343/(AV343-AR343*$H$13)))</f>
        <v>0</v>
      </c>
      <c r="AU343">
        <f>(AT343-1)*100</f>
        <v>0</v>
      </c>
      <c r="AV343">
        <f>MAX(0,($B$13+$C$13*BU343)/(1+$D$13*BU343)*BN343/(BP343+273)*$E$13)</f>
        <v>0</v>
      </c>
      <c r="AW343">
        <f>$B$11*BV343+$C$11*BW343+$F$11*CH343*(1-CK343)</f>
        <v>0</v>
      </c>
      <c r="AX343">
        <f>AW343*AY343</f>
        <v>0</v>
      </c>
      <c r="AY343">
        <f>($B$11*$D$9+$C$11*$D$9+$F$11*((CU343+CM343)/MAX(CU343+CM343+CV343, 0.1)*$I$9+CV343/MAX(CU343+CM343+CV343, 0.1)*$J$9))/($B$11+$C$11+$F$11)</f>
        <v>0</v>
      </c>
      <c r="AZ343">
        <f>($B$11*$K$9+$C$11*$K$9+$F$11*((CU343+CM343)/MAX(CU343+CM343+CV343, 0.1)*$P$9+CV343/MAX(CU343+CM343+CV343, 0.1)*$Q$9))/($B$11+$C$11+$F$11)</f>
        <v>0</v>
      </c>
      <c r="BA343">
        <v>6</v>
      </c>
      <c r="BB343">
        <v>0.5</v>
      </c>
      <c r="BC343" t="s">
        <v>355</v>
      </c>
      <c r="BD343">
        <v>2</v>
      </c>
      <c r="BE343" t="b">
        <v>1</v>
      </c>
      <c r="BF343">
        <v>1714166861.927586</v>
      </c>
      <c r="BG343">
        <v>418.0572068965517</v>
      </c>
      <c r="BH343">
        <v>419.9950689655172</v>
      </c>
      <c r="BI343">
        <v>16.70761724137931</v>
      </c>
      <c r="BJ343">
        <v>16.15349655172414</v>
      </c>
      <c r="BK343">
        <v>420.3751379310345</v>
      </c>
      <c r="BL343">
        <v>16.70853103448276</v>
      </c>
      <c r="BM343">
        <v>599.9901034482758</v>
      </c>
      <c r="BN343">
        <v>101.2651724137931</v>
      </c>
      <c r="BO343">
        <v>0.09989812758620688</v>
      </c>
      <c r="BP343">
        <v>27.19862068965517</v>
      </c>
      <c r="BQ343">
        <v>27.38718275862069</v>
      </c>
      <c r="BR343">
        <v>999.9000000000002</v>
      </c>
      <c r="BS343">
        <v>0</v>
      </c>
      <c r="BT343">
        <v>0</v>
      </c>
      <c r="BU343">
        <v>10010.75482758621</v>
      </c>
      <c r="BV343">
        <v>0</v>
      </c>
      <c r="BW343">
        <v>272.6108620689656</v>
      </c>
      <c r="BX343">
        <v>-1.937796551724138</v>
      </c>
      <c r="BY343">
        <v>425.1606551724138</v>
      </c>
      <c r="BZ343">
        <v>426.8907241379311</v>
      </c>
      <c r="CA343">
        <v>0.5541163793103447</v>
      </c>
      <c r="CB343">
        <v>419.9950689655172</v>
      </c>
      <c r="CC343">
        <v>16.15349655172414</v>
      </c>
      <c r="CD343">
        <v>1.691897586206896</v>
      </c>
      <c r="CE343">
        <v>1.635784482758621</v>
      </c>
      <c r="CF343">
        <v>14.82228620689655</v>
      </c>
      <c r="CG343">
        <v>14.30007931034483</v>
      </c>
      <c r="CH343">
        <v>399.9851034482758</v>
      </c>
      <c r="CI343">
        <v>0.90000524137931</v>
      </c>
      <c r="CJ343">
        <v>0.09999491034482755</v>
      </c>
      <c r="CK343">
        <v>0</v>
      </c>
      <c r="CL343">
        <v>154.2937931034483</v>
      </c>
      <c r="CM343">
        <v>5.00098</v>
      </c>
      <c r="CN343">
        <v>1050.997931034483</v>
      </c>
      <c r="CO343">
        <v>3655.788620689655</v>
      </c>
      <c r="CP343">
        <v>36.11393103448276</v>
      </c>
      <c r="CQ343">
        <v>39.17648275862068</v>
      </c>
      <c r="CR343">
        <v>37.77558620689655</v>
      </c>
      <c r="CS343">
        <v>38.62262068965516</v>
      </c>
      <c r="CT343">
        <v>38.02124137931034</v>
      </c>
      <c r="CU343">
        <v>355.4868965517241</v>
      </c>
      <c r="CV343">
        <v>39.49793103448276</v>
      </c>
      <c r="CW343">
        <v>0</v>
      </c>
      <c r="CX343">
        <v>1714166956.7</v>
      </c>
      <c r="CY343">
        <v>0</v>
      </c>
      <c r="CZ343">
        <v>1714166743.6</v>
      </c>
      <c r="DA343" t="s">
        <v>1044</v>
      </c>
      <c r="DB343">
        <v>1714166742.6</v>
      </c>
      <c r="DC343">
        <v>1714166743.6</v>
      </c>
      <c r="DD343">
        <v>12</v>
      </c>
      <c r="DE343">
        <v>-1.782</v>
      </c>
      <c r="DF343">
        <v>0.008</v>
      </c>
      <c r="DG343">
        <v>-2.327</v>
      </c>
      <c r="DH343">
        <v>-0.003</v>
      </c>
      <c r="DI343">
        <v>420</v>
      </c>
      <c r="DJ343">
        <v>16</v>
      </c>
      <c r="DK343">
        <v>0.57</v>
      </c>
      <c r="DL343">
        <v>0.18</v>
      </c>
      <c r="DM343">
        <v>-1.95658475</v>
      </c>
      <c r="DN343">
        <v>0.5363965103189505</v>
      </c>
      <c r="DO343">
        <v>0.06498533207530373</v>
      </c>
      <c r="DP343">
        <v>0</v>
      </c>
      <c r="DQ343">
        <v>0.547052625</v>
      </c>
      <c r="DR343">
        <v>0.1581503076923071</v>
      </c>
      <c r="DS343">
        <v>0.0197218243434621</v>
      </c>
      <c r="DT343">
        <v>0</v>
      </c>
      <c r="DU343">
        <v>0</v>
      </c>
      <c r="DV343">
        <v>2</v>
      </c>
      <c r="DW343" t="s">
        <v>357</v>
      </c>
      <c r="DX343">
        <v>3.22883</v>
      </c>
      <c r="DY343">
        <v>2.70429</v>
      </c>
      <c r="DZ343">
        <v>0.105298</v>
      </c>
      <c r="EA343">
        <v>0.105558</v>
      </c>
      <c r="EB343">
        <v>0.0891464</v>
      </c>
      <c r="EC343">
        <v>0.08750189999999999</v>
      </c>
      <c r="ED343">
        <v>29153.1</v>
      </c>
      <c r="EE343">
        <v>28425.7</v>
      </c>
      <c r="EF343">
        <v>31211.1</v>
      </c>
      <c r="EG343">
        <v>30134.9</v>
      </c>
      <c r="EH343">
        <v>38075.9</v>
      </c>
      <c r="EI343">
        <v>36379.9</v>
      </c>
      <c r="EJ343">
        <v>43737.3</v>
      </c>
      <c r="EK343">
        <v>42102.3</v>
      </c>
      <c r="EL343">
        <v>2.12645</v>
      </c>
      <c r="EM343">
        <v>1.86427</v>
      </c>
      <c r="EN343">
        <v>0.115484</v>
      </c>
      <c r="EO343">
        <v>0</v>
      </c>
      <c r="EP343">
        <v>25.5058</v>
      </c>
      <c r="EQ343">
        <v>999.9</v>
      </c>
      <c r="ER343">
        <v>37.3</v>
      </c>
      <c r="ES343">
        <v>33</v>
      </c>
      <c r="ET343">
        <v>18.6103</v>
      </c>
      <c r="EU343">
        <v>61.3878</v>
      </c>
      <c r="EV343">
        <v>22.8165</v>
      </c>
      <c r="EW343">
        <v>1</v>
      </c>
      <c r="EX343">
        <v>0.0267937</v>
      </c>
      <c r="EY343">
        <v>-1.15637</v>
      </c>
      <c r="EZ343">
        <v>20.1519</v>
      </c>
      <c r="FA343">
        <v>5.22867</v>
      </c>
      <c r="FB343">
        <v>11.998</v>
      </c>
      <c r="FC343">
        <v>4.96715</v>
      </c>
      <c r="FD343">
        <v>3.297</v>
      </c>
      <c r="FE343">
        <v>9999</v>
      </c>
      <c r="FF343">
        <v>9999</v>
      </c>
      <c r="FG343">
        <v>9999</v>
      </c>
      <c r="FH343">
        <v>30.9</v>
      </c>
      <c r="FI343">
        <v>4.97151</v>
      </c>
      <c r="FJ343">
        <v>1.86823</v>
      </c>
      <c r="FK343">
        <v>1.85959</v>
      </c>
      <c r="FL343">
        <v>1.86569</v>
      </c>
      <c r="FM343">
        <v>1.86355</v>
      </c>
      <c r="FN343">
        <v>1.86492</v>
      </c>
      <c r="FO343">
        <v>1.86036</v>
      </c>
      <c r="FP343">
        <v>1.86446</v>
      </c>
      <c r="FQ343">
        <v>0</v>
      </c>
      <c r="FR343">
        <v>0</v>
      </c>
      <c r="FS343">
        <v>0</v>
      </c>
      <c r="FT343">
        <v>0</v>
      </c>
      <c r="FU343" t="s">
        <v>358</v>
      </c>
      <c r="FV343" t="s">
        <v>359</v>
      </c>
      <c r="FW343" t="s">
        <v>360</v>
      </c>
      <c r="FX343" t="s">
        <v>360</v>
      </c>
      <c r="FY343" t="s">
        <v>360</v>
      </c>
      <c r="FZ343" t="s">
        <v>360</v>
      </c>
      <c r="GA343">
        <v>0</v>
      </c>
      <c r="GB343">
        <v>100</v>
      </c>
      <c r="GC343">
        <v>100</v>
      </c>
      <c r="GD343">
        <v>-2.318</v>
      </c>
      <c r="GE343">
        <v>-0.001</v>
      </c>
      <c r="GF343">
        <v>-0.4708406808782166</v>
      </c>
      <c r="GG343">
        <v>-0.004200780211792431</v>
      </c>
      <c r="GH343">
        <v>-6.086107273994438E-07</v>
      </c>
      <c r="GI343">
        <v>3.538391214060535E-10</v>
      </c>
      <c r="GJ343">
        <v>-0.02887423234413912</v>
      </c>
      <c r="GK343">
        <v>0.006682484536868237</v>
      </c>
      <c r="GL343">
        <v>-0.0007200357986506558</v>
      </c>
      <c r="GM343">
        <v>2.515042002614049E-05</v>
      </c>
      <c r="GN343">
        <v>15</v>
      </c>
      <c r="GO343">
        <v>1944</v>
      </c>
      <c r="GP343">
        <v>3</v>
      </c>
      <c r="GQ343">
        <v>20</v>
      </c>
      <c r="GR343">
        <v>2.1</v>
      </c>
      <c r="GS343">
        <v>2.1</v>
      </c>
      <c r="GT343">
        <v>1.13525</v>
      </c>
      <c r="GU343">
        <v>2.44873</v>
      </c>
      <c r="GV343">
        <v>1.44775</v>
      </c>
      <c r="GW343">
        <v>2.28516</v>
      </c>
      <c r="GX343">
        <v>1.55151</v>
      </c>
      <c r="GY343">
        <v>2.2644</v>
      </c>
      <c r="GZ343">
        <v>37.9649</v>
      </c>
      <c r="HA343">
        <v>24.07</v>
      </c>
      <c r="HB343">
        <v>18</v>
      </c>
      <c r="HC343">
        <v>606.6420000000001</v>
      </c>
      <c r="HD343">
        <v>440.032</v>
      </c>
      <c r="HE343">
        <v>27.9999</v>
      </c>
      <c r="HF343">
        <v>27.3706</v>
      </c>
      <c r="HG343">
        <v>29.9999</v>
      </c>
      <c r="HH343">
        <v>27.5064</v>
      </c>
      <c r="HI343">
        <v>27.4854</v>
      </c>
      <c r="HJ343">
        <v>22.729</v>
      </c>
      <c r="HK343">
        <v>22.3431</v>
      </c>
      <c r="HL343">
        <v>40.6097</v>
      </c>
      <c r="HM343">
        <v>28</v>
      </c>
      <c r="HN343">
        <v>420</v>
      </c>
      <c r="HO343">
        <v>16.1065</v>
      </c>
      <c r="HP343">
        <v>99.0416</v>
      </c>
      <c r="HQ343">
        <v>100.582</v>
      </c>
    </row>
    <row r="344" spans="1:225">
      <c r="A344">
        <v>328</v>
      </c>
      <c r="B344">
        <v>1714166879.6</v>
      </c>
      <c r="C344">
        <v>15822.5</v>
      </c>
      <c r="D344" t="s">
        <v>1047</v>
      </c>
      <c r="E344" t="s">
        <v>1048</v>
      </c>
      <c r="F344">
        <v>5</v>
      </c>
      <c r="G344" t="s">
        <v>640</v>
      </c>
      <c r="H344">
        <v>1714166871.666666</v>
      </c>
      <c r="I344">
        <f>(J344)/1000</f>
        <v>0</v>
      </c>
      <c r="J344">
        <f>IF(BE344, AM344, AG344)</f>
        <v>0</v>
      </c>
      <c r="K344">
        <f>IF(BE344, AH344, AF344)</f>
        <v>0</v>
      </c>
      <c r="L344">
        <f>BG344 - IF(AT344&gt;1, K344*BA344*100.0/(AV344*BU344), 0)</f>
        <v>0</v>
      </c>
      <c r="M344">
        <f>((S344-I344/2)*L344-K344)/(S344+I344/2)</f>
        <v>0</v>
      </c>
      <c r="N344">
        <f>M344*(BN344+BO344)/1000.0</f>
        <v>0</v>
      </c>
      <c r="O344">
        <f>(BG344 - IF(AT344&gt;1, K344*BA344*100.0/(AV344*BU344), 0))*(BN344+BO344)/1000.0</f>
        <v>0</v>
      </c>
      <c r="P344">
        <f>2.0/((1/R344-1/Q344)+SIGN(R344)*SQRT((1/R344-1/Q344)*(1/R344-1/Q344) + 4*BB344/((BB344+1)*(BB344+1))*(2*1/R344*1/Q344-1/Q344*1/Q344)))</f>
        <v>0</v>
      </c>
      <c r="Q344">
        <f>IF(LEFT(BC344,1)&lt;&gt;"0",IF(LEFT(BC344,1)="1",3.0,BD344),$D$5+$E$5*(BU344*BN344/($K$5*1000))+$F$5*(BU344*BN344/($K$5*1000))*MAX(MIN(BA344,$J$5),$I$5)*MAX(MIN(BA344,$J$5),$I$5)+$G$5*MAX(MIN(BA344,$J$5),$I$5)*(BU344*BN344/($K$5*1000))+$H$5*(BU344*BN344/($K$5*1000))*(BU344*BN344/($K$5*1000)))</f>
        <v>0</v>
      </c>
      <c r="R344">
        <f>I344*(1000-(1000*0.61365*exp(17.502*V344/(240.97+V344))/(BN344+BO344)+BI344)/2)/(1000*0.61365*exp(17.502*V344/(240.97+V344))/(BN344+BO344)-BI344)</f>
        <v>0</v>
      </c>
      <c r="S344">
        <f>1/((BB344+1)/(P344/1.6)+1/(Q344/1.37)) + BB344/((BB344+1)/(P344/1.6) + BB344/(Q344/1.37))</f>
        <v>0</v>
      </c>
      <c r="T344">
        <f>(AW344*AZ344)</f>
        <v>0</v>
      </c>
      <c r="U344">
        <f>(BP344+(T344+2*0.95*5.67E-8*(((BP344+$B$7)+273)^4-(BP344+273)^4)-44100*I344)/(1.84*29.3*Q344+8*0.95*5.67E-8*(BP344+273)^3))</f>
        <v>0</v>
      </c>
      <c r="V344">
        <f>($C$7*BQ344+$D$7*BR344+$E$7*U344)</f>
        <v>0</v>
      </c>
      <c r="W344">
        <f>0.61365*exp(17.502*V344/(240.97+V344))</f>
        <v>0</v>
      </c>
      <c r="X344">
        <f>(Y344/Z344*100)</f>
        <v>0</v>
      </c>
      <c r="Y344">
        <f>BI344*(BN344+BO344)/1000</f>
        <v>0</v>
      </c>
      <c r="Z344">
        <f>0.61365*exp(17.502*BP344/(240.97+BP344))</f>
        <v>0</v>
      </c>
      <c r="AA344">
        <f>(W344-BI344*(BN344+BO344)/1000)</f>
        <v>0</v>
      </c>
      <c r="AB344">
        <f>(-I344*44100)</f>
        <v>0</v>
      </c>
      <c r="AC344">
        <f>2*29.3*Q344*0.92*(BP344-V344)</f>
        <v>0</v>
      </c>
      <c r="AD344">
        <f>2*0.95*5.67E-8*(((BP344+$B$7)+273)^4-(V344+273)^4)</f>
        <v>0</v>
      </c>
      <c r="AE344">
        <f>T344+AD344+AB344+AC344</f>
        <v>0</v>
      </c>
      <c r="AF344">
        <f>BM344*AT344*(BH344-BG344*(1000-AT344*BJ344)/(1000-AT344*BI344))/(100*BA344)</f>
        <v>0</v>
      </c>
      <c r="AG344">
        <f>1000*BM344*AT344*(BI344-BJ344)/(100*BA344*(1000-AT344*BI344))</f>
        <v>0</v>
      </c>
      <c r="AH344">
        <f>(AI344 - AJ344 - BN344*1E3/(8.314*(BP344+273.15)) * AL344/BM344 * AK344) * BM344/(100*BA344) * (1000 - BJ344)/1000</f>
        <v>0</v>
      </c>
      <c r="AI344">
        <v>426.9640293258198</v>
      </c>
      <c r="AJ344">
        <v>425.1660484848485</v>
      </c>
      <c r="AK344">
        <v>0.02024320145388586</v>
      </c>
      <c r="AL344">
        <v>67.2596860229887</v>
      </c>
      <c r="AM344">
        <f>(AO344 - AN344 + BN344*1E3/(8.314*(BP344+273.15)) * AQ344/BM344 * AP344) * BM344/(100*BA344) * 1000/(1000 - AO344)</f>
        <v>0</v>
      </c>
      <c r="AN344">
        <v>16.17538364511496</v>
      </c>
      <c r="AO344">
        <v>16.70460060606061</v>
      </c>
      <c r="AP344">
        <v>0.0001699793864400212</v>
      </c>
      <c r="AQ344">
        <v>78.44848496058262</v>
      </c>
      <c r="AR344">
        <v>0</v>
      </c>
      <c r="AS344">
        <v>0</v>
      </c>
      <c r="AT344">
        <f>IF(AR344*$H$13&gt;=AV344,1.0,(AV344/(AV344-AR344*$H$13)))</f>
        <v>0</v>
      </c>
      <c r="AU344">
        <f>(AT344-1)*100</f>
        <v>0</v>
      </c>
      <c r="AV344">
        <f>MAX(0,($B$13+$C$13*BU344)/(1+$D$13*BU344)*BN344/(BP344+273)*$E$13)</f>
        <v>0</v>
      </c>
      <c r="AW344">
        <f>$B$11*BV344+$C$11*BW344+$F$11*CH344*(1-CK344)</f>
        <v>0</v>
      </c>
      <c r="AX344">
        <f>AW344*AY344</f>
        <v>0</v>
      </c>
      <c r="AY344">
        <f>($B$11*$D$9+$C$11*$D$9+$F$11*((CU344+CM344)/MAX(CU344+CM344+CV344, 0.1)*$I$9+CV344/MAX(CU344+CM344+CV344, 0.1)*$J$9))/($B$11+$C$11+$F$11)</f>
        <v>0</v>
      </c>
      <c r="AZ344">
        <f>($B$11*$K$9+$C$11*$K$9+$F$11*((CU344+CM344)/MAX(CU344+CM344+CV344, 0.1)*$P$9+CV344/MAX(CU344+CM344+CV344, 0.1)*$Q$9))/($B$11+$C$11+$F$11)</f>
        <v>0</v>
      </c>
      <c r="BA344">
        <v>6</v>
      </c>
      <c r="BB344">
        <v>0.5</v>
      </c>
      <c r="BC344" t="s">
        <v>355</v>
      </c>
      <c r="BD344">
        <v>2</v>
      </c>
      <c r="BE344" t="b">
        <v>1</v>
      </c>
      <c r="BF344">
        <v>1714166871.666666</v>
      </c>
      <c r="BG344">
        <v>418.0187333333334</v>
      </c>
      <c r="BH344">
        <v>419.9744</v>
      </c>
      <c r="BI344">
        <v>16.69288333333333</v>
      </c>
      <c r="BJ344">
        <v>16.14838333333334</v>
      </c>
      <c r="BK344">
        <v>420.3366333333334</v>
      </c>
      <c r="BL344">
        <v>16.69385</v>
      </c>
      <c r="BM344">
        <v>599.9858333333334</v>
      </c>
      <c r="BN344">
        <v>101.2624</v>
      </c>
      <c r="BO344">
        <v>0.10000347</v>
      </c>
      <c r="BP344">
        <v>27.21458333333333</v>
      </c>
      <c r="BQ344">
        <v>27.40384666666666</v>
      </c>
      <c r="BR344">
        <v>999.9000000000002</v>
      </c>
      <c r="BS344">
        <v>0</v>
      </c>
      <c r="BT344">
        <v>0</v>
      </c>
      <c r="BU344">
        <v>9992.159000000001</v>
      </c>
      <c r="BV344">
        <v>0</v>
      </c>
      <c r="BW344">
        <v>270.0806333333334</v>
      </c>
      <c r="BX344">
        <v>-1.955755333333334</v>
      </c>
      <c r="BY344">
        <v>425.1151333333334</v>
      </c>
      <c r="BZ344">
        <v>426.8677</v>
      </c>
      <c r="CA344">
        <v>0.5444925333333334</v>
      </c>
      <c r="CB344">
        <v>419.9744</v>
      </c>
      <c r="CC344">
        <v>16.14838333333334</v>
      </c>
      <c r="CD344">
        <v>1.690360333333333</v>
      </c>
      <c r="CE344">
        <v>1.635224</v>
      </c>
      <c r="CF344">
        <v>14.80819</v>
      </c>
      <c r="CG344">
        <v>14.29479</v>
      </c>
      <c r="CH344">
        <v>399.9661666666667</v>
      </c>
      <c r="CI344">
        <v>0.9000018666666665</v>
      </c>
      <c r="CJ344">
        <v>0.09999826666666665</v>
      </c>
      <c r="CK344">
        <v>0</v>
      </c>
      <c r="CL344">
        <v>154.4742</v>
      </c>
      <c r="CM344">
        <v>5.00098</v>
      </c>
      <c r="CN344">
        <v>1053.697333333334</v>
      </c>
      <c r="CO344">
        <v>3655.608333333333</v>
      </c>
      <c r="CP344">
        <v>36.00176666666666</v>
      </c>
      <c r="CQ344">
        <v>39.02889999999999</v>
      </c>
      <c r="CR344">
        <v>37.64976666666666</v>
      </c>
      <c r="CS344">
        <v>38.42256666666665</v>
      </c>
      <c r="CT344">
        <v>37.90389999999999</v>
      </c>
      <c r="CU344">
        <v>355.469</v>
      </c>
      <c r="CV344">
        <v>39.497</v>
      </c>
      <c r="CW344">
        <v>0</v>
      </c>
      <c r="CX344">
        <v>1714166966.9</v>
      </c>
      <c r="CY344">
        <v>0</v>
      </c>
      <c r="CZ344">
        <v>1714166743.6</v>
      </c>
      <c r="DA344" t="s">
        <v>1044</v>
      </c>
      <c r="DB344">
        <v>1714166742.6</v>
      </c>
      <c r="DC344">
        <v>1714166743.6</v>
      </c>
      <c r="DD344">
        <v>12</v>
      </c>
      <c r="DE344">
        <v>-1.782</v>
      </c>
      <c r="DF344">
        <v>0.008</v>
      </c>
      <c r="DG344">
        <v>-2.327</v>
      </c>
      <c r="DH344">
        <v>-0.003</v>
      </c>
      <c r="DI344">
        <v>420</v>
      </c>
      <c r="DJ344">
        <v>16</v>
      </c>
      <c r="DK344">
        <v>0.57</v>
      </c>
      <c r="DL344">
        <v>0.18</v>
      </c>
      <c r="DM344">
        <v>-1.951165609756097</v>
      </c>
      <c r="DN344">
        <v>-0.3013329616724756</v>
      </c>
      <c r="DO344">
        <v>0.06123350039781868</v>
      </c>
      <c r="DP344">
        <v>0</v>
      </c>
      <c r="DQ344">
        <v>0.5511125609756097</v>
      </c>
      <c r="DR344">
        <v>-0.1572885574912894</v>
      </c>
      <c r="DS344">
        <v>0.01862293324077021</v>
      </c>
      <c r="DT344">
        <v>0</v>
      </c>
      <c r="DU344">
        <v>0</v>
      </c>
      <c r="DV344">
        <v>2</v>
      </c>
      <c r="DW344" t="s">
        <v>357</v>
      </c>
      <c r="DX344">
        <v>3.22879</v>
      </c>
      <c r="DY344">
        <v>2.70423</v>
      </c>
      <c r="DZ344">
        <v>0.105308</v>
      </c>
      <c r="EA344">
        <v>0.105592</v>
      </c>
      <c r="EB344">
        <v>0.08921220000000001</v>
      </c>
      <c r="EC344">
        <v>0.0876864</v>
      </c>
      <c r="ED344">
        <v>29153.1</v>
      </c>
      <c r="EE344">
        <v>28425.2</v>
      </c>
      <c r="EF344">
        <v>31211.4</v>
      </c>
      <c r="EG344">
        <v>30135.5</v>
      </c>
      <c r="EH344">
        <v>38073.4</v>
      </c>
      <c r="EI344">
        <v>36373.3</v>
      </c>
      <c r="EJ344">
        <v>43737.6</v>
      </c>
      <c r="EK344">
        <v>42103.1</v>
      </c>
      <c r="EL344">
        <v>2.12628</v>
      </c>
      <c r="EM344">
        <v>1.86483</v>
      </c>
      <c r="EN344">
        <v>0.116974</v>
      </c>
      <c r="EO344">
        <v>0</v>
      </c>
      <c r="EP344">
        <v>25.5097</v>
      </c>
      <c r="EQ344">
        <v>999.9</v>
      </c>
      <c r="ER344">
        <v>37.5</v>
      </c>
      <c r="ES344">
        <v>33</v>
      </c>
      <c r="ET344">
        <v>18.7098</v>
      </c>
      <c r="EU344">
        <v>61.3178</v>
      </c>
      <c r="EV344">
        <v>23.113</v>
      </c>
      <c r="EW344">
        <v>1</v>
      </c>
      <c r="EX344">
        <v>0.026189</v>
      </c>
      <c r="EY344">
        <v>-1.15473</v>
      </c>
      <c r="EZ344">
        <v>20.1514</v>
      </c>
      <c r="FA344">
        <v>5.22493</v>
      </c>
      <c r="FB344">
        <v>11.998</v>
      </c>
      <c r="FC344">
        <v>4.96605</v>
      </c>
      <c r="FD344">
        <v>3.29633</v>
      </c>
      <c r="FE344">
        <v>9999</v>
      </c>
      <c r="FF344">
        <v>9999</v>
      </c>
      <c r="FG344">
        <v>9999</v>
      </c>
      <c r="FH344">
        <v>30.9</v>
      </c>
      <c r="FI344">
        <v>4.97151</v>
      </c>
      <c r="FJ344">
        <v>1.86818</v>
      </c>
      <c r="FK344">
        <v>1.85959</v>
      </c>
      <c r="FL344">
        <v>1.86566</v>
      </c>
      <c r="FM344">
        <v>1.86355</v>
      </c>
      <c r="FN344">
        <v>1.86492</v>
      </c>
      <c r="FO344">
        <v>1.86035</v>
      </c>
      <c r="FP344">
        <v>1.86447</v>
      </c>
      <c r="FQ344">
        <v>0</v>
      </c>
      <c r="FR344">
        <v>0</v>
      </c>
      <c r="FS344">
        <v>0</v>
      </c>
      <c r="FT344">
        <v>0</v>
      </c>
      <c r="FU344" t="s">
        <v>358</v>
      </c>
      <c r="FV344" t="s">
        <v>359</v>
      </c>
      <c r="FW344" t="s">
        <v>360</v>
      </c>
      <c r="FX344" t="s">
        <v>360</v>
      </c>
      <c r="FY344" t="s">
        <v>360</v>
      </c>
      <c r="FZ344" t="s">
        <v>360</v>
      </c>
      <c r="GA344">
        <v>0</v>
      </c>
      <c r="GB344">
        <v>100</v>
      </c>
      <c r="GC344">
        <v>100</v>
      </c>
      <c r="GD344">
        <v>-2.318</v>
      </c>
      <c r="GE344">
        <v>-0.001</v>
      </c>
      <c r="GF344">
        <v>-0.4708406808782166</v>
      </c>
      <c r="GG344">
        <v>-0.004200780211792431</v>
      </c>
      <c r="GH344">
        <v>-6.086107273994438E-07</v>
      </c>
      <c r="GI344">
        <v>3.538391214060535E-10</v>
      </c>
      <c r="GJ344">
        <v>-0.02887423234413912</v>
      </c>
      <c r="GK344">
        <v>0.006682484536868237</v>
      </c>
      <c r="GL344">
        <v>-0.0007200357986506558</v>
      </c>
      <c r="GM344">
        <v>2.515042002614049E-05</v>
      </c>
      <c r="GN344">
        <v>15</v>
      </c>
      <c r="GO344">
        <v>1944</v>
      </c>
      <c r="GP344">
        <v>3</v>
      </c>
      <c r="GQ344">
        <v>20</v>
      </c>
      <c r="GR344">
        <v>2.3</v>
      </c>
      <c r="GS344">
        <v>2.3</v>
      </c>
      <c r="GT344">
        <v>1.13403</v>
      </c>
      <c r="GU344">
        <v>2.44385</v>
      </c>
      <c r="GV344">
        <v>1.44775</v>
      </c>
      <c r="GW344">
        <v>2.28516</v>
      </c>
      <c r="GX344">
        <v>1.55151</v>
      </c>
      <c r="GY344">
        <v>2.26807</v>
      </c>
      <c r="GZ344">
        <v>37.9649</v>
      </c>
      <c r="HA344">
        <v>24.0787</v>
      </c>
      <c r="HB344">
        <v>18</v>
      </c>
      <c r="HC344">
        <v>606.448</v>
      </c>
      <c r="HD344">
        <v>440.309</v>
      </c>
      <c r="HE344">
        <v>28.0002</v>
      </c>
      <c r="HF344">
        <v>27.3648</v>
      </c>
      <c r="HG344">
        <v>29.9999</v>
      </c>
      <c r="HH344">
        <v>27.4998</v>
      </c>
      <c r="HI344">
        <v>27.4785</v>
      </c>
      <c r="HJ344">
        <v>22.7235</v>
      </c>
      <c r="HK344">
        <v>22.3431</v>
      </c>
      <c r="HL344">
        <v>40.6097</v>
      </c>
      <c r="HM344">
        <v>28</v>
      </c>
      <c r="HN344">
        <v>420</v>
      </c>
      <c r="HO344">
        <v>16.1952</v>
      </c>
      <c r="HP344">
        <v>99.0424</v>
      </c>
      <c r="HQ344">
        <v>100.584</v>
      </c>
    </row>
    <row r="345" spans="1:225">
      <c r="A345">
        <v>329</v>
      </c>
      <c r="B345">
        <v>1714166889.6</v>
      </c>
      <c r="C345">
        <v>15832.5</v>
      </c>
      <c r="D345" t="s">
        <v>1049</v>
      </c>
      <c r="E345" t="s">
        <v>1050</v>
      </c>
      <c r="F345">
        <v>5</v>
      </c>
      <c r="G345" t="s">
        <v>640</v>
      </c>
      <c r="H345">
        <v>1714166881.666666</v>
      </c>
      <c r="I345">
        <f>(J345)/1000</f>
        <v>0</v>
      </c>
      <c r="J345">
        <f>IF(BE345, AM345, AG345)</f>
        <v>0</v>
      </c>
      <c r="K345">
        <f>IF(BE345, AH345, AF345)</f>
        <v>0</v>
      </c>
      <c r="L345">
        <f>BG345 - IF(AT345&gt;1, K345*BA345*100.0/(AV345*BU345), 0)</f>
        <v>0</v>
      </c>
      <c r="M345">
        <f>((S345-I345/2)*L345-K345)/(S345+I345/2)</f>
        <v>0</v>
      </c>
      <c r="N345">
        <f>M345*(BN345+BO345)/1000.0</f>
        <v>0</v>
      </c>
      <c r="O345">
        <f>(BG345 - IF(AT345&gt;1, K345*BA345*100.0/(AV345*BU345), 0))*(BN345+BO345)/1000.0</f>
        <v>0</v>
      </c>
      <c r="P345">
        <f>2.0/((1/R345-1/Q345)+SIGN(R345)*SQRT((1/R345-1/Q345)*(1/R345-1/Q345) + 4*BB345/((BB345+1)*(BB345+1))*(2*1/R345*1/Q345-1/Q345*1/Q345)))</f>
        <v>0</v>
      </c>
      <c r="Q345">
        <f>IF(LEFT(BC345,1)&lt;&gt;"0",IF(LEFT(BC345,1)="1",3.0,BD345),$D$5+$E$5*(BU345*BN345/($K$5*1000))+$F$5*(BU345*BN345/($K$5*1000))*MAX(MIN(BA345,$J$5),$I$5)*MAX(MIN(BA345,$J$5),$I$5)+$G$5*MAX(MIN(BA345,$J$5),$I$5)*(BU345*BN345/($K$5*1000))+$H$5*(BU345*BN345/($K$5*1000))*(BU345*BN345/($K$5*1000)))</f>
        <v>0</v>
      </c>
      <c r="R345">
        <f>I345*(1000-(1000*0.61365*exp(17.502*V345/(240.97+V345))/(BN345+BO345)+BI345)/2)/(1000*0.61365*exp(17.502*V345/(240.97+V345))/(BN345+BO345)-BI345)</f>
        <v>0</v>
      </c>
      <c r="S345">
        <f>1/((BB345+1)/(P345/1.6)+1/(Q345/1.37)) + BB345/((BB345+1)/(P345/1.6) + BB345/(Q345/1.37))</f>
        <v>0</v>
      </c>
      <c r="T345">
        <f>(AW345*AZ345)</f>
        <v>0</v>
      </c>
      <c r="U345">
        <f>(BP345+(T345+2*0.95*5.67E-8*(((BP345+$B$7)+273)^4-(BP345+273)^4)-44100*I345)/(1.84*29.3*Q345+8*0.95*5.67E-8*(BP345+273)^3))</f>
        <v>0</v>
      </c>
      <c r="V345">
        <f>($C$7*BQ345+$D$7*BR345+$E$7*U345)</f>
        <v>0</v>
      </c>
      <c r="W345">
        <f>0.61365*exp(17.502*V345/(240.97+V345))</f>
        <v>0</v>
      </c>
      <c r="X345">
        <f>(Y345/Z345*100)</f>
        <v>0</v>
      </c>
      <c r="Y345">
        <f>BI345*(BN345+BO345)/1000</f>
        <v>0</v>
      </c>
      <c r="Z345">
        <f>0.61365*exp(17.502*BP345/(240.97+BP345))</f>
        <v>0</v>
      </c>
      <c r="AA345">
        <f>(W345-BI345*(BN345+BO345)/1000)</f>
        <v>0</v>
      </c>
      <c r="AB345">
        <f>(-I345*44100)</f>
        <v>0</v>
      </c>
      <c r="AC345">
        <f>2*29.3*Q345*0.92*(BP345-V345)</f>
        <v>0</v>
      </c>
      <c r="AD345">
        <f>2*0.95*5.67E-8*(((BP345+$B$7)+273)^4-(V345+273)^4)</f>
        <v>0</v>
      </c>
      <c r="AE345">
        <f>T345+AD345+AB345+AC345</f>
        <v>0</v>
      </c>
      <c r="AF345">
        <f>BM345*AT345*(BH345-BG345*(1000-AT345*BJ345)/(1000-AT345*BI345))/(100*BA345)</f>
        <v>0</v>
      </c>
      <c r="AG345">
        <f>1000*BM345*AT345*(BI345-BJ345)/(100*BA345*(1000-AT345*BI345))</f>
        <v>0</v>
      </c>
      <c r="AH345">
        <f>(AI345 - AJ345 - BN345*1E3/(8.314*(BP345+273.15)) * AL345/BM345 * AK345) * BM345/(100*BA345) * (1000 - BJ345)/1000</f>
        <v>0</v>
      </c>
      <c r="AI345">
        <v>426.8428599575458</v>
      </c>
      <c r="AJ345">
        <v>425.1264727272724</v>
      </c>
      <c r="AK345">
        <v>-0.001402785559265402</v>
      </c>
      <c r="AL345">
        <v>67.2596860229887</v>
      </c>
      <c r="AM345">
        <f>(AO345 - AN345 + BN345*1E3/(8.314*(BP345+273.15)) * AQ345/BM345 * AP345) * BM345/(100*BA345) * 1000/(1000 - AO345)</f>
        <v>0</v>
      </c>
      <c r="AN345">
        <v>16.18297566343669</v>
      </c>
      <c r="AO345">
        <v>16.72450424242423</v>
      </c>
      <c r="AP345">
        <v>4.995617563138017E-05</v>
      </c>
      <c r="AQ345">
        <v>78.44848496058262</v>
      </c>
      <c r="AR345">
        <v>0</v>
      </c>
      <c r="AS345">
        <v>0</v>
      </c>
      <c r="AT345">
        <f>IF(AR345*$H$13&gt;=AV345,1.0,(AV345/(AV345-AR345*$H$13)))</f>
        <v>0</v>
      </c>
      <c r="AU345">
        <f>(AT345-1)*100</f>
        <v>0</v>
      </c>
      <c r="AV345">
        <f>MAX(0,($B$13+$C$13*BU345)/(1+$D$13*BU345)*BN345/(BP345+273)*$E$13)</f>
        <v>0</v>
      </c>
      <c r="AW345">
        <f>$B$11*BV345+$C$11*BW345+$F$11*CH345*(1-CK345)</f>
        <v>0</v>
      </c>
      <c r="AX345">
        <f>AW345*AY345</f>
        <v>0</v>
      </c>
      <c r="AY345">
        <f>($B$11*$D$9+$C$11*$D$9+$F$11*((CU345+CM345)/MAX(CU345+CM345+CV345, 0.1)*$I$9+CV345/MAX(CU345+CM345+CV345, 0.1)*$J$9))/($B$11+$C$11+$F$11)</f>
        <v>0</v>
      </c>
      <c r="AZ345">
        <f>($B$11*$K$9+$C$11*$K$9+$F$11*((CU345+CM345)/MAX(CU345+CM345+CV345, 0.1)*$P$9+CV345/MAX(CU345+CM345+CV345, 0.1)*$Q$9))/($B$11+$C$11+$F$11)</f>
        <v>0</v>
      </c>
      <c r="BA345">
        <v>6</v>
      </c>
      <c r="BB345">
        <v>0.5</v>
      </c>
      <c r="BC345" t="s">
        <v>355</v>
      </c>
      <c r="BD345">
        <v>2</v>
      </c>
      <c r="BE345" t="b">
        <v>1</v>
      </c>
      <c r="BF345">
        <v>1714166881.666666</v>
      </c>
      <c r="BG345">
        <v>418.0411333333333</v>
      </c>
      <c r="BH345">
        <v>419.9941666666666</v>
      </c>
      <c r="BI345">
        <v>16.70931333333333</v>
      </c>
      <c r="BJ345">
        <v>16.17865666666667</v>
      </c>
      <c r="BK345">
        <v>420.3591333333333</v>
      </c>
      <c r="BL345">
        <v>16.71023333333333</v>
      </c>
      <c r="BM345">
        <v>599.9971666666667</v>
      </c>
      <c r="BN345">
        <v>101.2567</v>
      </c>
      <c r="BO345">
        <v>0.09993938333333331</v>
      </c>
      <c r="BP345">
        <v>27.23985666666666</v>
      </c>
      <c r="BQ345">
        <v>27.4312</v>
      </c>
      <c r="BR345">
        <v>999.9000000000002</v>
      </c>
      <c r="BS345">
        <v>0</v>
      </c>
      <c r="BT345">
        <v>0</v>
      </c>
      <c r="BU345">
        <v>10002.14466666667</v>
      </c>
      <c r="BV345">
        <v>0</v>
      </c>
      <c r="BW345">
        <v>269.1838</v>
      </c>
      <c r="BX345">
        <v>-1.953019666666666</v>
      </c>
      <c r="BY345">
        <v>425.1450666666667</v>
      </c>
      <c r="BZ345">
        <v>426.9008333333333</v>
      </c>
      <c r="CA345">
        <v>0.5306692333333334</v>
      </c>
      <c r="CB345">
        <v>419.9941666666666</v>
      </c>
      <c r="CC345">
        <v>16.17865666666667</v>
      </c>
      <c r="CD345">
        <v>1.691931666666667</v>
      </c>
      <c r="CE345">
        <v>1.638196666666667</v>
      </c>
      <c r="CF345">
        <v>14.8226</v>
      </c>
      <c r="CG345">
        <v>14.32287333333333</v>
      </c>
      <c r="CH345">
        <v>400.0058666666667</v>
      </c>
      <c r="CI345">
        <v>0.9000049333333333</v>
      </c>
      <c r="CJ345">
        <v>0.09999517999999999</v>
      </c>
      <c r="CK345">
        <v>0</v>
      </c>
      <c r="CL345">
        <v>154.6338</v>
      </c>
      <c r="CM345">
        <v>5.00098</v>
      </c>
      <c r="CN345">
        <v>1050.067666666667</v>
      </c>
      <c r="CO345">
        <v>3655.980333333333</v>
      </c>
      <c r="CP345">
        <v>35.9081</v>
      </c>
      <c r="CQ345">
        <v>38.89349999999999</v>
      </c>
      <c r="CR345">
        <v>37.54563333333332</v>
      </c>
      <c r="CS345">
        <v>38.24763333333333</v>
      </c>
      <c r="CT345">
        <v>37.79353333333333</v>
      </c>
      <c r="CU345">
        <v>355.506</v>
      </c>
      <c r="CV345">
        <v>39.50066666666667</v>
      </c>
      <c r="CW345">
        <v>0</v>
      </c>
      <c r="CX345">
        <v>1714166976.5</v>
      </c>
      <c r="CY345">
        <v>0</v>
      </c>
      <c r="CZ345">
        <v>1714166743.6</v>
      </c>
      <c r="DA345" t="s">
        <v>1044</v>
      </c>
      <c r="DB345">
        <v>1714166742.6</v>
      </c>
      <c r="DC345">
        <v>1714166743.6</v>
      </c>
      <c r="DD345">
        <v>12</v>
      </c>
      <c r="DE345">
        <v>-1.782</v>
      </c>
      <c r="DF345">
        <v>0.008</v>
      </c>
      <c r="DG345">
        <v>-2.327</v>
      </c>
      <c r="DH345">
        <v>-0.003</v>
      </c>
      <c r="DI345">
        <v>420</v>
      </c>
      <c r="DJ345">
        <v>16</v>
      </c>
      <c r="DK345">
        <v>0.57</v>
      </c>
      <c r="DL345">
        <v>0.18</v>
      </c>
      <c r="DM345">
        <v>-1.9674625</v>
      </c>
      <c r="DN345">
        <v>0.3364739212007541</v>
      </c>
      <c r="DO345">
        <v>0.06553371963157593</v>
      </c>
      <c r="DP345">
        <v>0</v>
      </c>
      <c r="DQ345">
        <v>0.5358965</v>
      </c>
      <c r="DR345">
        <v>-0.04768617636022515</v>
      </c>
      <c r="DS345">
        <v>0.01155303454076027</v>
      </c>
      <c r="DT345">
        <v>1</v>
      </c>
      <c r="DU345">
        <v>1</v>
      </c>
      <c r="DV345">
        <v>2</v>
      </c>
      <c r="DW345" t="s">
        <v>368</v>
      </c>
      <c r="DX345">
        <v>3.2289</v>
      </c>
      <c r="DY345">
        <v>2.70436</v>
      </c>
      <c r="DZ345">
        <v>0.105302</v>
      </c>
      <c r="EA345">
        <v>0.105556</v>
      </c>
      <c r="EB345">
        <v>0.08928999999999999</v>
      </c>
      <c r="EC345">
        <v>0.08773309999999999</v>
      </c>
      <c r="ED345">
        <v>29153.7</v>
      </c>
      <c r="EE345">
        <v>28426.9</v>
      </c>
      <c r="EF345">
        <v>31211.8</v>
      </c>
      <c r="EG345">
        <v>30136.1</v>
      </c>
      <c r="EH345">
        <v>38070.7</v>
      </c>
      <c r="EI345">
        <v>36371.9</v>
      </c>
      <c r="EJ345">
        <v>43738.2</v>
      </c>
      <c r="EK345">
        <v>42103.7</v>
      </c>
      <c r="EL345">
        <v>2.12643</v>
      </c>
      <c r="EM345">
        <v>1.86465</v>
      </c>
      <c r="EN345">
        <v>0.118278</v>
      </c>
      <c r="EO345">
        <v>0</v>
      </c>
      <c r="EP345">
        <v>25.5258</v>
      </c>
      <c r="EQ345">
        <v>999.9</v>
      </c>
      <c r="ER345">
        <v>37.5</v>
      </c>
      <c r="ES345">
        <v>33</v>
      </c>
      <c r="ET345">
        <v>18.7087</v>
      </c>
      <c r="EU345">
        <v>61.6978</v>
      </c>
      <c r="EV345">
        <v>23.113</v>
      </c>
      <c r="EW345">
        <v>1</v>
      </c>
      <c r="EX345">
        <v>0.0258994</v>
      </c>
      <c r="EY345">
        <v>-1.14592</v>
      </c>
      <c r="EZ345">
        <v>20.1519</v>
      </c>
      <c r="FA345">
        <v>5.22702</v>
      </c>
      <c r="FB345">
        <v>11.998</v>
      </c>
      <c r="FC345">
        <v>4.96685</v>
      </c>
      <c r="FD345">
        <v>3.297</v>
      </c>
      <c r="FE345">
        <v>9999</v>
      </c>
      <c r="FF345">
        <v>9999</v>
      </c>
      <c r="FG345">
        <v>9999</v>
      </c>
      <c r="FH345">
        <v>30.9</v>
      </c>
      <c r="FI345">
        <v>4.97151</v>
      </c>
      <c r="FJ345">
        <v>1.86821</v>
      </c>
      <c r="FK345">
        <v>1.85959</v>
      </c>
      <c r="FL345">
        <v>1.86568</v>
      </c>
      <c r="FM345">
        <v>1.86355</v>
      </c>
      <c r="FN345">
        <v>1.86493</v>
      </c>
      <c r="FO345">
        <v>1.86035</v>
      </c>
      <c r="FP345">
        <v>1.86446</v>
      </c>
      <c r="FQ345">
        <v>0</v>
      </c>
      <c r="FR345">
        <v>0</v>
      </c>
      <c r="FS345">
        <v>0</v>
      </c>
      <c r="FT345">
        <v>0</v>
      </c>
      <c r="FU345" t="s">
        <v>358</v>
      </c>
      <c r="FV345" t="s">
        <v>359</v>
      </c>
      <c r="FW345" t="s">
        <v>360</v>
      </c>
      <c r="FX345" t="s">
        <v>360</v>
      </c>
      <c r="FY345" t="s">
        <v>360</v>
      </c>
      <c r="FZ345" t="s">
        <v>360</v>
      </c>
      <c r="GA345">
        <v>0</v>
      </c>
      <c r="GB345">
        <v>100</v>
      </c>
      <c r="GC345">
        <v>100</v>
      </c>
      <c r="GD345">
        <v>-2.318</v>
      </c>
      <c r="GE345">
        <v>-0.0008</v>
      </c>
      <c r="GF345">
        <v>-0.4708406808782166</v>
      </c>
      <c r="GG345">
        <v>-0.004200780211792431</v>
      </c>
      <c r="GH345">
        <v>-6.086107273994438E-07</v>
      </c>
      <c r="GI345">
        <v>3.538391214060535E-10</v>
      </c>
      <c r="GJ345">
        <v>-0.02887423234413912</v>
      </c>
      <c r="GK345">
        <v>0.006682484536868237</v>
      </c>
      <c r="GL345">
        <v>-0.0007200357986506558</v>
      </c>
      <c r="GM345">
        <v>2.515042002614049E-05</v>
      </c>
      <c r="GN345">
        <v>15</v>
      </c>
      <c r="GO345">
        <v>1944</v>
      </c>
      <c r="GP345">
        <v>3</v>
      </c>
      <c r="GQ345">
        <v>20</v>
      </c>
      <c r="GR345">
        <v>2.5</v>
      </c>
      <c r="GS345">
        <v>2.4</v>
      </c>
      <c r="GT345">
        <v>1.13525</v>
      </c>
      <c r="GU345">
        <v>2.44019</v>
      </c>
      <c r="GV345">
        <v>1.44775</v>
      </c>
      <c r="GW345">
        <v>2.28516</v>
      </c>
      <c r="GX345">
        <v>1.55151</v>
      </c>
      <c r="GY345">
        <v>2.48901</v>
      </c>
      <c r="GZ345">
        <v>37.9649</v>
      </c>
      <c r="HA345">
        <v>24.0787</v>
      </c>
      <c r="HB345">
        <v>18</v>
      </c>
      <c r="HC345">
        <v>606.484</v>
      </c>
      <c r="HD345">
        <v>440.151</v>
      </c>
      <c r="HE345">
        <v>28.0009</v>
      </c>
      <c r="HF345">
        <v>27.3596</v>
      </c>
      <c r="HG345">
        <v>29.9998</v>
      </c>
      <c r="HH345">
        <v>27.4928</v>
      </c>
      <c r="HI345">
        <v>27.4716</v>
      </c>
      <c r="HJ345">
        <v>22.7311</v>
      </c>
      <c r="HK345">
        <v>22.3431</v>
      </c>
      <c r="HL345">
        <v>40.9801</v>
      </c>
      <c r="HM345">
        <v>28</v>
      </c>
      <c r="HN345">
        <v>420</v>
      </c>
      <c r="HO345">
        <v>16.2271</v>
      </c>
      <c r="HP345">
        <v>99.0438</v>
      </c>
      <c r="HQ345">
        <v>100.585</v>
      </c>
    </row>
    <row r="346" spans="1:225">
      <c r="A346">
        <v>330</v>
      </c>
      <c r="B346">
        <v>1714166899.6</v>
      </c>
      <c r="C346">
        <v>15842.5</v>
      </c>
      <c r="D346" t="s">
        <v>1051</v>
      </c>
      <c r="E346" t="s">
        <v>1052</v>
      </c>
      <c r="F346">
        <v>5</v>
      </c>
      <c r="G346" t="s">
        <v>640</v>
      </c>
      <c r="H346">
        <v>1714166891.666666</v>
      </c>
      <c r="I346">
        <f>(J346)/1000</f>
        <v>0</v>
      </c>
      <c r="J346">
        <f>IF(BE346, AM346, AG346)</f>
        <v>0</v>
      </c>
      <c r="K346">
        <f>IF(BE346, AH346, AF346)</f>
        <v>0</v>
      </c>
      <c r="L346">
        <f>BG346 - IF(AT346&gt;1, K346*BA346*100.0/(AV346*BU346), 0)</f>
        <v>0</v>
      </c>
      <c r="M346">
        <f>((S346-I346/2)*L346-K346)/(S346+I346/2)</f>
        <v>0</v>
      </c>
      <c r="N346">
        <f>M346*(BN346+BO346)/1000.0</f>
        <v>0</v>
      </c>
      <c r="O346">
        <f>(BG346 - IF(AT346&gt;1, K346*BA346*100.0/(AV346*BU346), 0))*(BN346+BO346)/1000.0</f>
        <v>0</v>
      </c>
      <c r="P346">
        <f>2.0/((1/R346-1/Q346)+SIGN(R346)*SQRT((1/R346-1/Q346)*(1/R346-1/Q346) + 4*BB346/((BB346+1)*(BB346+1))*(2*1/R346*1/Q346-1/Q346*1/Q346)))</f>
        <v>0</v>
      </c>
      <c r="Q346">
        <f>IF(LEFT(BC346,1)&lt;&gt;"0",IF(LEFT(BC346,1)="1",3.0,BD346),$D$5+$E$5*(BU346*BN346/($K$5*1000))+$F$5*(BU346*BN346/($K$5*1000))*MAX(MIN(BA346,$J$5),$I$5)*MAX(MIN(BA346,$J$5),$I$5)+$G$5*MAX(MIN(BA346,$J$5),$I$5)*(BU346*BN346/($K$5*1000))+$H$5*(BU346*BN346/($K$5*1000))*(BU346*BN346/($K$5*1000)))</f>
        <v>0</v>
      </c>
      <c r="R346">
        <f>I346*(1000-(1000*0.61365*exp(17.502*V346/(240.97+V346))/(BN346+BO346)+BI346)/2)/(1000*0.61365*exp(17.502*V346/(240.97+V346))/(BN346+BO346)-BI346)</f>
        <v>0</v>
      </c>
      <c r="S346">
        <f>1/((BB346+1)/(P346/1.6)+1/(Q346/1.37)) + BB346/((BB346+1)/(P346/1.6) + BB346/(Q346/1.37))</f>
        <v>0</v>
      </c>
      <c r="T346">
        <f>(AW346*AZ346)</f>
        <v>0</v>
      </c>
      <c r="U346">
        <f>(BP346+(T346+2*0.95*5.67E-8*(((BP346+$B$7)+273)^4-(BP346+273)^4)-44100*I346)/(1.84*29.3*Q346+8*0.95*5.67E-8*(BP346+273)^3))</f>
        <v>0</v>
      </c>
      <c r="V346">
        <f>($C$7*BQ346+$D$7*BR346+$E$7*U346)</f>
        <v>0</v>
      </c>
      <c r="W346">
        <f>0.61365*exp(17.502*V346/(240.97+V346))</f>
        <v>0</v>
      </c>
      <c r="X346">
        <f>(Y346/Z346*100)</f>
        <v>0</v>
      </c>
      <c r="Y346">
        <f>BI346*(BN346+BO346)/1000</f>
        <v>0</v>
      </c>
      <c r="Z346">
        <f>0.61365*exp(17.502*BP346/(240.97+BP346))</f>
        <v>0</v>
      </c>
      <c r="AA346">
        <f>(W346-BI346*(BN346+BO346)/1000)</f>
        <v>0</v>
      </c>
      <c r="AB346">
        <f>(-I346*44100)</f>
        <v>0</v>
      </c>
      <c r="AC346">
        <f>2*29.3*Q346*0.92*(BP346-V346)</f>
        <v>0</v>
      </c>
      <c r="AD346">
        <f>2*0.95*5.67E-8*(((BP346+$B$7)+273)^4-(V346+273)^4)</f>
        <v>0</v>
      </c>
      <c r="AE346">
        <f>T346+AD346+AB346+AC346</f>
        <v>0</v>
      </c>
      <c r="AF346">
        <f>BM346*AT346*(BH346-BG346*(1000-AT346*BJ346)/(1000-AT346*BI346))/(100*BA346)</f>
        <v>0</v>
      </c>
      <c r="AG346">
        <f>1000*BM346*AT346*(BI346-BJ346)/(100*BA346*(1000-AT346*BI346))</f>
        <v>0</v>
      </c>
      <c r="AH346">
        <f>(AI346 - AJ346 - BN346*1E3/(8.314*(BP346+273.15)) * AL346/BM346 * AK346) * BM346/(100*BA346) * (1000 - BJ346)/1000</f>
        <v>0</v>
      </c>
      <c r="AI346">
        <v>426.9591148132276</v>
      </c>
      <c r="AJ346">
        <v>425.1482969696969</v>
      </c>
      <c r="AK346">
        <v>0.0008417905296833112</v>
      </c>
      <c r="AL346">
        <v>67.2596860229887</v>
      </c>
      <c r="AM346">
        <f>(AO346 - AN346 + BN346*1E3/(8.314*(BP346+273.15)) * AQ346/BM346 * AP346) * BM346/(100*BA346) * 1000/(1000 - AO346)</f>
        <v>0</v>
      </c>
      <c r="AN346">
        <v>16.20330188629265</v>
      </c>
      <c r="AO346">
        <v>16.74566181818181</v>
      </c>
      <c r="AP346">
        <v>7.460955459203765E-05</v>
      </c>
      <c r="AQ346">
        <v>78.44848496058262</v>
      </c>
      <c r="AR346">
        <v>0</v>
      </c>
      <c r="AS346">
        <v>0</v>
      </c>
      <c r="AT346">
        <f>IF(AR346*$H$13&gt;=AV346,1.0,(AV346/(AV346-AR346*$H$13)))</f>
        <v>0</v>
      </c>
      <c r="AU346">
        <f>(AT346-1)*100</f>
        <v>0</v>
      </c>
      <c r="AV346">
        <f>MAX(0,($B$13+$C$13*BU346)/(1+$D$13*BU346)*BN346/(BP346+273)*$E$13)</f>
        <v>0</v>
      </c>
      <c r="AW346">
        <f>$B$11*BV346+$C$11*BW346+$F$11*CH346*(1-CK346)</f>
        <v>0</v>
      </c>
      <c r="AX346">
        <f>AW346*AY346</f>
        <v>0</v>
      </c>
      <c r="AY346">
        <f>($B$11*$D$9+$C$11*$D$9+$F$11*((CU346+CM346)/MAX(CU346+CM346+CV346, 0.1)*$I$9+CV346/MAX(CU346+CM346+CV346, 0.1)*$J$9))/($B$11+$C$11+$F$11)</f>
        <v>0</v>
      </c>
      <c r="AZ346">
        <f>($B$11*$K$9+$C$11*$K$9+$F$11*((CU346+CM346)/MAX(CU346+CM346+CV346, 0.1)*$P$9+CV346/MAX(CU346+CM346+CV346, 0.1)*$Q$9))/($B$11+$C$11+$F$11)</f>
        <v>0</v>
      </c>
      <c r="BA346">
        <v>6</v>
      </c>
      <c r="BB346">
        <v>0.5</v>
      </c>
      <c r="BC346" t="s">
        <v>355</v>
      </c>
      <c r="BD346">
        <v>2</v>
      </c>
      <c r="BE346" t="b">
        <v>1</v>
      </c>
      <c r="BF346">
        <v>1714166891.666666</v>
      </c>
      <c r="BG346">
        <v>418.0210999999999</v>
      </c>
      <c r="BH346">
        <v>419.9724666666667</v>
      </c>
      <c r="BI346">
        <v>16.7308</v>
      </c>
      <c r="BJ346">
        <v>16.19489</v>
      </c>
      <c r="BK346">
        <v>420.3390000000001</v>
      </c>
      <c r="BL346">
        <v>16.73163333333333</v>
      </c>
      <c r="BM346">
        <v>600.0057333333333</v>
      </c>
      <c r="BN346">
        <v>101.2590333333333</v>
      </c>
      <c r="BO346">
        <v>0.10003188</v>
      </c>
      <c r="BP346">
        <v>27.26386333333334</v>
      </c>
      <c r="BQ346">
        <v>27.45646</v>
      </c>
      <c r="BR346">
        <v>999.9000000000002</v>
      </c>
      <c r="BS346">
        <v>0</v>
      </c>
      <c r="BT346">
        <v>0</v>
      </c>
      <c r="BU346">
        <v>9996.852333333332</v>
      </c>
      <c r="BV346">
        <v>0</v>
      </c>
      <c r="BW346">
        <v>268.5596</v>
      </c>
      <c r="BX346">
        <v>-1.951304333333333</v>
      </c>
      <c r="BY346">
        <v>425.1339</v>
      </c>
      <c r="BZ346">
        <v>426.8857666666667</v>
      </c>
      <c r="CA346">
        <v>0.5359195666666667</v>
      </c>
      <c r="CB346">
        <v>419.9724666666667</v>
      </c>
      <c r="CC346">
        <v>16.19489</v>
      </c>
      <c r="CD346">
        <v>1.694145666666667</v>
      </c>
      <c r="CE346">
        <v>1.639878666666667</v>
      </c>
      <c r="CF346">
        <v>14.84289</v>
      </c>
      <c r="CG346">
        <v>14.33872333333333</v>
      </c>
      <c r="CH346">
        <v>400.0095666666666</v>
      </c>
      <c r="CI346">
        <v>0.9000071333333334</v>
      </c>
      <c r="CJ346">
        <v>0.09999301999999997</v>
      </c>
      <c r="CK346">
        <v>0</v>
      </c>
      <c r="CL346">
        <v>154.7968</v>
      </c>
      <c r="CM346">
        <v>5.00098</v>
      </c>
      <c r="CN346">
        <v>1050.599666666667</v>
      </c>
      <c r="CO346">
        <v>3656.017333333334</v>
      </c>
      <c r="CP346">
        <v>35.82266666666666</v>
      </c>
      <c r="CQ346">
        <v>38.77269999999999</v>
      </c>
      <c r="CR346">
        <v>37.44353333333333</v>
      </c>
      <c r="CS346">
        <v>38.11629999999999</v>
      </c>
      <c r="CT346">
        <v>37.6997</v>
      </c>
      <c r="CU346">
        <v>355.5106666666667</v>
      </c>
      <c r="CV346">
        <v>39.5</v>
      </c>
      <c r="CW346">
        <v>0</v>
      </c>
      <c r="CX346">
        <v>1714166986.7</v>
      </c>
      <c r="CY346">
        <v>0</v>
      </c>
      <c r="CZ346">
        <v>1714166743.6</v>
      </c>
      <c r="DA346" t="s">
        <v>1044</v>
      </c>
      <c r="DB346">
        <v>1714166742.6</v>
      </c>
      <c r="DC346">
        <v>1714166743.6</v>
      </c>
      <c r="DD346">
        <v>12</v>
      </c>
      <c r="DE346">
        <v>-1.782</v>
      </c>
      <c r="DF346">
        <v>0.008</v>
      </c>
      <c r="DG346">
        <v>-2.327</v>
      </c>
      <c r="DH346">
        <v>-0.003</v>
      </c>
      <c r="DI346">
        <v>420</v>
      </c>
      <c r="DJ346">
        <v>16</v>
      </c>
      <c r="DK346">
        <v>0.57</v>
      </c>
      <c r="DL346">
        <v>0.18</v>
      </c>
      <c r="DM346">
        <v>-1.959186</v>
      </c>
      <c r="DN346">
        <v>-0.02240983114446353</v>
      </c>
      <c r="DO346">
        <v>0.06722139721844526</v>
      </c>
      <c r="DP346">
        <v>1</v>
      </c>
      <c r="DQ346">
        <v>0.5339905500000001</v>
      </c>
      <c r="DR346">
        <v>0.02250270168855601</v>
      </c>
      <c r="DS346">
        <v>0.004258605663535899</v>
      </c>
      <c r="DT346">
        <v>1</v>
      </c>
      <c r="DU346">
        <v>2</v>
      </c>
      <c r="DV346">
        <v>2</v>
      </c>
      <c r="DW346" t="s">
        <v>365</v>
      </c>
      <c r="DX346">
        <v>3.22907</v>
      </c>
      <c r="DY346">
        <v>2.70424</v>
      </c>
      <c r="DZ346">
        <v>0.105302</v>
      </c>
      <c r="EA346">
        <v>0.105578</v>
      </c>
      <c r="EB346">
        <v>0.089366</v>
      </c>
      <c r="EC346">
        <v>0.0877855</v>
      </c>
      <c r="ED346">
        <v>29154.7</v>
      </c>
      <c r="EE346">
        <v>28426.9</v>
      </c>
      <c r="EF346">
        <v>31212.8</v>
      </c>
      <c r="EG346">
        <v>30136.7</v>
      </c>
      <c r="EH346">
        <v>38068.6</v>
      </c>
      <c r="EI346">
        <v>36370.9</v>
      </c>
      <c r="EJ346">
        <v>43739.5</v>
      </c>
      <c r="EK346">
        <v>42105</v>
      </c>
      <c r="EL346">
        <v>2.12655</v>
      </c>
      <c r="EM346">
        <v>1.86453</v>
      </c>
      <c r="EN346">
        <v>0.116732</v>
      </c>
      <c r="EO346">
        <v>0</v>
      </c>
      <c r="EP346">
        <v>25.554</v>
      </c>
      <c r="EQ346">
        <v>999.9</v>
      </c>
      <c r="ER346">
        <v>37.6</v>
      </c>
      <c r="ES346">
        <v>33</v>
      </c>
      <c r="ET346">
        <v>18.7602</v>
      </c>
      <c r="EU346">
        <v>61.9878</v>
      </c>
      <c r="EV346">
        <v>23.0809</v>
      </c>
      <c r="EW346">
        <v>1</v>
      </c>
      <c r="EX346">
        <v>0.0255564</v>
      </c>
      <c r="EY346">
        <v>-1.12996</v>
      </c>
      <c r="EZ346">
        <v>20.1519</v>
      </c>
      <c r="FA346">
        <v>5.22717</v>
      </c>
      <c r="FB346">
        <v>11.998</v>
      </c>
      <c r="FC346">
        <v>4.96675</v>
      </c>
      <c r="FD346">
        <v>3.297</v>
      </c>
      <c r="FE346">
        <v>9999</v>
      </c>
      <c r="FF346">
        <v>9999</v>
      </c>
      <c r="FG346">
        <v>9999</v>
      </c>
      <c r="FH346">
        <v>30.9</v>
      </c>
      <c r="FI346">
        <v>4.9715</v>
      </c>
      <c r="FJ346">
        <v>1.8682</v>
      </c>
      <c r="FK346">
        <v>1.85959</v>
      </c>
      <c r="FL346">
        <v>1.86568</v>
      </c>
      <c r="FM346">
        <v>1.86356</v>
      </c>
      <c r="FN346">
        <v>1.86493</v>
      </c>
      <c r="FO346">
        <v>1.86036</v>
      </c>
      <c r="FP346">
        <v>1.86445</v>
      </c>
      <c r="FQ346">
        <v>0</v>
      </c>
      <c r="FR346">
        <v>0</v>
      </c>
      <c r="FS346">
        <v>0</v>
      </c>
      <c r="FT346">
        <v>0</v>
      </c>
      <c r="FU346" t="s">
        <v>358</v>
      </c>
      <c r="FV346" t="s">
        <v>359</v>
      </c>
      <c r="FW346" t="s">
        <v>360</v>
      </c>
      <c r="FX346" t="s">
        <v>360</v>
      </c>
      <c r="FY346" t="s">
        <v>360</v>
      </c>
      <c r="FZ346" t="s">
        <v>360</v>
      </c>
      <c r="GA346">
        <v>0</v>
      </c>
      <c r="GB346">
        <v>100</v>
      </c>
      <c r="GC346">
        <v>100</v>
      </c>
      <c r="GD346">
        <v>-2.318</v>
      </c>
      <c r="GE346">
        <v>-0.0008</v>
      </c>
      <c r="GF346">
        <v>-0.4708406808782166</v>
      </c>
      <c r="GG346">
        <v>-0.004200780211792431</v>
      </c>
      <c r="GH346">
        <v>-6.086107273994438E-07</v>
      </c>
      <c r="GI346">
        <v>3.538391214060535E-10</v>
      </c>
      <c r="GJ346">
        <v>-0.02887423234413912</v>
      </c>
      <c r="GK346">
        <v>0.006682484536868237</v>
      </c>
      <c r="GL346">
        <v>-0.0007200357986506558</v>
      </c>
      <c r="GM346">
        <v>2.515042002614049E-05</v>
      </c>
      <c r="GN346">
        <v>15</v>
      </c>
      <c r="GO346">
        <v>1944</v>
      </c>
      <c r="GP346">
        <v>3</v>
      </c>
      <c r="GQ346">
        <v>20</v>
      </c>
      <c r="GR346">
        <v>2.6</v>
      </c>
      <c r="GS346">
        <v>2.6</v>
      </c>
      <c r="GT346">
        <v>1.13525</v>
      </c>
      <c r="GU346">
        <v>2.43164</v>
      </c>
      <c r="GV346">
        <v>1.44775</v>
      </c>
      <c r="GW346">
        <v>2.28516</v>
      </c>
      <c r="GX346">
        <v>1.55151</v>
      </c>
      <c r="GY346">
        <v>2.46704</v>
      </c>
      <c r="GZ346">
        <v>37.9406</v>
      </c>
      <c r="HA346">
        <v>24.0875</v>
      </c>
      <c r="HB346">
        <v>18</v>
      </c>
      <c r="HC346">
        <v>606.513</v>
      </c>
      <c r="HD346">
        <v>440.035</v>
      </c>
      <c r="HE346">
        <v>28.0013</v>
      </c>
      <c r="HF346">
        <v>27.3546</v>
      </c>
      <c r="HG346">
        <v>29.9999</v>
      </c>
      <c r="HH346">
        <v>27.487</v>
      </c>
      <c r="HI346">
        <v>27.4664</v>
      </c>
      <c r="HJ346">
        <v>22.7266</v>
      </c>
      <c r="HK346">
        <v>22.3431</v>
      </c>
      <c r="HL346">
        <v>40.9801</v>
      </c>
      <c r="HM346">
        <v>28</v>
      </c>
      <c r="HN346">
        <v>420</v>
      </c>
      <c r="HO346">
        <v>16.2421</v>
      </c>
      <c r="HP346">
        <v>99.04689999999999</v>
      </c>
      <c r="HQ346">
        <v>100.588</v>
      </c>
    </row>
    <row r="347" spans="1:225">
      <c r="A347">
        <v>331</v>
      </c>
      <c r="B347">
        <v>1714166909.6</v>
      </c>
      <c r="C347">
        <v>15852.5</v>
      </c>
      <c r="D347" t="s">
        <v>1053</v>
      </c>
      <c r="E347" t="s">
        <v>1054</v>
      </c>
      <c r="F347">
        <v>5</v>
      </c>
      <c r="G347" t="s">
        <v>640</v>
      </c>
      <c r="H347">
        <v>1714166901.666666</v>
      </c>
      <c r="I347">
        <f>(J347)/1000</f>
        <v>0</v>
      </c>
      <c r="J347">
        <f>IF(BE347, AM347, AG347)</f>
        <v>0</v>
      </c>
      <c r="K347">
        <f>IF(BE347, AH347, AF347)</f>
        <v>0</v>
      </c>
      <c r="L347">
        <f>BG347 - IF(AT347&gt;1, K347*BA347*100.0/(AV347*BU347), 0)</f>
        <v>0</v>
      </c>
      <c r="M347">
        <f>((S347-I347/2)*L347-K347)/(S347+I347/2)</f>
        <v>0</v>
      </c>
      <c r="N347">
        <f>M347*(BN347+BO347)/1000.0</f>
        <v>0</v>
      </c>
      <c r="O347">
        <f>(BG347 - IF(AT347&gt;1, K347*BA347*100.0/(AV347*BU347), 0))*(BN347+BO347)/1000.0</f>
        <v>0</v>
      </c>
      <c r="P347">
        <f>2.0/((1/R347-1/Q347)+SIGN(R347)*SQRT((1/R347-1/Q347)*(1/R347-1/Q347) + 4*BB347/((BB347+1)*(BB347+1))*(2*1/R347*1/Q347-1/Q347*1/Q347)))</f>
        <v>0</v>
      </c>
      <c r="Q347">
        <f>IF(LEFT(BC347,1)&lt;&gt;"0",IF(LEFT(BC347,1)="1",3.0,BD347),$D$5+$E$5*(BU347*BN347/($K$5*1000))+$F$5*(BU347*BN347/($K$5*1000))*MAX(MIN(BA347,$J$5),$I$5)*MAX(MIN(BA347,$J$5),$I$5)+$G$5*MAX(MIN(BA347,$J$5),$I$5)*(BU347*BN347/($K$5*1000))+$H$5*(BU347*BN347/($K$5*1000))*(BU347*BN347/($K$5*1000)))</f>
        <v>0</v>
      </c>
      <c r="R347">
        <f>I347*(1000-(1000*0.61365*exp(17.502*V347/(240.97+V347))/(BN347+BO347)+BI347)/2)/(1000*0.61365*exp(17.502*V347/(240.97+V347))/(BN347+BO347)-BI347)</f>
        <v>0</v>
      </c>
      <c r="S347">
        <f>1/((BB347+1)/(P347/1.6)+1/(Q347/1.37)) + BB347/((BB347+1)/(P347/1.6) + BB347/(Q347/1.37))</f>
        <v>0</v>
      </c>
      <c r="T347">
        <f>(AW347*AZ347)</f>
        <v>0</v>
      </c>
      <c r="U347">
        <f>(BP347+(T347+2*0.95*5.67E-8*(((BP347+$B$7)+273)^4-(BP347+273)^4)-44100*I347)/(1.84*29.3*Q347+8*0.95*5.67E-8*(BP347+273)^3))</f>
        <v>0</v>
      </c>
      <c r="V347">
        <f>($C$7*BQ347+$D$7*BR347+$E$7*U347)</f>
        <v>0</v>
      </c>
      <c r="W347">
        <f>0.61365*exp(17.502*V347/(240.97+V347))</f>
        <v>0</v>
      </c>
      <c r="X347">
        <f>(Y347/Z347*100)</f>
        <v>0</v>
      </c>
      <c r="Y347">
        <f>BI347*(BN347+BO347)/1000</f>
        <v>0</v>
      </c>
      <c r="Z347">
        <f>0.61365*exp(17.502*BP347/(240.97+BP347))</f>
        <v>0</v>
      </c>
      <c r="AA347">
        <f>(W347-BI347*(BN347+BO347)/1000)</f>
        <v>0</v>
      </c>
      <c r="AB347">
        <f>(-I347*44100)</f>
        <v>0</v>
      </c>
      <c r="AC347">
        <f>2*29.3*Q347*0.92*(BP347-V347)</f>
        <v>0</v>
      </c>
      <c r="AD347">
        <f>2*0.95*5.67E-8*(((BP347+$B$7)+273)^4-(V347+273)^4)</f>
        <v>0</v>
      </c>
      <c r="AE347">
        <f>T347+AD347+AB347+AC347</f>
        <v>0</v>
      </c>
      <c r="AF347">
        <f>BM347*AT347*(BH347-BG347*(1000-AT347*BJ347)/(1000-AT347*BI347))/(100*BA347)</f>
        <v>0</v>
      </c>
      <c r="AG347">
        <f>1000*BM347*AT347*(BI347-BJ347)/(100*BA347*(1000-AT347*BI347))</f>
        <v>0</v>
      </c>
      <c r="AH347">
        <f>(AI347 - AJ347 - BN347*1E3/(8.314*(BP347+273.15)) * AL347/BM347 * AK347) * BM347/(100*BA347) * (1000 - BJ347)/1000</f>
        <v>0</v>
      </c>
      <c r="AI347">
        <v>426.7994130155768</v>
      </c>
      <c r="AJ347">
        <v>425.2804242424241</v>
      </c>
      <c r="AK347">
        <v>-0.037099995500453</v>
      </c>
      <c r="AL347">
        <v>67.2596860229887</v>
      </c>
      <c r="AM347">
        <f>(AO347 - AN347 + BN347*1E3/(8.314*(BP347+273.15)) * AQ347/BM347 * AP347) * BM347/(100*BA347) * 1000/(1000 - AO347)</f>
        <v>0</v>
      </c>
      <c r="AN347">
        <v>16.22191902581821</v>
      </c>
      <c r="AO347">
        <v>16.75554787878788</v>
      </c>
      <c r="AP347">
        <v>4.131429681567834E-05</v>
      </c>
      <c r="AQ347">
        <v>78.44848496058262</v>
      </c>
      <c r="AR347">
        <v>0</v>
      </c>
      <c r="AS347">
        <v>0</v>
      </c>
      <c r="AT347">
        <f>IF(AR347*$H$13&gt;=AV347,1.0,(AV347/(AV347-AR347*$H$13)))</f>
        <v>0</v>
      </c>
      <c r="AU347">
        <f>(AT347-1)*100</f>
        <v>0</v>
      </c>
      <c r="AV347">
        <f>MAX(0,($B$13+$C$13*BU347)/(1+$D$13*BU347)*BN347/(BP347+273)*$E$13)</f>
        <v>0</v>
      </c>
      <c r="AW347">
        <f>$B$11*BV347+$C$11*BW347+$F$11*CH347*(1-CK347)</f>
        <v>0</v>
      </c>
      <c r="AX347">
        <f>AW347*AY347</f>
        <v>0</v>
      </c>
      <c r="AY347">
        <f>($B$11*$D$9+$C$11*$D$9+$F$11*((CU347+CM347)/MAX(CU347+CM347+CV347, 0.1)*$I$9+CV347/MAX(CU347+CM347+CV347, 0.1)*$J$9))/($B$11+$C$11+$F$11)</f>
        <v>0</v>
      </c>
      <c r="AZ347">
        <f>($B$11*$K$9+$C$11*$K$9+$F$11*((CU347+CM347)/MAX(CU347+CM347+CV347, 0.1)*$P$9+CV347/MAX(CU347+CM347+CV347, 0.1)*$Q$9))/($B$11+$C$11+$F$11)</f>
        <v>0</v>
      </c>
      <c r="BA347">
        <v>6</v>
      </c>
      <c r="BB347">
        <v>0.5</v>
      </c>
      <c r="BC347" t="s">
        <v>355</v>
      </c>
      <c r="BD347">
        <v>2</v>
      </c>
      <c r="BE347" t="b">
        <v>1</v>
      </c>
      <c r="BF347">
        <v>1714166901.666666</v>
      </c>
      <c r="BG347">
        <v>418.1013333333333</v>
      </c>
      <c r="BH347">
        <v>420.0899333333332</v>
      </c>
      <c r="BI347">
        <v>16.74552666666667</v>
      </c>
      <c r="BJ347">
        <v>16.21075</v>
      </c>
      <c r="BK347">
        <v>420.4194666666668</v>
      </c>
      <c r="BL347">
        <v>16.74631333333333</v>
      </c>
      <c r="BM347">
        <v>599.9855666666666</v>
      </c>
      <c r="BN347">
        <v>101.2581</v>
      </c>
      <c r="BO347">
        <v>0.1000126</v>
      </c>
      <c r="BP347">
        <v>27.27225666666667</v>
      </c>
      <c r="BQ347">
        <v>27.46033666666667</v>
      </c>
      <c r="BR347">
        <v>999.9000000000002</v>
      </c>
      <c r="BS347">
        <v>0</v>
      </c>
      <c r="BT347">
        <v>0</v>
      </c>
      <c r="BU347">
        <v>9992.454666666665</v>
      </c>
      <c r="BV347">
        <v>0</v>
      </c>
      <c r="BW347">
        <v>267.7964333333334</v>
      </c>
      <c r="BX347">
        <v>-1.988656</v>
      </c>
      <c r="BY347">
        <v>425.2217666666667</v>
      </c>
      <c r="BZ347">
        <v>427.0120666666667</v>
      </c>
      <c r="CA347">
        <v>0.5347730333333334</v>
      </c>
      <c r="CB347">
        <v>420.0899333333332</v>
      </c>
      <c r="CC347">
        <v>16.21075</v>
      </c>
      <c r="CD347">
        <v>1.69562</v>
      </c>
      <c r="CE347">
        <v>1.641469333333333</v>
      </c>
      <c r="CF347">
        <v>14.85638666666667</v>
      </c>
      <c r="CG347">
        <v>14.35371666666667</v>
      </c>
      <c r="CH347">
        <v>400.0184666666667</v>
      </c>
      <c r="CI347">
        <v>0.9000136333333335</v>
      </c>
      <c r="CJ347">
        <v>0.09998651333333332</v>
      </c>
      <c r="CK347">
        <v>0</v>
      </c>
      <c r="CL347">
        <v>154.9605333333334</v>
      </c>
      <c r="CM347">
        <v>5.00098</v>
      </c>
      <c r="CN347">
        <v>1051.405333333333</v>
      </c>
      <c r="CO347">
        <v>3656.107666666666</v>
      </c>
      <c r="CP347">
        <v>35.7351</v>
      </c>
      <c r="CQ347">
        <v>38.66643333333332</v>
      </c>
      <c r="CR347">
        <v>37.34556666666666</v>
      </c>
      <c r="CS347">
        <v>38.00176666666665</v>
      </c>
      <c r="CT347">
        <v>37.61423333333332</v>
      </c>
      <c r="CU347">
        <v>355.5216666666667</v>
      </c>
      <c r="CV347">
        <v>39.49733333333334</v>
      </c>
      <c r="CW347">
        <v>0</v>
      </c>
      <c r="CX347">
        <v>1714166996.9</v>
      </c>
      <c r="CY347">
        <v>0</v>
      </c>
      <c r="CZ347">
        <v>1714166743.6</v>
      </c>
      <c r="DA347" t="s">
        <v>1044</v>
      </c>
      <c r="DB347">
        <v>1714166742.6</v>
      </c>
      <c r="DC347">
        <v>1714166743.6</v>
      </c>
      <c r="DD347">
        <v>12</v>
      </c>
      <c r="DE347">
        <v>-1.782</v>
      </c>
      <c r="DF347">
        <v>0.008</v>
      </c>
      <c r="DG347">
        <v>-2.327</v>
      </c>
      <c r="DH347">
        <v>-0.003</v>
      </c>
      <c r="DI347">
        <v>420</v>
      </c>
      <c r="DJ347">
        <v>16</v>
      </c>
      <c r="DK347">
        <v>0.57</v>
      </c>
      <c r="DL347">
        <v>0.18</v>
      </c>
      <c r="DM347">
        <v>-1.985179268292683</v>
      </c>
      <c r="DN347">
        <v>0.194680766550518</v>
      </c>
      <c r="DO347">
        <v>0.1596690927281649</v>
      </c>
      <c r="DP347">
        <v>0</v>
      </c>
      <c r="DQ347">
        <v>0.5347044146341463</v>
      </c>
      <c r="DR347">
        <v>-0.009771491289197064</v>
      </c>
      <c r="DS347">
        <v>0.005387982472202504</v>
      </c>
      <c r="DT347">
        <v>1</v>
      </c>
      <c r="DU347">
        <v>1</v>
      </c>
      <c r="DV347">
        <v>2</v>
      </c>
      <c r="DW347" t="s">
        <v>368</v>
      </c>
      <c r="DX347">
        <v>3.22912</v>
      </c>
      <c r="DY347">
        <v>2.70448</v>
      </c>
      <c r="DZ347">
        <v>0.105324</v>
      </c>
      <c r="EA347">
        <v>0.105521</v>
      </c>
      <c r="EB347">
        <v>0.0894127</v>
      </c>
      <c r="EC347">
        <v>0.08792609999999999</v>
      </c>
      <c r="ED347">
        <v>29154.2</v>
      </c>
      <c r="EE347">
        <v>28428.9</v>
      </c>
      <c r="EF347">
        <v>31213</v>
      </c>
      <c r="EG347">
        <v>30136.9</v>
      </c>
      <c r="EH347">
        <v>38066.8</v>
      </c>
      <c r="EI347">
        <v>36365.4</v>
      </c>
      <c r="EJ347">
        <v>43739.7</v>
      </c>
      <c r="EK347">
        <v>42105.1</v>
      </c>
      <c r="EL347">
        <v>2.12707</v>
      </c>
      <c r="EM347">
        <v>1.86485</v>
      </c>
      <c r="EN347">
        <v>0.114758</v>
      </c>
      <c r="EO347">
        <v>0</v>
      </c>
      <c r="EP347">
        <v>25.5811</v>
      </c>
      <c r="EQ347">
        <v>999.9</v>
      </c>
      <c r="ER347">
        <v>37.7</v>
      </c>
      <c r="ES347">
        <v>33</v>
      </c>
      <c r="ET347">
        <v>18.8076</v>
      </c>
      <c r="EU347">
        <v>61.6178</v>
      </c>
      <c r="EV347">
        <v>22.7404</v>
      </c>
      <c r="EW347">
        <v>1</v>
      </c>
      <c r="EX347">
        <v>0.0250051</v>
      </c>
      <c r="EY347">
        <v>-1.12282</v>
      </c>
      <c r="EZ347">
        <v>20.1519</v>
      </c>
      <c r="FA347">
        <v>5.22777</v>
      </c>
      <c r="FB347">
        <v>11.998</v>
      </c>
      <c r="FC347">
        <v>4.9672</v>
      </c>
      <c r="FD347">
        <v>3.297</v>
      </c>
      <c r="FE347">
        <v>9999</v>
      </c>
      <c r="FF347">
        <v>9999</v>
      </c>
      <c r="FG347">
        <v>9999</v>
      </c>
      <c r="FH347">
        <v>30.9</v>
      </c>
      <c r="FI347">
        <v>4.97149</v>
      </c>
      <c r="FJ347">
        <v>1.86822</v>
      </c>
      <c r="FK347">
        <v>1.85959</v>
      </c>
      <c r="FL347">
        <v>1.86566</v>
      </c>
      <c r="FM347">
        <v>1.86355</v>
      </c>
      <c r="FN347">
        <v>1.86493</v>
      </c>
      <c r="FO347">
        <v>1.86035</v>
      </c>
      <c r="FP347">
        <v>1.86447</v>
      </c>
      <c r="FQ347">
        <v>0</v>
      </c>
      <c r="FR347">
        <v>0</v>
      </c>
      <c r="FS347">
        <v>0</v>
      </c>
      <c r="FT347">
        <v>0</v>
      </c>
      <c r="FU347" t="s">
        <v>358</v>
      </c>
      <c r="FV347" t="s">
        <v>359</v>
      </c>
      <c r="FW347" t="s">
        <v>360</v>
      </c>
      <c r="FX347" t="s">
        <v>360</v>
      </c>
      <c r="FY347" t="s">
        <v>360</v>
      </c>
      <c r="FZ347" t="s">
        <v>360</v>
      </c>
      <c r="GA347">
        <v>0</v>
      </c>
      <c r="GB347">
        <v>100</v>
      </c>
      <c r="GC347">
        <v>100</v>
      </c>
      <c r="GD347">
        <v>-2.318</v>
      </c>
      <c r="GE347">
        <v>-0.0007</v>
      </c>
      <c r="GF347">
        <v>-0.4708406808782166</v>
      </c>
      <c r="GG347">
        <v>-0.004200780211792431</v>
      </c>
      <c r="GH347">
        <v>-6.086107273994438E-07</v>
      </c>
      <c r="GI347">
        <v>3.538391214060535E-10</v>
      </c>
      <c r="GJ347">
        <v>-0.02887423234413912</v>
      </c>
      <c r="GK347">
        <v>0.006682484536868237</v>
      </c>
      <c r="GL347">
        <v>-0.0007200357986506558</v>
      </c>
      <c r="GM347">
        <v>2.515042002614049E-05</v>
      </c>
      <c r="GN347">
        <v>15</v>
      </c>
      <c r="GO347">
        <v>1944</v>
      </c>
      <c r="GP347">
        <v>3</v>
      </c>
      <c r="GQ347">
        <v>20</v>
      </c>
      <c r="GR347">
        <v>2.8</v>
      </c>
      <c r="GS347">
        <v>2.8</v>
      </c>
      <c r="GT347">
        <v>1.13525</v>
      </c>
      <c r="GU347">
        <v>2.44507</v>
      </c>
      <c r="GV347">
        <v>1.44775</v>
      </c>
      <c r="GW347">
        <v>2.28516</v>
      </c>
      <c r="GX347">
        <v>1.55151</v>
      </c>
      <c r="GY347">
        <v>2.49268</v>
      </c>
      <c r="GZ347">
        <v>37.9406</v>
      </c>
      <c r="HA347">
        <v>24.0787</v>
      </c>
      <c r="HB347">
        <v>18</v>
      </c>
      <c r="HC347">
        <v>606.8339999999999</v>
      </c>
      <c r="HD347">
        <v>440.191</v>
      </c>
      <c r="HE347">
        <v>28.0007</v>
      </c>
      <c r="HF347">
        <v>27.3509</v>
      </c>
      <c r="HG347">
        <v>29.9999</v>
      </c>
      <c r="HH347">
        <v>27.4818</v>
      </c>
      <c r="HI347">
        <v>27.4612</v>
      </c>
      <c r="HJ347">
        <v>22.7254</v>
      </c>
      <c r="HK347">
        <v>22.3431</v>
      </c>
      <c r="HL347">
        <v>41.3507</v>
      </c>
      <c r="HM347">
        <v>28</v>
      </c>
      <c r="HN347">
        <v>420</v>
      </c>
      <c r="HO347">
        <v>16.2522</v>
      </c>
      <c r="HP347">
        <v>99.0474</v>
      </c>
      <c r="HQ347">
        <v>100.589</v>
      </c>
    </row>
    <row r="348" spans="1:225">
      <c r="A348">
        <v>332</v>
      </c>
      <c r="B348">
        <v>1714167076</v>
      </c>
      <c r="C348">
        <v>16018.90000009537</v>
      </c>
      <c r="D348" t="s">
        <v>1055</v>
      </c>
      <c r="E348" t="s">
        <v>1056</v>
      </c>
      <c r="F348">
        <v>5</v>
      </c>
      <c r="G348" t="s">
        <v>656</v>
      </c>
      <c r="H348">
        <v>1714167068</v>
      </c>
      <c r="I348">
        <f>(J348)/1000</f>
        <v>0</v>
      </c>
      <c r="J348">
        <f>IF(BE348, AM348, AG348)</f>
        <v>0</v>
      </c>
      <c r="K348">
        <f>IF(BE348, AH348, AF348)</f>
        <v>0</v>
      </c>
      <c r="L348">
        <f>BG348 - IF(AT348&gt;1, K348*BA348*100.0/(AV348*BU348), 0)</f>
        <v>0</v>
      </c>
      <c r="M348">
        <f>((S348-I348/2)*L348-K348)/(S348+I348/2)</f>
        <v>0</v>
      </c>
      <c r="N348">
        <f>M348*(BN348+BO348)/1000.0</f>
        <v>0</v>
      </c>
      <c r="O348">
        <f>(BG348 - IF(AT348&gt;1, K348*BA348*100.0/(AV348*BU348), 0))*(BN348+BO348)/1000.0</f>
        <v>0</v>
      </c>
      <c r="P348">
        <f>2.0/((1/R348-1/Q348)+SIGN(R348)*SQRT((1/R348-1/Q348)*(1/R348-1/Q348) + 4*BB348/((BB348+1)*(BB348+1))*(2*1/R348*1/Q348-1/Q348*1/Q348)))</f>
        <v>0</v>
      </c>
      <c r="Q348">
        <f>IF(LEFT(BC348,1)&lt;&gt;"0",IF(LEFT(BC348,1)="1",3.0,BD348),$D$5+$E$5*(BU348*BN348/($K$5*1000))+$F$5*(BU348*BN348/($K$5*1000))*MAX(MIN(BA348,$J$5),$I$5)*MAX(MIN(BA348,$J$5),$I$5)+$G$5*MAX(MIN(BA348,$J$5),$I$5)*(BU348*BN348/($K$5*1000))+$H$5*(BU348*BN348/($K$5*1000))*(BU348*BN348/($K$5*1000)))</f>
        <v>0</v>
      </c>
      <c r="R348">
        <f>I348*(1000-(1000*0.61365*exp(17.502*V348/(240.97+V348))/(BN348+BO348)+BI348)/2)/(1000*0.61365*exp(17.502*V348/(240.97+V348))/(BN348+BO348)-BI348)</f>
        <v>0</v>
      </c>
      <c r="S348">
        <f>1/((BB348+1)/(P348/1.6)+1/(Q348/1.37)) + BB348/((BB348+1)/(P348/1.6) + BB348/(Q348/1.37))</f>
        <v>0</v>
      </c>
      <c r="T348">
        <f>(AW348*AZ348)</f>
        <v>0</v>
      </c>
      <c r="U348">
        <f>(BP348+(T348+2*0.95*5.67E-8*(((BP348+$B$7)+273)^4-(BP348+273)^4)-44100*I348)/(1.84*29.3*Q348+8*0.95*5.67E-8*(BP348+273)^3))</f>
        <v>0</v>
      </c>
      <c r="V348">
        <f>($C$7*BQ348+$D$7*BR348+$E$7*U348)</f>
        <v>0</v>
      </c>
      <c r="W348">
        <f>0.61365*exp(17.502*V348/(240.97+V348))</f>
        <v>0</v>
      </c>
      <c r="X348">
        <f>(Y348/Z348*100)</f>
        <v>0</v>
      </c>
      <c r="Y348">
        <f>BI348*(BN348+BO348)/1000</f>
        <v>0</v>
      </c>
      <c r="Z348">
        <f>0.61365*exp(17.502*BP348/(240.97+BP348))</f>
        <v>0</v>
      </c>
      <c r="AA348">
        <f>(W348-BI348*(BN348+BO348)/1000)</f>
        <v>0</v>
      </c>
      <c r="AB348">
        <f>(-I348*44100)</f>
        <v>0</v>
      </c>
      <c r="AC348">
        <f>2*29.3*Q348*0.92*(BP348-V348)</f>
        <v>0</v>
      </c>
      <c r="AD348">
        <f>2*0.95*5.67E-8*(((BP348+$B$7)+273)^4-(V348+273)^4)</f>
        <v>0</v>
      </c>
      <c r="AE348">
        <f>T348+AD348+AB348+AC348</f>
        <v>0</v>
      </c>
      <c r="AF348">
        <f>BM348*AT348*(BH348-BG348*(1000-AT348*BJ348)/(1000-AT348*BI348))/(100*BA348)</f>
        <v>0</v>
      </c>
      <c r="AG348">
        <f>1000*BM348*AT348*(BI348-BJ348)/(100*BA348*(1000-AT348*BI348))</f>
        <v>0</v>
      </c>
      <c r="AH348">
        <f>(AI348 - AJ348 - BN348*1E3/(8.314*(BP348+273.15)) * AL348/BM348 * AK348) * BM348/(100*BA348) * (1000 - BJ348)/1000</f>
        <v>0</v>
      </c>
      <c r="AI348">
        <v>427.1480497132569</v>
      </c>
      <c r="AJ348">
        <v>426.3240969696969</v>
      </c>
      <c r="AK348">
        <v>-0.02526540625409391</v>
      </c>
      <c r="AL348">
        <v>67.22263428686027</v>
      </c>
      <c r="AM348">
        <f>(AO348 - AN348 + BN348*1E3/(8.314*(BP348+273.15)) * AQ348/BM348 * AP348) * BM348/(100*BA348) * 1000/(1000 - AO348)</f>
        <v>0</v>
      </c>
      <c r="AN348">
        <v>16.70858810252875</v>
      </c>
      <c r="AO348">
        <v>17.10834242424242</v>
      </c>
      <c r="AP348">
        <v>-0.0007376692612642545</v>
      </c>
      <c r="AQ348">
        <v>78.52722393231323</v>
      </c>
      <c r="AR348">
        <v>0</v>
      </c>
      <c r="AS348">
        <v>0</v>
      </c>
      <c r="AT348">
        <f>IF(AR348*$H$13&gt;=AV348,1.0,(AV348/(AV348-AR348*$H$13)))</f>
        <v>0</v>
      </c>
      <c r="AU348">
        <f>(AT348-1)*100</f>
        <v>0</v>
      </c>
      <c r="AV348">
        <f>MAX(0,($B$13+$C$13*BU348)/(1+$D$13*BU348)*BN348/(BP348+273)*$E$13)</f>
        <v>0</v>
      </c>
      <c r="AW348">
        <f>$B$11*BV348+$C$11*BW348+$F$11*CH348*(1-CK348)</f>
        <v>0</v>
      </c>
      <c r="AX348">
        <f>AW348*AY348</f>
        <v>0</v>
      </c>
      <c r="AY348">
        <f>($B$11*$D$9+$C$11*$D$9+$F$11*((CU348+CM348)/MAX(CU348+CM348+CV348, 0.1)*$I$9+CV348/MAX(CU348+CM348+CV348, 0.1)*$J$9))/($B$11+$C$11+$F$11)</f>
        <v>0</v>
      </c>
      <c r="AZ348">
        <f>($B$11*$K$9+$C$11*$K$9+$F$11*((CU348+CM348)/MAX(CU348+CM348+CV348, 0.1)*$P$9+CV348/MAX(CU348+CM348+CV348, 0.1)*$Q$9))/($B$11+$C$11+$F$11)</f>
        <v>0</v>
      </c>
      <c r="BA348">
        <v>6</v>
      </c>
      <c r="BB348">
        <v>0.5</v>
      </c>
      <c r="BC348" t="s">
        <v>355</v>
      </c>
      <c r="BD348">
        <v>2</v>
      </c>
      <c r="BE348" t="b">
        <v>1</v>
      </c>
      <c r="BF348">
        <v>1714167068</v>
      </c>
      <c r="BG348">
        <v>419.0946451612904</v>
      </c>
      <c r="BH348">
        <v>420.001193548387</v>
      </c>
      <c r="BI348">
        <v>17.07661612903226</v>
      </c>
      <c r="BJ348">
        <v>16.78212903225807</v>
      </c>
      <c r="BK348">
        <v>421.4173225806452</v>
      </c>
      <c r="BL348">
        <v>17.07610322580645</v>
      </c>
      <c r="BM348">
        <v>599.9802580645161</v>
      </c>
      <c r="BN348">
        <v>101.2653870967742</v>
      </c>
      <c r="BO348">
        <v>0.09988085161290322</v>
      </c>
      <c r="BP348">
        <v>27.38516774193548</v>
      </c>
      <c r="BQ348">
        <v>27.53277096774194</v>
      </c>
      <c r="BR348">
        <v>999.9000000000003</v>
      </c>
      <c r="BS348">
        <v>0</v>
      </c>
      <c r="BT348">
        <v>0</v>
      </c>
      <c r="BU348">
        <v>10005.13806451613</v>
      </c>
      <c r="BV348">
        <v>0</v>
      </c>
      <c r="BW348">
        <v>262.5262580645162</v>
      </c>
      <c r="BX348">
        <v>-0.9064627419354838</v>
      </c>
      <c r="BY348">
        <v>426.3756451612904</v>
      </c>
      <c r="BZ348">
        <v>427.1699677419355</v>
      </c>
      <c r="CA348">
        <v>0.2944947451612904</v>
      </c>
      <c r="CB348">
        <v>420.001193548387</v>
      </c>
      <c r="CC348">
        <v>16.78212903225807</v>
      </c>
      <c r="CD348">
        <v>1.729269354838709</v>
      </c>
      <c r="CE348">
        <v>1.699448064516129</v>
      </c>
      <c r="CF348">
        <v>15.16163225806452</v>
      </c>
      <c r="CG348">
        <v>14.89128709677419</v>
      </c>
      <c r="CH348">
        <v>399.9996451612903</v>
      </c>
      <c r="CI348">
        <v>0.8999902580645163</v>
      </c>
      <c r="CJ348">
        <v>0.1000097580645161</v>
      </c>
      <c r="CK348">
        <v>0</v>
      </c>
      <c r="CL348">
        <v>185.1594838709677</v>
      </c>
      <c r="CM348">
        <v>5.00098</v>
      </c>
      <c r="CN348">
        <v>1139.773548387097</v>
      </c>
      <c r="CO348">
        <v>3655.906451612903</v>
      </c>
      <c r="CP348">
        <v>35.88070967741935</v>
      </c>
      <c r="CQ348">
        <v>40.1792258064516</v>
      </c>
      <c r="CR348">
        <v>37.74164516129031</v>
      </c>
      <c r="CS348">
        <v>39.54009677419353</v>
      </c>
      <c r="CT348">
        <v>38.43729032258063</v>
      </c>
      <c r="CU348">
        <v>355.4948387096775</v>
      </c>
      <c r="CV348">
        <v>39.50451612903225</v>
      </c>
      <c r="CW348">
        <v>0</v>
      </c>
      <c r="CX348">
        <v>1714167163.1</v>
      </c>
      <c r="CY348">
        <v>0</v>
      </c>
      <c r="CZ348">
        <v>1714166743.6</v>
      </c>
      <c r="DA348" t="s">
        <v>1044</v>
      </c>
      <c r="DB348">
        <v>1714166742.6</v>
      </c>
      <c r="DC348">
        <v>1714166743.6</v>
      </c>
      <c r="DD348">
        <v>12</v>
      </c>
      <c r="DE348">
        <v>-1.782</v>
      </c>
      <c r="DF348">
        <v>0.008</v>
      </c>
      <c r="DG348">
        <v>-2.327</v>
      </c>
      <c r="DH348">
        <v>-0.003</v>
      </c>
      <c r="DI348">
        <v>420</v>
      </c>
      <c r="DJ348">
        <v>16</v>
      </c>
      <c r="DK348">
        <v>0.57</v>
      </c>
      <c r="DL348">
        <v>0.18</v>
      </c>
      <c r="DM348">
        <v>-0.8895978536585364</v>
      </c>
      <c r="DN348">
        <v>-0.327740989547039</v>
      </c>
      <c r="DO348">
        <v>0.05834666974991301</v>
      </c>
      <c r="DP348">
        <v>0</v>
      </c>
      <c r="DQ348">
        <v>0.1758197224390244</v>
      </c>
      <c r="DR348">
        <v>2.008563913170732</v>
      </c>
      <c r="DS348">
        <v>0.2032618428043259</v>
      </c>
      <c r="DT348">
        <v>0</v>
      </c>
      <c r="DU348">
        <v>0</v>
      </c>
      <c r="DV348">
        <v>2</v>
      </c>
      <c r="DW348" t="s">
        <v>357</v>
      </c>
      <c r="DX348">
        <v>3.22897</v>
      </c>
      <c r="DY348">
        <v>2.70417</v>
      </c>
      <c r="DZ348">
        <v>0.105516</v>
      </c>
      <c r="EA348">
        <v>0.105604</v>
      </c>
      <c r="EB348">
        <v>0.0907782</v>
      </c>
      <c r="EC348">
        <v>0.0897184</v>
      </c>
      <c r="ED348">
        <v>29147.4</v>
      </c>
      <c r="EE348">
        <v>28427.7</v>
      </c>
      <c r="EF348">
        <v>31212.4</v>
      </c>
      <c r="EG348">
        <v>30138.3</v>
      </c>
      <c r="EH348">
        <v>38008.7</v>
      </c>
      <c r="EI348">
        <v>36294.9</v>
      </c>
      <c r="EJ348">
        <v>43738.9</v>
      </c>
      <c r="EK348">
        <v>42106.7</v>
      </c>
      <c r="EL348">
        <v>2.13203</v>
      </c>
      <c r="EM348">
        <v>1.8675</v>
      </c>
      <c r="EN348">
        <v>0.106245</v>
      </c>
      <c r="EO348">
        <v>0</v>
      </c>
      <c r="EP348">
        <v>25.8159</v>
      </c>
      <c r="EQ348">
        <v>999.9</v>
      </c>
      <c r="ER348">
        <v>39.3</v>
      </c>
      <c r="ES348">
        <v>32.8</v>
      </c>
      <c r="ET348">
        <v>19.3867</v>
      </c>
      <c r="EU348">
        <v>61.7178</v>
      </c>
      <c r="EV348">
        <v>22.8606</v>
      </c>
      <c r="EW348">
        <v>1</v>
      </c>
      <c r="EX348">
        <v>0.0232266</v>
      </c>
      <c r="EY348">
        <v>-1.05454</v>
      </c>
      <c r="EZ348">
        <v>20.1538</v>
      </c>
      <c r="FA348">
        <v>5.22418</v>
      </c>
      <c r="FB348">
        <v>11.998</v>
      </c>
      <c r="FC348">
        <v>4.9657</v>
      </c>
      <c r="FD348">
        <v>3.29633</v>
      </c>
      <c r="FE348">
        <v>9999</v>
      </c>
      <c r="FF348">
        <v>9999</v>
      </c>
      <c r="FG348">
        <v>9999</v>
      </c>
      <c r="FH348">
        <v>31</v>
      </c>
      <c r="FI348">
        <v>4.97153</v>
      </c>
      <c r="FJ348">
        <v>1.86827</v>
      </c>
      <c r="FK348">
        <v>1.8596</v>
      </c>
      <c r="FL348">
        <v>1.86569</v>
      </c>
      <c r="FM348">
        <v>1.86356</v>
      </c>
      <c r="FN348">
        <v>1.86493</v>
      </c>
      <c r="FO348">
        <v>1.86036</v>
      </c>
      <c r="FP348">
        <v>1.86447</v>
      </c>
      <c r="FQ348">
        <v>0</v>
      </c>
      <c r="FR348">
        <v>0</v>
      </c>
      <c r="FS348">
        <v>0</v>
      </c>
      <c r="FT348">
        <v>0</v>
      </c>
      <c r="FU348" t="s">
        <v>358</v>
      </c>
      <c r="FV348" t="s">
        <v>359</v>
      </c>
      <c r="FW348" t="s">
        <v>360</v>
      </c>
      <c r="FX348" t="s">
        <v>360</v>
      </c>
      <c r="FY348" t="s">
        <v>360</v>
      </c>
      <c r="FZ348" t="s">
        <v>360</v>
      </c>
      <c r="GA348">
        <v>0</v>
      </c>
      <c r="GB348">
        <v>100</v>
      </c>
      <c r="GC348">
        <v>100</v>
      </c>
      <c r="GD348">
        <v>-2.323</v>
      </c>
      <c r="GE348">
        <v>0.0005999999999999999</v>
      </c>
      <c r="GF348">
        <v>-0.4708406808782166</v>
      </c>
      <c r="GG348">
        <v>-0.004200780211792431</v>
      </c>
      <c r="GH348">
        <v>-6.086107273994438E-07</v>
      </c>
      <c r="GI348">
        <v>3.538391214060535E-10</v>
      </c>
      <c r="GJ348">
        <v>-0.02887423234413912</v>
      </c>
      <c r="GK348">
        <v>0.006682484536868237</v>
      </c>
      <c r="GL348">
        <v>-0.0007200357986506558</v>
      </c>
      <c r="GM348">
        <v>2.515042002614049E-05</v>
      </c>
      <c r="GN348">
        <v>15</v>
      </c>
      <c r="GO348">
        <v>1944</v>
      </c>
      <c r="GP348">
        <v>3</v>
      </c>
      <c r="GQ348">
        <v>20</v>
      </c>
      <c r="GR348">
        <v>5.6</v>
      </c>
      <c r="GS348">
        <v>5.5</v>
      </c>
      <c r="GT348">
        <v>1.13525</v>
      </c>
      <c r="GU348">
        <v>2.44873</v>
      </c>
      <c r="GV348">
        <v>1.44775</v>
      </c>
      <c r="GW348">
        <v>2.28638</v>
      </c>
      <c r="GX348">
        <v>1.55151</v>
      </c>
      <c r="GY348">
        <v>2.23145</v>
      </c>
      <c r="GZ348">
        <v>37.8921</v>
      </c>
      <c r="HA348">
        <v>24.07</v>
      </c>
      <c r="HB348">
        <v>18</v>
      </c>
      <c r="HC348">
        <v>609.885</v>
      </c>
      <c r="HD348">
        <v>441.379</v>
      </c>
      <c r="HE348">
        <v>28.0002</v>
      </c>
      <c r="HF348">
        <v>27.3291</v>
      </c>
      <c r="HG348">
        <v>30</v>
      </c>
      <c r="HH348">
        <v>27.4347</v>
      </c>
      <c r="HI348">
        <v>27.4084</v>
      </c>
      <c r="HJ348">
        <v>22.7364</v>
      </c>
      <c r="HK348">
        <v>23.845</v>
      </c>
      <c r="HL348">
        <v>45.3808</v>
      </c>
      <c r="HM348">
        <v>28</v>
      </c>
      <c r="HN348">
        <v>420</v>
      </c>
      <c r="HO348">
        <v>16.5708</v>
      </c>
      <c r="HP348">
        <v>99.0455</v>
      </c>
      <c r="HQ348">
        <v>100.593</v>
      </c>
    </row>
    <row r="349" spans="1:225">
      <c r="A349">
        <v>333</v>
      </c>
      <c r="B349">
        <v>1714167092</v>
      </c>
      <c r="C349">
        <v>16034.90000009537</v>
      </c>
      <c r="D349" t="s">
        <v>1057</v>
      </c>
      <c r="E349" t="s">
        <v>1058</v>
      </c>
      <c r="F349">
        <v>5</v>
      </c>
      <c r="G349" t="s">
        <v>656</v>
      </c>
      <c r="H349">
        <v>1714167086.25</v>
      </c>
      <c r="I349">
        <f>(J349)/1000</f>
        <v>0</v>
      </c>
      <c r="J349">
        <f>IF(BE349, AM349, AG349)</f>
        <v>0</v>
      </c>
      <c r="K349">
        <f>IF(BE349, AH349, AF349)</f>
        <v>0</v>
      </c>
      <c r="L349">
        <f>BG349 - IF(AT349&gt;1, K349*BA349*100.0/(AV349*BU349), 0)</f>
        <v>0</v>
      </c>
      <c r="M349">
        <f>((S349-I349/2)*L349-K349)/(S349+I349/2)</f>
        <v>0</v>
      </c>
      <c r="N349">
        <f>M349*(BN349+BO349)/1000.0</f>
        <v>0</v>
      </c>
      <c r="O349">
        <f>(BG349 - IF(AT349&gt;1, K349*BA349*100.0/(AV349*BU349), 0))*(BN349+BO349)/1000.0</f>
        <v>0</v>
      </c>
      <c r="P349">
        <f>2.0/((1/R349-1/Q349)+SIGN(R349)*SQRT((1/R349-1/Q349)*(1/R349-1/Q349) + 4*BB349/((BB349+1)*(BB349+1))*(2*1/R349*1/Q349-1/Q349*1/Q349)))</f>
        <v>0</v>
      </c>
      <c r="Q349">
        <f>IF(LEFT(BC349,1)&lt;&gt;"0",IF(LEFT(BC349,1)="1",3.0,BD349),$D$5+$E$5*(BU349*BN349/($K$5*1000))+$F$5*(BU349*BN349/($K$5*1000))*MAX(MIN(BA349,$J$5),$I$5)*MAX(MIN(BA349,$J$5),$I$5)+$G$5*MAX(MIN(BA349,$J$5),$I$5)*(BU349*BN349/($K$5*1000))+$H$5*(BU349*BN349/($K$5*1000))*(BU349*BN349/($K$5*1000)))</f>
        <v>0</v>
      </c>
      <c r="R349">
        <f>I349*(1000-(1000*0.61365*exp(17.502*V349/(240.97+V349))/(BN349+BO349)+BI349)/2)/(1000*0.61365*exp(17.502*V349/(240.97+V349))/(BN349+BO349)-BI349)</f>
        <v>0</v>
      </c>
      <c r="S349">
        <f>1/((BB349+1)/(P349/1.6)+1/(Q349/1.37)) + BB349/((BB349+1)/(P349/1.6) + BB349/(Q349/1.37))</f>
        <v>0</v>
      </c>
      <c r="T349">
        <f>(AW349*AZ349)</f>
        <v>0</v>
      </c>
      <c r="U349">
        <f>(BP349+(T349+2*0.95*5.67E-8*(((BP349+$B$7)+273)^4-(BP349+273)^4)-44100*I349)/(1.84*29.3*Q349+8*0.95*5.67E-8*(BP349+273)^3))</f>
        <v>0</v>
      </c>
      <c r="V349">
        <f>($C$7*BQ349+$D$7*BR349+$E$7*U349)</f>
        <v>0</v>
      </c>
      <c r="W349">
        <f>0.61365*exp(17.502*V349/(240.97+V349))</f>
        <v>0</v>
      </c>
      <c r="X349">
        <f>(Y349/Z349*100)</f>
        <v>0</v>
      </c>
      <c r="Y349">
        <f>BI349*(BN349+BO349)/1000</f>
        <v>0</v>
      </c>
      <c r="Z349">
        <f>0.61365*exp(17.502*BP349/(240.97+BP349))</f>
        <v>0</v>
      </c>
      <c r="AA349">
        <f>(W349-BI349*(BN349+BO349)/1000)</f>
        <v>0</v>
      </c>
      <c r="AB349">
        <f>(-I349*44100)</f>
        <v>0</v>
      </c>
      <c r="AC349">
        <f>2*29.3*Q349*0.92*(BP349-V349)</f>
        <v>0</v>
      </c>
      <c r="AD349">
        <f>2*0.95*5.67E-8*(((BP349+$B$7)+273)^4-(V349+273)^4)</f>
        <v>0</v>
      </c>
      <c r="AE349">
        <f>T349+AD349+AB349+AC349</f>
        <v>0</v>
      </c>
      <c r="AF349">
        <f>BM349*AT349*(BH349-BG349*(1000-AT349*BJ349)/(1000-AT349*BI349))/(100*BA349)</f>
        <v>0</v>
      </c>
      <c r="AG349">
        <f>1000*BM349*AT349*(BI349-BJ349)/(100*BA349*(1000-AT349*BI349))</f>
        <v>0</v>
      </c>
      <c r="AH349">
        <f>(AI349 - AJ349 - BN349*1E3/(8.314*(BP349+273.15)) * AL349/BM349 * AK349) * BM349/(100*BA349) * (1000 - BJ349)/1000</f>
        <v>0</v>
      </c>
      <c r="AI349">
        <v>427.1103599280301</v>
      </c>
      <c r="AJ349">
        <v>426.1508909090908</v>
      </c>
      <c r="AK349">
        <v>-0.002312091407046118</v>
      </c>
      <c r="AL349">
        <v>67.22263428686027</v>
      </c>
      <c r="AM349">
        <f>(AO349 - AN349 + BN349*1E3/(8.314*(BP349+273.15)) * AQ349/BM349 * AP349) * BM349/(100*BA349) * 1000/(1000 - AO349)</f>
        <v>0</v>
      </c>
      <c r="AN349">
        <v>16.60434547603365</v>
      </c>
      <c r="AO349">
        <v>17.04947757575757</v>
      </c>
      <c r="AP349">
        <v>-0.001111391051049959</v>
      </c>
      <c r="AQ349">
        <v>78.52722393231323</v>
      </c>
      <c r="AR349">
        <v>0</v>
      </c>
      <c r="AS349">
        <v>0</v>
      </c>
      <c r="AT349">
        <f>IF(AR349*$H$13&gt;=AV349,1.0,(AV349/(AV349-AR349*$H$13)))</f>
        <v>0</v>
      </c>
      <c r="AU349">
        <f>(AT349-1)*100</f>
        <v>0</v>
      </c>
      <c r="AV349">
        <f>MAX(0,($B$13+$C$13*BU349)/(1+$D$13*BU349)*BN349/(BP349+273)*$E$13)</f>
        <v>0</v>
      </c>
      <c r="AW349">
        <f>$B$11*BV349+$C$11*BW349+$F$11*CH349*(1-CK349)</f>
        <v>0</v>
      </c>
      <c r="AX349">
        <f>AW349*AY349</f>
        <v>0</v>
      </c>
      <c r="AY349">
        <f>($B$11*$D$9+$C$11*$D$9+$F$11*((CU349+CM349)/MAX(CU349+CM349+CV349, 0.1)*$I$9+CV349/MAX(CU349+CM349+CV349, 0.1)*$J$9))/($B$11+$C$11+$F$11)</f>
        <v>0</v>
      </c>
      <c r="AZ349">
        <f>($B$11*$K$9+$C$11*$K$9+$F$11*((CU349+CM349)/MAX(CU349+CM349+CV349, 0.1)*$P$9+CV349/MAX(CU349+CM349+CV349, 0.1)*$Q$9))/($B$11+$C$11+$F$11)</f>
        <v>0</v>
      </c>
      <c r="BA349">
        <v>6</v>
      </c>
      <c r="BB349">
        <v>0.5</v>
      </c>
      <c r="BC349" t="s">
        <v>355</v>
      </c>
      <c r="BD349">
        <v>2</v>
      </c>
      <c r="BE349" t="b">
        <v>1</v>
      </c>
      <c r="BF349">
        <v>1714167086.25</v>
      </c>
      <c r="BG349">
        <v>418.9215</v>
      </c>
      <c r="BH349">
        <v>419.9974545454546</v>
      </c>
      <c r="BI349">
        <v>17.0685</v>
      </c>
      <c r="BJ349">
        <v>16.61042727272727</v>
      </c>
      <c r="BK349">
        <v>421.2435</v>
      </c>
      <c r="BL349">
        <v>17.06803181818182</v>
      </c>
      <c r="BM349">
        <v>600.0109090909091</v>
      </c>
      <c r="BN349">
        <v>101.2697272727273</v>
      </c>
      <c r="BO349">
        <v>0.0999816681818182</v>
      </c>
      <c r="BP349">
        <v>27.4388909090909</v>
      </c>
      <c r="BQ349">
        <v>27.59270909090909</v>
      </c>
      <c r="BR349">
        <v>999.9000000000003</v>
      </c>
      <c r="BS349">
        <v>0</v>
      </c>
      <c r="BT349">
        <v>0</v>
      </c>
      <c r="BU349">
        <v>9996.854090909092</v>
      </c>
      <c r="BV349">
        <v>0</v>
      </c>
      <c r="BW349">
        <v>262.2171818181818</v>
      </c>
      <c r="BX349">
        <v>-1.0759805</v>
      </c>
      <c r="BY349">
        <v>426.1959545454545</v>
      </c>
      <c r="BZ349">
        <v>427.0916363636363</v>
      </c>
      <c r="CA349">
        <v>0.4580833636363636</v>
      </c>
      <c r="CB349">
        <v>419.9974545454546</v>
      </c>
      <c r="CC349">
        <v>16.61042727272727</v>
      </c>
      <c r="CD349">
        <v>1.728524545454545</v>
      </c>
      <c r="CE349">
        <v>1.682135</v>
      </c>
      <c r="CF349">
        <v>15.15499545454546</v>
      </c>
      <c r="CG349">
        <v>14.73254545454545</v>
      </c>
      <c r="CH349">
        <v>399.9999090909091</v>
      </c>
      <c r="CI349">
        <v>0.899987590909091</v>
      </c>
      <c r="CJ349">
        <v>0.1000124772727273</v>
      </c>
      <c r="CK349">
        <v>0</v>
      </c>
      <c r="CL349">
        <v>182.7688636363636</v>
      </c>
      <c r="CM349">
        <v>5.000979999999999</v>
      </c>
      <c r="CN349">
        <v>1114.533181818182</v>
      </c>
      <c r="CO349">
        <v>3655.906363636364</v>
      </c>
      <c r="CP349">
        <v>36.06218181818181</v>
      </c>
      <c r="CQ349">
        <v>40.494</v>
      </c>
      <c r="CR349">
        <v>37.94281818181818</v>
      </c>
      <c r="CS349">
        <v>40.02254545454545</v>
      </c>
      <c r="CT349">
        <v>38.66454545454546</v>
      </c>
      <c r="CU349">
        <v>355.4954545454546</v>
      </c>
      <c r="CV349">
        <v>39.50636363636364</v>
      </c>
      <c r="CW349">
        <v>0</v>
      </c>
      <c r="CX349">
        <v>1714167179.3</v>
      </c>
      <c r="CY349">
        <v>0</v>
      </c>
      <c r="CZ349">
        <v>1714166743.6</v>
      </c>
      <c r="DA349" t="s">
        <v>1044</v>
      </c>
      <c r="DB349">
        <v>1714166742.6</v>
      </c>
      <c r="DC349">
        <v>1714166743.6</v>
      </c>
      <c r="DD349">
        <v>12</v>
      </c>
      <c r="DE349">
        <v>-1.782</v>
      </c>
      <c r="DF349">
        <v>0.008</v>
      </c>
      <c r="DG349">
        <v>-2.327</v>
      </c>
      <c r="DH349">
        <v>-0.003</v>
      </c>
      <c r="DI349">
        <v>420</v>
      </c>
      <c r="DJ349">
        <v>16</v>
      </c>
      <c r="DK349">
        <v>0.57</v>
      </c>
      <c r="DL349">
        <v>0.18</v>
      </c>
      <c r="DM349">
        <v>-1.029897219512195</v>
      </c>
      <c r="DN349">
        <v>-0.556882703832754</v>
      </c>
      <c r="DO349">
        <v>0.0689608289603818</v>
      </c>
      <c r="DP349">
        <v>0</v>
      </c>
      <c r="DQ349">
        <v>0.4360584634146341</v>
      </c>
      <c r="DR349">
        <v>0.2233590522648079</v>
      </c>
      <c r="DS349">
        <v>0.02484073831440521</v>
      </c>
      <c r="DT349">
        <v>0</v>
      </c>
      <c r="DU349">
        <v>0</v>
      </c>
      <c r="DV349">
        <v>2</v>
      </c>
      <c r="DW349" t="s">
        <v>357</v>
      </c>
      <c r="DX349">
        <v>3.22932</v>
      </c>
      <c r="DY349">
        <v>2.70459</v>
      </c>
      <c r="DZ349">
        <v>0.105499</v>
      </c>
      <c r="EA349">
        <v>0.105594</v>
      </c>
      <c r="EB349">
        <v>0.090558</v>
      </c>
      <c r="EC349">
        <v>0.08933679999999999</v>
      </c>
      <c r="ED349">
        <v>29148</v>
      </c>
      <c r="EE349">
        <v>28427.5</v>
      </c>
      <c r="EF349">
        <v>31212.4</v>
      </c>
      <c r="EG349">
        <v>30137.8</v>
      </c>
      <c r="EH349">
        <v>38018.2</v>
      </c>
      <c r="EI349">
        <v>36309.7</v>
      </c>
      <c r="EJ349">
        <v>43739.2</v>
      </c>
      <c r="EK349">
        <v>42106.2</v>
      </c>
      <c r="EL349">
        <v>2.13325</v>
      </c>
      <c r="EM349">
        <v>1.86717</v>
      </c>
      <c r="EN349">
        <v>0.107959</v>
      </c>
      <c r="EO349">
        <v>0</v>
      </c>
      <c r="EP349">
        <v>25.8479</v>
      </c>
      <c r="EQ349">
        <v>999.9</v>
      </c>
      <c r="ER349">
        <v>39.3</v>
      </c>
      <c r="ES349">
        <v>32.8</v>
      </c>
      <c r="ET349">
        <v>19.3864</v>
      </c>
      <c r="EU349">
        <v>61.7378</v>
      </c>
      <c r="EV349">
        <v>22.6202</v>
      </c>
      <c r="EW349">
        <v>1</v>
      </c>
      <c r="EX349">
        <v>0.0234096</v>
      </c>
      <c r="EY349">
        <v>-1.04214</v>
      </c>
      <c r="EZ349">
        <v>20.1543</v>
      </c>
      <c r="FA349">
        <v>5.22747</v>
      </c>
      <c r="FB349">
        <v>11.998</v>
      </c>
      <c r="FC349">
        <v>4.96685</v>
      </c>
      <c r="FD349">
        <v>3.297</v>
      </c>
      <c r="FE349">
        <v>9999</v>
      </c>
      <c r="FF349">
        <v>9999</v>
      </c>
      <c r="FG349">
        <v>9999</v>
      </c>
      <c r="FH349">
        <v>31</v>
      </c>
      <c r="FI349">
        <v>4.97151</v>
      </c>
      <c r="FJ349">
        <v>1.86826</v>
      </c>
      <c r="FK349">
        <v>1.85959</v>
      </c>
      <c r="FL349">
        <v>1.86568</v>
      </c>
      <c r="FM349">
        <v>1.86355</v>
      </c>
      <c r="FN349">
        <v>1.86493</v>
      </c>
      <c r="FO349">
        <v>1.86035</v>
      </c>
      <c r="FP349">
        <v>1.86446</v>
      </c>
      <c r="FQ349">
        <v>0</v>
      </c>
      <c r="FR349">
        <v>0</v>
      </c>
      <c r="FS349">
        <v>0</v>
      </c>
      <c r="FT349">
        <v>0</v>
      </c>
      <c r="FU349" t="s">
        <v>358</v>
      </c>
      <c r="FV349" t="s">
        <v>359</v>
      </c>
      <c r="FW349" t="s">
        <v>360</v>
      </c>
      <c r="FX349" t="s">
        <v>360</v>
      </c>
      <c r="FY349" t="s">
        <v>360</v>
      </c>
      <c r="FZ349" t="s">
        <v>360</v>
      </c>
      <c r="GA349">
        <v>0</v>
      </c>
      <c r="GB349">
        <v>100</v>
      </c>
      <c r="GC349">
        <v>100</v>
      </c>
      <c r="GD349">
        <v>-2.322</v>
      </c>
      <c r="GE349">
        <v>0.0004</v>
      </c>
      <c r="GF349">
        <v>-0.4708406808782166</v>
      </c>
      <c r="GG349">
        <v>-0.004200780211792431</v>
      </c>
      <c r="GH349">
        <v>-6.086107273994438E-07</v>
      </c>
      <c r="GI349">
        <v>3.538391214060535E-10</v>
      </c>
      <c r="GJ349">
        <v>-0.02887423234413912</v>
      </c>
      <c r="GK349">
        <v>0.006682484536868237</v>
      </c>
      <c r="GL349">
        <v>-0.0007200357986506558</v>
      </c>
      <c r="GM349">
        <v>2.515042002614049E-05</v>
      </c>
      <c r="GN349">
        <v>15</v>
      </c>
      <c r="GO349">
        <v>1944</v>
      </c>
      <c r="GP349">
        <v>3</v>
      </c>
      <c r="GQ349">
        <v>20</v>
      </c>
      <c r="GR349">
        <v>5.8</v>
      </c>
      <c r="GS349">
        <v>5.8</v>
      </c>
      <c r="GT349">
        <v>1.13525</v>
      </c>
      <c r="GU349">
        <v>2.44507</v>
      </c>
      <c r="GV349">
        <v>1.44775</v>
      </c>
      <c r="GW349">
        <v>2.28638</v>
      </c>
      <c r="GX349">
        <v>1.55151</v>
      </c>
      <c r="GY349">
        <v>2.38037</v>
      </c>
      <c r="GZ349">
        <v>37.8921</v>
      </c>
      <c r="HA349">
        <v>24.0787</v>
      </c>
      <c r="HB349">
        <v>18</v>
      </c>
      <c r="HC349">
        <v>610.7380000000001</v>
      </c>
      <c r="HD349">
        <v>441.165</v>
      </c>
      <c r="HE349">
        <v>28.0009</v>
      </c>
      <c r="HF349">
        <v>27.3315</v>
      </c>
      <c r="HG349">
        <v>30.0002</v>
      </c>
      <c r="HH349">
        <v>27.4323</v>
      </c>
      <c r="HI349">
        <v>27.4061</v>
      </c>
      <c r="HJ349">
        <v>22.7392</v>
      </c>
      <c r="HK349">
        <v>24.4251</v>
      </c>
      <c r="HL349">
        <v>45.7548</v>
      </c>
      <c r="HM349">
        <v>28</v>
      </c>
      <c r="HN349">
        <v>420</v>
      </c>
      <c r="HO349">
        <v>16.5203</v>
      </c>
      <c r="HP349">
        <v>99.0458</v>
      </c>
      <c r="HQ349">
        <v>100.591</v>
      </c>
    </row>
    <row r="350" spans="1:225">
      <c r="A350">
        <v>334</v>
      </c>
      <c r="B350">
        <v>1714167102</v>
      </c>
      <c r="C350">
        <v>16044.90000009537</v>
      </c>
      <c r="D350" t="s">
        <v>1059</v>
      </c>
      <c r="E350" t="s">
        <v>1060</v>
      </c>
      <c r="F350">
        <v>5</v>
      </c>
      <c r="G350" t="s">
        <v>656</v>
      </c>
      <c r="H350">
        <v>1714167094.327586</v>
      </c>
      <c r="I350">
        <f>(J350)/1000</f>
        <v>0</v>
      </c>
      <c r="J350">
        <f>IF(BE350, AM350, AG350)</f>
        <v>0</v>
      </c>
      <c r="K350">
        <f>IF(BE350, AH350, AF350)</f>
        <v>0</v>
      </c>
      <c r="L350">
        <f>BG350 - IF(AT350&gt;1, K350*BA350*100.0/(AV350*BU350), 0)</f>
        <v>0</v>
      </c>
      <c r="M350">
        <f>((S350-I350/2)*L350-K350)/(S350+I350/2)</f>
        <v>0</v>
      </c>
      <c r="N350">
        <f>M350*(BN350+BO350)/1000.0</f>
        <v>0</v>
      </c>
      <c r="O350">
        <f>(BG350 - IF(AT350&gt;1, K350*BA350*100.0/(AV350*BU350), 0))*(BN350+BO350)/1000.0</f>
        <v>0</v>
      </c>
      <c r="P350">
        <f>2.0/((1/R350-1/Q350)+SIGN(R350)*SQRT((1/R350-1/Q350)*(1/R350-1/Q350) + 4*BB350/((BB350+1)*(BB350+1))*(2*1/R350*1/Q350-1/Q350*1/Q350)))</f>
        <v>0</v>
      </c>
      <c r="Q350">
        <f>IF(LEFT(BC350,1)&lt;&gt;"0",IF(LEFT(BC350,1)="1",3.0,BD350),$D$5+$E$5*(BU350*BN350/($K$5*1000))+$F$5*(BU350*BN350/($K$5*1000))*MAX(MIN(BA350,$J$5),$I$5)*MAX(MIN(BA350,$J$5),$I$5)+$G$5*MAX(MIN(BA350,$J$5),$I$5)*(BU350*BN350/($K$5*1000))+$H$5*(BU350*BN350/($K$5*1000))*(BU350*BN350/($K$5*1000)))</f>
        <v>0</v>
      </c>
      <c r="R350">
        <f>I350*(1000-(1000*0.61365*exp(17.502*V350/(240.97+V350))/(BN350+BO350)+BI350)/2)/(1000*0.61365*exp(17.502*V350/(240.97+V350))/(BN350+BO350)-BI350)</f>
        <v>0</v>
      </c>
      <c r="S350">
        <f>1/((BB350+1)/(P350/1.6)+1/(Q350/1.37)) + BB350/((BB350+1)/(P350/1.6) + BB350/(Q350/1.37))</f>
        <v>0</v>
      </c>
      <c r="T350">
        <f>(AW350*AZ350)</f>
        <v>0</v>
      </c>
      <c r="U350">
        <f>(BP350+(T350+2*0.95*5.67E-8*(((BP350+$B$7)+273)^4-(BP350+273)^4)-44100*I350)/(1.84*29.3*Q350+8*0.95*5.67E-8*(BP350+273)^3))</f>
        <v>0</v>
      </c>
      <c r="V350">
        <f>($C$7*BQ350+$D$7*BR350+$E$7*U350)</f>
        <v>0</v>
      </c>
      <c r="W350">
        <f>0.61365*exp(17.502*V350/(240.97+V350))</f>
        <v>0</v>
      </c>
      <c r="X350">
        <f>(Y350/Z350*100)</f>
        <v>0</v>
      </c>
      <c r="Y350">
        <f>BI350*(BN350+BO350)/1000</f>
        <v>0</v>
      </c>
      <c r="Z350">
        <f>0.61365*exp(17.502*BP350/(240.97+BP350))</f>
        <v>0</v>
      </c>
      <c r="AA350">
        <f>(W350-BI350*(BN350+BO350)/1000)</f>
        <v>0</v>
      </c>
      <c r="AB350">
        <f>(-I350*44100)</f>
        <v>0</v>
      </c>
      <c r="AC350">
        <f>2*29.3*Q350*0.92*(BP350-V350)</f>
        <v>0</v>
      </c>
      <c r="AD350">
        <f>2*0.95*5.67E-8*(((BP350+$B$7)+273)^4-(V350+273)^4)</f>
        <v>0</v>
      </c>
      <c r="AE350">
        <f>T350+AD350+AB350+AC350</f>
        <v>0</v>
      </c>
      <c r="AF350">
        <f>BM350*AT350*(BH350-BG350*(1000-AT350*BJ350)/(1000-AT350*BI350))/(100*BA350)</f>
        <v>0</v>
      </c>
      <c r="AG350">
        <f>1000*BM350*AT350*(BI350-BJ350)/(100*BA350*(1000-AT350*BI350))</f>
        <v>0</v>
      </c>
      <c r="AH350">
        <f>(AI350 - AJ350 - BN350*1E3/(8.314*(BP350+273.15)) * AL350/BM350 * AK350) * BM350/(100*BA350) * (1000 - BJ350)/1000</f>
        <v>0</v>
      </c>
      <c r="AI350">
        <v>427.1199381850639</v>
      </c>
      <c r="AJ350">
        <v>426.0924666666665</v>
      </c>
      <c r="AK350">
        <v>0.0007665768065344505</v>
      </c>
      <c r="AL350">
        <v>67.22263428686027</v>
      </c>
      <c r="AM350">
        <f>(AO350 - AN350 + BN350*1E3/(8.314*(BP350+273.15)) * AQ350/BM350 * AP350) * BM350/(100*BA350) * 1000/(1000 - AO350)</f>
        <v>0</v>
      </c>
      <c r="AN350">
        <v>16.6015543608807</v>
      </c>
      <c r="AO350">
        <v>17.04058909090909</v>
      </c>
      <c r="AP350">
        <v>1.045973608936751E-05</v>
      </c>
      <c r="AQ350">
        <v>78.52722393231323</v>
      </c>
      <c r="AR350">
        <v>0</v>
      </c>
      <c r="AS350">
        <v>0</v>
      </c>
      <c r="AT350">
        <f>IF(AR350*$H$13&gt;=AV350,1.0,(AV350/(AV350-AR350*$H$13)))</f>
        <v>0</v>
      </c>
      <c r="AU350">
        <f>(AT350-1)*100</f>
        <v>0</v>
      </c>
      <c r="AV350">
        <f>MAX(0,($B$13+$C$13*BU350)/(1+$D$13*BU350)*BN350/(BP350+273)*$E$13)</f>
        <v>0</v>
      </c>
      <c r="AW350">
        <f>$B$11*BV350+$C$11*BW350+$F$11*CH350*(1-CK350)</f>
        <v>0</v>
      </c>
      <c r="AX350">
        <f>AW350*AY350</f>
        <v>0</v>
      </c>
      <c r="AY350">
        <f>($B$11*$D$9+$C$11*$D$9+$F$11*((CU350+CM350)/MAX(CU350+CM350+CV350, 0.1)*$I$9+CV350/MAX(CU350+CM350+CV350, 0.1)*$J$9))/($B$11+$C$11+$F$11)</f>
        <v>0</v>
      </c>
      <c r="AZ350">
        <f>($B$11*$K$9+$C$11*$K$9+$F$11*((CU350+CM350)/MAX(CU350+CM350+CV350, 0.1)*$P$9+CV350/MAX(CU350+CM350+CV350, 0.1)*$Q$9))/($B$11+$C$11+$F$11)</f>
        <v>0</v>
      </c>
      <c r="BA350">
        <v>6</v>
      </c>
      <c r="BB350">
        <v>0.5</v>
      </c>
      <c r="BC350" t="s">
        <v>355</v>
      </c>
      <c r="BD350">
        <v>2</v>
      </c>
      <c r="BE350" t="b">
        <v>1</v>
      </c>
      <c r="BF350">
        <v>1714167094.327586</v>
      </c>
      <c r="BG350">
        <v>418.8604137931034</v>
      </c>
      <c r="BH350">
        <v>420.0063448275862</v>
      </c>
      <c r="BI350">
        <v>17.04790344827586</v>
      </c>
      <c r="BJ350">
        <v>16.60355862068965</v>
      </c>
      <c r="BK350">
        <v>421.1821034482759</v>
      </c>
      <c r="BL350">
        <v>17.0475275862069</v>
      </c>
      <c r="BM350">
        <v>599.9707241379311</v>
      </c>
      <c r="BN350">
        <v>101.2685172413793</v>
      </c>
      <c r="BO350">
        <v>0.09992945172413792</v>
      </c>
      <c r="BP350">
        <v>27.4616275862069</v>
      </c>
      <c r="BQ350">
        <v>27.61246551724138</v>
      </c>
      <c r="BR350">
        <v>999.9000000000002</v>
      </c>
      <c r="BS350">
        <v>0</v>
      </c>
      <c r="BT350">
        <v>0</v>
      </c>
      <c r="BU350">
        <v>9999.034827586207</v>
      </c>
      <c r="BV350">
        <v>0</v>
      </c>
      <c r="BW350">
        <v>259.4831379310345</v>
      </c>
      <c r="BX350">
        <v>-1.145885172413793</v>
      </c>
      <c r="BY350">
        <v>426.125</v>
      </c>
      <c r="BZ350">
        <v>427.0976206896552</v>
      </c>
      <c r="CA350">
        <v>0.444362275862069</v>
      </c>
      <c r="CB350">
        <v>420.0063448275862</v>
      </c>
      <c r="CC350">
        <v>16.60355862068965</v>
      </c>
      <c r="CD350">
        <v>1.726417931034483</v>
      </c>
      <c r="CE350">
        <v>1.681417586206897</v>
      </c>
      <c r="CF350">
        <v>15.13603448275862</v>
      </c>
      <c r="CG350">
        <v>14.72593448275862</v>
      </c>
      <c r="CH350">
        <v>400.0229310344828</v>
      </c>
      <c r="CI350">
        <v>0.8999942413793105</v>
      </c>
      <c r="CJ350">
        <v>0.1000058172413793</v>
      </c>
      <c r="CK350">
        <v>0</v>
      </c>
      <c r="CL350">
        <v>182.3170689655172</v>
      </c>
      <c r="CM350">
        <v>5.00098</v>
      </c>
      <c r="CN350">
        <v>1117.041034482759</v>
      </c>
      <c r="CO350">
        <v>3656.126551724138</v>
      </c>
      <c r="CP350">
        <v>36.14189655172414</v>
      </c>
      <c r="CQ350">
        <v>40.61827586206896</v>
      </c>
      <c r="CR350">
        <v>38.03420689655172</v>
      </c>
      <c r="CS350">
        <v>40.16355172413792</v>
      </c>
      <c r="CT350">
        <v>38.76262068965517</v>
      </c>
      <c r="CU350">
        <v>355.5179310344828</v>
      </c>
      <c r="CV350">
        <v>39.50344827586206</v>
      </c>
      <c r="CW350">
        <v>0</v>
      </c>
      <c r="CX350">
        <v>1714167189.5</v>
      </c>
      <c r="CY350">
        <v>0</v>
      </c>
      <c r="CZ350">
        <v>1714166743.6</v>
      </c>
      <c r="DA350" t="s">
        <v>1044</v>
      </c>
      <c r="DB350">
        <v>1714166742.6</v>
      </c>
      <c r="DC350">
        <v>1714166743.6</v>
      </c>
      <c r="DD350">
        <v>12</v>
      </c>
      <c r="DE350">
        <v>-1.782</v>
      </c>
      <c r="DF350">
        <v>0.008</v>
      </c>
      <c r="DG350">
        <v>-2.327</v>
      </c>
      <c r="DH350">
        <v>-0.003</v>
      </c>
      <c r="DI350">
        <v>420</v>
      </c>
      <c r="DJ350">
        <v>16</v>
      </c>
      <c r="DK350">
        <v>0.57</v>
      </c>
      <c r="DL350">
        <v>0.18</v>
      </c>
      <c r="DM350">
        <v>-1.114527025</v>
      </c>
      <c r="DN350">
        <v>-0.5407584427767325</v>
      </c>
      <c r="DO350">
        <v>0.06193479736121185</v>
      </c>
      <c r="DP350">
        <v>0</v>
      </c>
      <c r="DQ350">
        <v>0.4493566250000001</v>
      </c>
      <c r="DR350">
        <v>-0.09988256285178251</v>
      </c>
      <c r="DS350">
        <v>0.01333932824337024</v>
      </c>
      <c r="DT350">
        <v>1</v>
      </c>
      <c r="DU350">
        <v>1</v>
      </c>
      <c r="DV350">
        <v>2</v>
      </c>
      <c r="DW350" t="s">
        <v>368</v>
      </c>
      <c r="DX350">
        <v>3.2292</v>
      </c>
      <c r="DY350">
        <v>2.70471</v>
      </c>
      <c r="DZ350">
        <v>0.10549</v>
      </c>
      <c r="EA350">
        <v>0.105598</v>
      </c>
      <c r="EB350">
        <v>0.0905234</v>
      </c>
      <c r="EC350">
        <v>0.0892932</v>
      </c>
      <c r="ED350">
        <v>29148.6</v>
      </c>
      <c r="EE350">
        <v>28427.8</v>
      </c>
      <c r="EF350">
        <v>31212.7</v>
      </c>
      <c r="EG350">
        <v>30138.3</v>
      </c>
      <c r="EH350">
        <v>38019.9</v>
      </c>
      <c r="EI350">
        <v>36312.2</v>
      </c>
      <c r="EJ350">
        <v>43739.5</v>
      </c>
      <c r="EK350">
        <v>42107.1</v>
      </c>
      <c r="EL350">
        <v>2.13345</v>
      </c>
      <c r="EM350">
        <v>1.8671</v>
      </c>
      <c r="EN350">
        <v>0.106469</v>
      </c>
      <c r="EO350">
        <v>0</v>
      </c>
      <c r="EP350">
        <v>25.8752</v>
      </c>
      <c r="EQ350">
        <v>999.9</v>
      </c>
      <c r="ER350">
        <v>39.4</v>
      </c>
      <c r="ES350">
        <v>32.8</v>
      </c>
      <c r="ET350">
        <v>19.4347</v>
      </c>
      <c r="EU350">
        <v>61.4278</v>
      </c>
      <c r="EV350">
        <v>22.3718</v>
      </c>
      <c r="EW350">
        <v>1</v>
      </c>
      <c r="EX350">
        <v>0.0235239</v>
      </c>
      <c r="EY350">
        <v>-1.03525</v>
      </c>
      <c r="EZ350">
        <v>20.1541</v>
      </c>
      <c r="FA350">
        <v>5.22433</v>
      </c>
      <c r="FB350">
        <v>11.998</v>
      </c>
      <c r="FC350">
        <v>4.9663</v>
      </c>
      <c r="FD350">
        <v>3.29655</v>
      </c>
      <c r="FE350">
        <v>9999</v>
      </c>
      <c r="FF350">
        <v>9999</v>
      </c>
      <c r="FG350">
        <v>9999</v>
      </c>
      <c r="FH350">
        <v>31</v>
      </c>
      <c r="FI350">
        <v>4.97153</v>
      </c>
      <c r="FJ350">
        <v>1.8682</v>
      </c>
      <c r="FK350">
        <v>1.85959</v>
      </c>
      <c r="FL350">
        <v>1.86567</v>
      </c>
      <c r="FM350">
        <v>1.86354</v>
      </c>
      <c r="FN350">
        <v>1.86492</v>
      </c>
      <c r="FO350">
        <v>1.86035</v>
      </c>
      <c r="FP350">
        <v>1.86447</v>
      </c>
      <c r="FQ350">
        <v>0</v>
      </c>
      <c r="FR350">
        <v>0</v>
      </c>
      <c r="FS350">
        <v>0</v>
      </c>
      <c r="FT350">
        <v>0</v>
      </c>
      <c r="FU350" t="s">
        <v>358</v>
      </c>
      <c r="FV350" t="s">
        <v>359</v>
      </c>
      <c r="FW350" t="s">
        <v>360</v>
      </c>
      <c r="FX350" t="s">
        <v>360</v>
      </c>
      <c r="FY350" t="s">
        <v>360</v>
      </c>
      <c r="FZ350" t="s">
        <v>360</v>
      </c>
      <c r="GA350">
        <v>0</v>
      </c>
      <c r="GB350">
        <v>100</v>
      </c>
      <c r="GC350">
        <v>100</v>
      </c>
      <c r="GD350">
        <v>-2.322</v>
      </c>
      <c r="GE350">
        <v>0.0003</v>
      </c>
      <c r="GF350">
        <v>-0.4708406808782166</v>
      </c>
      <c r="GG350">
        <v>-0.004200780211792431</v>
      </c>
      <c r="GH350">
        <v>-6.086107273994438E-07</v>
      </c>
      <c r="GI350">
        <v>3.538391214060535E-10</v>
      </c>
      <c r="GJ350">
        <v>-0.02887423234413912</v>
      </c>
      <c r="GK350">
        <v>0.006682484536868237</v>
      </c>
      <c r="GL350">
        <v>-0.0007200357986506558</v>
      </c>
      <c r="GM350">
        <v>2.515042002614049E-05</v>
      </c>
      <c r="GN350">
        <v>15</v>
      </c>
      <c r="GO350">
        <v>1944</v>
      </c>
      <c r="GP350">
        <v>3</v>
      </c>
      <c r="GQ350">
        <v>20</v>
      </c>
      <c r="GR350">
        <v>6</v>
      </c>
      <c r="GS350">
        <v>6</v>
      </c>
      <c r="GT350">
        <v>1.13647</v>
      </c>
      <c r="GU350">
        <v>2.44263</v>
      </c>
      <c r="GV350">
        <v>1.44775</v>
      </c>
      <c r="GW350">
        <v>2.28638</v>
      </c>
      <c r="GX350">
        <v>1.55151</v>
      </c>
      <c r="GY350">
        <v>2.37183</v>
      </c>
      <c r="GZ350">
        <v>37.8921</v>
      </c>
      <c r="HA350">
        <v>24.0787</v>
      </c>
      <c r="HB350">
        <v>18</v>
      </c>
      <c r="HC350">
        <v>610.8819999999999</v>
      </c>
      <c r="HD350">
        <v>441.12</v>
      </c>
      <c r="HE350">
        <v>28.0006</v>
      </c>
      <c r="HF350">
        <v>27.3338</v>
      </c>
      <c r="HG350">
        <v>30.0003</v>
      </c>
      <c r="HH350">
        <v>27.4323</v>
      </c>
      <c r="HI350">
        <v>27.4061</v>
      </c>
      <c r="HJ350">
        <v>22.7396</v>
      </c>
      <c r="HK350">
        <v>24.7087</v>
      </c>
      <c r="HL350">
        <v>45.7548</v>
      </c>
      <c r="HM350">
        <v>28</v>
      </c>
      <c r="HN350">
        <v>420</v>
      </c>
      <c r="HO350">
        <v>16.5315</v>
      </c>
      <c r="HP350">
        <v>99.0467</v>
      </c>
      <c r="HQ350">
        <v>100.593</v>
      </c>
    </row>
    <row r="351" spans="1:225">
      <c r="A351">
        <v>335</v>
      </c>
      <c r="B351">
        <v>1714167112</v>
      </c>
      <c r="C351">
        <v>16054.90000009537</v>
      </c>
      <c r="D351" t="s">
        <v>1061</v>
      </c>
      <c r="E351" t="s">
        <v>1062</v>
      </c>
      <c r="F351">
        <v>5</v>
      </c>
      <c r="G351" t="s">
        <v>656</v>
      </c>
      <c r="H351">
        <v>1714167104.066667</v>
      </c>
      <c r="I351">
        <f>(J351)/1000</f>
        <v>0</v>
      </c>
      <c r="J351">
        <f>IF(BE351, AM351, AG351)</f>
        <v>0</v>
      </c>
      <c r="K351">
        <f>IF(BE351, AH351, AF351)</f>
        <v>0</v>
      </c>
      <c r="L351">
        <f>BG351 - IF(AT351&gt;1, K351*BA351*100.0/(AV351*BU351), 0)</f>
        <v>0</v>
      </c>
      <c r="M351">
        <f>((S351-I351/2)*L351-K351)/(S351+I351/2)</f>
        <v>0</v>
      </c>
      <c r="N351">
        <f>M351*(BN351+BO351)/1000.0</f>
        <v>0</v>
      </c>
      <c r="O351">
        <f>(BG351 - IF(AT351&gt;1, K351*BA351*100.0/(AV351*BU351), 0))*(BN351+BO351)/1000.0</f>
        <v>0</v>
      </c>
      <c r="P351">
        <f>2.0/((1/R351-1/Q351)+SIGN(R351)*SQRT((1/R351-1/Q351)*(1/R351-1/Q351) + 4*BB351/((BB351+1)*(BB351+1))*(2*1/R351*1/Q351-1/Q351*1/Q351)))</f>
        <v>0</v>
      </c>
      <c r="Q351">
        <f>IF(LEFT(BC351,1)&lt;&gt;"0",IF(LEFT(BC351,1)="1",3.0,BD351),$D$5+$E$5*(BU351*BN351/($K$5*1000))+$F$5*(BU351*BN351/($K$5*1000))*MAX(MIN(BA351,$J$5),$I$5)*MAX(MIN(BA351,$J$5),$I$5)+$G$5*MAX(MIN(BA351,$J$5),$I$5)*(BU351*BN351/($K$5*1000))+$H$5*(BU351*BN351/($K$5*1000))*(BU351*BN351/($K$5*1000)))</f>
        <v>0</v>
      </c>
      <c r="R351">
        <f>I351*(1000-(1000*0.61365*exp(17.502*V351/(240.97+V351))/(BN351+BO351)+BI351)/2)/(1000*0.61365*exp(17.502*V351/(240.97+V351))/(BN351+BO351)-BI351)</f>
        <v>0</v>
      </c>
      <c r="S351">
        <f>1/((BB351+1)/(P351/1.6)+1/(Q351/1.37)) + BB351/((BB351+1)/(P351/1.6) + BB351/(Q351/1.37))</f>
        <v>0</v>
      </c>
      <c r="T351">
        <f>(AW351*AZ351)</f>
        <v>0</v>
      </c>
      <c r="U351">
        <f>(BP351+(T351+2*0.95*5.67E-8*(((BP351+$B$7)+273)^4-(BP351+273)^4)-44100*I351)/(1.84*29.3*Q351+8*0.95*5.67E-8*(BP351+273)^3))</f>
        <v>0</v>
      </c>
      <c r="V351">
        <f>($C$7*BQ351+$D$7*BR351+$E$7*U351)</f>
        <v>0</v>
      </c>
      <c r="W351">
        <f>0.61365*exp(17.502*V351/(240.97+V351))</f>
        <v>0</v>
      </c>
      <c r="X351">
        <f>(Y351/Z351*100)</f>
        <v>0</v>
      </c>
      <c r="Y351">
        <f>BI351*(BN351+BO351)/1000</f>
        <v>0</v>
      </c>
      <c r="Z351">
        <f>0.61365*exp(17.502*BP351/(240.97+BP351))</f>
        <v>0</v>
      </c>
      <c r="AA351">
        <f>(W351-BI351*(BN351+BO351)/1000)</f>
        <v>0</v>
      </c>
      <c r="AB351">
        <f>(-I351*44100)</f>
        <v>0</v>
      </c>
      <c r="AC351">
        <f>2*29.3*Q351*0.92*(BP351-V351)</f>
        <v>0</v>
      </c>
      <c r="AD351">
        <f>2*0.95*5.67E-8*(((BP351+$B$7)+273)^4-(V351+273)^4)</f>
        <v>0</v>
      </c>
      <c r="AE351">
        <f>T351+AD351+AB351+AC351</f>
        <v>0</v>
      </c>
      <c r="AF351">
        <f>BM351*AT351*(BH351-BG351*(1000-AT351*BJ351)/(1000-AT351*BI351))/(100*BA351)</f>
        <v>0</v>
      </c>
      <c r="AG351">
        <f>1000*BM351*AT351*(BI351-BJ351)/(100*BA351*(1000-AT351*BI351))</f>
        <v>0</v>
      </c>
      <c r="AH351">
        <f>(AI351 - AJ351 - BN351*1E3/(8.314*(BP351+273.15)) * AL351/BM351 * AK351) * BM351/(100*BA351) * (1000 - BJ351)/1000</f>
        <v>0</v>
      </c>
      <c r="AI351">
        <v>427.193831808909</v>
      </c>
      <c r="AJ351">
        <v>426.0789333333332</v>
      </c>
      <c r="AK351">
        <v>0.004361402122598766</v>
      </c>
      <c r="AL351">
        <v>67.22263428686027</v>
      </c>
      <c r="AM351">
        <f>(AO351 - AN351 + BN351*1E3/(8.314*(BP351+273.15)) * AQ351/BM351 * AP351) * BM351/(100*BA351) * 1000/(1000 - AO351)</f>
        <v>0</v>
      </c>
      <c r="AN351">
        <v>16.57925211326143</v>
      </c>
      <c r="AO351">
        <v>17.02093575757576</v>
      </c>
      <c r="AP351">
        <v>-9.907679083564332E-05</v>
      </c>
      <c r="AQ351">
        <v>78.52722393231323</v>
      </c>
      <c r="AR351">
        <v>0</v>
      </c>
      <c r="AS351">
        <v>0</v>
      </c>
      <c r="AT351">
        <f>IF(AR351*$H$13&gt;=AV351,1.0,(AV351/(AV351-AR351*$H$13)))</f>
        <v>0</v>
      </c>
      <c r="AU351">
        <f>(AT351-1)*100</f>
        <v>0</v>
      </c>
      <c r="AV351">
        <f>MAX(0,($B$13+$C$13*BU351)/(1+$D$13*BU351)*BN351/(BP351+273)*$E$13)</f>
        <v>0</v>
      </c>
      <c r="AW351">
        <f>$B$11*BV351+$C$11*BW351+$F$11*CH351*(1-CK351)</f>
        <v>0</v>
      </c>
      <c r="AX351">
        <f>AW351*AY351</f>
        <v>0</v>
      </c>
      <c r="AY351">
        <f>($B$11*$D$9+$C$11*$D$9+$F$11*((CU351+CM351)/MAX(CU351+CM351+CV351, 0.1)*$I$9+CV351/MAX(CU351+CM351+CV351, 0.1)*$J$9))/($B$11+$C$11+$F$11)</f>
        <v>0</v>
      </c>
      <c r="AZ351">
        <f>($B$11*$K$9+$C$11*$K$9+$F$11*((CU351+CM351)/MAX(CU351+CM351+CV351, 0.1)*$P$9+CV351/MAX(CU351+CM351+CV351, 0.1)*$Q$9))/($B$11+$C$11+$F$11)</f>
        <v>0</v>
      </c>
      <c r="BA351">
        <v>6</v>
      </c>
      <c r="BB351">
        <v>0.5</v>
      </c>
      <c r="BC351" t="s">
        <v>355</v>
      </c>
      <c r="BD351">
        <v>2</v>
      </c>
      <c r="BE351" t="b">
        <v>1</v>
      </c>
      <c r="BF351">
        <v>1714167104.066667</v>
      </c>
      <c r="BG351">
        <v>418.8097999999999</v>
      </c>
      <c r="BH351">
        <v>420.035</v>
      </c>
      <c r="BI351">
        <v>17.03403333333333</v>
      </c>
      <c r="BJ351">
        <v>16.58889</v>
      </c>
      <c r="BK351">
        <v>421.1311333333334</v>
      </c>
      <c r="BL351">
        <v>17.03371333333333</v>
      </c>
      <c r="BM351">
        <v>599.9644999999999</v>
      </c>
      <c r="BN351">
        <v>101.2722</v>
      </c>
      <c r="BO351">
        <v>0.09998655666666666</v>
      </c>
      <c r="BP351">
        <v>27.47309</v>
      </c>
      <c r="BQ351">
        <v>27.62416333333334</v>
      </c>
      <c r="BR351">
        <v>999.9000000000002</v>
      </c>
      <c r="BS351">
        <v>0</v>
      </c>
      <c r="BT351">
        <v>0</v>
      </c>
      <c r="BU351">
        <v>10000.233</v>
      </c>
      <c r="BV351">
        <v>0</v>
      </c>
      <c r="BW351">
        <v>254.8752333333333</v>
      </c>
      <c r="BX351">
        <v>-1.225337666666667</v>
      </c>
      <c r="BY351">
        <v>426.0674000000001</v>
      </c>
      <c r="BZ351">
        <v>427.1205</v>
      </c>
      <c r="CA351">
        <v>0.4451499333333334</v>
      </c>
      <c r="CB351">
        <v>420.035</v>
      </c>
      <c r="CC351">
        <v>16.58889</v>
      </c>
      <c r="CD351">
        <v>1.725074666666667</v>
      </c>
      <c r="CE351">
        <v>1.679994</v>
      </c>
      <c r="CF351">
        <v>15.12391666666667</v>
      </c>
      <c r="CG351">
        <v>14.71279666666667</v>
      </c>
      <c r="CH351">
        <v>400.0123999999999</v>
      </c>
      <c r="CI351">
        <v>0.8999941000000002</v>
      </c>
      <c r="CJ351">
        <v>0.1000059566666667</v>
      </c>
      <c r="CK351">
        <v>0</v>
      </c>
      <c r="CL351">
        <v>182.2555333333334</v>
      </c>
      <c r="CM351">
        <v>5.00098</v>
      </c>
      <c r="CN351">
        <v>1128.429</v>
      </c>
      <c r="CO351">
        <v>3656.028333333334</v>
      </c>
      <c r="CP351">
        <v>36.24343333333333</v>
      </c>
      <c r="CQ351">
        <v>40.77056666666667</v>
      </c>
      <c r="CR351">
        <v>38.13516666666666</v>
      </c>
      <c r="CS351">
        <v>40.38933333333333</v>
      </c>
      <c r="CT351">
        <v>38.87263333333332</v>
      </c>
      <c r="CU351">
        <v>355.5079999999999</v>
      </c>
      <c r="CV351">
        <v>39.50266666666667</v>
      </c>
      <c r="CW351">
        <v>0</v>
      </c>
      <c r="CX351">
        <v>1714167199.1</v>
      </c>
      <c r="CY351">
        <v>0</v>
      </c>
      <c r="CZ351">
        <v>1714166743.6</v>
      </c>
      <c r="DA351" t="s">
        <v>1044</v>
      </c>
      <c r="DB351">
        <v>1714166742.6</v>
      </c>
      <c r="DC351">
        <v>1714166743.6</v>
      </c>
      <c r="DD351">
        <v>12</v>
      </c>
      <c r="DE351">
        <v>-1.782</v>
      </c>
      <c r="DF351">
        <v>0.008</v>
      </c>
      <c r="DG351">
        <v>-2.327</v>
      </c>
      <c r="DH351">
        <v>-0.003</v>
      </c>
      <c r="DI351">
        <v>420</v>
      </c>
      <c r="DJ351">
        <v>16</v>
      </c>
      <c r="DK351">
        <v>0.57</v>
      </c>
      <c r="DL351">
        <v>0.18</v>
      </c>
      <c r="DM351">
        <v>-1.18996275</v>
      </c>
      <c r="DN351">
        <v>-0.5791426266416503</v>
      </c>
      <c r="DO351">
        <v>0.06950622950453796</v>
      </c>
      <c r="DP351">
        <v>0</v>
      </c>
      <c r="DQ351">
        <v>0.4449889750000001</v>
      </c>
      <c r="DR351">
        <v>0.02679738461538259</v>
      </c>
      <c r="DS351">
        <v>0.01057827691424152</v>
      </c>
      <c r="DT351">
        <v>1</v>
      </c>
      <c r="DU351">
        <v>1</v>
      </c>
      <c r="DV351">
        <v>2</v>
      </c>
      <c r="DW351" t="s">
        <v>368</v>
      </c>
      <c r="DX351">
        <v>3.22904</v>
      </c>
      <c r="DY351">
        <v>2.70448</v>
      </c>
      <c r="DZ351">
        <v>0.105492</v>
      </c>
      <c r="EA351">
        <v>0.105669</v>
      </c>
      <c r="EB351">
        <v>0.0904544</v>
      </c>
      <c r="EC351">
        <v>0.08929049999999999</v>
      </c>
      <c r="ED351">
        <v>29147.7</v>
      </c>
      <c r="EE351">
        <v>28424.9</v>
      </c>
      <c r="EF351">
        <v>31211.8</v>
      </c>
      <c r="EG351">
        <v>30137.6</v>
      </c>
      <c r="EH351">
        <v>38022</v>
      </c>
      <c r="EI351">
        <v>36311.3</v>
      </c>
      <c r="EJ351">
        <v>43738.5</v>
      </c>
      <c r="EK351">
        <v>42105.9</v>
      </c>
      <c r="EL351">
        <v>2.13345</v>
      </c>
      <c r="EM351">
        <v>1.86735</v>
      </c>
      <c r="EN351">
        <v>0.105798</v>
      </c>
      <c r="EO351">
        <v>0</v>
      </c>
      <c r="EP351">
        <v>25.8945</v>
      </c>
      <c r="EQ351">
        <v>999.9</v>
      </c>
      <c r="ER351">
        <v>39.5</v>
      </c>
      <c r="ES351">
        <v>32.8</v>
      </c>
      <c r="ET351">
        <v>19.4844</v>
      </c>
      <c r="EU351">
        <v>61.4178</v>
      </c>
      <c r="EV351">
        <v>22.6482</v>
      </c>
      <c r="EW351">
        <v>1</v>
      </c>
      <c r="EX351">
        <v>0.0239939</v>
      </c>
      <c r="EY351">
        <v>-1.02904</v>
      </c>
      <c r="EZ351">
        <v>20.1544</v>
      </c>
      <c r="FA351">
        <v>5.22747</v>
      </c>
      <c r="FB351">
        <v>11.998</v>
      </c>
      <c r="FC351">
        <v>4.96695</v>
      </c>
      <c r="FD351">
        <v>3.297</v>
      </c>
      <c r="FE351">
        <v>9999</v>
      </c>
      <c r="FF351">
        <v>9999</v>
      </c>
      <c r="FG351">
        <v>9999</v>
      </c>
      <c r="FH351">
        <v>31</v>
      </c>
      <c r="FI351">
        <v>4.97151</v>
      </c>
      <c r="FJ351">
        <v>1.86819</v>
      </c>
      <c r="FK351">
        <v>1.85959</v>
      </c>
      <c r="FL351">
        <v>1.86567</v>
      </c>
      <c r="FM351">
        <v>1.86354</v>
      </c>
      <c r="FN351">
        <v>1.86492</v>
      </c>
      <c r="FO351">
        <v>1.86035</v>
      </c>
      <c r="FP351">
        <v>1.86447</v>
      </c>
      <c r="FQ351">
        <v>0</v>
      </c>
      <c r="FR351">
        <v>0</v>
      </c>
      <c r="FS351">
        <v>0</v>
      </c>
      <c r="FT351">
        <v>0</v>
      </c>
      <c r="FU351" t="s">
        <v>358</v>
      </c>
      <c r="FV351" t="s">
        <v>359</v>
      </c>
      <c r="FW351" t="s">
        <v>360</v>
      </c>
      <c r="FX351" t="s">
        <v>360</v>
      </c>
      <c r="FY351" t="s">
        <v>360</v>
      </c>
      <c r="FZ351" t="s">
        <v>360</v>
      </c>
      <c r="GA351">
        <v>0</v>
      </c>
      <c r="GB351">
        <v>100</v>
      </c>
      <c r="GC351">
        <v>100</v>
      </c>
      <c r="GD351">
        <v>-2.321</v>
      </c>
      <c r="GE351">
        <v>0.0003</v>
      </c>
      <c r="GF351">
        <v>-0.4708406808782166</v>
      </c>
      <c r="GG351">
        <v>-0.004200780211792431</v>
      </c>
      <c r="GH351">
        <v>-6.086107273994438E-07</v>
      </c>
      <c r="GI351">
        <v>3.538391214060535E-10</v>
      </c>
      <c r="GJ351">
        <v>-0.02887423234413912</v>
      </c>
      <c r="GK351">
        <v>0.006682484536868237</v>
      </c>
      <c r="GL351">
        <v>-0.0007200357986506558</v>
      </c>
      <c r="GM351">
        <v>2.515042002614049E-05</v>
      </c>
      <c r="GN351">
        <v>15</v>
      </c>
      <c r="GO351">
        <v>1944</v>
      </c>
      <c r="GP351">
        <v>3</v>
      </c>
      <c r="GQ351">
        <v>20</v>
      </c>
      <c r="GR351">
        <v>6.2</v>
      </c>
      <c r="GS351">
        <v>6.1</v>
      </c>
      <c r="GT351">
        <v>1.13525</v>
      </c>
      <c r="GU351">
        <v>2.45239</v>
      </c>
      <c r="GV351">
        <v>1.44897</v>
      </c>
      <c r="GW351">
        <v>2.28638</v>
      </c>
      <c r="GX351">
        <v>1.55151</v>
      </c>
      <c r="GY351">
        <v>2.28882</v>
      </c>
      <c r="GZ351">
        <v>37.8921</v>
      </c>
      <c r="HA351">
        <v>24.07</v>
      </c>
      <c r="HB351">
        <v>18</v>
      </c>
      <c r="HC351">
        <v>610.9</v>
      </c>
      <c r="HD351">
        <v>441.278</v>
      </c>
      <c r="HE351">
        <v>28.0006</v>
      </c>
      <c r="HF351">
        <v>27.3361</v>
      </c>
      <c r="HG351">
        <v>30.0002</v>
      </c>
      <c r="HH351">
        <v>27.4341</v>
      </c>
      <c r="HI351">
        <v>27.4072</v>
      </c>
      <c r="HJ351">
        <v>22.7228</v>
      </c>
      <c r="HK351">
        <v>24.7087</v>
      </c>
      <c r="HL351">
        <v>45.7548</v>
      </c>
      <c r="HM351">
        <v>28</v>
      </c>
      <c r="HN351">
        <v>420</v>
      </c>
      <c r="HO351">
        <v>16.5403</v>
      </c>
      <c r="HP351">
        <v>99.04430000000001</v>
      </c>
      <c r="HQ351">
        <v>100.591</v>
      </c>
    </row>
    <row r="352" spans="1:225">
      <c r="A352">
        <v>336</v>
      </c>
      <c r="B352">
        <v>1714167122</v>
      </c>
      <c r="C352">
        <v>16064.90000009537</v>
      </c>
      <c r="D352" t="s">
        <v>1063</v>
      </c>
      <c r="E352" t="s">
        <v>1064</v>
      </c>
      <c r="F352">
        <v>5</v>
      </c>
      <c r="G352" t="s">
        <v>656</v>
      </c>
      <c r="H352">
        <v>1714167114.066667</v>
      </c>
      <c r="I352">
        <f>(J352)/1000</f>
        <v>0</v>
      </c>
      <c r="J352">
        <f>IF(BE352, AM352, AG352)</f>
        <v>0</v>
      </c>
      <c r="K352">
        <f>IF(BE352, AH352, AF352)</f>
        <v>0</v>
      </c>
      <c r="L352">
        <f>BG352 - IF(AT352&gt;1, K352*BA352*100.0/(AV352*BU352), 0)</f>
        <v>0</v>
      </c>
      <c r="M352">
        <f>((S352-I352/2)*L352-K352)/(S352+I352/2)</f>
        <v>0</v>
      </c>
      <c r="N352">
        <f>M352*(BN352+BO352)/1000.0</f>
        <v>0</v>
      </c>
      <c r="O352">
        <f>(BG352 - IF(AT352&gt;1, K352*BA352*100.0/(AV352*BU352), 0))*(BN352+BO352)/1000.0</f>
        <v>0</v>
      </c>
      <c r="P352">
        <f>2.0/((1/R352-1/Q352)+SIGN(R352)*SQRT((1/R352-1/Q352)*(1/R352-1/Q352) + 4*BB352/((BB352+1)*(BB352+1))*(2*1/R352*1/Q352-1/Q352*1/Q352)))</f>
        <v>0</v>
      </c>
      <c r="Q352">
        <f>IF(LEFT(BC352,1)&lt;&gt;"0",IF(LEFT(BC352,1)="1",3.0,BD352),$D$5+$E$5*(BU352*BN352/($K$5*1000))+$F$5*(BU352*BN352/($K$5*1000))*MAX(MIN(BA352,$J$5),$I$5)*MAX(MIN(BA352,$J$5),$I$5)+$G$5*MAX(MIN(BA352,$J$5),$I$5)*(BU352*BN352/($K$5*1000))+$H$5*(BU352*BN352/($K$5*1000))*(BU352*BN352/($K$5*1000)))</f>
        <v>0</v>
      </c>
      <c r="R352">
        <f>I352*(1000-(1000*0.61365*exp(17.502*V352/(240.97+V352))/(BN352+BO352)+BI352)/2)/(1000*0.61365*exp(17.502*V352/(240.97+V352))/(BN352+BO352)-BI352)</f>
        <v>0</v>
      </c>
      <c r="S352">
        <f>1/((BB352+1)/(P352/1.6)+1/(Q352/1.37)) + BB352/((BB352+1)/(P352/1.6) + BB352/(Q352/1.37))</f>
        <v>0</v>
      </c>
      <c r="T352">
        <f>(AW352*AZ352)</f>
        <v>0</v>
      </c>
      <c r="U352">
        <f>(BP352+(T352+2*0.95*5.67E-8*(((BP352+$B$7)+273)^4-(BP352+273)^4)-44100*I352)/(1.84*29.3*Q352+8*0.95*5.67E-8*(BP352+273)^3))</f>
        <v>0</v>
      </c>
      <c r="V352">
        <f>($C$7*BQ352+$D$7*BR352+$E$7*U352)</f>
        <v>0</v>
      </c>
      <c r="W352">
        <f>0.61365*exp(17.502*V352/(240.97+V352))</f>
        <v>0</v>
      </c>
      <c r="X352">
        <f>(Y352/Z352*100)</f>
        <v>0</v>
      </c>
      <c r="Y352">
        <f>BI352*(BN352+BO352)/1000</f>
        <v>0</v>
      </c>
      <c r="Z352">
        <f>0.61365*exp(17.502*BP352/(240.97+BP352))</f>
        <v>0</v>
      </c>
      <c r="AA352">
        <f>(W352-BI352*(BN352+BO352)/1000)</f>
        <v>0</v>
      </c>
      <c r="AB352">
        <f>(-I352*44100)</f>
        <v>0</v>
      </c>
      <c r="AC352">
        <f>2*29.3*Q352*0.92*(BP352-V352)</f>
        <v>0</v>
      </c>
      <c r="AD352">
        <f>2*0.95*5.67E-8*(((BP352+$B$7)+273)^4-(V352+273)^4)</f>
        <v>0</v>
      </c>
      <c r="AE352">
        <f>T352+AD352+AB352+AC352</f>
        <v>0</v>
      </c>
      <c r="AF352">
        <f>BM352*AT352*(BH352-BG352*(1000-AT352*BJ352)/(1000-AT352*BI352))/(100*BA352)</f>
        <v>0</v>
      </c>
      <c r="AG352">
        <f>1000*BM352*AT352*(BI352-BJ352)/(100*BA352*(1000-AT352*BI352))</f>
        <v>0</v>
      </c>
      <c r="AH352">
        <f>(AI352 - AJ352 - BN352*1E3/(8.314*(BP352+273.15)) * AL352/BM352 * AK352) * BM352/(100*BA352) * (1000 - BJ352)/1000</f>
        <v>0</v>
      </c>
      <c r="AI352">
        <v>426.9005489678649</v>
      </c>
      <c r="AJ352">
        <v>426.0708424242422</v>
      </c>
      <c r="AK352">
        <v>-0.0352912434739777</v>
      </c>
      <c r="AL352">
        <v>67.22263428686027</v>
      </c>
      <c r="AM352">
        <f>(AO352 - AN352 + BN352*1E3/(8.314*(BP352+273.15)) * AQ352/BM352 * AP352) * BM352/(100*BA352) * 1000/(1000 - AO352)</f>
        <v>0</v>
      </c>
      <c r="AN352">
        <v>16.58353044557775</v>
      </c>
      <c r="AO352">
        <v>17.01682727272726</v>
      </c>
      <c r="AP352">
        <v>-4.871668256718016E-06</v>
      </c>
      <c r="AQ352">
        <v>78.52722393231323</v>
      </c>
      <c r="AR352">
        <v>0</v>
      </c>
      <c r="AS352">
        <v>0</v>
      </c>
      <c r="AT352">
        <f>IF(AR352*$H$13&gt;=AV352,1.0,(AV352/(AV352-AR352*$H$13)))</f>
        <v>0</v>
      </c>
      <c r="AU352">
        <f>(AT352-1)*100</f>
        <v>0</v>
      </c>
      <c r="AV352">
        <f>MAX(0,($B$13+$C$13*BU352)/(1+$D$13*BU352)*BN352/(BP352+273)*$E$13)</f>
        <v>0</v>
      </c>
      <c r="AW352">
        <f>$B$11*BV352+$C$11*BW352+$F$11*CH352*(1-CK352)</f>
        <v>0</v>
      </c>
      <c r="AX352">
        <f>AW352*AY352</f>
        <v>0</v>
      </c>
      <c r="AY352">
        <f>($B$11*$D$9+$C$11*$D$9+$F$11*((CU352+CM352)/MAX(CU352+CM352+CV352, 0.1)*$I$9+CV352/MAX(CU352+CM352+CV352, 0.1)*$J$9))/($B$11+$C$11+$F$11)</f>
        <v>0</v>
      </c>
      <c r="AZ352">
        <f>($B$11*$K$9+$C$11*$K$9+$F$11*((CU352+CM352)/MAX(CU352+CM352+CV352, 0.1)*$P$9+CV352/MAX(CU352+CM352+CV352, 0.1)*$Q$9))/($B$11+$C$11+$F$11)</f>
        <v>0</v>
      </c>
      <c r="BA352">
        <v>6</v>
      </c>
      <c r="BB352">
        <v>0.5</v>
      </c>
      <c r="BC352" t="s">
        <v>355</v>
      </c>
      <c r="BD352">
        <v>2</v>
      </c>
      <c r="BE352" t="b">
        <v>1</v>
      </c>
      <c r="BF352">
        <v>1714167114.066667</v>
      </c>
      <c r="BG352">
        <v>418.8827</v>
      </c>
      <c r="BH352">
        <v>420.0939666666667</v>
      </c>
      <c r="BI352">
        <v>17.01975333333333</v>
      </c>
      <c r="BJ352">
        <v>16.58189666666667</v>
      </c>
      <c r="BK352">
        <v>421.2044333333333</v>
      </c>
      <c r="BL352">
        <v>17.01946666666667</v>
      </c>
      <c r="BM352">
        <v>600.0226666666665</v>
      </c>
      <c r="BN352">
        <v>101.2727333333334</v>
      </c>
      <c r="BO352">
        <v>0.10000264</v>
      </c>
      <c r="BP352">
        <v>27.4688</v>
      </c>
      <c r="BQ352">
        <v>27.62654</v>
      </c>
      <c r="BR352">
        <v>999.9000000000002</v>
      </c>
      <c r="BS352">
        <v>0</v>
      </c>
      <c r="BT352">
        <v>0</v>
      </c>
      <c r="BU352">
        <v>9999.558333333336</v>
      </c>
      <c r="BV352">
        <v>0</v>
      </c>
      <c r="BW352">
        <v>253.1304</v>
      </c>
      <c r="BX352">
        <v>-1.2113287</v>
      </c>
      <c r="BY352">
        <v>426.1354333333333</v>
      </c>
      <c r="BZ352">
        <v>427.1774000000001</v>
      </c>
      <c r="CA352">
        <v>0.4378524333333334</v>
      </c>
      <c r="CB352">
        <v>420.0939666666667</v>
      </c>
      <c r="CC352">
        <v>16.58189666666667</v>
      </c>
      <c r="CD352">
        <v>1.723637</v>
      </c>
      <c r="CE352">
        <v>1.679294666666667</v>
      </c>
      <c r="CF352">
        <v>15.11095</v>
      </c>
      <c r="CG352">
        <v>14.70634333333333</v>
      </c>
      <c r="CH352">
        <v>400.0129666666667</v>
      </c>
      <c r="CI352">
        <v>0.8999884000000001</v>
      </c>
      <c r="CJ352">
        <v>0.10001173</v>
      </c>
      <c r="CK352">
        <v>0</v>
      </c>
      <c r="CL352">
        <v>182.2543666666666</v>
      </c>
      <c r="CM352">
        <v>5.00098</v>
      </c>
      <c r="CN352">
        <v>1129.496333333333</v>
      </c>
      <c r="CO352">
        <v>3656.025999999999</v>
      </c>
      <c r="CP352">
        <v>36.34983333333333</v>
      </c>
      <c r="CQ352">
        <v>40.92063333333333</v>
      </c>
      <c r="CR352">
        <v>38.21846666666666</v>
      </c>
      <c r="CS352">
        <v>40.62063333333332</v>
      </c>
      <c r="CT352">
        <v>38.98093333333332</v>
      </c>
      <c r="CU352">
        <v>355.5069999999999</v>
      </c>
      <c r="CV352">
        <v>39.50599999999999</v>
      </c>
      <c r="CW352">
        <v>0</v>
      </c>
      <c r="CX352">
        <v>1714167209.3</v>
      </c>
      <c r="CY352">
        <v>0</v>
      </c>
      <c r="CZ352">
        <v>1714166743.6</v>
      </c>
      <c r="DA352" t="s">
        <v>1044</v>
      </c>
      <c r="DB352">
        <v>1714166742.6</v>
      </c>
      <c r="DC352">
        <v>1714166743.6</v>
      </c>
      <c r="DD352">
        <v>12</v>
      </c>
      <c r="DE352">
        <v>-1.782</v>
      </c>
      <c r="DF352">
        <v>0.008</v>
      </c>
      <c r="DG352">
        <v>-2.327</v>
      </c>
      <c r="DH352">
        <v>-0.003</v>
      </c>
      <c r="DI352">
        <v>420</v>
      </c>
      <c r="DJ352">
        <v>16</v>
      </c>
      <c r="DK352">
        <v>0.57</v>
      </c>
      <c r="DL352">
        <v>0.18</v>
      </c>
      <c r="DM352">
        <v>-1.219008292682927</v>
      </c>
      <c r="DN352">
        <v>0.389632829268292</v>
      </c>
      <c r="DO352">
        <v>0.1883127501459317</v>
      </c>
      <c r="DP352">
        <v>0</v>
      </c>
      <c r="DQ352">
        <v>0.4429175121951218</v>
      </c>
      <c r="DR352">
        <v>-0.08939259930313581</v>
      </c>
      <c r="DS352">
        <v>0.008946107539232343</v>
      </c>
      <c r="DT352">
        <v>1</v>
      </c>
      <c r="DU352">
        <v>1</v>
      </c>
      <c r="DV352">
        <v>2</v>
      </c>
      <c r="DW352" t="s">
        <v>368</v>
      </c>
      <c r="DX352">
        <v>3.229</v>
      </c>
      <c r="DY352">
        <v>2.70441</v>
      </c>
      <c r="DZ352">
        <v>0.105482</v>
      </c>
      <c r="EA352">
        <v>0.105553</v>
      </c>
      <c r="EB352">
        <v>0.09043320000000001</v>
      </c>
      <c r="EC352">
        <v>0.0893082</v>
      </c>
      <c r="ED352">
        <v>29148.9</v>
      </c>
      <c r="EE352">
        <v>28427.9</v>
      </c>
      <c r="EF352">
        <v>31212.9</v>
      </c>
      <c r="EG352">
        <v>30137</v>
      </c>
      <c r="EH352">
        <v>38024.2</v>
      </c>
      <c r="EI352">
        <v>36309.8</v>
      </c>
      <c r="EJ352">
        <v>43740</v>
      </c>
      <c r="EK352">
        <v>42104.9</v>
      </c>
      <c r="EL352">
        <v>2.13333</v>
      </c>
      <c r="EM352">
        <v>1.86738</v>
      </c>
      <c r="EN352">
        <v>0.105128</v>
      </c>
      <c r="EO352">
        <v>0</v>
      </c>
      <c r="EP352">
        <v>25.905</v>
      </c>
      <c r="EQ352">
        <v>999.9</v>
      </c>
      <c r="ER352">
        <v>39.5</v>
      </c>
      <c r="ES352">
        <v>32.8</v>
      </c>
      <c r="ET352">
        <v>19.4855</v>
      </c>
      <c r="EU352">
        <v>61.3178</v>
      </c>
      <c r="EV352">
        <v>23.0529</v>
      </c>
      <c r="EW352">
        <v>1</v>
      </c>
      <c r="EX352">
        <v>0.0239787</v>
      </c>
      <c r="EY352">
        <v>-1.02553</v>
      </c>
      <c r="EZ352">
        <v>20.1547</v>
      </c>
      <c r="FA352">
        <v>5.22762</v>
      </c>
      <c r="FB352">
        <v>11.998</v>
      </c>
      <c r="FC352">
        <v>4.9671</v>
      </c>
      <c r="FD352">
        <v>3.297</v>
      </c>
      <c r="FE352">
        <v>9999</v>
      </c>
      <c r="FF352">
        <v>9999</v>
      </c>
      <c r="FG352">
        <v>9999</v>
      </c>
      <c r="FH352">
        <v>31</v>
      </c>
      <c r="FI352">
        <v>4.97153</v>
      </c>
      <c r="FJ352">
        <v>1.86819</v>
      </c>
      <c r="FK352">
        <v>1.85959</v>
      </c>
      <c r="FL352">
        <v>1.86566</v>
      </c>
      <c r="FM352">
        <v>1.86354</v>
      </c>
      <c r="FN352">
        <v>1.86493</v>
      </c>
      <c r="FO352">
        <v>1.86035</v>
      </c>
      <c r="FP352">
        <v>1.86447</v>
      </c>
      <c r="FQ352">
        <v>0</v>
      </c>
      <c r="FR352">
        <v>0</v>
      </c>
      <c r="FS352">
        <v>0</v>
      </c>
      <c r="FT352">
        <v>0</v>
      </c>
      <c r="FU352" t="s">
        <v>358</v>
      </c>
      <c r="FV352" t="s">
        <v>359</v>
      </c>
      <c r="FW352" t="s">
        <v>360</v>
      </c>
      <c r="FX352" t="s">
        <v>360</v>
      </c>
      <c r="FY352" t="s">
        <v>360</v>
      </c>
      <c r="FZ352" t="s">
        <v>360</v>
      </c>
      <c r="GA352">
        <v>0</v>
      </c>
      <c r="GB352">
        <v>100</v>
      </c>
      <c r="GC352">
        <v>100</v>
      </c>
      <c r="GD352">
        <v>-2.322</v>
      </c>
      <c r="GE352">
        <v>0.0002</v>
      </c>
      <c r="GF352">
        <v>-0.4708406808782166</v>
      </c>
      <c r="GG352">
        <v>-0.004200780211792431</v>
      </c>
      <c r="GH352">
        <v>-6.086107273994438E-07</v>
      </c>
      <c r="GI352">
        <v>3.538391214060535E-10</v>
      </c>
      <c r="GJ352">
        <v>-0.02887423234413912</v>
      </c>
      <c r="GK352">
        <v>0.006682484536868237</v>
      </c>
      <c r="GL352">
        <v>-0.0007200357986506558</v>
      </c>
      <c r="GM352">
        <v>2.515042002614049E-05</v>
      </c>
      <c r="GN352">
        <v>15</v>
      </c>
      <c r="GO352">
        <v>1944</v>
      </c>
      <c r="GP352">
        <v>3</v>
      </c>
      <c r="GQ352">
        <v>20</v>
      </c>
      <c r="GR352">
        <v>6.3</v>
      </c>
      <c r="GS352">
        <v>6.3</v>
      </c>
      <c r="GT352">
        <v>1.13525</v>
      </c>
      <c r="GU352">
        <v>2.44019</v>
      </c>
      <c r="GV352">
        <v>1.44775</v>
      </c>
      <c r="GW352">
        <v>2.28638</v>
      </c>
      <c r="GX352">
        <v>1.55151</v>
      </c>
      <c r="GY352">
        <v>2.46826</v>
      </c>
      <c r="GZ352">
        <v>37.8921</v>
      </c>
      <c r="HA352">
        <v>24.0875</v>
      </c>
      <c r="HB352">
        <v>18</v>
      </c>
      <c r="HC352">
        <v>610.817</v>
      </c>
      <c r="HD352">
        <v>441.285</v>
      </c>
      <c r="HE352">
        <v>28.0005</v>
      </c>
      <c r="HF352">
        <v>27.3384</v>
      </c>
      <c r="HG352">
        <v>30.0001</v>
      </c>
      <c r="HH352">
        <v>27.4347</v>
      </c>
      <c r="HI352">
        <v>27.4061</v>
      </c>
      <c r="HJ352">
        <v>22.7316</v>
      </c>
      <c r="HK352">
        <v>24.7087</v>
      </c>
      <c r="HL352">
        <v>45.7548</v>
      </c>
      <c r="HM352">
        <v>28</v>
      </c>
      <c r="HN352">
        <v>420</v>
      </c>
      <c r="HO352">
        <v>16.5503</v>
      </c>
      <c r="HP352">
        <v>99.0476</v>
      </c>
      <c r="HQ352">
        <v>100.588</v>
      </c>
    </row>
    <row r="353" spans="1:225">
      <c r="A353">
        <v>337</v>
      </c>
      <c r="B353">
        <v>1714167132</v>
      </c>
      <c r="C353">
        <v>16074.90000009537</v>
      </c>
      <c r="D353" t="s">
        <v>1065</v>
      </c>
      <c r="E353" t="s">
        <v>1066</v>
      </c>
      <c r="F353">
        <v>5</v>
      </c>
      <c r="G353" t="s">
        <v>656</v>
      </c>
      <c r="H353">
        <v>1714167124.066667</v>
      </c>
      <c r="I353">
        <f>(J353)/1000</f>
        <v>0</v>
      </c>
      <c r="J353">
        <f>IF(BE353, AM353, AG353)</f>
        <v>0</v>
      </c>
      <c r="K353">
        <f>IF(BE353, AH353, AF353)</f>
        <v>0</v>
      </c>
      <c r="L353">
        <f>BG353 - IF(AT353&gt;1, K353*BA353*100.0/(AV353*BU353), 0)</f>
        <v>0</v>
      </c>
      <c r="M353">
        <f>((S353-I353/2)*L353-K353)/(S353+I353/2)</f>
        <v>0</v>
      </c>
      <c r="N353">
        <f>M353*(BN353+BO353)/1000.0</f>
        <v>0</v>
      </c>
      <c r="O353">
        <f>(BG353 - IF(AT353&gt;1, K353*BA353*100.0/(AV353*BU353), 0))*(BN353+BO353)/1000.0</f>
        <v>0</v>
      </c>
      <c r="P353">
        <f>2.0/((1/R353-1/Q353)+SIGN(R353)*SQRT((1/R353-1/Q353)*(1/R353-1/Q353) + 4*BB353/((BB353+1)*(BB353+1))*(2*1/R353*1/Q353-1/Q353*1/Q353)))</f>
        <v>0</v>
      </c>
      <c r="Q353">
        <f>IF(LEFT(BC353,1)&lt;&gt;"0",IF(LEFT(BC353,1)="1",3.0,BD353),$D$5+$E$5*(BU353*BN353/($K$5*1000))+$F$5*(BU353*BN353/($K$5*1000))*MAX(MIN(BA353,$J$5),$I$5)*MAX(MIN(BA353,$J$5),$I$5)+$G$5*MAX(MIN(BA353,$J$5),$I$5)*(BU353*BN353/($K$5*1000))+$H$5*(BU353*BN353/($K$5*1000))*(BU353*BN353/($K$5*1000)))</f>
        <v>0</v>
      </c>
      <c r="R353">
        <f>I353*(1000-(1000*0.61365*exp(17.502*V353/(240.97+V353))/(BN353+BO353)+BI353)/2)/(1000*0.61365*exp(17.502*V353/(240.97+V353))/(BN353+BO353)-BI353)</f>
        <v>0</v>
      </c>
      <c r="S353">
        <f>1/((BB353+1)/(P353/1.6)+1/(Q353/1.37)) + BB353/((BB353+1)/(P353/1.6) + BB353/(Q353/1.37))</f>
        <v>0</v>
      </c>
      <c r="T353">
        <f>(AW353*AZ353)</f>
        <v>0</v>
      </c>
      <c r="U353">
        <f>(BP353+(T353+2*0.95*5.67E-8*(((BP353+$B$7)+273)^4-(BP353+273)^4)-44100*I353)/(1.84*29.3*Q353+8*0.95*5.67E-8*(BP353+273)^3))</f>
        <v>0</v>
      </c>
      <c r="V353">
        <f>($C$7*BQ353+$D$7*BR353+$E$7*U353)</f>
        <v>0</v>
      </c>
      <c r="W353">
        <f>0.61365*exp(17.502*V353/(240.97+V353))</f>
        <v>0</v>
      </c>
      <c r="X353">
        <f>(Y353/Z353*100)</f>
        <v>0</v>
      </c>
      <c r="Y353">
        <f>BI353*(BN353+BO353)/1000</f>
        <v>0</v>
      </c>
      <c r="Z353">
        <f>0.61365*exp(17.502*BP353/(240.97+BP353))</f>
        <v>0</v>
      </c>
      <c r="AA353">
        <f>(W353-BI353*(BN353+BO353)/1000)</f>
        <v>0</v>
      </c>
      <c r="AB353">
        <f>(-I353*44100)</f>
        <v>0</v>
      </c>
      <c r="AC353">
        <f>2*29.3*Q353*0.92*(BP353-V353)</f>
        <v>0</v>
      </c>
      <c r="AD353">
        <f>2*0.95*5.67E-8*(((BP353+$B$7)+273)^4-(V353+273)^4)</f>
        <v>0</v>
      </c>
      <c r="AE353">
        <f>T353+AD353+AB353+AC353</f>
        <v>0</v>
      </c>
      <c r="AF353">
        <f>BM353*AT353*(BH353-BG353*(1000-AT353*BJ353)/(1000-AT353*BI353))/(100*BA353)</f>
        <v>0</v>
      </c>
      <c r="AG353">
        <f>1000*BM353*AT353*(BI353-BJ353)/(100*BA353*(1000-AT353*BI353))</f>
        <v>0</v>
      </c>
      <c r="AH353">
        <f>(AI353 - AJ353 - BN353*1E3/(8.314*(BP353+273.15)) * AL353/BM353 * AK353) * BM353/(100*BA353) * (1000 - BJ353)/1000</f>
        <v>0</v>
      </c>
      <c r="AI353">
        <v>427.0635960177353</v>
      </c>
      <c r="AJ353">
        <v>425.8741393939392</v>
      </c>
      <c r="AK353">
        <v>0.002287577771867389</v>
      </c>
      <c r="AL353">
        <v>67.22263428686027</v>
      </c>
      <c r="AM353">
        <f>(AO353 - AN353 + BN353*1E3/(8.314*(BP353+273.15)) * AQ353/BM353 * AP353) * BM353/(100*BA353) * 1000/(1000 - AO353)</f>
        <v>0</v>
      </c>
      <c r="AN353">
        <v>16.58774427281876</v>
      </c>
      <c r="AO353">
        <v>17.01739272727273</v>
      </c>
      <c r="AP353">
        <v>-1.445405552848063E-05</v>
      </c>
      <c r="AQ353">
        <v>78.52722393231323</v>
      </c>
      <c r="AR353">
        <v>0</v>
      </c>
      <c r="AS353">
        <v>0</v>
      </c>
      <c r="AT353">
        <f>IF(AR353*$H$13&gt;=AV353,1.0,(AV353/(AV353-AR353*$H$13)))</f>
        <v>0</v>
      </c>
      <c r="AU353">
        <f>(AT353-1)*100</f>
        <v>0</v>
      </c>
      <c r="AV353">
        <f>MAX(0,($B$13+$C$13*BU353)/(1+$D$13*BU353)*BN353/(BP353+273)*$E$13)</f>
        <v>0</v>
      </c>
      <c r="AW353">
        <f>$B$11*BV353+$C$11*BW353+$F$11*CH353*(1-CK353)</f>
        <v>0</v>
      </c>
      <c r="AX353">
        <f>AW353*AY353</f>
        <v>0</v>
      </c>
      <c r="AY353">
        <f>($B$11*$D$9+$C$11*$D$9+$F$11*((CU353+CM353)/MAX(CU353+CM353+CV353, 0.1)*$I$9+CV353/MAX(CU353+CM353+CV353, 0.1)*$J$9))/($B$11+$C$11+$F$11)</f>
        <v>0</v>
      </c>
      <c r="AZ353">
        <f>($B$11*$K$9+$C$11*$K$9+$F$11*((CU353+CM353)/MAX(CU353+CM353+CV353, 0.1)*$P$9+CV353/MAX(CU353+CM353+CV353, 0.1)*$Q$9))/($B$11+$C$11+$F$11)</f>
        <v>0</v>
      </c>
      <c r="BA353">
        <v>6</v>
      </c>
      <c r="BB353">
        <v>0.5</v>
      </c>
      <c r="BC353" t="s">
        <v>355</v>
      </c>
      <c r="BD353">
        <v>2</v>
      </c>
      <c r="BE353" t="b">
        <v>1</v>
      </c>
      <c r="BF353">
        <v>1714167124.066667</v>
      </c>
      <c r="BG353">
        <v>418.7651333333333</v>
      </c>
      <c r="BH353">
        <v>419.8857666666667</v>
      </c>
      <c r="BI353">
        <v>17.01680666666666</v>
      </c>
      <c r="BJ353">
        <v>16.58619666666667</v>
      </c>
      <c r="BK353">
        <v>421.0865</v>
      </c>
      <c r="BL353">
        <v>17.01653</v>
      </c>
      <c r="BM353">
        <v>600.0014</v>
      </c>
      <c r="BN353">
        <v>101.2687666666667</v>
      </c>
      <c r="BO353">
        <v>0.09999782666666665</v>
      </c>
      <c r="BP353">
        <v>27.46342333333334</v>
      </c>
      <c r="BQ353">
        <v>27.62295333333333</v>
      </c>
      <c r="BR353">
        <v>999.9000000000002</v>
      </c>
      <c r="BS353">
        <v>0</v>
      </c>
      <c r="BT353">
        <v>0</v>
      </c>
      <c r="BU353">
        <v>10003.542</v>
      </c>
      <c r="BV353">
        <v>0</v>
      </c>
      <c r="BW353">
        <v>256.4842</v>
      </c>
      <c r="BX353">
        <v>-1.120528666666667</v>
      </c>
      <c r="BY353">
        <v>426.0145999999999</v>
      </c>
      <c r="BZ353">
        <v>426.9675333333333</v>
      </c>
      <c r="CA353">
        <v>0.4306170333333333</v>
      </c>
      <c r="CB353">
        <v>419.8857666666667</v>
      </c>
      <c r="CC353">
        <v>16.58619666666667</v>
      </c>
      <c r="CD353">
        <v>1.723270333333333</v>
      </c>
      <c r="CE353">
        <v>1.679662</v>
      </c>
      <c r="CF353">
        <v>15.10764333333333</v>
      </c>
      <c r="CG353">
        <v>14.70973333333333</v>
      </c>
      <c r="CH353">
        <v>399.9948999999999</v>
      </c>
      <c r="CI353">
        <v>0.8999925333333336</v>
      </c>
      <c r="CJ353">
        <v>0.1000075766666667</v>
      </c>
      <c r="CK353">
        <v>0</v>
      </c>
      <c r="CL353">
        <v>182.5275333333333</v>
      </c>
      <c r="CM353">
        <v>5.00098</v>
      </c>
      <c r="CN353">
        <v>1131.968333333333</v>
      </c>
      <c r="CO353">
        <v>3655.864333333333</v>
      </c>
      <c r="CP353">
        <v>36.4394</v>
      </c>
      <c r="CQ353">
        <v>41.0665</v>
      </c>
      <c r="CR353">
        <v>38.3186</v>
      </c>
      <c r="CS353">
        <v>40.83303333333333</v>
      </c>
      <c r="CT353">
        <v>39.09766666666665</v>
      </c>
      <c r="CU353">
        <v>355.492</v>
      </c>
      <c r="CV353">
        <v>39.50300000000001</v>
      </c>
      <c r="CW353">
        <v>0</v>
      </c>
      <c r="CX353">
        <v>1714167219.5</v>
      </c>
      <c r="CY353">
        <v>0</v>
      </c>
      <c r="CZ353">
        <v>1714166743.6</v>
      </c>
      <c r="DA353" t="s">
        <v>1044</v>
      </c>
      <c r="DB353">
        <v>1714166742.6</v>
      </c>
      <c r="DC353">
        <v>1714166743.6</v>
      </c>
      <c r="DD353">
        <v>12</v>
      </c>
      <c r="DE353">
        <v>-1.782</v>
      </c>
      <c r="DF353">
        <v>0.008</v>
      </c>
      <c r="DG353">
        <v>-2.327</v>
      </c>
      <c r="DH353">
        <v>-0.003</v>
      </c>
      <c r="DI353">
        <v>420</v>
      </c>
      <c r="DJ353">
        <v>16</v>
      </c>
      <c r="DK353">
        <v>0.57</v>
      </c>
      <c r="DL353">
        <v>0.18</v>
      </c>
      <c r="DM353">
        <v>-1.195655780487805</v>
      </c>
      <c r="DN353">
        <v>0.5399919512195115</v>
      </c>
      <c r="DO353">
        <v>0.2199681621926574</v>
      </c>
      <c r="DP353">
        <v>0</v>
      </c>
      <c r="DQ353">
        <v>0.432790512195122</v>
      </c>
      <c r="DR353">
        <v>-0.03195742160278729</v>
      </c>
      <c r="DS353">
        <v>0.00369485851157835</v>
      </c>
      <c r="DT353">
        <v>1</v>
      </c>
      <c r="DU353">
        <v>1</v>
      </c>
      <c r="DV353">
        <v>2</v>
      </c>
      <c r="DW353" t="s">
        <v>368</v>
      </c>
      <c r="DX353">
        <v>3.22919</v>
      </c>
      <c r="DY353">
        <v>2.70456</v>
      </c>
      <c r="DZ353">
        <v>0.105447</v>
      </c>
      <c r="EA353">
        <v>0.105594</v>
      </c>
      <c r="EB353">
        <v>0.0904373</v>
      </c>
      <c r="EC353">
        <v>0.0893216</v>
      </c>
      <c r="ED353">
        <v>29149.3</v>
      </c>
      <c r="EE353">
        <v>28426.9</v>
      </c>
      <c r="EF353">
        <v>31212</v>
      </c>
      <c r="EG353">
        <v>30137.3</v>
      </c>
      <c r="EH353">
        <v>38023</v>
      </c>
      <c r="EI353">
        <v>36309.7</v>
      </c>
      <c r="EJ353">
        <v>43738.9</v>
      </c>
      <c r="EK353">
        <v>42105.5</v>
      </c>
      <c r="EL353">
        <v>2.13355</v>
      </c>
      <c r="EM353">
        <v>1.86742</v>
      </c>
      <c r="EN353">
        <v>0.104569</v>
      </c>
      <c r="EO353">
        <v>0</v>
      </c>
      <c r="EP353">
        <v>25.9047</v>
      </c>
      <c r="EQ353">
        <v>999.9</v>
      </c>
      <c r="ER353">
        <v>39.6</v>
      </c>
      <c r="ES353">
        <v>32.8</v>
      </c>
      <c r="ET353">
        <v>19.536</v>
      </c>
      <c r="EU353">
        <v>61.3078</v>
      </c>
      <c r="EV353">
        <v>22.6202</v>
      </c>
      <c r="EW353">
        <v>1</v>
      </c>
      <c r="EX353">
        <v>0.0239939</v>
      </c>
      <c r="EY353">
        <v>-1.02951</v>
      </c>
      <c r="EZ353">
        <v>20.1544</v>
      </c>
      <c r="FA353">
        <v>5.22493</v>
      </c>
      <c r="FB353">
        <v>11.998</v>
      </c>
      <c r="FC353">
        <v>4.9662</v>
      </c>
      <c r="FD353">
        <v>3.29655</v>
      </c>
      <c r="FE353">
        <v>9999</v>
      </c>
      <c r="FF353">
        <v>9999</v>
      </c>
      <c r="FG353">
        <v>9999</v>
      </c>
      <c r="FH353">
        <v>31</v>
      </c>
      <c r="FI353">
        <v>4.9715</v>
      </c>
      <c r="FJ353">
        <v>1.86821</v>
      </c>
      <c r="FK353">
        <v>1.85959</v>
      </c>
      <c r="FL353">
        <v>1.86568</v>
      </c>
      <c r="FM353">
        <v>1.86354</v>
      </c>
      <c r="FN353">
        <v>1.86492</v>
      </c>
      <c r="FO353">
        <v>1.86035</v>
      </c>
      <c r="FP353">
        <v>1.86446</v>
      </c>
      <c r="FQ353">
        <v>0</v>
      </c>
      <c r="FR353">
        <v>0</v>
      </c>
      <c r="FS353">
        <v>0</v>
      </c>
      <c r="FT353">
        <v>0</v>
      </c>
      <c r="FU353" t="s">
        <v>358</v>
      </c>
      <c r="FV353" t="s">
        <v>359</v>
      </c>
      <c r="FW353" t="s">
        <v>360</v>
      </c>
      <c r="FX353" t="s">
        <v>360</v>
      </c>
      <c r="FY353" t="s">
        <v>360</v>
      </c>
      <c r="FZ353" t="s">
        <v>360</v>
      </c>
      <c r="GA353">
        <v>0</v>
      </c>
      <c r="GB353">
        <v>100</v>
      </c>
      <c r="GC353">
        <v>100</v>
      </c>
      <c r="GD353">
        <v>-2.321</v>
      </c>
      <c r="GE353">
        <v>0.0003</v>
      </c>
      <c r="GF353">
        <v>-0.4708406808782166</v>
      </c>
      <c r="GG353">
        <v>-0.004200780211792431</v>
      </c>
      <c r="GH353">
        <v>-6.086107273994438E-07</v>
      </c>
      <c r="GI353">
        <v>3.538391214060535E-10</v>
      </c>
      <c r="GJ353">
        <v>-0.02887423234413912</v>
      </c>
      <c r="GK353">
        <v>0.006682484536868237</v>
      </c>
      <c r="GL353">
        <v>-0.0007200357986506558</v>
      </c>
      <c r="GM353">
        <v>2.515042002614049E-05</v>
      </c>
      <c r="GN353">
        <v>15</v>
      </c>
      <c r="GO353">
        <v>1944</v>
      </c>
      <c r="GP353">
        <v>3</v>
      </c>
      <c r="GQ353">
        <v>20</v>
      </c>
      <c r="GR353">
        <v>6.5</v>
      </c>
      <c r="GS353">
        <v>6.5</v>
      </c>
      <c r="GT353">
        <v>1.13525</v>
      </c>
      <c r="GU353">
        <v>2.44385</v>
      </c>
      <c r="GV353">
        <v>1.44775</v>
      </c>
      <c r="GW353">
        <v>2.28638</v>
      </c>
      <c r="GX353">
        <v>1.55151</v>
      </c>
      <c r="GY353">
        <v>2.45483</v>
      </c>
      <c r="GZ353">
        <v>37.8921</v>
      </c>
      <c r="HA353">
        <v>24.0787</v>
      </c>
      <c r="HB353">
        <v>18</v>
      </c>
      <c r="HC353">
        <v>610.954</v>
      </c>
      <c r="HD353">
        <v>441.298</v>
      </c>
      <c r="HE353">
        <v>27.9995</v>
      </c>
      <c r="HF353">
        <v>27.3407</v>
      </c>
      <c r="HG353">
        <v>30.0002</v>
      </c>
      <c r="HH353">
        <v>27.4323</v>
      </c>
      <c r="HI353">
        <v>27.4038</v>
      </c>
      <c r="HJ353">
        <v>22.7352</v>
      </c>
      <c r="HK353">
        <v>24.7087</v>
      </c>
      <c r="HL353">
        <v>45.7548</v>
      </c>
      <c r="HM353">
        <v>28</v>
      </c>
      <c r="HN353">
        <v>420</v>
      </c>
      <c r="HO353">
        <v>16.5553</v>
      </c>
      <c r="HP353">
        <v>99.045</v>
      </c>
      <c r="HQ353">
        <v>100.59</v>
      </c>
    </row>
    <row r="354" spans="1:225">
      <c r="A354">
        <v>338</v>
      </c>
      <c r="B354">
        <v>1714167142</v>
      </c>
      <c r="C354">
        <v>16084.90000009537</v>
      </c>
      <c r="D354" t="s">
        <v>1067</v>
      </c>
      <c r="E354" t="s">
        <v>1068</v>
      </c>
      <c r="F354">
        <v>5</v>
      </c>
      <c r="G354" t="s">
        <v>656</v>
      </c>
      <c r="H354">
        <v>1714167134.066667</v>
      </c>
      <c r="I354">
        <f>(J354)/1000</f>
        <v>0</v>
      </c>
      <c r="J354">
        <f>IF(BE354, AM354, AG354)</f>
        <v>0</v>
      </c>
      <c r="K354">
        <f>IF(BE354, AH354, AF354)</f>
        <v>0</v>
      </c>
      <c r="L354">
        <f>BG354 - IF(AT354&gt;1, K354*BA354*100.0/(AV354*BU354), 0)</f>
        <v>0</v>
      </c>
      <c r="M354">
        <f>((S354-I354/2)*L354-K354)/(S354+I354/2)</f>
        <v>0</v>
      </c>
      <c r="N354">
        <f>M354*(BN354+BO354)/1000.0</f>
        <v>0</v>
      </c>
      <c r="O354">
        <f>(BG354 - IF(AT354&gt;1, K354*BA354*100.0/(AV354*BU354), 0))*(BN354+BO354)/1000.0</f>
        <v>0</v>
      </c>
      <c r="P354">
        <f>2.0/((1/R354-1/Q354)+SIGN(R354)*SQRT((1/R354-1/Q354)*(1/R354-1/Q354) + 4*BB354/((BB354+1)*(BB354+1))*(2*1/R354*1/Q354-1/Q354*1/Q354)))</f>
        <v>0</v>
      </c>
      <c r="Q354">
        <f>IF(LEFT(BC354,1)&lt;&gt;"0",IF(LEFT(BC354,1)="1",3.0,BD354),$D$5+$E$5*(BU354*BN354/($K$5*1000))+$F$5*(BU354*BN354/($K$5*1000))*MAX(MIN(BA354,$J$5),$I$5)*MAX(MIN(BA354,$J$5),$I$5)+$G$5*MAX(MIN(BA354,$J$5),$I$5)*(BU354*BN354/($K$5*1000))+$H$5*(BU354*BN354/($K$5*1000))*(BU354*BN354/($K$5*1000)))</f>
        <v>0</v>
      </c>
      <c r="R354">
        <f>I354*(1000-(1000*0.61365*exp(17.502*V354/(240.97+V354))/(BN354+BO354)+BI354)/2)/(1000*0.61365*exp(17.502*V354/(240.97+V354))/(BN354+BO354)-BI354)</f>
        <v>0</v>
      </c>
      <c r="S354">
        <f>1/((BB354+1)/(P354/1.6)+1/(Q354/1.37)) + BB354/((BB354+1)/(P354/1.6) + BB354/(Q354/1.37))</f>
        <v>0</v>
      </c>
      <c r="T354">
        <f>(AW354*AZ354)</f>
        <v>0</v>
      </c>
      <c r="U354">
        <f>(BP354+(T354+2*0.95*5.67E-8*(((BP354+$B$7)+273)^4-(BP354+273)^4)-44100*I354)/(1.84*29.3*Q354+8*0.95*5.67E-8*(BP354+273)^3))</f>
        <v>0</v>
      </c>
      <c r="V354">
        <f>($C$7*BQ354+$D$7*BR354+$E$7*U354)</f>
        <v>0</v>
      </c>
      <c r="W354">
        <f>0.61365*exp(17.502*V354/(240.97+V354))</f>
        <v>0</v>
      </c>
      <c r="X354">
        <f>(Y354/Z354*100)</f>
        <v>0</v>
      </c>
      <c r="Y354">
        <f>BI354*(BN354+BO354)/1000</f>
        <v>0</v>
      </c>
      <c r="Z354">
        <f>0.61365*exp(17.502*BP354/(240.97+BP354))</f>
        <v>0</v>
      </c>
      <c r="AA354">
        <f>(W354-BI354*(BN354+BO354)/1000)</f>
        <v>0</v>
      </c>
      <c r="AB354">
        <f>(-I354*44100)</f>
        <v>0</v>
      </c>
      <c r="AC354">
        <f>2*29.3*Q354*0.92*(BP354-V354)</f>
        <v>0</v>
      </c>
      <c r="AD354">
        <f>2*0.95*5.67E-8*(((BP354+$B$7)+273)^4-(V354+273)^4)</f>
        <v>0</v>
      </c>
      <c r="AE354">
        <f>T354+AD354+AB354+AC354</f>
        <v>0</v>
      </c>
      <c r="AF354">
        <f>BM354*AT354*(BH354-BG354*(1000-AT354*BJ354)/(1000-AT354*BI354))/(100*BA354)</f>
        <v>0</v>
      </c>
      <c r="AG354">
        <f>1000*BM354*AT354*(BI354-BJ354)/(100*BA354*(1000-AT354*BI354))</f>
        <v>0</v>
      </c>
      <c r="AH354">
        <f>(AI354 - AJ354 - BN354*1E3/(8.314*(BP354+273.15)) * AL354/BM354 * AK354) * BM354/(100*BA354) * (1000 - BJ354)/1000</f>
        <v>0</v>
      </c>
      <c r="AI354">
        <v>427.2359989827212</v>
      </c>
      <c r="AJ354">
        <v>426.013127272727</v>
      </c>
      <c r="AK354">
        <v>0.02575402384931859</v>
      </c>
      <c r="AL354">
        <v>67.22263428686027</v>
      </c>
      <c r="AM354">
        <f>(AO354 - AN354 + BN354*1E3/(8.314*(BP354+273.15)) * AQ354/BM354 * AP354) * BM354/(100*BA354) * 1000/(1000 - AO354)</f>
        <v>0</v>
      </c>
      <c r="AN354">
        <v>16.59298248230264</v>
      </c>
      <c r="AO354">
        <v>17.02407999999999</v>
      </c>
      <c r="AP354">
        <v>2.260000015145792E-05</v>
      </c>
      <c r="AQ354">
        <v>78.52722393231323</v>
      </c>
      <c r="AR354">
        <v>0</v>
      </c>
      <c r="AS354">
        <v>0</v>
      </c>
      <c r="AT354">
        <f>IF(AR354*$H$13&gt;=AV354,1.0,(AV354/(AV354-AR354*$H$13)))</f>
        <v>0</v>
      </c>
      <c r="AU354">
        <f>(AT354-1)*100</f>
        <v>0</v>
      </c>
      <c r="AV354">
        <f>MAX(0,($B$13+$C$13*BU354)/(1+$D$13*BU354)*BN354/(BP354+273)*$E$13)</f>
        <v>0</v>
      </c>
      <c r="AW354">
        <f>$B$11*BV354+$C$11*BW354+$F$11*CH354*(1-CK354)</f>
        <v>0</v>
      </c>
      <c r="AX354">
        <f>AW354*AY354</f>
        <v>0</v>
      </c>
      <c r="AY354">
        <f>($B$11*$D$9+$C$11*$D$9+$F$11*((CU354+CM354)/MAX(CU354+CM354+CV354, 0.1)*$I$9+CV354/MAX(CU354+CM354+CV354, 0.1)*$J$9))/($B$11+$C$11+$F$11)</f>
        <v>0</v>
      </c>
      <c r="AZ354">
        <f>($B$11*$K$9+$C$11*$K$9+$F$11*((CU354+CM354)/MAX(CU354+CM354+CV354, 0.1)*$P$9+CV354/MAX(CU354+CM354+CV354, 0.1)*$Q$9))/($B$11+$C$11+$F$11)</f>
        <v>0</v>
      </c>
      <c r="BA354">
        <v>6</v>
      </c>
      <c r="BB354">
        <v>0.5</v>
      </c>
      <c r="BC354" t="s">
        <v>355</v>
      </c>
      <c r="BD354">
        <v>2</v>
      </c>
      <c r="BE354" t="b">
        <v>1</v>
      </c>
      <c r="BF354">
        <v>1714167134.066667</v>
      </c>
      <c r="BG354">
        <v>418.6629</v>
      </c>
      <c r="BH354">
        <v>420.026</v>
      </c>
      <c r="BI354">
        <v>17.01965666666667</v>
      </c>
      <c r="BJ354">
        <v>16.59053</v>
      </c>
      <c r="BK354">
        <v>420.9838333333333</v>
      </c>
      <c r="BL354">
        <v>17.01937333333333</v>
      </c>
      <c r="BM354">
        <v>599.9809</v>
      </c>
      <c r="BN354">
        <v>101.2669666666667</v>
      </c>
      <c r="BO354">
        <v>0.09999196</v>
      </c>
      <c r="BP354">
        <v>27.46326333333333</v>
      </c>
      <c r="BQ354">
        <v>27.61293</v>
      </c>
      <c r="BR354">
        <v>999.9000000000002</v>
      </c>
      <c r="BS354">
        <v>0</v>
      </c>
      <c r="BT354">
        <v>0</v>
      </c>
      <c r="BU354">
        <v>9995.868666666667</v>
      </c>
      <c r="BV354">
        <v>0</v>
      </c>
      <c r="BW354">
        <v>256.8399666666666</v>
      </c>
      <c r="BX354">
        <v>-1.363030333333334</v>
      </c>
      <c r="BY354">
        <v>425.9118666666666</v>
      </c>
      <c r="BZ354">
        <v>427.1121666666667</v>
      </c>
      <c r="CA354">
        <v>0.4291268</v>
      </c>
      <c r="CB354">
        <v>420.026</v>
      </c>
      <c r="CC354">
        <v>16.59053</v>
      </c>
      <c r="CD354">
        <v>1.723529</v>
      </c>
      <c r="CE354">
        <v>1.680073666666667</v>
      </c>
      <c r="CF354">
        <v>15.10998333333333</v>
      </c>
      <c r="CG354">
        <v>14.71353</v>
      </c>
      <c r="CH354">
        <v>399.9928666666667</v>
      </c>
      <c r="CI354">
        <v>0.8999968666666669</v>
      </c>
      <c r="CJ354">
        <v>0.1000032033333333</v>
      </c>
      <c r="CK354">
        <v>0</v>
      </c>
      <c r="CL354">
        <v>182.9141333333333</v>
      </c>
      <c r="CM354">
        <v>5.00098</v>
      </c>
      <c r="CN354">
        <v>1133.846666666667</v>
      </c>
      <c r="CO354">
        <v>3655.850666666666</v>
      </c>
      <c r="CP354">
        <v>36.54563333333333</v>
      </c>
      <c r="CQ354">
        <v>41.20606666666665</v>
      </c>
      <c r="CR354">
        <v>38.43106666666666</v>
      </c>
      <c r="CS354">
        <v>41.02476666666666</v>
      </c>
      <c r="CT354">
        <v>39.19773333333332</v>
      </c>
      <c r="CU354">
        <v>355.49</v>
      </c>
      <c r="CV354">
        <v>39.502</v>
      </c>
      <c r="CW354">
        <v>0</v>
      </c>
      <c r="CX354">
        <v>1714167229.1</v>
      </c>
      <c r="CY354">
        <v>0</v>
      </c>
      <c r="CZ354">
        <v>1714166743.6</v>
      </c>
      <c r="DA354" t="s">
        <v>1044</v>
      </c>
      <c r="DB354">
        <v>1714166742.6</v>
      </c>
      <c r="DC354">
        <v>1714166743.6</v>
      </c>
      <c r="DD354">
        <v>12</v>
      </c>
      <c r="DE354">
        <v>-1.782</v>
      </c>
      <c r="DF354">
        <v>0.008</v>
      </c>
      <c r="DG354">
        <v>-2.327</v>
      </c>
      <c r="DH354">
        <v>-0.003</v>
      </c>
      <c r="DI354">
        <v>420</v>
      </c>
      <c r="DJ354">
        <v>16</v>
      </c>
      <c r="DK354">
        <v>0.57</v>
      </c>
      <c r="DL354">
        <v>0.18</v>
      </c>
      <c r="DM354">
        <v>-1.280301975</v>
      </c>
      <c r="DN354">
        <v>-1.36172184990619</v>
      </c>
      <c r="DO354">
        <v>0.1551517812657153</v>
      </c>
      <c r="DP354">
        <v>0</v>
      </c>
      <c r="DQ354">
        <v>0.4294973750000001</v>
      </c>
      <c r="DR354">
        <v>-0.007331988742965063</v>
      </c>
      <c r="DS354">
        <v>0.001306768202235957</v>
      </c>
      <c r="DT354">
        <v>1</v>
      </c>
      <c r="DU354">
        <v>1</v>
      </c>
      <c r="DV354">
        <v>2</v>
      </c>
      <c r="DW354" t="s">
        <v>368</v>
      </c>
      <c r="DX354">
        <v>3.22901</v>
      </c>
      <c r="DY354">
        <v>2.70455</v>
      </c>
      <c r="DZ354">
        <v>0.105458</v>
      </c>
      <c r="EA354">
        <v>0.105601</v>
      </c>
      <c r="EB354">
        <v>0.09045549999999999</v>
      </c>
      <c r="EC354">
        <v>0.08932379999999999</v>
      </c>
      <c r="ED354">
        <v>29150.1</v>
      </c>
      <c r="EE354">
        <v>28426.7</v>
      </c>
      <c r="EF354">
        <v>31213.3</v>
      </c>
      <c r="EG354">
        <v>30137.3</v>
      </c>
      <c r="EH354">
        <v>38023.9</v>
      </c>
      <c r="EI354">
        <v>36309.4</v>
      </c>
      <c r="EJ354">
        <v>43740.8</v>
      </c>
      <c r="EK354">
        <v>42105.2</v>
      </c>
      <c r="EL354">
        <v>2.13325</v>
      </c>
      <c r="EM354">
        <v>1.86777</v>
      </c>
      <c r="EN354">
        <v>0.105351</v>
      </c>
      <c r="EO354">
        <v>0</v>
      </c>
      <c r="EP354">
        <v>25.8902</v>
      </c>
      <c r="EQ354">
        <v>999.9</v>
      </c>
      <c r="ER354">
        <v>39.6</v>
      </c>
      <c r="ES354">
        <v>32.8</v>
      </c>
      <c r="ET354">
        <v>19.5362</v>
      </c>
      <c r="EU354">
        <v>61.5978</v>
      </c>
      <c r="EV354">
        <v>22.3678</v>
      </c>
      <c r="EW354">
        <v>1</v>
      </c>
      <c r="EX354">
        <v>0.0240854</v>
      </c>
      <c r="EY354">
        <v>-1.03726</v>
      </c>
      <c r="EZ354">
        <v>20.1547</v>
      </c>
      <c r="FA354">
        <v>5.22762</v>
      </c>
      <c r="FB354">
        <v>11.998</v>
      </c>
      <c r="FC354">
        <v>4.9669</v>
      </c>
      <c r="FD354">
        <v>3.297</v>
      </c>
      <c r="FE354">
        <v>9999</v>
      </c>
      <c r="FF354">
        <v>9999</v>
      </c>
      <c r="FG354">
        <v>9999</v>
      </c>
      <c r="FH354">
        <v>31</v>
      </c>
      <c r="FI354">
        <v>4.97152</v>
      </c>
      <c r="FJ354">
        <v>1.8682</v>
      </c>
      <c r="FK354">
        <v>1.85959</v>
      </c>
      <c r="FL354">
        <v>1.86568</v>
      </c>
      <c r="FM354">
        <v>1.86354</v>
      </c>
      <c r="FN354">
        <v>1.86493</v>
      </c>
      <c r="FO354">
        <v>1.86036</v>
      </c>
      <c r="FP354">
        <v>1.86446</v>
      </c>
      <c r="FQ354">
        <v>0</v>
      </c>
      <c r="FR354">
        <v>0</v>
      </c>
      <c r="FS354">
        <v>0</v>
      </c>
      <c r="FT354">
        <v>0</v>
      </c>
      <c r="FU354" t="s">
        <v>358</v>
      </c>
      <c r="FV354" t="s">
        <v>359</v>
      </c>
      <c r="FW354" t="s">
        <v>360</v>
      </c>
      <c r="FX354" t="s">
        <v>360</v>
      </c>
      <c r="FY354" t="s">
        <v>360</v>
      </c>
      <c r="FZ354" t="s">
        <v>360</v>
      </c>
      <c r="GA354">
        <v>0</v>
      </c>
      <c r="GB354">
        <v>100</v>
      </c>
      <c r="GC354">
        <v>100</v>
      </c>
      <c r="GD354">
        <v>-2.321</v>
      </c>
      <c r="GE354">
        <v>0.0003</v>
      </c>
      <c r="GF354">
        <v>-0.4708406808782166</v>
      </c>
      <c r="GG354">
        <v>-0.004200780211792431</v>
      </c>
      <c r="GH354">
        <v>-6.086107273994438E-07</v>
      </c>
      <c r="GI354">
        <v>3.538391214060535E-10</v>
      </c>
      <c r="GJ354">
        <v>-0.02887423234413912</v>
      </c>
      <c r="GK354">
        <v>0.006682484536868237</v>
      </c>
      <c r="GL354">
        <v>-0.0007200357986506558</v>
      </c>
      <c r="GM354">
        <v>2.515042002614049E-05</v>
      </c>
      <c r="GN354">
        <v>15</v>
      </c>
      <c r="GO354">
        <v>1944</v>
      </c>
      <c r="GP354">
        <v>3</v>
      </c>
      <c r="GQ354">
        <v>20</v>
      </c>
      <c r="GR354">
        <v>6.7</v>
      </c>
      <c r="GS354">
        <v>6.6</v>
      </c>
      <c r="GT354">
        <v>1.13525</v>
      </c>
      <c r="GU354">
        <v>2.44263</v>
      </c>
      <c r="GV354">
        <v>1.44775</v>
      </c>
      <c r="GW354">
        <v>2.28638</v>
      </c>
      <c r="GX354">
        <v>1.55151</v>
      </c>
      <c r="GY354">
        <v>2.40845</v>
      </c>
      <c r="GZ354">
        <v>37.8921</v>
      </c>
      <c r="HA354">
        <v>24.0787</v>
      </c>
      <c r="HB354">
        <v>18</v>
      </c>
      <c r="HC354">
        <v>610.7380000000001</v>
      </c>
      <c r="HD354">
        <v>441.492</v>
      </c>
      <c r="HE354">
        <v>27.9992</v>
      </c>
      <c r="HF354">
        <v>27.3407</v>
      </c>
      <c r="HG354">
        <v>30.0001</v>
      </c>
      <c r="HH354">
        <v>27.4323</v>
      </c>
      <c r="HI354">
        <v>27.4016</v>
      </c>
      <c r="HJ354">
        <v>22.7305</v>
      </c>
      <c r="HK354">
        <v>24.7087</v>
      </c>
      <c r="HL354">
        <v>45.7548</v>
      </c>
      <c r="HM354">
        <v>28</v>
      </c>
      <c r="HN354">
        <v>420</v>
      </c>
      <c r="HO354">
        <v>16.5545</v>
      </c>
      <c r="HP354">
        <v>99.0492</v>
      </c>
      <c r="HQ354">
        <v>100.589</v>
      </c>
    </row>
    <row r="355" spans="1:225">
      <c r="A355">
        <v>339</v>
      </c>
      <c r="B355">
        <v>1714167388.5</v>
      </c>
      <c r="C355">
        <v>16331.40000009537</v>
      </c>
      <c r="D355" t="s">
        <v>1069</v>
      </c>
      <c r="E355" t="s">
        <v>1070</v>
      </c>
      <c r="F355">
        <v>5</v>
      </c>
      <c r="G355" t="s">
        <v>671</v>
      </c>
      <c r="H355">
        <v>1714167380.75</v>
      </c>
      <c r="I355">
        <f>(J355)/1000</f>
        <v>0</v>
      </c>
      <c r="J355">
        <f>IF(BE355, AM355, AG355)</f>
        <v>0</v>
      </c>
      <c r="K355">
        <f>IF(BE355, AH355, AF355)</f>
        <v>0</v>
      </c>
      <c r="L355">
        <f>BG355 - IF(AT355&gt;1, K355*BA355*100.0/(AV355*BU355), 0)</f>
        <v>0</v>
      </c>
      <c r="M355">
        <f>((S355-I355/2)*L355-K355)/(S355+I355/2)</f>
        <v>0</v>
      </c>
      <c r="N355">
        <f>M355*(BN355+BO355)/1000.0</f>
        <v>0</v>
      </c>
      <c r="O355">
        <f>(BG355 - IF(AT355&gt;1, K355*BA355*100.0/(AV355*BU355), 0))*(BN355+BO355)/1000.0</f>
        <v>0</v>
      </c>
      <c r="P355">
        <f>2.0/((1/R355-1/Q355)+SIGN(R355)*SQRT((1/R355-1/Q355)*(1/R355-1/Q355) + 4*BB355/((BB355+1)*(BB355+1))*(2*1/R355*1/Q355-1/Q355*1/Q355)))</f>
        <v>0</v>
      </c>
      <c r="Q355">
        <f>IF(LEFT(BC355,1)&lt;&gt;"0",IF(LEFT(BC355,1)="1",3.0,BD355),$D$5+$E$5*(BU355*BN355/($K$5*1000))+$F$5*(BU355*BN355/($K$5*1000))*MAX(MIN(BA355,$J$5),$I$5)*MAX(MIN(BA355,$J$5),$I$5)+$G$5*MAX(MIN(BA355,$J$5),$I$5)*(BU355*BN355/($K$5*1000))+$H$5*(BU355*BN355/($K$5*1000))*(BU355*BN355/($K$5*1000)))</f>
        <v>0</v>
      </c>
      <c r="R355">
        <f>I355*(1000-(1000*0.61365*exp(17.502*V355/(240.97+V355))/(BN355+BO355)+BI355)/2)/(1000*0.61365*exp(17.502*V355/(240.97+V355))/(BN355+BO355)-BI355)</f>
        <v>0</v>
      </c>
      <c r="S355">
        <f>1/((BB355+1)/(P355/1.6)+1/(Q355/1.37)) + BB355/((BB355+1)/(P355/1.6) + BB355/(Q355/1.37))</f>
        <v>0</v>
      </c>
      <c r="T355">
        <f>(AW355*AZ355)</f>
        <v>0</v>
      </c>
      <c r="U355">
        <f>(BP355+(T355+2*0.95*5.67E-8*(((BP355+$B$7)+273)^4-(BP355+273)^4)-44100*I355)/(1.84*29.3*Q355+8*0.95*5.67E-8*(BP355+273)^3))</f>
        <v>0</v>
      </c>
      <c r="V355">
        <f>($C$7*BQ355+$D$7*BR355+$E$7*U355)</f>
        <v>0</v>
      </c>
      <c r="W355">
        <f>0.61365*exp(17.502*V355/(240.97+V355))</f>
        <v>0</v>
      </c>
      <c r="X355">
        <f>(Y355/Z355*100)</f>
        <v>0</v>
      </c>
      <c r="Y355">
        <f>BI355*(BN355+BO355)/1000</f>
        <v>0</v>
      </c>
      <c r="Z355">
        <f>0.61365*exp(17.502*BP355/(240.97+BP355))</f>
        <v>0</v>
      </c>
      <c r="AA355">
        <f>(W355-BI355*(BN355+BO355)/1000)</f>
        <v>0</v>
      </c>
      <c r="AB355">
        <f>(-I355*44100)</f>
        <v>0</v>
      </c>
      <c r="AC355">
        <f>2*29.3*Q355*0.92*(BP355-V355)</f>
        <v>0</v>
      </c>
      <c r="AD355">
        <f>2*0.95*5.67E-8*(((BP355+$B$7)+273)^4-(V355+273)^4)</f>
        <v>0</v>
      </c>
      <c r="AE355">
        <f>T355+AD355+AB355+AC355</f>
        <v>0</v>
      </c>
      <c r="AF355">
        <f>BM355*AT355*(BH355-BG355*(1000-AT355*BJ355)/(1000-AT355*BI355))/(100*BA355)</f>
        <v>0</v>
      </c>
      <c r="AG355">
        <f>1000*BM355*AT355*(BI355-BJ355)/(100*BA355*(1000-AT355*BI355))</f>
        <v>0</v>
      </c>
      <c r="AH355">
        <f>(AI355 - AJ355 - BN355*1E3/(8.314*(BP355+273.15)) * AL355/BM355 * AK355) * BM355/(100*BA355) * (1000 - BJ355)/1000</f>
        <v>0</v>
      </c>
      <c r="AI355">
        <v>426.9941848431479</v>
      </c>
      <c r="AJ355">
        <v>425.7744</v>
      </c>
      <c r="AK355">
        <v>-0.004487910919466319</v>
      </c>
      <c r="AL355">
        <v>67.2217851540548</v>
      </c>
      <c r="AM355">
        <f>(AO355 - AN355 + BN355*1E3/(8.314*(BP355+273.15)) * AQ355/BM355 * AP355) * BM355/(100*BA355) * 1000/(1000 - AO355)</f>
        <v>0</v>
      </c>
      <c r="AN355">
        <v>16.37982575889277</v>
      </c>
      <c r="AO355">
        <v>16.82037939393939</v>
      </c>
      <c r="AP355">
        <v>-0.007553839601285621</v>
      </c>
      <c r="AQ355">
        <v>78.52801143891773</v>
      </c>
      <c r="AR355">
        <v>0</v>
      </c>
      <c r="AS355">
        <v>0</v>
      </c>
      <c r="AT355">
        <f>IF(AR355*$H$13&gt;=AV355,1.0,(AV355/(AV355-AR355*$H$13)))</f>
        <v>0</v>
      </c>
      <c r="AU355">
        <f>(AT355-1)*100</f>
        <v>0</v>
      </c>
      <c r="AV355">
        <f>MAX(0,($B$13+$C$13*BU355)/(1+$D$13*BU355)*BN355/(BP355+273)*$E$13)</f>
        <v>0</v>
      </c>
      <c r="AW355">
        <f>$B$11*BV355+$C$11*BW355+$F$11*CH355*(1-CK355)</f>
        <v>0</v>
      </c>
      <c r="AX355">
        <f>AW355*AY355</f>
        <v>0</v>
      </c>
      <c r="AY355">
        <f>($B$11*$D$9+$C$11*$D$9+$F$11*((CU355+CM355)/MAX(CU355+CM355+CV355, 0.1)*$I$9+CV355/MAX(CU355+CM355+CV355, 0.1)*$J$9))/($B$11+$C$11+$F$11)</f>
        <v>0</v>
      </c>
      <c r="AZ355">
        <f>($B$11*$K$9+$C$11*$K$9+$F$11*((CU355+CM355)/MAX(CU355+CM355+CV355, 0.1)*$P$9+CV355/MAX(CU355+CM355+CV355, 0.1)*$Q$9))/($B$11+$C$11+$F$11)</f>
        <v>0</v>
      </c>
      <c r="BA355">
        <v>6</v>
      </c>
      <c r="BB355">
        <v>0.5</v>
      </c>
      <c r="BC355" t="s">
        <v>355</v>
      </c>
      <c r="BD355">
        <v>2</v>
      </c>
      <c r="BE355" t="b">
        <v>1</v>
      </c>
      <c r="BF355">
        <v>1714167380.75</v>
      </c>
      <c r="BG355">
        <v>418.6970333333332</v>
      </c>
      <c r="BH355">
        <v>420.0048666666668</v>
      </c>
      <c r="BI355">
        <v>16.88972</v>
      </c>
      <c r="BJ355">
        <v>16.40650666666667</v>
      </c>
      <c r="BK355">
        <v>421.0180333333333</v>
      </c>
      <c r="BL355">
        <v>16.88995333333334</v>
      </c>
      <c r="BM355">
        <v>599.9812666666668</v>
      </c>
      <c r="BN355">
        <v>101.2636666666667</v>
      </c>
      <c r="BO355">
        <v>0.09995944000000002</v>
      </c>
      <c r="BP355">
        <v>27.19244333333333</v>
      </c>
      <c r="BQ355">
        <v>27.39312</v>
      </c>
      <c r="BR355">
        <v>999.9000000000002</v>
      </c>
      <c r="BS355">
        <v>0</v>
      </c>
      <c r="BT355">
        <v>0</v>
      </c>
      <c r="BU355">
        <v>10003.06666666667</v>
      </c>
      <c r="BV355">
        <v>0</v>
      </c>
      <c r="BW355">
        <v>230.7105333333334</v>
      </c>
      <c r="BX355">
        <v>-1.307779666666666</v>
      </c>
      <c r="BY355">
        <v>425.8903666666666</v>
      </c>
      <c r="BZ355">
        <v>427.0107333333332</v>
      </c>
      <c r="CA355">
        <v>0.4832114</v>
      </c>
      <c r="CB355">
        <v>420.0048666666668</v>
      </c>
      <c r="CC355">
        <v>16.40650666666667</v>
      </c>
      <c r="CD355">
        <v>1.710312666666667</v>
      </c>
      <c r="CE355">
        <v>1.661381333333333</v>
      </c>
      <c r="CF355">
        <v>14.99029666666667</v>
      </c>
      <c r="CG355">
        <v>14.54021333333333</v>
      </c>
      <c r="CH355">
        <v>400.0502999999999</v>
      </c>
      <c r="CI355">
        <v>0.9000032</v>
      </c>
      <c r="CJ355">
        <v>0.09999682666666668</v>
      </c>
      <c r="CK355">
        <v>0</v>
      </c>
      <c r="CL355">
        <v>116.6819666666667</v>
      </c>
      <c r="CM355">
        <v>5.00098</v>
      </c>
      <c r="CN355">
        <v>809.7221000000002</v>
      </c>
      <c r="CO355">
        <v>3656.389666666667</v>
      </c>
      <c r="CP355">
        <v>35.4081</v>
      </c>
      <c r="CQ355">
        <v>38.21643333333332</v>
      </c>
      <c r="CR355">
        <v>37.00383333333333</v>
      </c>
      <c r="CS355">
        <v>37.38086666666666</v>
      </c>
      <c r="CT355">
        <v>37.32903333333334</v>
      </c>
      <c r="CU355">
        <v>355.5456666666666</v>
      </c>
      <c r="CV355">
        <v>39.50533333333333</v>
      </c>
      <c r="CW355">
        <v>0</v>
      </c>
      <c r="CX355">
        <v>1714167475.7</v>
      </c>
      <c r="CY355">
        <v>0</v>
      </c>
      <c r="CZ355">
        <v>1714166743.6</v>
      </c>
      <c r="DA355" t="s">
        <v>1044</v>
      </c>
      <c r="DB355">
        <v>1714166742.6</v>
      </c>
      <c r="DC355">
        <v>1714166743.6</v>
      </c>
      <c r="DD355">
        <v>12</v>
      </c>
      <c r="DE355">
        <v>-1.782</v>
      </c>
      <c r="DF355">
        <v>0.008</v>
      </c>
      <c r="DG355">
        <v>-2.327</v>
      </c>
      <c r="DH355">
        <v>-0.003</v>
      </c>
      <c r="DI355">
        <v>420</v>
      </c>
      <c r="DJ355">
        <v>16</v>
      </c>
      <c r="DK355">
        <v>0.57</v>
      </c>
      <c r="DL355">
        <v>0.18</v>
      </c>
      <c r="DM355">
        <v>-1.2791665</v>
      </c>
      <c r="DN355">
        <v>-0.5272090806754222</v>
      </c>
      <c r="DO355">
        <v>0.05941930513519995</v>
      </c>
      <c r="DP355">
        <v>0</v>
      </c>
      <c r="DQ355">
        <v>0.4907674</v>
      </c>
      <c r="DR355">
        <v>-0.1612905140712951</v>
      </c>
      <c r="DS355">
        <v>0.02020373699690233</v>
      </c>
      <c r="DT355">
        <v>0</v>
      </c>
      <c r="DU355">
        <v>0</v>
      </c>
      <c r="DV355">
        <v>2</v>
      </c>
      <c r="DW355" t="s">
        <v>357</v>
      </c>
      <c r="DX355">
        <v>3.22903</v>
      </c>
      <c r="DY355">
        <v>2.70441</v>
      </c>
      <c r="DZ355">
        <v>0.105462</v>
      </c>
      <c r="EA355">
        <v>0.105616</v>
      </c>
      <c r="EB355">
        <v>0.0896846</v>
      </c>
      <c r="EC355">
        <v>0.08850420000000001</v>
      </c>
      <c r="ED355">
        <v>29157.8</v>
      </c>
      <c r="EE355">
        <v>28433.8</v>
      </c>
      <c r="EF355">
        <v>31221</v>
      </c>
      <c r="EG355">
        <v>30144.6</v>
      </c>
      <c r="EH355">
        <v>38065.9</v>
      </c>
      <c r="EI355">
        <v>36351</v>
      </c>
      <c r="EJ355">
        <v>43751.8</v>
      </c>
      <c r="EK355">
        <v>42115.5</v>
      </c>
      <c r="EL355">
        <v>2.13465</v>
      </c>
      <c r="EM355">
        <v>1.86922</v>
      </c>
      <c r="EN355">
        <v>0.116929</v>
      </c>
      <c r="EO355">
        <v>0</v>
      </c>
      <c r="EP355">
        <v>25.4788</v>
      </c>
      <c r="EQ355">
        <v>999.9</v>
      </c>
      <c r="ER355">
        <v>40.6</v>
      </c>
      <c r="ES355">
        <v>32.6</v>
      </c>
      <c r="ET355">
        <v>19.8065</v>
      </c>
      <c r="EU355">
        <v>61.4479</v>
      </c>
      <c r="EV355">
        <v>22.4279</v>
      </c>
      <c r="EW355">
        <v>1</v>
      </c>
      <c r="EX355">
        <v>0.0152515</v>
      </c>
      <c r="EY355">
        <v>-1.13923</v>
      </c>
      <c r="EZ355">
        <v>20.1523</v>
      </c>
      <c r="FA355">
        <v>5.22762</v>
      </c>
      <c r="FB355">
        <v>11.998</v>
      </c>
      <c r="FC355">
        <v>4.96735</v>
      </c>
      <c r="FD355">
        <v>3.297</v>
      </c>
      <c r="FE355">
        <v>9999</v>
      </c>
      <c r="FF355">
        <v>9999</v>
      </c>
      <c r="FG355">
        <v>9999</v>
      </c>
      <c r="FH355">
        <v>31.1</v>
      </c>
      <c r="FI355">
        <v>4.97153</v>
      </c>
      <c r="FJ355">
        <v>1.86825</v>
      </c>
      <c r="FK355">
        <v>1.85959</v>
      </c>
      <c r="FL355">
        <v>1.86569</v>
      </c>
      <c r="FM355">
        <v>1.86356</v>
      </c>
      <c r="FN355">
        <v>1.86493</v>
      </c>
      <c r="FO355">
        <v>1.86036</v>
      </c>
      <c r="FP355">
        <v>1.86445</v>
      </c>
      <c r="FQ355">
        <v>0</v>
      </c>
      <c r="FR355">
        <v>0</v>
      </c>
      <c r="FS355">
        <v>0</v>
      </c>
      <c r="FT355">
        <v>0</v>
      </c>
      <c r="FU355" t="s">
        <v>358</v>
      </c>
      <c r="FV355" t="s">
        <v>359</v>
      </c>
      <c r="FW355" t="s">
        <v>360</v>
      </c>
      <c r="FX355" t="s">
        <v>360</v>
      </c>
      <c r="FY355" t="s">
        <v>360</v>
      </c>
      <c r="FZ355" t="s">
        <v>360</v>
      </c>
      <c r="GA355">
        <v>0</v>
      </c>
      <c r="GB355">
        <v>100</v>
      </c>
      <c r="GC355">
        <v>100</v>
      </c>
      <c r="GD355">
        <v>-2.32</v>
      </c>
      <c r="GE355">
        <v>-0.0005</v>
      </c>
      <c r="GF355">
        <v>-0.4708406808782166</v>
      </c>
      <c r="GG355">
        <v>-0.004200780211792431</v>
      </c>
      <c r="GH355">
        <v>-6.086107273994438E-07</v>
      </c>
      <c r="GI355">
        <v>3.538391214060535E-10</v>
      </c>
      <c r="GJ355">
        <v>-0.02887423234413912</v>
      </c>
      <c r="GK355">
        <v>0.006682484536868237</v>
      </c>
      <c r="GL355">
        <v>-0.0007200357986506558</v>
      </c>
      <c r="GM355">
        <v>2.515042002614049E-05</v>
      </c>
      <c r="GN355">
        <v>15</v>
      </c>
      <c r="GO355">
        <v>1944</v>
      </c>
      <c r="GP355">
        <v>3</v>
      </c>
      <c r="GQ355">
        <v>20</v>
      </c>
      <c r="GR355">
        <v>10.8</v>
      </c>
      <c r="GS355">
        <v>10.7</v>
      </c>
      <c r="GT355">
        <v>1.13525</v>
      </c>
      <c r="GU355">
        <v>2.44629</v>
      </c>
      <c r="GV355">
        <v>1.44897</v>
      </c>
      <c r="GW355">
        <v>2.28638</v>
      </c>
      <c r="GX355">
        <v>1.55151</v>
      </c>
      <c r="GY355">
        <v>2.33154</v>
      </c>
      <c r="GZ355">
        <v>37.7711</v>
      </c>
      <c r="HA355">
        <v>24.0787</v>
      </c>
      <c r="HB355">
        <v>18</v>
      </c>
      <c r="HC355">
        <v>610.674</v>
      </c>
      <c r="HD355">
        <v>441.546</v>
      </c>
      <c r="HE355">
        <v>27.9993</v>
      </c>
      <c r="HF355">
        <v>27.2358</v>
      </c>
      <c r="HG355">
        <v>29.9999</v>
      </c>
      <c r="HH355">
        <v>27.3295</v>
      </c>
      <c r="HI355">
        <v>27.2959</v>
      </c>
      <c r="HJ355">
        <v>22.7283</v>
      </c>
      <c r="HK355">
        <v>28.1047</v>
      </c>
      <c r="HL355">
        <v>48.8862</v>
      </c>
      <c r="HM355">
        <v>28</v>
      </c>
      <c r="HN355">
        <v>420</v>
      </c>
      <c r="HO355">
        <v>16.3383</v>
      </c>
      <c r="HP355">
        <v>99.07389999999999</v>
      </c>
      <c r="HQ355">
        <v>100.614</v>
      </c>
    </row>
    <row r="356" spans="1:225">
      <c r="A356">
        <v>340</v>
      </c>
      <c r="B356">
        <v>1714167415.5</v>
      </c>
      <c r="C356">
        <v>16358.40000009537</v>
      </c>
      <c r="D356" t="s">
        <v>1071</v>
      </c>
      <c r="E356" t="s">
        <v>1072</v>
      </c>
      <c r="F356">
        <v>5</v>
      </c>
      <c r="G356" t="s">
        <v>671</v>
      </c>
      <c r="H356">
        <v>1714167407.5</v>
      </c>
      <c r="I356">
        <f>(J356)/1000</f>
        <v>0</v>
      </c>
      <c r="J356">
        <f>IF(BE356, AM356, AG356)</f>
        <v>0</v>
      </c>
      <c r="K356">
        <f>IF(BE356, AH356, AF356)</f>
        <v>0</v>
      </c>
      <c r="L356">
        <f>BG356 - IF(AT356&gt;1, K356*BA356*100.0/(AV356*BU356), 0)</f>
        <v>0</v>
      </c>
      <c r="M356">
        <f>((S356-I356/2)*L356-K356)/(S356+I356/2)</f>
        <v>0</v>
      </c>
      <c r="N356">
        <f>M356*(BN356+BO356)/1000.0</f>
        <v>0</v>
      </c>
      <c r="O356">
        <f>(BG356 - IF(AT356&gt;1, K356*BA356*100.0/(AV356*BU356), 0))*(BN356+BO356)/1000.0</f>
        <v>0</v>
      </c>
      <c r="P356">
        <f>2.0/((1/R356-1/Q356)+SIGN(R356)*SQRT((1/R356-1/Q356)*(1/R356-1/Q356) + 4*BB356/((BB356+1)*(BB356+1))*(2*1/R356*1/Q356-1/Q356*1/Q356)))</f>
        <v>0</v>
      </c>
      <c r="Q356">
        <f>IF(LEFT(BC356,1)&lt;&gt;"0",IF(LEFT(BC356,1)="1",3.0,BD356),$D$5+$E$5*(BU356*BN356/($K$5*1000))+$F$5*(BU356*BN356/($K$5*1000))*MAX(MIN(BA356,$J$5),$I$5)*MAX(MIN(BA356,$J$5),$I$5)+$G$5*MAX(MIN(BA356,$J$5),$I$5)*(BU356*BN356/($K$5*1000))+$H$5*(BU356*BN356/($K$5*1000))*(BU356*BN356/($K$5*1000)))</f>
        <v>0</v>
      </c>
      <c r="R356">
        <f>I356*(1000-(1000*0.61365*exp(17.502*V356/(240.97+V356))/(BN356+BO356)+BI356)/2)/(1000*0.61365*exp(17.502*V356/(240.97+V356))/(BN356+BO356)-BI356)</f>
        <v>0</v>
      </c>
      <c r="S356">
        <f>1/((BB356+1)/(P356/1.6)+1/(Q356/1.37)) + BB356/((BB356+1)/(P356/1.6) + BB356/(Q356/1.37))</f>
        <v>0</v>
      </c>
      <c r="T356">
        <f>(AW356*AZ356)</f>
        <v>0</v>
      </c>
      <c r="U356">
        <f>(BP356+(T356+2*0.95*5.67E-8*(((BP356+$B$7)+273)^4-(BP356+273)^4)-44100*I356)/(1.84*29.3*Q356+8*0.95*5.67E-8*(BP356+273)^3))</f>
        <v>0</v>
      </c>
      <c r="V356">
        <f>($C$7*BQ356+$D$7*BR356+$E$7*U356)</f>
        <v>0</v>
      </c>
      <c r="W356">
        <f>0.61365*exp(17.502*V356/(240.97+V356))</f>
        <v>0</v>
      </c>
      <c r="X356">
        <f>(Y356/Z356*100)</f>
        <v>0</v>
      </c>
      <c r="Y356">
        <f>BI356*(BN356+BO356)/1000</f>
        <v>0</v>
      </c>
      <c r="Z356">
        <f>0.61365*exp(17.502*BP356/(240.97+BP356))</f>
        <v>0</v>
      </c>
      <c r="AA356">
        <f>(W356-BI356*(BN356+BO356)/1000)</f>
        <v>0</v>
      </c>
      <c r="AB356">
        <f>(-I356*44100)</f>
        <v>0</v>
      </c>
      <c r="AC356">
        <f>2*29.3*Q356*0.92*(BP356-V356)</f>
        <v>0</v>
      </c>
      <c r="AD356">
        <f>2*0.95*5.67E-8*(((BP356+$B$7)+273)^4-(V356+273)^4)</f>
        <v>0</v>
      </c>
      <c r="AE356">
        <f>T356+AD356+AB356+AC356</f>
        <v>0</v>
      </c>
      <c r="AF356">
        <f>BM356*AT356*(BH356-BG356*(1000-AT356*BJ356)/(1000-AT356*BI356))/(100*BA356)</f>
        <v>0</v>
      </c>
      <c r="AG356">
        <f>1000*BM356*AT356*(BI356-BJ356)/(100*BA356*(1000-AT356*BI356))</f>
        <v>0</v>
      </c>
      <c r="AH356">
        <f>(AI356 - AJ356 - BN356*1E3/(8.314*(BP356+273.15)) * AL356/BM356 * AK356) * BM356/(100*BA356) * (1000 - BJ356)/1000</f>
        <v>0</v>
      </c>
      <c r="AI356">
        <v>426.9851538233746</v>
      </c>
      <c r="AJ356">
        <v>425.6852484848487</v>
      </c>
      <c r="AK356">
        <v>0.0003879574991570228</v>
      </c>
      <c r="AL356">
        <v>67.2217851540548</v>
      </c>
      <c r="AM356">
        <f>(AO356 - AN356 + BN356*1E3/(8.314*(BP356+273.15)) * AQ356/BM356 * AP356) * BM356/(100*BA356) * 1000/(1000 - AO356)</f>
        <v>0</v>
      </c>
      <c r="AN356">
        <v>16.3555667478544</v>
      </c>
      <c r="AO356">
        <v>16.76170666666667</v>
      </c>
      <c r="AP356">
        <v>-0.0001240568927836692</v>
      </c>
      <c r="AQ356">
        <v>78.52801143891773</v>
      </c>
      <c r="AR356">
        <v>0</v>
      </c>
      <c r="AS356">
        <v>0</v>
      </c>
      <c r="AT356">
        <f>IF(AR356*$H$13&gt;=AV356,1.0,(AV356/(AV356-AR356*$H$13)))</f>
        <v>0</v>
      </c>
      <c r="AU356">
        <f>(AT356-1)*100</f>
        <v>0</v>
      </c>
      <c r="AV356">
        <f>MAX(0,($B$13+$C$13*BU356)/(1+$D$13*BU356)*BN356/(BP356+273)*$E$13)</f>
        <v>0</v>
      </c>
      <c r="AW356">
        <f>$B$11*BV356+$C$11*BW356+$F$11*CH356*(1-CK356)</f>
        <v>0</v>
      </c>
      <c r="AX356">
        <f>AW356*AY356</f>
        <v>0</v>
      </c>
      <c r="AY356">
        <f>($B$11*$D$9+$C$11*$D$9+$F$11*((CU356+CM356)/MAX(CU356+CM356+CV356, 0.1)*$I$9+CV356/MAX(CU356+CM356+CV356, 0.1)*$J$9))/($B$11+$C$11+$F$11)</f>
        <v>0</v>
      </c>
      <c r="AZ356">
        <f>($B$11*$K$9+$C$11*$K$9+$F$11*((CU356+CM356)/MAX(CU356+CM356+CV356, 0.1)*$P$9+CV356/MAX(CU356+CM356+CV356, 0.1)*$Q$9))/($B$11+$C$11+$F$11)</f>
        <v>0</v>
      </c>
      <c r="BA356">
        <v>6</v>
      </c>
      <c r="BB356">
        <v>0.5</v>
      </c>
      <c r="BC356" t="s">
        <v>355</v>
      </c>
      <c r="BD356">
        <v>2</v>
      </c>
      <c r="BE356" t="b">
        <v>1</v>
      </c>
      <c r="BF356">
        <v>1714167407.5</v>
      </c>
      <c r="BG356">
        <v>418.5955161290323</v>
      </c>
      <c r="BH356">
        <v>419.9386451612903</v>
      </c>
      <c r="BI356">
        <v>16.77112580645162</v>
      </c>
      <c r="BJ356">
        <v>16.35932903225806</v>
      </c>
      <c r="BK356">
        <v>420.9159354838709</v>
      </c>
      <c r="BL356">
        <v>16.77181935483871</v>
      </c>
      <c r="BM356">
        <v>600.0326129032256</v>
      </c>
      <c r="BN356">
        <v>101.2553548387097</v>
      </c>
      <c r="BO356">
        <v>0.09997609032258066</v>
      </c>
      <c r="BP356">
        <v>27.14365806451612</v>
      </c>
      <c r="BQ356">
        <v>27.35446774193548</v>
      </c>
      <c r="BR356">
        <v>999.9000000000003</v>
      </c>
      <c r="BS356">
        <v>0</v>
      </c>
      <c r="BT356">
        <v>0</v>
      </c>
      <c r="BU356">
        <v>10002.68129032258</v>
      </c>
      <c r="BV356">
        <v>0</v>
      </c>
      <c r="BW356">
        <v>232.0269032258064</v>
      </c>
      <c r="BX356">
        <v>-1.343115483870968</v>
      </c>
      <c r="BY356">
        <v>425.7355161290323</v>
      </c>
      <c r="BZ356">
        <v>426.9228387096773</v>
      </c>
      <c r="CA356">
        <v>0.4117934193548387</v>
      </c>
      <c r="CB356">
        <v>419.9386451612903</v>
      </c>
      <c r="CC356">
        <v>16.35932903225806</v>
      </c>
      <c r="CD356">
        <v>1.698169032258065</v>
      </c>
      <c r="CE356">
        <v>1.656472258064516</v>
      </c>
      <c r="CF356">
        <v>14.87969677419355</v>
      </c>
      <c r="CG356">
        <v>14.49442580645161</v>
      </c>
      <c r="CH356">
        <v>400.0066774193547</v>
      </c>
      <c r="CI356">
        <v>0.9000028387096775</v>
      </c>
      <c r="CJ356">
        <v>0.0999971870967742</v>
      </c>
      <c r="CK356">
        <v>0</v>
      </c>
      <c r="CL356">
        <v>115.1321935483871</v>
      </c>
      <c r="CM356">
        <v>5.00098</v>
      </c>
      <c r="CN356">
        <v>791.2255161290321</v>
      </c>
      <c r="CO356">
        <v>3655.984838709677</v>
      </c>
      <c r="CP356">
        <v>35.16112903225806</v>
      </c>
      <c r="CQ356">
        <v>38.04019354838709</v>
      </c>
      <c r="CR356">
        <v>36.76793548387096</v>
      </c>
      <c r="CS356">
        <v>37.12487096774194</v>
      </c>
      <c r="CT356">
        <v>37.13893548387096</v>
      </c>
      <c r="CU356">
        <v>355.5067741935484</v>
      </c>
      <c r="CV356">
        <v>39.50032258064516</v>
      </c>
      <c r="CW356">
        <v>0</v>
      </c>
      <c r="CX356">
        <v>1714167502.7</v>
      </c>
      <c r="CY356">
        <v>0</v>
      </c>
      <c r="CZ356">
        <v>1714166743.6</v>
      </c>
      <c r="DA356" t="s">
        <v>1044</v>
      </c>
      <c r="DB356">
        <v>1714166742.6</v>
      </c>
      <c r="DC356">
        <v>1714166743.6</v>
      </c>
      <c r="DD356">
        <v>12</v>
      </c>
      <c r="DE356">
        <v>-1.782</v>
      </c>
      <c r="DF356">
        <v>0.008</v>
      </c>
      <c r="DG356">
        <v>-2.327</v>
      </c>
      <c r="DH356">
        <v>-0.003</v>
      </c>
      <c r="DI356">
        <v>420</v>
      </c>
      <c r="DJ356">
        <v>16</v>
      </c>
      <c r="DK356">
        <v>0.57</v>
      </c>
      <c r="DL356">
        <v>0.18</v>
      </c>
      <c r="DM356">
        <v>-1.37862575</v>
      </c>
      <c r="DN356">
        <v>0.4019071294559141</v>
      </c>
      <c r="DO356">
        <v>0.1094410629262961</v>
      </c>
      <c r="DP356">
        <v>0</v>
      </c>
      <c r="DQ356">
        <v>0.4152369</v>
      </c>
      <c r="DR356">
        <v>-0.0597074071294571</v>
      </c>
      <c r="DS356">
        <v>0.005953372866703379</v>
      </c>
      <c r="DT356">
        <v>1</v>
      </c>
      <c r="DU356">
        <v>1</v>
      </c>
      <c r="DV356">
        <v>2</v>
      </c>
      <c r="DW356" t="s">
        <v>368</v>
      </c>
      <c r="DX356">
        <v>3.22877</v>
      </c>
      <c r="DY356">
        <v>2.70433</v>
      </c>
      <c r="DZ356">
        <v>0.105442</v>
      </c>
      <c r="EA356">
        <v>0.1056</v>
      </c>
      <c r="EB356">
        <v>0.0894571</v>
      </c>
      <c r="EC356">
        <v>0.0884061</v>
      </c>
      <c r="ED356">
        <v>29159.6</v>
      </c>
      <c r="EE356">
        <v>28435.6</v>
      </c>
      <c r="EF356">
        <v>31222.2</v>
      </c>
      <c r="EG356">
        <v>30145.9</v>
      </c>
      <c r="EH356">
        <v>38077.2</v>
      </c>
      <c r="EI356">
        <v>36356.8</v>
      </c>
      <c r="EJ356">
        <v>43753.8</v>
      </c>
      <c r="EK356">
        <v>42117.6</v>
      </c>
      <c r="EL356">
        <v>2.13465</v>
      </c>
      <c r="EM356">
        <v>1.86983</v>
      </c>
      <c r="EN356">
        <v>0.11497</v>
      </c>
      <c r="EO356">
        <v>0</v>
      </c>
      <c r="EP356">
        <v>25.4502</v>
      </c>
      <c r="EQ356">
        <v>999.9</v>
      </c>
      <c r="ER356">
        <v>40.7</v>
      </c>
      <c r="ES356">
        <v>32.6</v>
      </c>
      <c r="ET356">
        <v>19.8563</v>
      </c>
      <c r="EU356">
        <v>61.2979</v>
      </c>
      <c r="EV356">
        <v>22.8806</v>
      </c>
      <c r="EW356">
        <v>1</v>
      </c>
      <c r="EX356">
        <v>0.013966</v>
      </c>
      <c r="EY356">
        <v>-1.16367</v>
      </c>
      <c r="EZ356">
        <v>20.1543</v>
      </c>
      <c r="FA356">
        <v>5.22388</v>
      </c>
      <c r="FB356">
        <v>11.998</v>
      </c>
      <c r="FC356">
        <v>4.9673</v>
      </c>
      <c r="FD356">
        <v>3.297</v>
      </c>
      <c r="FE356">
        <v>9999</v>
      </c>
      <c r="FF356">
        <v>9999</v>
      </c>
      <c r="FG356">
        <v>9999</v>
      </c>
      <c r="FH356">
        <v>31.1</v>
      </c>
      <c r="FI356">
        <v>4.9715</v>
      </c>
      <c r="FJ356">
        <v>1.86826</v>
      </c>
      <c r="FK356">
        <v>1.85959</v>
      </c>
      <c r="FL356">
        <v>1.86569</v>
      </c>
      <c r="FM356">
        <v>1.86354</v>
      </c>
      <c r="FN356">
        <v>1.86492</v>
      </c>
      <c r="FO356">
        <v>1.86035</v>
      </c>
      <c r="FP356">
        <v>1.86447</v>
      </c>
      <c r="FQ356">
        <v>0</v>
      </c>
      <c r="FR356">
        <v>0</v>
      </c>
      <c r="FS356">
        <v>0</v>
      </c>
      <c r="FT356">
        <v>0</v>
      </c>
      <c r="FU356" t="s">
        <v>358</v>
      </c>
      <c r="FV356" t="s">
        <v>359</v>
      </c>
      <c r="FW356" t="s">
        <v>360</v>
      </c>
      <c r="FX356" t="s">
        <v>360</v>
      </c>
      <c r="FY356" t="s">
        <v>360</v>
      </c>
      <c r="FZ356" t="s">
        <v>360</v>
      </c>
      <c r="GA356">
        <v>0</v>
      </c>
      <c r="GB356">
        <v>100</v>
      </c>
      <c r="GC356">
        <v>100</v>
      </c>
      <c r="GD356">
        <v>-2.321</v>
      </c>
      <c r="GE356">
        <v>-0.0007</v>
      </c>
      <c r="GF356">
        <v>-0.4708406808782166</v>
      </c>
      <c r="GG356">
        <v>-0.004200780211792431</v>
      </c>
      <c r="GH356">
        <v>-6.086107273994438E-07</v>
      </c>
      <c r="GI356">
        <v>3.538391214060535E-10</v>
      </c>
      <c r="GJ356">
        <v>-0.02887423234413912</v>
      </c>
      <c r="GK356">
        <v>0.006682484536868237</v>
      </c>
      <c r="GL356">
        <v>-0.0007200357986506558</v>
      </c>
      <c r="GM356">
        <v>2.515042002614049E-05</v>
      </c>
      <c r="GN356">
        <v>15</v>
      </c>
      <c r="GO356">
        <v>1944</v>
      </c>
      <c r="GP356">
        <v>3</v>
      </c>
      <c r="GQ356">
        <v>20</v>
      </c>
      <c r="GR356">
        <v>11.2</v>
      </c>
      <c r="GS356">
        <v>11.2</v>
      </c>
      <c r="GT356">
        <v>1.13525</v>
      </c>
      <c r="GU356">
        <v>2.43896</v>
      </c>
      <c r="GV356">
        <v>1.44775</v>
      </c>
      <c r="GW356">
        <v>2.28638</v>
      </c>
      <c r="GX356">
        <v>1.55151</v>
      </c>
      <c r="GY356">
        <v>2.30103</v>
      </c>
      <c r="GZ356">
        <v>37.747</v>
      </c>
      <c r="HA356">
        <v>24.0787</v>
      </c>
      <c r="HB356">
        <v>18</v>
      </c>
      <c r="HC356">
        <v>610.4829999999999</v>
      </c>
      <c r="HD356">
        <v>441.769</v>
      </c>
      <c r="HE356">
        <v>27.9983</v>
      </c>
      <c r="HF356">
        <v>27.216</v>
      </c>
      <c r="HG356">
        <v>29.9999</v>
      </c>
      <c r="HH356">
        <v>27.311</v>
      </c>
      <c r="HI356">
        <v>27.278</v>
      </c>
      <c r="HJ356">
        <v>22.7263</v>
      </c>
      <c r="HK356">
        <v>28.1047</v>
      </c>
      <c r="HL356">
        <v>48.8862</v>
      </c>
      <c r="HM356">
        <v>28</v>
      </c>
      <c r="HN356">
        <v>420</v>
      </c>
      <c r="HO356">
        <v>16.3485</v>
      </c>
      <c r="HP356">
        <v>99.0782</v>
      </c>
      <c r="HQ356">
        <v>100.618</v>
      </c>
    </row>
    <row r="357" spans="1:225">
      <c r="A357">
        <v>341</v>
      </c>
      <c r="B357">
        <v>1714167425.5</v>
      </c>
      <c r="C357">
        <v>16368.40000009537</v>
      </c>
      <c r="D357" t="s">
        <v>1073</v>
      </c>
      <c r="E357" t="s">
        <v>1074</v>
      </c>
      <c r="F357">
        <v>5</v>
      </c>
      <c r="G357" t="s">
        <v>671</v>
      </c>
      <c r="H357">
        <v>1714167417.827586</v>
      </c>
      <c r="I357">
        <f>(J357)/1000</f>
        <v>0</v>
      </c>
      <c r="J357">
        <f>IF(BE357, AM357, AG357)</f>
        <v>0</v>
      </c>
      <c r="K357">
        <f>IF(BE357, AH357, AF357)</f>
        <v>0</v>
      </c>
      <c r="L357">
        <f>BG357 - IF(AT357&gt;1, K357*BA357*100.0/(AV357*BU357), 0)</f>
        <v>0</v>
      </c>
      <c r="M357">
        <f>((S357-I357/2)*L357-K357)/(S357+I357/2)</f>
        <v>0</v>
      </c>
      <c r="N357">
        <f>M357*(BN357+BO357)/1000.0</f>
        <v>0</v>
      </c>
      <c r="O357">
        <f>(BG357 - IF(AT357&gt;1, K357*BA357*100.0/(AV357*BU357), 0))*(BN357+BO357)/1000.0</f>
        <v>0</v>
      </c>
      <c r="P357">
        <f>2.0/((1/R357-1/Q357)+SIGN(R357)*SQRT((1/R357-1/Q357)*(1/R357-1/Q357) + 4*BB357/((BB357+1)*(BB357+1))*(2*1/R357*1/Q357-1/Q357*1/Q357)))</f>
        <v>0</v>
      </c>
      <c r="Q357">
        <f>IF(LEFT(BC357,1)&lt;&gt;"0",IF(LEFT(BC357,1)="1",3.0,BD357),$D$5+$E$5*(BU357*BN357/($K$5*1000))+$F$5*(BU357*BN357/($K$5*1000))*MAX(MIN(BA357,$J$5),$I$5)*MAX(MIN(BA357,$J$5),$I$5)+$G$5*MAX(MIN(BA357,$J$5),$I$5)*(BU357*BN357/($K$5*1000))+$H$5*(BU357*BN357/($K$5*1000))*(BU357*BN357/($K$5*1000)))</f>
        <v>0</v>
      </c>
      <c r="R357">
        <f>I357*(1000-(1000*0.61365*exp(17.502*V357/(240.97+V357))/(BN357+BO357)+BI357)/2)/(1000*0.61365*exp(17.502*V357/(240.97+V357))/(BN357+BO357)-BI357)</f>
        <v>0</v>
      </c>
      <c r="S357">
        <f>1/((BB357+1)/(P357/1.6)+1/(Q357/1.37)) + BB357/((BB357+1)/(P357/1.6) + BB357/(Q357/1.37))</f>
        <v>0</v>
      </c>
      <c r="T357">
        <f>(AW357*AZ357)</f>
        <v>0</v>
      </c>
      <c r="U357">
        <f>(BP357+(T357+2*0.95*5.67E-8*(((BP357+$B$7)+273)^4-(BP357+273)^4)-44100*I357)/(1.84*29.3*Q357+8*0.95*5.67E-8*(BP357+273)^3))</f>
        <v>0</v>
      </c>
      <c r="V357">
        <f>($C$7*BQ357+$D$7*BR357+$E$7*U357)</f>
        <v>0</v>
      </c>
      <c r="W357">
        <f>0.61365*exp(17.502*V357/(240.97+V357))</f>
        <v>0</v>
      </c>
      <c r="X357">
        <f>(Y357/Z357*100)</f>
        <v>0</v>
      </c>
      <c r="Y357">
        <f>BI357*(BN357+BO357)/1000</f>
        <v>0</v>
      </c>
      <c r="Z357">
        <f>0.61365*exp(17.502*BP357/(240.97+BP357))</f>
        <v>0</v>
      </c>
      <c r="AA357">
        <f>(W357-BI357*(BN357+BO357)/1000)</f>
        <v>0</v>
      </c>
      <c r="AB357">
        <f>(-I357*44100)</f>
        <v>0</v>
      </c>
      <c r="AC357">
        <f>2*29.3*Q357*0.92*(BP357-V357)</f>
        <v>0</v>
      </c>
      <c r="AD357">
        <f>2*0.95*5.67E-8*(((BP357+$B$7)+273)^4-(V357+273)^4)</f>
        <v>0</v>
      </c>
      <c r="AE357">
        <f>T357+AD357+AB357+AC357</f>
        <v>0</v>
      </c>
      <c r="AF357">
        <f>BM357*AT357*(BH357-BG357*(1000-AT357*BJ357)/(1000-AT357*BI357))/(100*BA357)</f>
        <v>0</v>
      </c>
      <c r="AG357">
        <f>1000*BM357*AT357*(BI357-BJ357)/(100*BA357*(1000-AT357*BI357))</f>
        <v>0</v>
      </c>
      <c r="AH357">
        <f>(AI357 - AJ357 - BN357*1E3/(8.314*(BP357+273.15)) * AL357/BM357 * AK357) * BM357/(100*BA357) * (1000 - BJ357)/1000</f>
        <v>0</v>
      </c>
      <c r="AI357">
        <v>426.977004096708</v>
      </c>
      <c r="AJ357">
        <v>425.6830424242423</v>
      </c>
      <c r="AK357">
        <v>0.000793121410285015</v>
      </c>
      <c r="AL357">
        <v>67.2217851540548</v>
      </c>
      <c r="AM357">
        <f>(AO357 - AN357 + BN357*1E3/(8.314*(BP357+273.15)) * AQ357/BM357 * AP357) * BM357/(100*BA357) * 1000/(1000 - AO357)</f>
        <v>0</v>
      </c>
      <c r="AN357">
        <v>16.34377342705229</v>
      </c>
      <c r="AO357">
        <v>16.75716909090909</v>
      </c>
      <c r="AP357">
        <v>-1.527642371949464E-05</v>
      </c>
      <c r="AQ357">
        <v>78.52801143891773</v>
      </c>
      <c r="AR357">
        <v>0</v>
      </c>
      <c r="AS357">
        <v>0</v>
      </c>
      <c r="AT357">
        <f>IF(AR357*$H$13&gt;=AV357,1.0,(AV357/(AV357-AR357*$H$13)))</f>
        <v>0</v>
      </c>
      <c r="AU357">
        <f>(AT357-1)*100</f>
        <v>0</v>
      </c>
      <c r="AV357">
        <f>MAX(0,($B$13+$C$13*BU357)/(1+$D$13*BU357)*BN357/(BP357+273)*$E$13)</f>
        <v>0</v>
      </c>
      <c r="AW357">
        <f>$B$11*BV357+$C$11*BW357+$F$11*CH357*(1-CK357)</f>
        <v>0</v>
      </c>
      <c r="AX357">
        <f>AW357*AY357</f>
        <v>0</v>
      </c>
      <c r="AY357">
        <f>($B$11*$D$9+$C$11*$D$9+$F$11*((CU357+CM357)/MAX(CU357+CM357+CV357, 0.1)*$I$9+CV357/MAX(CU357+CM357+CV357, 0.1)*$J$9))/($B$11+$C$11+$F$11)</f>
        <v>0</v>
      </c>
      <c r="AZ357">
        <f>($B$11*$K$9+$C$11*$K$9+$F$11*((CU357+CM357)/MAX(CU357+CM357+CV357, 0.1)*$P$9+CV357/MAX(CU357+CM357+CV357, 0.1)*$Q$9))/($B$11+$C$11+$F$11)</f>
        <v>0</v>
      </c>
      <c r="BA357">
        <v>6</v>
      </c>
      <c r="BB357">
        <v>0.5</v>
      </c>
      <c r="BC357" t="s">
        <v>355</v>
      </c>
      <c r="BD357">
        <v>2</v>
      </c>
      <c r="BE357" t="b">
        <v>1</v>
      </c>
      <c r="BF357">
        <v>1714167417.827586</v>
      </c>
      <c r="BG357">
        <v>418.539275862069</v>
      </c>
      <c r="BH357">
        <v>419.9887586206897</v>
      </c>
      <c r="BI357">
        <v>16.75994827586207</v>
      </c>
      <c r="BJ357">
        <v>16.34981724137931</v>
      </c>
      <c r="BK357">
        <v>420.8593793103448</v>
      </c>
      <c r="BL357">
        <v>16.76068965517242</v>
      </c>
      <c r="BM357">
        <v>599.9968965517243</v>
      </c>
      <c r="BN357">
        <v>101.2530689655173</v>
      </c>
      <c r="BO357">
        <v>0.09985886551724139</v>
      </c>
      <c r="BP357">
        <v>27.11571724137931</v>
      </c>
      <c r="BQ357">
        <v>27.33203793103448</v>
      </c>
      <c r="BR357">
        <v>999.9000000000002</v>
      </c>
      <c r="BS357">
        <v>0</v>
      </c>
      <c r="BT357">
        <v>0</v>
      </c>
      <c r="BU357">
        <v>10008.16448275862</v>
      </c>
      <c r="BV357">
        <v>0</v>
      </c>
      <c r="BW357">
        <v>232.6945517241379</v>
      </c>
      <c r="BX357">
        <v>-1.449575517241379</v>
      </c>
      <c r="BY357">
        <v>425.6735172413793</v>
      </c>
      <c r="BZ357">
        <v>426.9697241379309</v>
      </c>
      <c r="CA357">
        <v>0.4101283793103448</v>
      </c>
      <c r="CB357">
        <v>419.9887586206897</v>
      </c>
      <c r="CC357">
        <v>16.34981724137931</v>
      </c>
      <c r="CD357">
        <v>1.696997931034483</v>
      </c>
      <c r="CE357">
        <v>1.655471379310345</v>
      </c>
      <c r="CF357">
        <v>14.86899310344828</v>
      </c>
      <c r="CG357">
        <v>14.48507586206896</v>
      </c>
      <c r="CH357">
        <v>399.9618965517242</v>
      </c>
      <c r="CI357">
        <v>0.8999961379310347</v>
      </c>
      <c r="CJ357">
        <v>0.1000038655172413</v>
      </c>
      <c r="CK357">
        <v>0</v>
      </c>
      <c r="CL357">
        <v>114.9798620689655</v>
      </c>
      <c r="CM357">
        <v>5.00098</v>
      </c>
      <c r="CN357">
        <v>799.2218965517241</v>
      </c>
      <c r="CO357">
        <v>3655.562758620689</v>
      </c>
      <c r="CP357">
        <v>35.16793103448276</v>
      </c>
      <c r="CQ357">
        <v>38.3123448275862</v>
      </c>
      <c r="CR357">
        <v>36.84241379310344</v>
      </c>
      <c r="CS357">
        <v>37.29720689655172</v>
      </c>
      <c r="CT357">
        <v>37.26706896551724</v>
      </c>
      <c r="CU357">
        <v>355.4631034482759</v>
      </c>
      <c r="CV357">
        <v>39.49896551724138</v>
      </c>
      <c r="CW357">
        <v>0</v>
      </c>
      <c r="CX357">
        <v>1714167512.9</v>
      </c>
      <c r="CY357">
        <v>0</v>
      </c>
      <c r="CZ357">
        <v>1714166743.6</v>
      </c>
      <c r="DA357" t="s">
        <v>1044</v>
      </c>
      <c r="DB357">
        <v>1714166742.6</v>
      </c>
      <c r="DC357">
        <v>1714166743.6</v>
      </c>
      <c r="DD357">
        <v>12</v>
      </c>
      <c r="DE357">
        <v>-1.782</v>
      </c>
      <c r="DF357">
        <v>0.008</v>
      </c>
      <c r="DG357">
        <v>-2.327</v>
      </c>
      <c r="DH357">
        <v>-0.003</v>
      </c>
      <c r="DI357">
        <v>420</v>
      </c>
      <c r="DJ357">
        <v>16</v>
      </c>
      <c r="DK357">
        <v>0.57</v>
      </c>
      <c r="DL357">
        <v>0.18</v>
      </c>
      <c r="DM357">
        <v>-1.396233902439024</v>
      </c>
      <c r="DN357">
        <v>-0.6890602787456435</v>
      </c>
      <c r="DO357">
        <v>0.08726265305912552</v>
      </c>
      <c r="DP357">
        <v>0</v>
      </c>
      <c r="DQ357">
        <v>0.4103056097560976</v>
      </c>
      <c r="DR357">
        <v>0.001736864111498551</v>
      </c>
      <c r="DS357">
        <v>0.002172061860481527</v>
      </c>
      <c r="DT357">
        <v>1</v>
      </c>
      <c r="DU357">
        <v>1</v>
      </c>
      <c r="DV357">
        <v>2</v>
      </c>
      <c r="DW357" t="s">
        <v>368</v>
      </c>
      <c r="DX357">
        <v>3.22907</v>
      </c>
      <c r="DY357">
        <v>2.70431</v>
      </c>
      <c r="DZ357">
        <v>0.105453</v>
      </c>
      <c r="EA357">
        <v>0.10562</v>
      </c>
      <c r="EB357">
        <v>0.089448</v>
      </c>
      <c r="EC357">
        <v>0.0883601</v>
      </c>
      <c r="ED357">
        <v>29159.8</v>
      </c>
      <c r="EE357">
        <v>28435.6</v>
      </c>
      <c r="EF357">
        <v>31222.7</v>
      </c>
      <c r="EG357">
        <v>30146.4</v>
      </c>
      <c r="EH357">
        <v>38078.2</v>
      </c>
      <c r="EI357">
        <v>36359.1</v>
      </c>
      <c r="EJ357">
        <v>43754.4</v>
      </c>
      <c r="EK357">
        <v>42118.2</v>
      </c>
      <c r="EL357">
        <v>2.13477</v>
      </c>
      <c r="EM357">
        <v>1.8699</v>
      </c>
      <c r="EN357">
        <v>0.117078</v>
      </c>
      <c r="EO357">
        <v>0</v>
      </c>
      <c r="EP357">
        <v>25.4177</v>
      </c>
      <c r="EQ357">
        <v>999.9</v>
      </c>
      <c r="ER357">
        <v>40.7</v>
      </c>
      <c r="ES357">
        <v>32.6</v>
      </c>
      <c r="ET357">
        <v>19.8547</v>
      </c>
      <c r="EU357">
        <v>61.7379</v>
      </c>
      <c r="EV357">
        <v>22.7284</v>
      </c>
      <c r="EW357">
        <v>1</v>
      </c>
      <c r="EX357">
        <v>0.0133308</v>
      </c>
      <c r="EY357">
        <v>-1.16972</v>
      </c>
      <c r="EZ357">
        <v>20.1542</v>
      </c>
      <c r="FA357">
        <v>5.22403</v>
      </c>
      <c r="FB357">
        <v>11.998</v>
      </c>
      <c r="FC357">
        <v>4.96745</v>
      </c>
      <c r="FD357">
        <v>3.297</v>
      </c>
      <c r="FE357">
        <v>9999</v>
      </c>
      <c r="FF357">
        <v>9999</v>
      </c>
      <c r="FG357">
        <v>9999</v>
      </c>
      <c r="FH357">
        <v>31.1</v>
      </c>
      <c r="FI357">
        <v>4.97153</v>
      </c>
      <c r="FJ357">
        <v>1.86825</v>
      </c>
      <c r="FK357">
        <v>1.85959</v>
      </c>
      <c r="FL357">
        <v>1.86567</v>
      </c>
      <c r="FM357">
        <v>1.86356</v>
      </c>
      <c r="FN357">
        <v>1.86493</v>
      </c>
      <c r="FO357">
        <v>1.86035</v>
      </c>
      <c r="FP357">
        <v>1.86447</v>
      </c>
      <c r="FQ357">
        <v>0</v>
      </c>
      <c r="FR357">
        <v>0</v>
      </c>
      <c r="FS357">
        <v>0</v>
      </c>
      <c r="FT357">
        <v>0</v>
      </c>
      <c r="FU357" t="s">
        <v>358</v>
      </c>
      <c r="FV357" t="s">
        <v>359</v>
      </c>
      <c r="FW357" t="s">
        <v>360</v>
      </c>
      <c r="FX357" t="s">
        <v>360</v>
      </c>
      <c r="FY357" t="s">
        <v>360</v>
      </c>
      <c r="FZ357" t="s">
        <v>360</v>
      </c>
      <c r="GA357">
        <v>0</v>
      </c>
      <c r="GB357">
        <v>100</v>
      </c>
      <c r="GC357">
        <v>100</v>
      </c>
      <c r="GD357">
        <v>-2.32</v>
      </c>
      <c r="GE357">
        <v>-0.0008</v>
      </c>
      <c r="GF357">
        <v>-0.4708406808782166</v>
      </c>
      <c r="GG357">
        <v>-0.004200780211792431</v>
      </c>
      <c r="GH357">
        <v>-6.086107273994438E-07</v>
      </c>
      <c r="GI357">
        <v>3.538391214060535E-10</v>
      </c>
      <c r="GJ357">
        <v>-0.02887423234413912</v>
      </c>
      <c r="GK357">
        <v>0.006682484536868237</v>
      </c>
      <c r="GL357">
        <v>-0.0007200357986506558</v>
      </c>
      <c r="GM357">
        <v>2.515042002614049E-05</v>
      </c>
      <c r="GN357">
        <v>15</v>
      </c>
      <c r="GO357">
        <v>1944</v>
      </c>
      <c r="GP357">
        <v>3</v>
      </c>
      <c r="GQ357">
        <v>20</v>
      </c>
      <c r="GR357">
        <v>11.4</v>
      </c>
      <c r="GS357">
        <v>11.4</v>
      </c>
      <c r="GT357">
        <v>1.13525</v>
      </c>
      <c r="GU357">
        <v>2.4353</v>
      </c>
      <c r="GV357">
        <v>1.44775</v>
      </c>
      <c r="GW357">
        <v>2.28638</v>
      </c>
      <c r="GX357">
        <v>1.55151</v>
      </c>
      <c r="GY357">
        <v>2.49634</v>
      </c>
      <c r="GZ357">
        <v>37.747</v>
      </c>
      <c r="HA357">
        <v>24.0875</v>
      </c>
      <c r="HB357">
        <v>18</v>
      </c>
      <c r="HC357">
        <v>610.5</v>
      </c>
      <c r="HD357">
        <v>441.757</v>
      </c>
      <c r="HE357">
        <v>27.9993</v>
      </c>
      <c r="HF357">
        <v>27.2076</v>
      </c>
      <c r="HG357">
        <v>29.9998</v>
      </c>
      <c r="HH357">
        <v>27.3041</v>
      </c>
      <c r="HI357">
        <v>27.2708</v>
      </c>
      <c r="HJ357">
        <v>22.7261</v>
      </c>
      <c r="HK357">
        <v>28.1047</v>
      </c>
      <c r="HL357">
        <v>48.8862</v>
      </c>
      <c r="HM357">
        <v>28</v>
      </c>
      <c r="HN357">
        <v>420</v>
      </c>
      <c r="HO357">
        <v>16.3485</v>
      </c>
      <c r="HP357">
        <v>99.0796</v>
      </c>
      <c r="HQ357">
        <v>100.62</v>
      </c>
    </row>
    <row r="358" spans="1:225">
      <c r="A358">
        <v>342</v>
      </c>
      <c r="B358">
        <v>1714167435.5</v>
      </c>
      <c r="C358">
        <v>16378.40000009537</v>
      </c>
      <c r="D358" t="s">
        <v>1075</v>
      </c>
      <c r="E358" t="s">
        <v>1076</v>
      </c>
      <c r="F358">
        <v>5</v>
      </c>
      <c r="G358" t="s">
        <v>671</v>
      </c>
      <c r="H358">
        <v>1714167427.566667</v>
      </c>
      <c r="I358">
        <f>(J358)/1000</f>
        <v>0</v>
      </c>
      <c r="J358">
        <f>IF(BE358, AM358, AG358)</f>
        <v>0</v>
      </c>
      <c r="K358">
        <f>IF(BE358, AH358, AF358)</f>
        <v>0</v>
      </c>
      <c r="L358">
        <f>BG358 - IF(AT358&gt;1, K358*BA358*100.0/(AV358*BU358), 0)</f>
        <v>0</v>
      </c>
      <c r="M358">
        <f>((S358-I358/2)*L358-K358)/(S358+I358/2)</f>
        <v>0</v>
      </c>
      <c r="N358">
        <f>M358*(BN358+BO358)/1000.0</f>
        <v>0</v>
      </c>
      <c r="O358">
        <f>(BG358 - IF(AT358&gt;1, K358*BA358*100.0/(AV358*BU358), 0))*(BN358+BO358)/1000.0</f>
        <v>0</v>
      </c>
      <c r="P358">
        <f>2.0/((1/R358-1/Q358)+SIGN(R358)*SQRT((1/R358-1/Q358)*(1/R358-1/Q358) + 4*BB358/((BB358+1)*(BB358+1))*(2*1/R358*1/Q358-1/Q358*1/Q358)))</f>
        <v>0</v>
      </c>
      <c r="Q358">
        <f>IF(LEFT(BC358,1)&lt;&gt;"0",IF(LEFT(BC358,1)="1",3.0,BD358),$D$5+$E$5*(BU358*BN358/($K$5*1000))+$F$5*(BU358*BN358/($K$5*1000))*MAX(MIN(BA358,$J$5),$I$5)*MAX(MIN(BA358,$J$5),$I$5)+$G$5*MAX(MIN(BA358,$J$5),$I$5)*(BU358*BN358/($K$5*1000))+$H$5*(BU358*BN358/($K$5*1000))*(BU358*BN358/($K$5*1000)))</f>
        <v>0</v>
      </c>
      <c r="R358">
        <f>I358*(1000-(1000*0.61365*exp(17.502*V358/(240.97+V358))/(BN358+BO358)+BI358)/2)/(1000*0.61365*exp(17.502*V358/(240.97+V358))/(BN358+BO358)-BI358)</f>
        <v>0</v>
      </c>
      <c r="S358">
        <f>1/((BB358+1)/(P358/1.6)+1/(Q358/1.37)) + BB358/((BB358+1)/(P358/1.6) + BB358/(Q358/1.37))</f>
        <v>0</v>
      </c>
      <c r="T358">
        <f>(AW358*AZ358)</f>
        <v>0</v>
      </c>
      <c r="U358">
        <f>(BP358+(T358+2*0.95*5.67E-8*(((BP358+$B$7)+273)^4-(BP358+273)^4)-44100*I358)/(1.84*29.3*Q358+8*0.95*5.67E-8*(BP358+273)^3))</f>
        <v>0</v>
      </c>
      <c r="V358">
        <f>($C$7*BQ358+$D$7*BR358+$E$7*U358)</f>
        <v>0</v>
      </c>
      <c r="W358">
        <f>0.61365*exp(17.502*V358/(240.97+V358))</f>
        <v>0</v>
      </c>
      <c r="X358">
        <f>(Y358/Z358*100)</f>
        <v>0</v>
      </c>
      <c r="Y358">
        <f>BI358*(BN358+BO358)/1000</f>
        <v>0</v>
      </c>
      <c r="Z358">
        <f>0.61365*exp(17.502*BP358/(240.97+BP358))</f>
        <v>0</v>
      </c>
      <c r="AA358">
        <f>(W358-BI358*(BN358+BO358)/1000)</f>
        <v>0</v>
      </c>
      <c r="AB358">
        <f>(-I358*44100)</f>
        <v>0</v>
      </c>
      <c r="AC358">
        <f>2*29.3*Q358*0.92*(BP358-V358)</f>
        <v>0</v>
      </c>
      <c r="AD358">
        <f>2*0.95*5.67E-8*(((BP358+$B$7)+273)^4-(V358+273)^4)</f>
        <v>0</v>
      </c>
      <c r="AE358">
        <f>T358+AD358+AB358+AC358</f>
        <v>0</v>
      </c>
      <c r="AF358">
        <f>BM358*AT358*(BH358-BG358*(1000-AT358*BJ358)/(1000-AT358*BI358))/(100*BA358)</f>
        <v>0</v>
      </c>
      <c r="AG358">
        <f>1000*BM358*AT358*(BI358-BJ358)/(100*BA358*(1000-AT358*BI358))</f>
        <v>0</v>
      </c>
      <c r="AH358">
        <f>(AI358 - AJ358 - BN358*1E3/(8.314*(BP358+273.15)) * AL358/BM358 * AK358) * BM358/(100*BA358) * (1000 - BJ358)/1000</f>
        <v>0</v>
      </c>
      <c r="AI358">
        <v>427.0125928634739</v>
      </c>
      <c r="AJ358">
        <v>425.6549393939393</v>
      </c>
      <c r="AK358">
        <v>-0.0006814549620602706</v>
      </c>
      <c r="AL358">
        <v>67.2217851540548</v>
      </c>
      <c r="AM358">
        <f>(AO358 - AN358 + BN358*1E3/(8.314*(BP358+273.15)) * AQ358/BM358 * AP358) * BM358/(100*BA358) * 1000/(1000 - AO358)</f>
        <v>0</v>
      </c>
      <c r="AN358">
        <v>16.33153935380267</v>
      </c>
      <c r="AO358">
        <v>16.74897575757575</v>
      </c>
      <c r="AP358">
        <v>-5.07694936918434E-05</v>
      </c>
      <c r="AQ358">
        <v>78.52801143891773</v>
      </c>
      <c r="AR358">
        <v>0</v>
      </c>
      <c r="AS358">
        <v>0</v>
      </c>
      <c r="AT358">
        <f>IF(AR358*$H$13&gt;=AV358,1.0,(AV358/(AV358-AR358*$H$13)))</f>
        <v>0</v>
      </c>
      <c r="AU358">
        <f>(AT358-1)*100</f>
        <v>0</v>
      </c>
      <c r="AV358">
        <f>MAX(0,($B$13+$C$13*BU358)/(1+$D$13*BU358)*BN358/(BP358+273)*$E$13)</f>
        <v>0</v>
      </c>
      <c r="AW358">
        <f>$B$11*BV358+$C$11*BW358+$F$11*CH358*(1-CK358)</f>
        <v>0</v>
      </c>
      <c r="AX358">
        <f>AW358*AY358</f>
        <v>0</v>
      </c>
      <c r="AY358">
        <f>($B$11*$D$9+$C$11*$D$9+$F$11*((CU358+CM358)/MAX(CU358+CM358+CV358, 0.1)*$I$9+CV358/MAX(CU358+CM358+CV358, 0.1)*$J$9))/($B$11+$C$11+$F$11)</f>
        <v>0</v>
      </c>
      <c r="AZ358">
        <f>($B$11*$K$9+$C$11*$K$9+$F$11*((CU358+CM358)/MAX(CU358+CM358+CV358, 0.1)*$P$9+CV358/MAX(CU358+CM358+CV358, 0.1)*$Q$9))/($B$11+$C$11+$F$11)</f>
        <v>0</v>
      </c>
      <c r="BA358">
        <v>6</v>
      </c>
      <c r="BB358">
        <v>0.5</v>
      </c>
      <c r="BC358" t="s">
        <v>355</v>
      </c>
      <c r="BD358">
        <v>2</v>
      </c>
      <c r="BE358" t="b">
        <v>1</v>
      </c>
      <c r="BF358">
        <v>1714167427.566667</v>
      </c>
      <c r="BG358">
        <v>418.5477333333334</v>
      </c>
      <c r="BH358">
        <v>420.008</v>
      </c>
      <c r="BI358">
        <v>16.75418666666667</v>
      </c>
      <c r="BJ358">
        <v>16.33781333333333</v>
      </c>
      <c r="BK358">
        <v>420.8679333333334</v>
      </c>
      <c r="BL358">
        <v>16.75492666666667</v>
      </c>
      <c r="BM358">
        <v>599.9845</v>
      </c>
      <c r="BN358">
        <v>101.2553666666667</v>
      </c>
      <c r="BO358">
        <v>0.10000274</v>
      </c>
      <c r="BP358">
        <v>27.11711333333333</v>
      </c>
      <c r="BQ358">
        <v>27.33088</v>
      </c>
      <c r="BR358">
        <v>999.9000000000002</v>
      </c>
      <c r="BS358">
        <v>0</v>
      </c>
      <c r="BT358">
        <v>0</v>
      </c>
      <c r="BU358">
        <v>9993.273666666668</v>
      </c>
      <c r="BV358">
        <v>0</v>
      </c>
      <c r="BW358">
        <v>232.0529666666667</v>
      </c>
      <c r="BX358">
        <v>-1.460392333333334</v>
      </c>
      <c r="BY358">
        <v>425.6795666666666</v>
      </c>
      <c r="BZ358">
        <v>426.9839666666668</v>
      </c>
      <c r="CA358">
        <v>0.4163775</v>
      </c>
      <c r="CB358">
        <v>420.008</v>
      </c>
      <c r="CC358">
        <v>16.33781333333333</v>
      </c>
      <c r="CD358">
        <v>1.696450666666667</v>
      </c>
      <c r="CE358">
        <v>1.654290666666667</v>
      </c>
      <c r="CF358">
        <v>14.86399333333333</v>
      </c>
      <c r="CG358">
        <v>14.47403666666667</v>
      </c>
      <c r="CH358">
        <v>399.9779666666666</v>
      </c>
      <c r="CI358">
        <v>0.8999982666666667</v>
      </c>
      <c r="CJ358">
        <v>0.10000177</v>
      </c>
      <c r="CK358">
        <v>0</v>
      </c>
      <c r="CL358">
        <v>114.8538</v>
      </c>
      <c r="CM358">
        <v>5.00098</v>
      </c>
      <c r="CN358">
        <v>800.0234333333333</v>
      </c>
      <c r="CO358">
        <v>3655.715666666666</v>
      </c>
      <c r="CP358">
        <v>35.2789</v>
      </c>
      <c r="CQ358">
        <v>38.63516666666666</v>
      </c>
      <c r="CR358">
        <v>37.0018</v>
      </c>
      <c r="CS358">
        <v>37.63936666666667</v>
      </c>
      <c r="CT358">
        <v>37.48106666666666</v>
      </c>
      <c r="CU358">
        <v>355.4783333333334</v>
      </c>
      <c r="CV358">
        <v>39.499</v>
      </c>
      <c r="CW358">
        <v>0</v>
      </c>
      <c r="CX358">
        <v>1714167522.5</v>
      </c>
      <c r="CY358">
        <v>0</v>
      </c>
      <c r="CZ358">
        <v>1714166743.6</v>
      </c>
      <c r="DA358" t="s">
        <v>1044</v>
      </c>
      <c r="DB358">
        <v>1714166742.6</v>
      </c>
      <c r="DC358">
        <v>1714166743.6</v>
      </c>
      <c r="DD358">
        <v>12</v>
      </c>
      <c r="DE358">
        <v>-1.782</v>
      </c>
      <c r="DF358">
        <v>0.008</v>
      </c>
      <c r="DG358">
        <v>-2.327</v>
      </c>
      <c r="DH358">
        <v>-0.003</v>
      </c>
      <c r="DI358">
        <v>420</v>
      </c>
      <c r="DJ358">
        <v>16</v>
      </c>
      <c r="DK358">
        <v>0.57</v>
      </c>
      <c r="DL358">
        <v>0.18</v>
      </c>
      <c r="DM358">
        <v>-1.449292</v>
      </c>
      <c r="DN358">
        <v>-0.08580517823639625</v>
      </c>
      <c r="DO358">
        <v>0.02742444550031961</v>
      </c>
      <c r="DP358">
        <v>1</v>
      </c>
      <c r="DQ358">
        <v>0.413948825</v>
      </c>
      <c r="DR358">
        <v>0.04408456660412717</v>
      </c>
      <c r="DS358">
        <v>0.004377500444817225</v>
      </c>
      <c r="DT358">
        <v>1</v>
      </c>
      <c r="DU358">
        <v>2</v>
      </c>
      <c r="DV358">
        <v>2</v>
      </c>
      <c r="DW358" t="s">
        <v>365</v>
      </c>
      <c r="DX358">
        <v>3.22912</v>
      </c>
      <c r="DY358">
        <v>2.70419</v>
      </c>
      <c r="DZ358">
        <v>0.105442</v>
      </c>
      <c r="EA358">
        <v>0.105632</v>
      </c>
      <c r="EB358">
        <v>0.08941209999999999</v>
      </c>
      <c r="EC358">
        <v>0.0883114</v>
      </c>
      <c r="ED358">
        <v>29159.9</v>
      </c>
      <c r="EE358">
        <v>28435.8</v>
      </c>
      <c r="EF358">
        <v>31222.4</v>
      </c>
      <c r="EG358">
        <v>30147.1</v>
      </c>
      <c r="EH358">
        <v>38079.4</v>
      </c>
      <c r="EI358">
        <v>36361.8</v>
      </c>
      <c r="EJ358">
        <v>43754.1</v>
      </c>
      <c r="EK358">
        <v>42119</v>
      </c>
      <c r="EL358">
        <v>2.13528</v>
      </c>
      <c r="EM358">
        <v>1.86975</v>
      </c>
      <c r="EN358">
        <v>0.117786</v>
      </c>
      <c r="EO358">
        <v>0</v>
      </c>
      <c r="EP358">
        <v>25.4059</v>
      </c>
      <c r="EQ358">
        <v>999.9</v>
      </c>
      <c r="ER358">
        <v>40.7</v>
      </c>
      <c r="ES358">
        <v>32.6</v>
      </c>
      <c r="ET358">
        <v>19.8537</v>
      </c>
      <c r="EU358">
        <v>61.6679</v>
      </c>
      <c r="EV358">
        <v>22.2877</v>
      </c>
      <c r="EW358">
        <v>1</v>
      </c>
      <c r="EX358">
        <v>0.0127566</v>
      </c>
      <c r="EY358">
        <v>-1.16468</v>
      </c>
      <c r="EZ358">
        <v>20.1542</v>
      </c>
      <c r="FA358">
        <v>5.22433</v>
      </c>
      <c r="FB358">
        <v>11.998</v>
      </c>
      <c r="FC358">
        <v>4.96745</v>
      </c>
      <c r="FD358">
        <v>3.297</v>
      </c>
      <c r="FE358">
        <v>9999</v>
      </c>
      <c r="FF358">
        <v>9999</v>
      </c>
      <c r="FG358">
        <v>9999</v>
      </c>
      <c r="FH358">
        <v>31.1</v>
      </c>
      <c r="FI358">
        <v>4.97152</v>
      </c>
      <c r="FJ358">
        <v>1.86825</v>
      </c>
      <c r="FK358">
        <v>1.85959</v>
      </c>
      <c r="FL358">
        <v>1.86569</v>
      </c>
      <c r="FM358">
        <v>1.86355</v>
      </c>
      <c r="FN358">
        <v>1.86492</v>
      </c>
      <c r="FO358">
        <v>1.86035</v>
      </c>
      <c r="FP358">
        <v>1.86446</v>
      </c>
      <c r="FQ358">
        <v>0</v>
      </c>
      <c r="FR358">
        <v>0</v>
      </c>
      <c r="FS358">
        <v>0</v>
      </c>
      <c r="FT358">
        <v>0</v>
      </c>
      <c r="FU358" t="s">
        <v>358</v>
      </c>
      <c r="FV358" t="s">
        <v>359</v>
      </c>
      <c r="FW358" t="s">
        <v>360</v>
      </c>
      <c r="FX358" t="s">
        <v>360</v>
      </c>
      <c r="FY358" t="s">
        <v>360</v>
      </c>
      <c r="FZ358" t="s">
        <v>360</v>
      </c>
      <c r="GA358">
        <v>0</v>
      </c>
      <c r="GB358">
        <v>100</v>
      </c>
      <c r="GC358">
        <v>100</v>
      </c>
      <c r="GD358">
        <v>-2.32</v>
      </c>
      <c r="GE358">
        <v>-0.0008</v>
      </c>
      <c r="GF358">
        <v>-0.4708406808782166</v>
      </c>
      <c r="GG358">
        <v>-0.004200780211792431</v>
      </c>
      <c r="GH358">
        <v>-6.086107273994438E-07</v>
      </c>
      <c r="GI358">
        <v>3.538391214060535E-10</v>
      </c>
      <c r="GJ358">
        <v>-0.02887423234413912</v>
      </c>
      <c r="GK358">
        <v>0.006682484536868237</v>
      </c>
      <c r="GL358">
        <v>-0.0007200357986506558</v>
      </c>
      <c r="GM358">
        <v>2.515042002614049E-05</v>
      </c>
      <c r="GN358">
        <v>15</v>
      </c>
      <c r="GO358">
        <v>1944</v>
      </c>
      <c r="GP358">
        <v>3</v>
      </c>
      <c r="GQ358">
        <v>20</v>
      </c>
      <c r="GR358">
        <v>11.5</v>
      </c>
      <c r="GS358">
        <v>11.5</v>
      </c>
      <c r="GT358">
        <v>1.13525</v>
      </c>
      <c r="GU358">
        <v>2.45117</v>
      </c>
      <c r="GV358">
        <v>1.44775</v>
      </c>
      <c r="GW358">
        <v>2.28638</v>
      </c>
      <c r="GX358">
        <v>1.55151</v>
      </c>
      <c r="GY358">
        <v>2.27661</v>
      </c>
      <c r="GZ358">
        <v>37.7228</v>
      </c>
      <c r="HA358">
        <v>24.07</v>
      </c>
      <c r="HB358">
        <v>18</v>
      </c>
      <c r="HC358">
        <v>610.779</v>
      </c>
      <c r="HD358">
        <v>441.613</v>
      </c>
      <c r="HE358">
        <v>28.0003</v>
      </c>
      <c r="HF358">
        <v>27.1989</v>
      </c>
      <c r="HG358">
        <v>29.9999</v>
      </c>
      <c r="HH358">
        <v>27.2964</v>
      </c>
      <c r="HI358">
        <v>27.2639</v>
      </c>
      <c r="HJ358">
        <v>22.7223</v>
      </c>
      <c r="HK358">
        <v>28.1047</v>
      </c>
      <c r="HL358">
        <v>48.8862</v>
      </c>
      <c r="HM358">
        <v>28</v>
      </c>
      <c r="HN358">
        <v>420</v>
      </c>
      <c r="HO358">
        <v>16.3485</v>
      </c>
      <c r="HP358">
        <v>99.0788</v>
      </c>
      <c r="HQ358">
        <v>100.622</v>
      </c>
    </row>
    <row r="359" spans="1:225">
      <c r="A359">
        <v>343</v>
      </c>
      <c r="B359">
        <v>1714167445.5</v>
      </c>
      <c r="C359">
        <v>16388.40000009537</v>
      </c>
      <c r="D359" t="s">
        <v>1077</v>
      </c>
      <c r="E359" t="s">
        <v>1078</v>
      </c>
      <c r="F359">
        <v>5</v>
      </c>
      <c r="G359" t="s">
        <v>671</v>
      </c>
      <c r="H359">
        <v>1714167437.566667</v>
      </c>
      <c r="I359">
        <f>(J359)/1000</f>
        <v>0</v>
      </c>
      <c r="J359">
        <f>IF(BE359, AM359, AG359)</f>
        <v>0</v>
      </c>
      <c r="K359">
        <f>IF(BE359, AH359, AF359)</f>
        <v>0</v>
      </c>
      <c r="L359">
        <f>BG359 - IF(AT359&gt;1, K359*BA359*100.0/(AV359*BU359), 0)</f>
        <v>0</v>
      </c>
      <c r="M359">
        <f>((S359-I359/2)*L359-K359)/(S359+I359/2)</f>
        <v>0</v>
      </c>
      <c r="N359">
        <f>M359*(BN359+BO359)/1000.0</f>
        <v>0</v>
      </c>
      <c r="O359">
        <f>(BG359 - IF(AT359&gt;1, K359*BA359*100.0/(AV359*BU359), 0))*(BN359+BO359)/1000.0</f>
        <v>0</v>
      </c>
      <c r="P359">
        <f>2.0/((1/R359-1/Q359)+SIGN(R359)*SQRT((1/R359-1/Q359)*(1/R359-1/Q359) + 4*BB359/((BB359+1)*(BB359+1))*(2*1/R359*1/Q359-1/Q359*1/Q359)))</f>
        <v>0</v>
      </c>
      <c r="Q359">
        <f>IF(LEFT(BC359,1)&lt;&gt;"0",IF(LEFT(BC359,1)="1",3.0,BD359),$D$5+$E$5*(BU359*BN359/($K$5*1000))+$F$5*(BU359*BN359/($K$5*1000))*MAX(MIN(BA359,$J$5),$I$5)*MAX(MIN(BA359,$J$5),$I$5)+$G$5*MAX(MIN(BA359,$J$5),$I$5)*(BU359*BN359/($K$5*1000))+$H$5*(BU359*BN359/($K$5*1000))*(BU359*BN359/($K$5*1000)))</f>
        <v>0</v>
      </c>
      <c r="R359">
        <f>I359*(1000-(1000*0.61365*exp(17.502*V359/(240.97+V359))/(BN359+BO359)+BI359)/2)/(1000*0.61365*exp(17.502*V359/(240.97+V359))/(BN359+BO359)-BI359)</f>
        <v>0</v>
      </c>
      <c r="S359">
        <f>1/((BB359+1)/(P359/1.6)+1/(Q359/1.37)) + BB359/((BB359+1)/(P359/1.6) + BB359/(Q359/1.37))</f>
        <v>0</v>
      </c>
      <c r="T359">
        <f>(AW359*AZ359)</f>
        <v>0</v>
      </c>
      <c r="U359">
        <f>(BP359+(T359+2*0.95*5.67E-8*(((BP359+$B$7)+273)^4-(BP359+273)^4)-44100*I359)/(1.84*29.3*Q359+8*0.95*5.67E-8*(BP359+273)^3))</f>
        <v>0</v>
      </c>
      <c r="V359">
        <f>($C$7*BQ359+$D$7*BR359+$E$7*U359)</f>
        <v>0</v>
      </c>
      <c r="W359">
        <f>0.61365*exp(17.502*V359/(240.97+V359))</f>
        <v>0</v>
      </c>
      <c r="X359">
        <f>(Y359/Z359*100)</f>
        <v>0</v>
      </c>
      <c r="Y359">
        <f>BI359*(BN359+BO359)/1000</f>
        <v>0</v>
      </c>
      <c r="Z359">
        <f>0.61365*exp(17.502*BP359/(240.97+BP359))</f>
        <v>0</v>
      </c>
      <c r="AA359">
        <f>(W359-BI359*(BN359+BO359)/1000)</f>
        <v>0</v>
      </c>
      <c r="AB359">
        <f>(-I359*44100)</f>
        <v>0</v>
      </c>
      <c r="AC359">
        <f>2*29.3*Q359*0.92*(BP359-V359)</f>
        <v>0</v>
      </c>
      <c r="AD359">
        <f>2*0.95*5.67E-8*(((BP359+$B$7)+273)^4-(V359+273)^4)</f>
        <v>0</v>
      </c>
      <c r="AE359">
        <f>T359+AD359+AB359+AC359</f>
        <v>0</v>
      </c>
      <c r="AF359">
        <f>BM359*AT359*(BH359-BG359*(1000-AT359*BJ359)/(1000-AT359*BI359))/(100*BA359)</f>
        <v>0</v>
      </c>
      <c r="AG359">
        <f>1000*BM359*AT359*(BI359-BJ359)/(100*BA359*(1000-AT359*BI359))</f>
        <v>0</v>
      </c>
      <c r="AH359">
        <f>(AI359 - AJ359 - BN359*1E3/(8.314*(BP359+273.15)) * AL359/BM359 * AK359) * BM359/(100*BA359) * (1000 - BJ359)/1000</f>
        <v>0</v>
      </c>
      <c r="AI359">
        <v>426.8904007198406</v>
      </c>
      <c r="AJ359">
        <v>425.6711757575758</v>
      </c>
      <c r="AK359">
        <v>-0.02511465334156488</v>
      </c>
      <c r="AL359">
        <v>67.2217851540548</v>
      </c>
      <c r="AM359">
        <f>(AO359 - AN359 + BN359*1E3/(8.314*(BP359+273.15)) * AQ359/BM359 * AP359) * BM359/(100*BA359) * 1000/(1000 - AO359)</f>
        <v>0</v>
      </c>
      <c r="AN359">
        <v>16.32507633653706</v>
      </c>
      <c r="AO359">
        <v>16.74424909090909</v>
      </c>
      <c r="AP359">
        <v>9.500097983617764E-07</v>
      </c>
      <c r="AQ359">
        <v>78.52801143891773</v>
      </c>
      <c r="AR359">
        <v>0</v>
      </c>
      <c r="AS359">
        <v>0</v>
      </c>
      <c r="AT359">
        <f>IF(AR359*$H$13&gt;=AV359,1.0,(AV359/(AV359-AR359*$H$13)))</f>
        <v>0</v>
      </c>
      <c r="AU359">
        <f>(AT359-1)*100</f>
        <v>0</v>
      </c>
      <c r="AV359">
        <f>MAX(0,($B$13+$C$13*BU359)/(1+$D$13*BU359)*BN359/(BP359+273)*$E$13)</f>
        <v>0</v>
      </c>
      <c r="AW359">
        <f>$B$11*BV359+$C$11*BW359+$F$11*CH359*(1-CK359)</f>
        <v>0</v>
      </c>
      <c r="AX359">
        <f>AW359*AY359</f>
        <v>0</v>
      </c>
      <c r="AY359">
        <f>($B$11*$D$9+$C$11*$D$9+$F$11*((CU359+CM359)/MAX(CU359+CM359+CV359, 0.1)*$I$9+CV359/MAX(CU359+CM359+CV359, 0.1)*$J$9))/($B$11+$C$11+$F$11)</f>
        <v>0</v>
      </c>
      <c r="AZ359">
        <f>($B$11*$K$9+$C$11*$K$9+$F$11*((CU359+CM359)/MAX(CU359+CM359+CV359, 0.1)*$P$9+CV359/MAX(CU359+CM359+CV359, 0.1)*$Q$9))/($B$11+$C$11+$F$11)</f>
        <v>0</v>
      </c>
      <c r="BA359">
        <v>6</v>
      </c>
      <c r="BB359">
        <v>0.5</v>
      </c>
      <c r="BC359" t="s">
        <v>355</v>
      </c>
      <c r="BD359">
        <v>2</v>
      </c>
      <c r="BE359" t="b">
        <v>1</v>
      </c>
      <c r="BF359">
        <v>1714167437.566667</v>
      </c>
      <c r="BG359">
        <v>418.5772333333334</v>
      </c>
      <c r="BH359">
        <v>420.0390333333334</v>
      </c>
      <c r="BI359">
        <v>16.74731</v>
      </c>
      <c r="BJ359">
        <v>16.32822666666667</v>
      </c>
      <c r="BK359">
        <v>420.8976000000001</v>
      </c>
      <c r="BL359">
        <v>16.74807333333333</v>
      </c>
      <c r="BM359">
        <v>599.9952</v>
      </c>
      <c r="BN359">
        <v>101.2537</v>
      </c>
      <c r="BO359">
        <v>0.09997563</v>
      </c>
      <c r="BP359">
        <v>27.12435666666667</v>
      </c>
      <c r="BQ359">
        <v>27.33520333333334</v>
      </c>
      <c r="BR359">
        <v>999.9000000000002</v>
      </c>
      <c r="BS359">
        <v>0</v>
      </c>
      <c r="BT359">
        <v>0</v>
      </c>
      <c r="BU359">
        <v>9993.354666666668</v>
      </c>
      <c r="BV359">
        <v>0</v>
      </c>
      <c r="BW359">
        <v>232.1828666666667</v>
      </c>
      <c r="BX359">
        <v>-1.461800333333333</v>
      </c>
      <c r="BY359">
        <v>425.7066666666667</v>
      </c>
      <c r="BZ359">
        <v>427.0112666666666</v>
      </c>
      <c r="CA359">
        <v>0.4190883</v>
      </c>
      <c r="CB359">
        <v>420.0390333333334</v>
      </c>
      <c r="CC359">
        <v>16.32822666666667</v>
      </c>
      <c r="CD359">
        <v>1.695728</v>
      </c>
      <c r="CE359">
        <v>1.653293666666667</v>
      </c>
      <c r="CF359">
        <v>14.85738</v>
      </c>
      <c r="CG359">
        <v>14.46470666666667</v>
      </c>
      <c r="CH359">
        <v>399.982</v>
      </c>
      <c r="CI359">
        <v>0.8999955666666668</v>
      </c>
      <c r="CJ359">
        <v>0.1000045733333333</v>
      </c>
      <c r="CK359">
        <v>0</v>
      </c>
      <c r="CL359">
        <v>114.6566333333333</v>
      </c>
      <c r="CM359">
        <v>5.00098</v>
      </c>
      <c r="CN359">
        <v>799.9939333333332</v>
      </c>
      <c r="CO359">
        <v>3655.748333333333</v>
      </c>
      <c r="CP359">
        <v>35.38926666666666</v>
      </c>
      <c r="CQ359">
        <v>38.91639999999999</v>
      </c>
      <c r="CR359">
        <v>37.14556666666667</v>
      </c>
      <c r="CS359">
        <v>37.94353333333333</v>
      </c>
      <c r="CT359">
        <v>37.68929999999999</v>
      </c>
      <c r="CU359">
        <v>355.4806666666666</v>
      </c>
      <c r="CV359">
        <v>39.499</v>
      </c>
      <c r="CW359">
        <v>0</v>
      </c>
      <c r="CX359">
        <v>1714167532.7</v>
      </c>
      <c r="CY359">
        <v>0</v>
      </c>
      <c r="CZ359">
        <v>1714166743.6</v>
      </c>
      <c r="DA359" t="s">
        <v>1044</v>
      </c>
      <c r="DB359">
        <v>1714166742.6</v>
      </c>
      <c r="DC359">
        <v>1714166743.6</v>
      </c>
      <c r="DD359">
        <v>12</v>
      </c>
      <c r="DE359">
        <v>-1.782</v>
      </c>
      <c r="DF359">
        <v>0.008</v>
      </c>
      <c r="DG359">
        <v>-2.327</v>
      </c>
      <c r="DH359">
        <v>-0.003</v>
      </c>
      <c r="DI359">
        <v>420</v>
      </c>
      <c r="DJ359">
        <v>16</v>
      </c>
      <c r="DK359">
        <v>0.57</v>
      </c>
      <c r="DL359">
        <v>0.18</v>
      </c>
      <c r="DM359">
        <v>-1.46196756097561</v>
      </c>
      <c r="DN359">
        <v>0.1370567247386758</v>
      </c>
      <c r="DO359">
        <v>0.07584950188046442</v>
      </c>
      <c r="DP359">
        <v>0</v>
      </c>
      <c r="DQ359">
        <v>0.4185848048780489</v>
      </c>
      <c r="DR359">
        <v>0.007042662020905551</v>
      </c>
      <c r="DS359">
        <v>0.001070600975962707</v>
      </c>
      <c r="DT359">
        <v>1</v>
      </c>
      <c r="DU359">
        <v>1</v>
      </c>
      <c r="DV359">
        <v>2</v>
      </c>
      <c r="DW359" t="s">
        <v>368</v>
      </c>
      <c r="DX359">
        <v>3.22889</v>
      </c>
      <c r="DY359">
        <v>2.7042</v>
      </c>
      <c r="DZ359">
        <v>0.105448</v>
      </c>
      <c r="EA359">
        <v>0.105601</v>
      </c>
      <c r="EB359">
        <v>0.0893973</v>
      </c>
      <c r="EC359">
        <v>0.0882907</v>
      </c>
      <c r="ED359">
        <v>29159.8</v>
      </c>
      <c r="EE359">
        <v>28437.1</v>
      </c>
      <c r="EF359">
        <v>31222.4</v>
      </c>
      <c r="EG359">
        <v>30147.4</v>
      </c>
      <c r="EH359">
        <v>38080.1</v>
      </c>
      <c r="EI359">
        <v>36363.1</v>
      </c>
      <c r="EJ359">
        <v>43754.2</v>
      </c>
      <c r="EK359">
        <v>42119.5</v>
      </c>
      <c r="EL359">
        <v>2.13517</v>
      </c>
      <c r="EM359">
        <v>1.87013</v>
      </c>
      <c r="EN359">
        <v>0.117533</v>
      </c>
      <c r="EO359">
        <v>0</v>
      </c>
      <c r="EP359">
        <v>25.4092</v>
      </c>
      <c r="EQ359">
        <v>999.9</v>
      </c>
      <c r="ER359">
        <v>40.7</v>
      </c>
      <c r="ES359">
        <v>32.6</v>
      </c>
      <c r="ET359">
        <v>19.8556</v>
      </c>
      <c r="EU359">
        <v>61.8379</v>
      </c>
      <c r="EV359">
        <v>22.8165</v>
      </c>
      <c r="EW359">
        <v>1</v>
      </c>
      <c r="EX359">
        <v>0.012185</v>
      </c>
      <c r="EY359">
        <v>-1.16276</v>
      </c>
      <c r="EZ359">
        <v>20.1542</v>
      </c>
      <c r="FA359">
        <v>5.22538</v>
      </c>
      <c r="FB359">
        <v>11.998</v>
      </c>
      <c r="FC359">
        <v>4.96715</v>
      </c>
      <c r="FD359">
        <v>3.297</v>
      </c>
      <c r="FE359">
        <v>9999</v>
      </c>
      <c r="FF359">
        <v>9999</v>
      </c>
      <c r="FG359">
        <v>9999</v>
      </c>
      <c r="FH359">
        <v>31.1</v>
      </c>
      <c r="FI359">
        <v>4.97151</v>
      </c>
      <c r="FJ359">
        <v>1.86825</v>
      </c>
      <c r="FK359">
        <v>1.85959</v>
      </c>
      <c r="FL359">
        <v>1.86566</v>
      </c>
      <c r="FM359">
        <v>1.86354</v>
      </c>
      <c r="FN359">
        <v>1.86491</v>
      </c>
      <c r="FO359">
        <v>1.86035</v>
      </c>
      <c r="FP359">
        <v>1.86445</v>
      </c>
      <c r="FQ359">
        <v>0</v>
      </c>
      <c r="FR359">
        <v>0</v>
      </c>
      <c r="FS359">
        <v>0</v>
      </c>
      <c r="FT359">
        <v>0</v>
      </c>
      <c r="FU359" t="s">
        <v>358</v>
      </c>
      <c r="FV359" t="s">
        <v>359</v>
      </c>
      <c r="FW359" t="s">
        <v>360</v>
      </c>
      <c r="FX359" t="s">
        <v>360</v>
      </c>
      <c r="FY359" t="s">
        <v>360</v>
      </c>
      <c r="FZ359" t="s">
        <v>360</v>
      </c>
      <c r="GA359">
        <v>0</v>
      </c>
      <c r="GB359">
        <v>100</v>
      </c>
      <c r="GC359">
        <v>100</v>
      </c>
      <c r="GD359">
        <v>-2.32</v>
      </c>
      <c r="GE359">
        <v>-0.0008</v>
      </c>
      <c r="GF359">
        <v>-0.4708406808782166</v>
      </c>
      <c r="GG359">
        <v>-0.004200780211792431</v>
      </c>
      <c r="GH359">
        <v>-6.086107273994438E-07</v>
      </c>
      <c r="GI359">
        <v>3.538391214060535E-10</v>
      </c>
      <c r="GJ359">
        <v>-0.02887423234413912</v>
      </c>
      <c r="GK359">
        <v>0.006682484536868237</v>
      </c>
      <c r="GL359">
        <v>-0.0007200357986506558</v>
      </c>
      <c r="GM359">
        <v>2.515042002614049E-05</v>
      </c>
      <c r="GN359">
        <v>15</v>
      </c>
      <c r="GO359">
        <v>1944</v>
      </c>
      <c r="GP359">
        <v>3</v>
      </c>
      <c r="GQ359">
        <v>20</v>
      </c>
      <c r="GR359">
        <v>11.7</v>
      </c>
      <c r="GS359">
        <v>11.7</v>
      </c>
      <c r="GT359">
        <v>1.13403</v>
      </c>
      <c r="GU359">
        <v>2.44995</v>
      </c>
      <c r="GV359">
        <v>1.44775</v>
      </c>
      <c r="GW359">
        <v>2.28638</v>
      </c>
      <c r="GX359">
        <v>1.55151</v>
      </c>
      <c r="GY359">
        <v>2.24731</v>
      </c>
      <c r="GZ359">
        <v>37.7228</v>
      </c>
      <c r="HA359">
        <v>24.0787</v>
      </c>
      <c r="HB359">
        <v>18</v>
      </c>
      <c r="HC359">
        <v>610.636</v>
      </c>
      <c r="HD359">
        <v>441.786</v>
      </c>
      <c r="HE359">
        <v>27.9998</v>
      </c>
      <c r="HF359">
        <v>27.1914</v>
      </c>
      <c r="HG359">
        <v>29.9999</v>
      </c>
      <c r="HH359">
        <v>27.2895</v>
      </c>
      <c r="HI359">
        <v>27.2571</v>
      </c>
      <c r="HJ359">
        <v>22.7236</v>
      </c>
      <c r="HK359">
        <v>28.1047</v>
      </c>
      <c r="HL359">
        <v>48.516</v>
      </c>
      <c r="HM359">
        <v>28</v>
      </c>
      <c r="HN359">
        <v>420</v>
      </c>
      <c r="HO359">
        <v>16.3485</v>
      </c>
      <c r="HP359">
        <v>99.07899999999999</v>
      </c>
      <c r="HQ359">
        <v>100.623</v>
      </c>
    </row>
    <row r="360" spans="1:225">
      <c r="A360">
        <v>344</v>
      </c>
      <c r="B360">
        <v>1714167455.5</v>
      </c>
      <c r="C360">
        <v>16398.40000009537</v>
      </c>
      <c r="D360" t="s">
        <v>1079</v>
      </c>
      <c r="E360" t="s">
        <v>1080</v>
      </c>
      <c r="F360">
        <v>5</v>
      </c>
      <c r="G360" t="s">
        <v>671</v>
      </c>
      <c r="H360">
        <v>1714167447.566667</v>
      </c>
      <c r="I360">
        <f>(J360)/1000</f>
        <v>0</v>
      </c>
      <c r="J360">
        <f>IF(BE360, AM360, AG360)</f>
        <v>0</v>
      </c>
      <c r="K360">
        <f>IF(BE360, AH360, AF360)</f>
        <v>0</v>
      </c>
      <c r="L360">
        <f>BG360 - IF(AT360&gt;1, K360*BA360*100.0/(AV360*BU360), 0)</f>
        <v>0</v>
      </c>
      <c r="M360">
        <f>((S360-I360/2)*L360-K360)/(S360+I360/2)</f>
        <v>0</v>
      </c>
      <c r="N360">
        <f>M360*(BN360+BO360)/1000.0</f>
        <v>0</v>
      </c>
      <c r="O360">
        <f>(BG360 - IF(AT360&gt;1, K360*BA360*100.0/(AV360*BU360), 0))*(BN360+BO360)/1000.0</f>
        <v>0</v>
      </c>
      <c r="P360">
        <f>2.0/((1/R360-1/Q360)+SIGN(R360)*SQRT((1/R360-1/Q360)*(1/R360-1/Q360) + 4*BB360/((BB360+1)*(BB360+1))*(2*1/R360*1/Q360-1/Q360*1/Q360)))</f>
        <v>0</v>
      </c>
      <c r="Q360">
        <f>IF(LEFT(BC360,1)&lt;&gt;"0",IF(LEFT(BC360,1)="1",3.0,BD360),$D$5+$E$5*(BU360*BN360/($K$5*1000))+$F$5*(BU360*BN360/($K$5*1000))*MAX(MIN(BA360,$J$5),$I$5)*MAX(MIN(BA360,$J$5),$I$5)+$G$5*MAX(MIN(BA360,$J$5),$I$5)*(BU360*BN360/($K$5*1000))+$H$5*(BU360*BN360/($K$5*1000))*(BU360*BN360/($K$5*1000)))</f>
        <v>0</v>
      </c>
      <c r="R360">
        <f>I360*(1000-(1000*0.61365*exp(17.502*V360/(240.97+V360))/(BN360+BO360)+BI360)/2)/(1000*0.61365*exp(17.502*V360/(240.97+V360))/(BN360+BO360)-BI360)</f>
        <v>0</v>
      </c>
      <c r="S360">
        <f>1/((BB360+1)/(P360/1.6)+1/(Q360/1.37)) + BB360/((BB360+1)/(P360/1.6) + BB360/(Q360/1.37))</f>
        <v>0</v>
      </c>
      <c r="T360">
        <f>(AW360*AZ360)</f>
        <v>0</v>
      </c>
      <c r="U360">
        <f>(BP360+(T360+2*0.95*5.67E-8*(((BP360+$B$7)+273)^4-(BP360+273)^4)-44100*I360)/(1.84*29.3*Q360+8*0.95*5.67E-8*(BP360+273)^3))</f>
        <v>0</v>
      </c>
      <c r="V360">
        <f>($C$7*BQ360+$D$7*BR360+$E$7*U360)</f>
        <v>0</v>
      </c>
      <c r="W360">
        <f>0.61365*exp(17.502*V360/(240.97+V360))</f>
        <v>0</v>
      </c>
      <c r="X360">
        <f>(Y360/Z360*100)</f>
        <v>0</v>
      </c>
      <c r="Y360">
        <f>BI360*(BN360+BO360)/1000</f>
        <v>0</v>
      </c>
      <c r="Z360">
        <f>0.61365*exp(17.502*BP360/(240.97+BP360))</f>
        <v>0</v>
      </c>
      <c r="AA360">
        <f>(W360-BI360*(BN360+BO360)/1000)</f>
        <v>0</v>
      </c>
      <c r="AB360">
        <f>(-I360*44100)</f>
        <v>0</v>
      </c>
      <c r="AC360">
        <f>2*29.3*Q360*0.92*(BP360-V360)</f>
        <v>0</v>
      </c>
      <c r="AD360">
        <f>2*0.95*5.67E-8*(((BP360+$B$7)+273)^4-(V360+273)^4)</f>
        <v>0</v>
      </c>
      <c r="AE360">
        <f>T360+AD360+AB360+AC360</f>
        <v>0</v>
      </c>
      <c r="AF360">
        <f>BM360*AT360*(BH360-BG360*(1000-AT360*BJ360)/(1000-AT360*BI360))/(100*BA360)</f>
        <v>0</v>
      </c>
      <c r="AG360">
        <f>1000*BM360*AT360*(BI360-BJ360)/(100*BA360*(1000-AT360*BI360))</f>
        <v>0</v>
      </c>
      <c r="AH360">
        <f>(AI360 - AJ360 - BN360*1E3/(8.314*(BP360+273.15)) * AL360/BM360 * AK360) * BM360/(100*BA360) * (1000 - BJ360)/1000</f>
        <v>0</v>
      </c>
      <c r="AI360">
        <v>426.9175628831666</v>
      </c>
      <c r="AJ360">
        <v>425.622812121212</v>
      </c>
      <c r="AK360">
        <v>0.001843312717933908</v>
      </c>
      <c r="AL360">
        <v>67.2217851540548</v>
      </c>
      <c r="AM360">
        <f>(AO360 - AN360 + BN360*1E3/(8.314*(BP360+273.15)) * AQ360/BM360 * AP360) * BM360/(100*BA360) * 1000/(1000 - AO360)</f>
        <v>0</v>
      </c>
      <c r="AN360">
        <v>16.30412216206471</v>
      </c>
      <c r="AO360">
        <v>16.73279575757575</v>
      </c>
      <c r="AP360">
        <v>-4.095920819798905E-05</v>
      </c>
      <c r="AQ360">
        <v>78.52801143891773</v>
      </c>
      <c r="AR360">
        <v>0</v>
      </c>
      <c r="AS360">
        <v>0</v>
      </c>
      <c r="AT360">
        <f>IF(AR360*$H$13&gt;=AV360,1.0,(AV360/(AV360-AR360*$H$13)))</f>
        <v>0</v>
      </c>
      <c r="AU360">
        <f>(AT360-1)*100</f>
        <v>0</v>
      </c>
      <c r="AV360">
        <f>MAX(0,($B$13+$C$13*BU360)/(1+$D$13*BU360)*BN360/(BP360+273)*$E$13)</f>
        <v>0</v>
      </c>
      <c r="AW360">
        <f>$B$11*BV360+$C$11*BW360+$F$11*CH360*(1-CK360)</f>
        <v>0</v>
      </c>
      <c r="AX360">
        <f>AW360*AY360</f>
        <v>0</v>
      </c>
      <c r="AY360">
        <f>($B$11*$D$9+$C$11*$D$9+$F$11*((CU360+CM360)/MAX(CU360+CM360+CV360, 0.1)*$I$9+CV360/MAX(CU360+CM360+CV360, 0.1)*$J$9))/($B$11+$C$11+$F$11)</f>
        <v>0</v>
      </c>
      <c r="AZ360">
        <f>($B$11*$K$9+$C$11*$K$9+$F$11*((CU360+CM360)/MAX(CU360+CM360+CV360, 0.1)*$P$9+CV360/MAX(CU360+CM360+CV360, 0.1)*$Q$9))/($B$11+$C$11+$F$11)</f>
        <v>0</v>
      </c>
      <c r="BA360">
        <v>6</v>
      </c>
      <c r="BB360">
        <v>0.5</v>
      </c>
      <c r="BC360" t="s">
        <v>355</v>
      </c>
      <c r="BD360">
        <v>2</v>
      </c>
      <c r="BE360" t="b">
        <v>1</v>
      </c>
      <c r="BF360">
        <v>1714167447.566667</v>
      </c>
      <c r="BG360">
        <v>418.5355</v>
      </c>
      <c r="BH360">
        <v>419.9663</v>
      </c>
      <c r="BI360">
        <v>16.74007333333333</v>
      </c>
      <c r="BJ360">
        <v>16.31421333333333</v>
      </c>
      <c r="BK360">
        <v>420.8556333333333</v>
      </c>
      <c r="BL360">
        <v>16.74087333333333</v>
      </c>
      <c r="BM360">
        <v>599.9986000000001</v>
      </c>
      <c r="BN360">
        <v>101.2539333333334</v>
      </c>
      <c r="BO360">
        <v>0.09993941666666667</v>
      </c>
      <c r="BP360">
        <v>27.13586666666667</v>
      </c>
      <c r="BQ360">
        <v>27.34364666666666</v>
      </c>
      <c r="BR360">
        <v>999.9000000000002</v>
      </c>
      <c r="BS360">
        <v>0</v>
      </c>
      <c r="BT360">
        <v>0</v>
      </c>
      <c r="BU360">
        <v>10004.12266666667</v>
      </c>
      <c r="BV360">
        <v>0</v>
      </c>
      <c r="BW360">
        <v>232.2924666666667</v>
      </c>
      <c r="BX360">
        <v>-1.430831333333333</v>
      </c>
      <c r="BY360">
        <v>425.6610666666666</v>
      </c>
      <c r="BZ360">
        <v>426.9313666666666</v>
      </c>
      <c r="CA360">
        <v>0.4258695333333334</v>
      </c>
      <c r="CB360">
        <v>419.9663</v>
      </c>
      <c r="CC360">
        <v>16.31421333333333</v>
      </c>
      <c r="CD360">
        <v>1.695001666666667</v>
      </c>
      <c r="CE360">
        <v>1.651880666666667</v>
      </c>
      <c r="CF360">
        <v>14.85072</v>
      </c>
      <c r="CG360">
        <v>14.45146333333333</v>
      </c>
      <c r="CH360">
        <v>400.0038333333334</v>
      </c>
      <c r="CI360">
        <v>0.8999857666666667</v>
      </c>
      <c r="CJ360">
        <v>0.1000144466666667</v>
      </c>
      <c r="CK360">
        <v>0</v>
      </c>
      <c r="CL360">
        <v>114.6426333333333</v>
      </c>
      <c r="CM360">
        <v>5.00098</v>
      </c>
      <c r="CN360">
        <v>792.8241666666669</v>
      </c>
      <c r="CO360">
        <v>3655.939</v>
      </c>
      <c r="CP360">
        <v>35.49549999999999</v>
      </c>
      <c r="CQ360">
        <v>39.16639999999999</v>
      </c>
      <c r="CR360">
        <v>37.2789</v>
      </c>
      <c r="CS360">
        <v>38.2435</v>
      </c>
      <c r="CT360">
        <v>37.85186666666666</v>
      </c>
      <c r="CU360">
        <v>355.4966666666667</v>
      </c>
      <c r="CV360">
        <v>39.50533333333333</v>
      </c>
      <c r="CW360">
        <v>0</v>
      </c>
      <c r="CX360">
        <v>1714167542.9</v>
      </c>
      <c r="CY360">
        <v>0</v>
      </c>
      <c r="CZ360">
        <v>1714166743.6</v>
      </c>
      <c r="DA360" t="s">
        <v>1044</v>
      </c>
      <c r="DB360">
        <v>1714166742.6</v>
      </c>
      <c r="DC360">
        <v>1714166743.6</v>
      </c>
      <c r="DD360">
        <v>12</v>
      </c>
      <c r="DE360">
        <v>-1.782</v>
      </c>
      <c r="DF360">
        <v>0.008</v>
      </c>
      <c r="DG360">
        <v>-2.327</v>
      </c>
      <c r="DH360">
        <v>-0.003</v>
      </c>
      <c r="DI360">
        <v>420</v>
      </c>
      <c r="DJ360">
        <v>16</v>
      </c>
      <c r="DK360">
        <v>0.57</v>
      </c>
      <c r="DL360">
        <v>0.18</v>
      </c>
      <c r="DM360">
        <v>-1.46414</v>
      </c>
      <c r="DN360">
        <v>0.245349198606269</v>
      </c>
      <c r="DO360">
        <v>0.0772550005327621</v>
      </c>
      <c r="DP360">
        <v>0</v>
      </c>
      <c r="DQ360">
        <v>0.4239656829268293</v>
      </c>
      <c r="DR360">
        <v>0.04891697560975689</v>
      </c>
      <c r="DS360">
        <v>0.005629828453128898</v>
      </c>
      <c r="DT360">
        <v>1</v>
      </c>
      <c r="DU360">
        <v>1</v>
      </c>
      <c r="DV360">
        <v>2</v>
      </c>
      <c r="DW360" t="s">
        <v>368</v>
      </c>
      <c r="DX360">
        <v>3.22899</v>
      </c>
      <c r="DY360">
        <v>2.70444</v>
      </c>
      <c r="DZ360">
        <v>0.105442</v>
      </c>
      <c r="EA360">
        <v>0.105611</v>
      </c>
      <c r="EB360">
        <v>0.0893563</v>
      </c>
      <c r="EC360">
        <v>0.08821619999999999</v>
      </c>
      <c r="ED360">
        <v>29160.1</v>
      </c>
      <c r="EE360">
        <v>28437.6</v>
      </c>
      <c r="EF360">
        <v>31222.6</v>
      </c>
      <c r="EG360">
        <v>30148.2</v>
      </c>
      <c r="EH360">
        <v>38081.8</v>
      </c>
      <c r="EI360">
        <v>36367.1</v>
      </c>
      <c r="EJ360">
        <v>43754.1</v>
      </c>
      <c r="EK360">
        <v>42120.7</v>
      </c>
      <c r="EL360">
        <v>2.13528</v>
      </c>
      <c r="EM360">
        <v>1.87013</v>
      </c>
      <c r="EN360">
        <v>0.11874</v>
      </c>
      <c r="EO360">
        <v>0</v>
      </c>
      <c r="EP360">
        <v>25.4169</v>
      </c>
      <c r="EQ360">
        <v>999.9</v>
      </c>
      <c r="ER360">
        <v>40.7</v>
      </c>
      <c r="ES360">
        <v>32.6</v>
      </c>
      <c r="ET360">
        <v>19.8548</v>
      </c>
      <c r="EU360">
        <v>61.3479</v>
      </c>
      <c r="EV360">
        <v>22.9167</v>
      </c>
      <c r="EW360">
        <v>1</v>
      </c>
      <c r="EX360">
        <v>0.0115447</v>
      </c>
      <c r="EY360">
        <v>-1.16623</v>
      </c>
      <c r="EZ360">
        <v>20.154</v>
      </c>
      <c r="FA360">
        <v>5.22687</v>
      </c>
      <c r="FB360">
        <v>11.998</v>
      </c>
      <c r="FC360">
        <v>4.9663</v>
      </c>
      <c r="FD360">
        <v>3.297</v>
      </c>
      <c r="FE360">
        <v>9999</v>
      </c>
      <c r="FF360">
        <v>9999</v>
      </c>
      <c r="FG360">
        <v>9999</v>
      </c>
      <c r="FH360">
        <v>31.1</v>
      </c>
      <c r="FI360">
        <v>4.97153</v>
      </c>
      <c r="FJ360">
        <v>1.86823</v>
      </c>
      <c r="FK360">
        <v>1.85959</v>
      </c>
      <c r="FL360">
        <v>1.86565</v>
      </c>
      <c r="FM360">
        <v>1.86356</v>
      </c>
      <c r="FN360">
        <v>1.86492</v>
      </c>
      <c r="FO360">
        <v>1.86035</v>
      </c>
      <c r="FP360">
        <v>1.86445</v>
      </c>
      <c r="FQ360">
        <v>0</v>
      </c>
      <c r="FR360">
        <v>0</v>
      </c>
      <c r="FS360">
        <v>0</v>
      </c>
      <c r="FT360">
        <v>0</v>
      </c>
      <c r="FU360" t="s">
        <v>358</v>
      </c>
      <c r="FV360" t="s">
        <v>359</v>
      </c>
      <c r="FW360" t="s">
        <v>360</v>
      </c>
      <c r="FX360" t="s">
        <v>360</v>
      </c>
      <c r="FY360" t="s">
        <v>360</v>
      </c>
      <c r="FZ360" t="s">
        <v>360</v>
      </c>
      <c r="GA360">
        <v>0</v>
      </c>
      <c r="GB360">
        <v>100</v>
      </c>
      <c r="GC360">
        <v>100</v>
      </c>
      <c r="GD360">
        <v>-2.32</v>
      </c>
      <c r="GE360">
        <v>-0.0009</v>
      </c>
      <c r="GF360">
        <v>-0.4708406808782166</v>
      </c>
      <c r="GG360">
        <v>-0.004200780211792431</v>
      </c>
      <c r="GH360">
        <v>-6.086107273994438E-07</v>
      </c>
      <c r="GI360">
        <v>3.538391214060535E-10</v>
      </c>
      <c r="GJ360">
        <v>-0.02887423234413912</v>
      </c>
      <c r="GK360">
        <v>0.006682484536868237</v>
      </c>
      <c r="GL360">
        <v>-0.0007200357986506558</v>
      </c>
      <c r="GM360">
        <v>2.515042002614049E-05</v>
      </c>
      <c r="GN360">
        <v>15</v>
      </c>
      <c r="GO360">
        <v>1944</v>
      </c>
      <c r="GP360">
        <v>3</v>
      </c>
      <c r="GQ360">
        <v>20</v>
      </c>
      <c r="GR360">
        <v>11.9</v>
      </c>
      <c r="GS360">
        <v>11.9</v>
      </c>
      <c r="GT360">
        <v>1.13525</v>
      </c>
      <c r="GU360">
        <v>2.43408</v>
      </c>
      <c r="GV360">
        <v>1.44775</v>
      </c>
      <c r="GW360">
        <v>2.28638</v>
      </c>
      <c r="GX360">
        <v>1.55151</v>
      </c>
      <c r="GY360">
        <v>2.46826</v>
      </c>
      <c r="GZ360">
        <v>37.7228</v>
      </c>
      <c r="HA360">
        <v>24.0875</v>
      </c>
      <c r="HB360">
        <v>18</v>
      </c>
      <c r="HC360">
        <v>610.625</v>
      </c>
      <c r="HD360">
        <v>441.728</v>
      </c>
      <c r="HE360">
        <v>27.9997</v>
      </c>
      <c r="HF360">
        <v>27.1828</v>
      </c>
      <c r="HG360">
        <v>29.9999</v>
      </c>
      <c r="HH360">
        <v>27.2817</v>
      </c>
      <c r="HI360">
        <v>27.2496</v>
      </c>
      <c r="HJ360">
        <v>22.7257</v>
      </c>
      <c r="HK360">
        <v>28.1047</v>
      </c>
      <c r="HL360">
        <v>48.516</v>
      </c>
      <c r="HM360">
        <v>28</v>
      </c>
      <c r="HN360">
        <v>420</v>
      </c>
      <c r="HO360">
        <v>16.3485</v>
      </c>
      <c r="HP360">
        <v>99.0791</v>
      </c>
      <c r="HQ360">
        <v>100.626</v>
      </c>
    </row>
    <row r="361" spans="1:225">
      <c r="A361">
        <v>345</v>
      </c>
      <c r="B361">
        <v>1714167465.5</v>
      </c>
      <c r="C361">
        <v>16408.40000009537</v>
      </c>
      <c r="D361" t="s">
        <v>1081</v>
      </c>
      <c r="E361" t="s">
        <v>1082</v>
      </c>
      <c r="F361">
        <v>5</v>
      </c>
      <c r="G361" t="s">
        <v>671</v>
      </c>
      <c r="H361">
        <v>1714167457.566667</v>
      </c>
      <c r="I361">
        <f>(J361)/1000</f>
        <v>0</v>
      </c>
      <c r="J361">
        <f>IF(BE361, AM361, AG361)</f>
        <v>0</v>
      </c>
      <c r="K361">
        <f>IF(BE361, AH361, AF361)</f>
        <v>0</v>
      </c>
      <c r="L361">
        <f>BG361 - IF(AT361&gt;1, K361*BA361*100.0/(AV361*BU361), 0)</f>
        <v>0</v>
      </c>
      <c r="M361">
        <f>((S361-I361/2)*L361-K361)/(S361+I361/2)</f>
        <v>0</v>
      </c>
      <c r="N361">
        <f>M361*(BN361+BO361)/1000.0</f>
        <v>0</v>
      </c>
      <c r="O361">
        <f>(BG361 - IF(AT361&gt;1, K361*BA361*100.0/(AV361*BU361), 0))*(BN361+BO361)/1000.0</f>
        <v>0</v>
      </c>
      <c r="P361">
        <f>2.0/((1/R361-1/Q361)+SIGN(R361)*SQRT((1/R361-1/Q361)*(1/R361-1/Q361) + 4*BB361/((BB361+1)*(BB361+1))*(2*1/R361*1/Q361-1/Q361*1/Q361)))</f>
        <v>0</v>
      </c>
      <c r="Q361">
        <f>IF(LEFT(BC361,1)&lt;&gt;"0",IF(LEFT(BC361,1)="1",3.0,BD361),$D$5+$E$5*(BU361*BN361/($K$5*1000))+$F$5*(BU361*BN361/($K$5*1000))*MAX(MIN(BA361,$J$5),$I$5)*MAX(MIN(BA361,$J$5),$I$5)+$G$5*MAX(MIN(BA361,$J$5),$I$5)*(BU361*BN361/($K$5*1000))+$H$5*(BU361*BN361/($K$5*1000))*(BU361*BN361/($K$5*1000)))</f>
        <v>0</v>
      </c>
      <c r="R361">
        <f>I361*(1000-(1000*0.61365*exp(17.502*V361/(240.97+V361))/(BN361+BO361)+BI361)/2)/(1000*0.61365*exp(17.502*V361/(240.97+V361))/(BN361+BO361)-BI361)</f>
        <v>0</v>
      </c>
      <c r="S361">
        <f>1/((BB361+1)/(P361/1.6)+1/(Q361/1.37)) + BB361/((BB361+1)/(P361/1.6) + BB361/(Q361/1.37))</f>
        <v>0</v>
      </c>
      <c r="T361">
        <f>(AW361*AZ361)</f>
        <v>0</v>
      </c>
      <c r="U361">
        <f>(BP361+(T361+2*0.95*5.67E-8*(((BP361+$B$7)+273)^4-(BP361+273)^4)-44100*I361)/(1.84*29.3*Q361+8*0.95*5.67E-8*(BP361+273)^3))</f>
        <v>0</v>
      </c>
      <c r="V361">
        <f>($C$7*BQ361+$D$7*BR361+$E$7*U361)</f>
        <v>0</v>
      </c>
      <c r="W361">
        <f>0.61365*exp(17.502*V361/(240.97+V361))</f>
        <v>0</v>
      </c>
      <c r="X361">
        <f>(Y361/Z361*100)</f>
        <v>0</v>
      </c>
      <c r="Y361">
        <f>BI361*(BN361+BO361)/1000</f>
        <v>0</v>
      </c>
      <c r="Z361">
        <f>0.61365*exp(17.502*BP361/(240.97+BP361))</f>
        <v>0</v>
      </c>
      <c r="AA361">
        <f>(W361-BI361*(BN361+BO361)/1000)</f>
        <v>0</v>
      </c>
      <c r="AB361">
        <f>(-I361*44100)</f>
        <v>0</v>
      </c>
      <c r="AC361">
        <f>2*29.3*Q361*0.92*(BP361-V361)</f>
        <v>0</v>
      </c>
      <c r="AD361">
        <f>2*0.95*5.67E-8*(((BP361+$B$7)+273)^4-(V361+273)^4)</f>
        <v>0</v>
      </c>
      <c r="AE361">
        <f>T361+AD361+AB361+AC361</f>
        <v>0</v>
      </c>
      <c r="AF361">
        <f>BM361*AT361*(BH361-BG361*(1000-AT361*BJ361)/(1000-AT361*BI361))/(100*BA361)</f>
        <v>0</v>
      </c>
      <c r="AG361">
        <f>1000*BM361*AT361*(BI361-BJ361)/(100*BA361*(1000-AT361*BI361))</f>
        <v>0</v>
      </c>
      <c r="AH361">
        <f>(AI361 - AJ361 - BN361*1E3/(8.314*(BP361+273.15)) * AL361/BM361 * AK361) * BM361/(100*BA361) * (1000 - BJ361)/1000</f>
        <v>0</v>
      </c>
      <c r="AI361">
        <v>427.0410777261735</v>
      </c>
      <c r="AJ361">
        <v>425.681006060606</v>
      </c>
      <c r="AK361">
        <v>0.01102941301233605</v>
      </c>
      <c r="AL361">
        <v>67.2217851540548</v>
      </c>
      <c r="AM361">
        <f>(AO361 - AN361 + BN361*1E3/(8.314*(BP361+273.15)) * AQ361/BM361 * AP361) * BM361/(100*BA361) * 1000/(1000 - AO361)</f>
        <v>0</v>
      </c>
      <c r="AN361">
        <v>16.30436364934557</v>
      </c>
      <c r="AO361">
        <v>16.73272424242424</v>
      </c>
      <c r="AP361">
        <v>7.193044567708175E-06</v>
      </c>
      <c r="AQ361">
        <v>78.52801143891773</v>
      </c>
      <c r="AR361">
        <v>0</v>
      </c>
      <c r="AS361">
        <v>0</v>
      </c>
      <c r="AT361">
        <f>IF(AR361*$H$13&gt;=AV361,1.0,(AV361/(AV361-AR361*$H$13)))</f>
        <v>0</v>
      </c>
      <c r="AU361">
        <f>(AT361-1)*100</f>
        <v>0</v>
      </c>
      <c r="AV361">
        <f>MAX(0,($B$13+$C$13*BU361)/(1+$D$13*BU361)*BN361/(BP361+273)*$E$13)</f>
        <v>0</v>
      </c>
      <c r="AW361">
        <f>$B$11*BV361+$C$11*BW361+$F$11*CH361*(1-CK361)</f>
        <v>0</v>
      </c>
      <c r="AX361">
        <f>AW361*AY361</f>
        <v>0</v>
      </c>
      <c r="AY361">
        <f>($B$11*$D$9+$C$11*$D$9+$F$11*((CU361+CM361)/MAX(CU361+CM361+CV361, 0.1)*$I$9+CV361/MAX(CU361+CM361+CV361, 0.1)*$J$9))/($B$11+$C$11+$F$11)</f>
        <v>0</v>
      </c>
      <c r="AZ361">
        <f>($B$11*$K$9+$C$11*$K$9+$F$11*((CU361+CM361)/MAX(CU361+CM361+CV361, 0.1)*$P$9+CV361/MAX(CU361+CM361+CV361, 0.1)*$Q$9))/($B$11+$C$11+$F$11)</f>
        <v>0</v>
      </c>
      <c r="BA361">
        <v>6</v>
      </c>
      <c r="BB361">
        <v>0.5</v>
      </c>
      <c r="BC361" t="s">
        <v>355</v>
      </c>
      <c r="BD361">
        <v>2</v>
      </c>
      <c r="BE361" t="b">
        <v>1</v>
      </c>
      <c r="BF361">
        <v>1714167457.566667</v>
      </c>
      <c r="BG361">
        <v>418.5043999999999</v>
      </c>
      <c r="BH361">
        <v>420.0053</v>
      </c>
      <c r="BI361">
        <v>16.73337</v>
      </c>
      <c r="BJ361">
        <v>16.30403666666667</v>
      </c>
      <c r="BK361">
        <v>420.8244333333333</v>
      </c>
      <c r="BL361">
        <v>16.73418666666667</v>
      </c>
      <c r="BM361">
        <v>600.0136666666666</v>
      </c>
      <c r="BN361">
        <v>101.2545333333333</v>
      </c>
      <c r="BO361">
        <v>0.09992551666666666</v>
      </c>
      <c r="BP361">
        <v>27.15957666666667</v>
      </c>
      <c r="BQ361">
        <v>27.35926333333333</v>
      </c>
      <c r="BR361">
        <v>999.9000000000002</v>
      </c>
      <c r="BS361">
        <v>0</v>
      </c>
      <c r="BT361">
        <v>0</v>
      </c>
      <c r="BU361">
        <v>10015.49833333333</v>
      </c>
      <c r="BV361">
        <v>0</v>
      </c>
      <c r="BW361">
        <v>230.0249666666666</v>
      </c>
      <c r="BX361">
        <v>-1.500896666666667</v>
      </c>
      <c r="BY361">
        <v>425.6266666666667</v>
      </c>
      <c r="BZ361">
        <v>426.9666333333334</v>
      </c>
      <c r="CA361">
        <v>0.4293346333333333</v>
      </c>
      <c r="CB361">
        <v>420.0053</v>
      </c>
      <c r="CC361">
        <v>16.30403666666667</v>
      </c>
      <c r="CD361">
        <v>1.69433</v>
      </c>
      <c r="CE361">
        <v>1.650858</v>
      </c>
      <c r="CF361">
        <v>14.84457666666666</v>
      </c>
      <c r="CG361">
        <v>14.44189666666667</v>
      </c>
      <c r="CH361">
        <v>400.0030333333333</v>
      </c>
      <c r="CI361">
        <v>0.9000024333333333</v>
      </c>
      <c r="CJ361">
        <v>0.09999787666666667</v>
      </c>
      <c r="CK361">
        <v>0</v>
      </c>
      <c r="CL361">
        <v>114.6309</v>
      </c>
      <c r="CM361">
        <v>5.00098</v>
      </c>
      <c r="CN361">
        <v>791.5893333333335</v>
      </c>
      <c r="CO361">
        <v>3655.951333333333</v>
      </c>
      <c r="CP361">
        <v>35.6081</v>
      </c>
      <c r="CQ361">
        <v>39.38943333333334</v>
      </c>
      <c r="CR361">
        <v>37.39556666666667</v>
      </c>
      <c r="CS361">
        <v>38.55393333333333</v>
      </c>
      <c r="CT361">
        <v>37.99556666666665</v>
      </c>
      <c r="CU361">
        <v>355.5026666666666</v>
      </c>
      <c r="CV361">
        <v>39.501</v>
      </c>
      <c r="CW361">
        <v>0</v>
      </c>
      <c r="CX361">
        <v>1714167552.5</v>
      </c>
      <c r="CY361">
        <v>0</v>
      </c>
      <c r="CZ361">
        <v>1714166743.6</v>
      </c>
      <c r="DA361" t="s">
        <v>1044</v>
      </c>
      <c r="DB361">
        <v>1714166742.6</v>
      </c>
      <c r="DC361">
        <v>1714166743.6</v>
      </c>
      <c r="DD361">
        <v>12</v>
      </c>
      <c r="DE361">
        <v>-1.782</v>
      </c>
      <c r="DF361">
        <v>0.008</v>
      </c>
      <c r="DG361">
        <v>-2.327</v>
      </c>
      <c r="DH361">
        <v>-0.003</v>
      </c>
      <c r="DI361">
        <v>420</v>
      </c>
      <c r="DJ361">
        <v>16</v>
      </c>
      <c r="DK361">
        <v>0.57</v>
      </c>
      <c r="DL361">
        <v>0.18</v>
      </c>
      <c r="DM361">
        <v>-1.47598125</v>
      </c>
      <c r="DN361">
        <v>-0.3702224015009392</v>
      </c>
      <c r="DO361">
        <v>0.04345113963911074</v>
      </c>
      <c r="DP361">
        <v>0</v>
      </c>
      <c r="DQ361">
        <v>0.428528075</v>
      </c>
      <c r="DR361">
        <v>0.008163388367730017</v>
      </c>
      <c r="DS361">
        <v>0.003096212665398645</v>
      </c>
      <c r="DT361">
        <v>1</v>
      </c>
      <c r="DU361">
        <v>1</v>
      </c>
      <c r="DV361">
        <v>2</v>
      </c>
      <c r="DW361" t="s">
        <v>368</v>
      </c>
      <c r="DX361">
        <v>3.22914</v>
      </c>
      <c r="DY361">
        <v>2.70442</v>
      </c>
      <c r="DZ361">
        <v>0.105452</v>
      </c>
      <c r="EA361">
        <v>0.105638</v>
      </c>
      <c r="EB361">
        <v>0.0893549</v>
      </c>
      <c r="EC361">
        <v>0.0882208</v>
      </c>
      <c r="ED361">
        <v>29160.7</v>
      </c>
      <c r="EE361">
        <v>28437.3</v>
      </c>
      <c r="EF361">
        <v>31223.5</v>
      </c>
      <c r="EG361">
        <v>30148.7</v>
      </c>
      <c r="EH361">
        <v>38083.2</v>
      </c>
      <c r="EI361">
        <v>36367.5</v>
      </c>
      <c r="EJ361">
        <v>43755.7</v>
      </c>
      <c r="EK361">
        <v>42121.4</v>
      </c>
      <c r="EL361">
        <v>2.13545</v>
      </c>
      <c r="EM361">
        <v>1.87022</v>
      </c>
      <c r="EN361">
        <v>0.118367</v>
      </c>
      <c r="EO361">
        <v>0</v>
      </c>
      <c r="EP361">
        <v>25.4353</v>
      </c>
      <c r="EQ361">
        <v>999.9</v>
      </c>
      <c r="ER361">
        <v>40.7</v>
      </c>
      <c r="ES361">
        <v>32.6</v>
      </c>
      <c r="ET361">
        <v>19.8559</v>
      </c>
      <c r="EU361">
        <v>60.9479</v>
      </c>
      <c r="EV361">
        <v>22.3998</v>
      </c>
      <c r="EW361">
        <v>1</v>
      </c>
      <c r="EX361">
        <v>0.0108994</v>
      </c>
      <c r="EY361">
        <v>-1.16007</v>
      </c>
      <c r="EZ361">
        <v>20.1542</v>
      </c>
      <c r="FA361">
        <v>5.22568</v>
      </c>
      <c r="FB361">
        <v>11.998</v>
      </c>
      <c r="FC361">
        <v>4.9657</v>
      </c>
      <c r="FD361">
        <v>3.297</v>
      </c>
      <c r="FE361">
        <v>9999</v>
      </c>
      <c r="FF361">
        <v>9999</v>
      </c>
      <c r="FG361">
        <v>9999</v>
      </c>
      <c r="FH361">
        <v>31.1</v>
      </c>
      <c r="FI361">
        <v>4.97152</v>
      </c>
      <c r="FJ361">
        <v>1.86824</v>
      </c>
      <c r="FK361">
        <v>1.85959</v>
      </c>
      <c r="FL361">
        <v>1.86568</v>
      </c>
      <c r="FM361">
        <v>1.86354</v>
      </c>
      <c r="FN361">
        <v>1.86492</v>
      </c>
      <c r="FO361">
        <v>1.86035</v>
      </c>
      <c r="FP361">
        <v>1.86444</v>
      </c>
      <c r="FQ361">
        <v>0</v>
      </c>
      <c r="FR361">
        <v>0</v>
      </c>
      <c r="FS361">
        <v>0</v>
      </c>
      <c r="FT361">
        <v>0</v>
      </c>
      <c r="FU361" t="s">
        <v>358</v>
      </c>
      <c r="FV361" t="s">
        <v>359</v>
      </c>
      <c r="FW361" t="s">
        <v>360</v>
      </c>
      <c r="FX361" t="s">
        <v>360</v>
      </c>
      <c r="FY361" t="s">
        <v>360</v>
      </c>
      <c r="FZ361" t="s">
        <v>360</v>
      </c>
      <c r="GA361">
        <v>0</v>
      </c>
      <c r="GB361">
        <v>100</v>
      </c>
      <c r="GC361">
        <v>100</v>
      </c>
      <c r="GD361">
        <v>-2.32</v>
      </c>
      <c r="GE361">
        <v>-0.0009</v>
      </c>
      <c r="GF361">
        <v>-0.4708406808782166</v>
      </c>
      <c r="GG361">
        <v>-0.004200780211792431</v>
      </c>
      <c r="GH361">
        <v>-6.086107273994438E-07</v>
      </c>
      <c r="GI361">
        <v>3.538391214060535E-10</v>
      </c>
      <c r="GJ361">
        <v>-0.02887423234413912</v>
      </c>
      <c r="GK361">
        <v>0.006682484536868237</v>
      </c>
      <c r="GL361">
        <v>-0.0007200357986506558</v>
      </c>
      <c r="GM361">
        <v>2.515042002614049E-05</v>
      </c>
      <c r="GN361">
        <v>15</v>
      </c>
      <c r="GO361">
        <v>1944</v>
      </c>
      <c r="GP361">
        <v>3</v>
      </c>
      <c r="GQ361">
        <v>20</v>
      </c>
      <c r="GR361">
        <v>12</v>
      </c>
      <c r="GS361">
        <v>12</v>
      </c>
      <c r="GT361">
        <v>1.13525</v>
      </c>
      <c r="GU361">
        <v>2.44507</v>
      </c>
      <c r="GV361">
        <v>1.44775</v>
      </c>
      <c r="GW361">
        <v>2.28638</v>
      </c>
      <c r="GX361">
        <v>1.55151</v>
      </c>
      <c r="GY361">
        <v>2.31323</v>
      </c>
      <c r="GZ361">
        <v>37.6987</v>
      </c>
      <c r="HA361">
        <v>24.0787</v>
      </c>
      <c r="HB361">
        <v>18</v>
      </c>
      <c r="HC361">
        <v>610.679</v>
      </c>
      <c r="HD361">
        <v>441.744</v>
      </c>
      <c r="HE361">
        <v>28.0005</v>
      </c>
      <c r="HF361">
        <v>27.1753</v>
      </c>
      <c r="HG361">
        <v>29.9998</v>
      </c>
      <c r="HH361">
        <v>27.2748</v>
      </c>
      <c r="HI361">
        <v>27.2438</v>
      </c>
      <c r="HJ361">
        <v>22.72</v>
      </c>
      <c r="HK361">
        <v>28.1047</v>
      </c>
      <c r="HL361">
        <v>48.516</v>
      </c>
      <c r="HM361">
        <v>28</v>
      </c>
      <c r="HN361">
        <v>420</v>
      </c>
      <c r="HO361">
        <v>16.3485</v>
      </c>
      <c r="HP361">
        <v>99.0823</v>
      </c>
      <c r="HQ361">
        <v>100.628</v>
      </c>
    </row>
    <row r="362" spans="1:225">
      <c r="A362">
        <v>346</v>
      </c>
      <c r="B362">
        <v>1714167696</v>
      </c>
      <c r="C362">
        <v>16638.90000009537</v>
      </c>
      <c r="D362" t="s">
        <v>1083</v>
      </c>
      <c r="E362" t="s">
        <v>1084</v>
      </c>
      <c r="F362">
        <v>5</v>
      </c>
      <c r="G362" t="s">
        <v>687</v>
      </c>
      <c r="H362">
        <v>1714167688.25</v>
      </c>
      <c r="I362">
        <f>(J362)/1000</f>
        <v>0</v>
      </c>
      <c r="J362">
        <f>IF(BE362, AM362, AG362)</f>
        <v>0</v>
      </c>
      <c r="K362">
        <f>IF(BE362, AH362, AF362)</f>
        <v>0</v>
      </c>
      <c r="L362">
        <f>BG362 - IF(AT362&gt;1, K362*BA362*100.0/(AV362*BU362), 0)</f>
        <v>0</v>
      </c>
      <c r="M362">
        <f>((S362-I362/2)*L362-K362)/(S362+I362/2)</f>
        <v>0</v>
      </c>
      <c r="N362">
        <f>M362*(BN362+BO362)/1000.0</f>
        <v>0</v>
      </c>
      <c r="O362">
        <f>(BG362 - IF(AT362&gt;1, K362*BA362*100.0/(AV362*BU362), 0))*(BN362+BO362)/1000.0</f>
        <v>0</v>
      </c>
      <c r="P362">
        <f>2.0/((1/R362-1/Q362)+SIGN(R362)*SQRT((1/R362-1/Q362)*(1/R362-1/Q362) + 4*BB362/((BB362+1)*(BB362+1))*(2*1/R362*1/Q362-1/Q362*1/Q362)))</f>
        <v>0</v>
      </c>
      <c r="Q362">
        <f>IF(LEFT(BC362,1)&lt;&gt;"0",IF(LEFT(BC362,1)="1",3.0,BD362),$D$5+$E$5*(BU362*BN362/($K$5*1000))+$F$5*(BU362*BN362/($K$5*1000))*MAX(MIN(BA362,$J$5),$I$5)*MAX(MIN(BA362,$J$5),$I$5)+$G$5*MAX(MIN(BA362,$J$5),$I$5)*(BU362*BN362/($K$5*1000))+$H$5*(BU362*BN362/($K$5*1000))*(BU362*BN362/($K$5*1000)))</f>
        <v>0</v>
      </c>
      <c r="R362">
        <f>I362*(1000-(1000*0.61365*exp(17.502*V362/(240.97+V362))/(BN362+BO362)+BI362)/2)/(1000*0.61365*exp(17.502*V362/(240.97+V362))/(BN362+BO362)-BI362)</f>
        <v>0</v>
      </c>
      <c r="S362">
        <f>1/((BB362+1)/(P362/1.6)+1/(Q362/1.37)) + BB362/((BB362+1)/(P362/1.6) + BB362/(Q362/1.37))</f>
        <v>0</v>
      </c>
      <c r="T362">
        <f>(AW362*AZ362)</f>
        <v>0</v>
      </c>
      <c r="U362">
        <f>(BP362+(T362+2*0.95*5.67E-8*(((BP362+$B$7)+273)^4-(BP362+273)^4)-44100*I362)/(1.84*29.3*Q362+8*0.95*5.67E-8*(BP362+273)^3))</f>
        <v>0</v>
      </c>
      <c r="V362">
        <f>($C$7*BQ362+$D$7*BR362+$E$7*U362)</f>
        <v>0</v>
      </c>
      <c r="W362">
        <f>0.61365*exp(17.502*V362/(240.97+V362))</f>
        <v>0</v>
      </c>
      <c r="X362">
        <f>(Y362/Z362*100)</f>
        <v>0</v>
      </c>
      <c r="Y362">
        <f>BI362*(BN362+BO362)/1000</f>
        <v>0</v>
      </c>
      <c r="Z362">
        <f>0.61365*exp(17.502*BP362/(240.97+BP362))</f>
        <v>0</v>
      </c>
      <c r="AA362">
        <f>(W362-BI362*(BN362+BO362)/1000)</f>
        <v>0</v>
      </c>
      <c r="AB362">
        <f>(-I362*44100)</f>
        <v>0</v>
      </c>
      <c r="AC362">
        <f>2*29.3*Q362*0.92*(BP362-V362)</f>
        <v>0</v>
      </c>
      <c r="AD362">
        <f>2*0.95*5.67E-8*(((BP362+$B$7)+273)^4-(V362+273)^4)</f>
        <v>0</v>
      </c>
      <c r="AE362">
        <f>T362+AD362+AB362+AC362</f>
        <v>0</v>
      </c>
      <c r="AF362">
        <f>BM362*AT362*(BH362-BG362*(1000-AT362*BJ362)/(1000-AT362*BI362))/(100*BA362)</f>
        <v>0</v>
      </c>
      <c r="AG362">
        <f>1000*BM362*AT362*(BI362-BJ362)/(100*BA362*(1000-AT362*BI362))</f>
        <v>0</v>
      </c>
      <c r="AH362">
        <f>(AI362 - AJ362 - BN362*1E3/(8.314*(BP362+273.15)) * AL362/BM362 * AK362) * BM362/(100*BA362) * (1000 - BJ362)/1000</f>
        <v>0</v>
      </c>
      <c r="AI362">
        <v>426.9037218474597</v>
      </c>
      <c r="AJ362">
        <v>424.9325757575758</v>
      </c>
      <c r="AK362">
        <v>-0.001364199072636656</v>
      </c>
      <c r="AL362">
        <v>67.22209480165074</v>
      </c>
      <c r="AM362">
        <f>(AO362 - AN362 + BN362*1E3/(8.314*(BP362+273.15)) * AQ362/BM362 * AP362) * BM362/(100*BA362) * 1000/(1000 - AO362)</f>
        <v>0</v>
      </c>
      <c r="AN362">
        <v>16.37000044432632</v>
      </c>
      <c r="AO362">
        <v>16.98413333333333</v>
      </c>
      <c r="AP362">
        <v>-0.000154661384913677</v>
      </c>
      <c r="AQ362">
        <v>78.52776269834096</v>
      </c>
      <c r="AR362">
        <v>0</v>
      </c>
      <c r="AS362">
        <v>0</v>
      </c>
      <c r="AT362">
        <f>IF(AR362*$H$13&gt;=AV362,1.0,(AV362/(AV362-AR362*$H$13)))</f>
        <v>0</v>
      </c>
      <c r="AU362">
        <f>(AT362-1)*100</f>
        <v>0</v>
      </c>
      <c r="AV362">
        <f>MAX(0,($B$13+$C$13*BU362)/(1+$D$13*BU362)*BN362/(BP362+273)*$E$13)</f>
        <v>0</v>
      </c>
      <c r="AW362">
        <f>$B$11*BV362+$C$11*BW362+$F$11*CH362*(1-CK362)</f>
        <v>0</v>
      </c>
      <c r="AX362">
        <f>AW362*AY362</f>
        <v>0</v>
      </c>
      <c r="AY362">
        <f>($B$11*$D$9+$C$11*$D$9+$F$11*((CU362+CM362)/MAX(CU362+CM362+CV362, 0.1)*$I$9+CV362/MAX(CU362+CM362+CV362, 0.1)*$J$9))/($B$11+$C$11+$F$11)</f>
        <v>0</v>
      </c>
      <c r="AZ362">
        <f>($B$11*$K$9+$C$11*$K$9+$F$11*((CU362+CM362)/MAX(CU362+CM362+CV362, 0.1)*$P$9+CV362/MAX(CU362+CM362+CV362, 0.1)*$Q$9))/($B$11+$C$11+$F$11)</f>
        <v>0</v>
      </c>
      <c r="BA362">
        <v>6</v>
      </c>
      <c r="BB362">
        <v>0.5</v>
      </c>
      <c r="BC362" t="s">
        <v>355</v>
      </c>
      <c r="BD362">
        <v>2</v>
      </c>
      <c r="BE362" t="b">
        <v>1</v>
      </c>
      <c r="BF362">
        <v>1714167688.25</v>
      </c>
      <c r="BG362">
        <v>417.7386666666666</v>
      </c>
      <c r="BH362">
        <v>419.9953333333333</v>
      </c>
      <c r="BI362">
        <v>16.99506</v>
      </c>
      <c r="BJ362">
        <v>16.37158666666666</v>
      </c>
      <c r="BK362">
        <v>420.0553</v>
      </c>
      <c r="BL362">
        <v>16.99488</v>
      </c>
      <c r="BM362">
        <v>599.9745</v>
      </c>
      <c r="BN362">
        <v>101.2391333333333</v>
      </c>
      <c r="BO362">
        <v>0.09998524333333332</v>
      </c>
      <c r="BP362">
        <v>27.42177</v>
      </c>
      <c r="BQ362">
        <v>27.54244000000001</v>
      </c>
      <c r="BR362">
        <v>999.9000000000002</v>
      </c>
      <c r="BS362">
        <v>0</v>
      </c>
      <c r="BT362">
        <v>0</v>
      </c>
      <c r="BU362">
        <v>10001.104</v>
      </c>
      <c r="BV362">
        <v>0</v>
      </c>
      <c r="BW362">
        <v>198.1280333333333</v>
      </c>
      <c r="BX362">
        <v>-2.256600999999999</v>
      </c>
      <c r="BY362">
        <v>424.9610333333334</v>
      </c>
      <c r="BZ362">
        <v>426.9858</v>
      </c>
      <c r="CA362">
        <v>0.6234805666666666</v>
      </c>
      <c r="CB362">
        <v>419.9953333333333</v>
      </c>
      <c r="CC362">
        <v>16.37158666666666</v>
      </c>
      <c r="CD362">
        <v>1.720566</v>
      </c>
      <c r="CE362">
        <v>1.657443666666667</v>
      </c>
      <c r="CF362">
        <v>15.08322333333333</v>
      </c>
      <c r="CG362">
        <v>14.5035</v>
      </c>
      <c r="CH362">
        <v>400.0036333333334</v>
      </c>
      <c r="CI362">
        <v>0.8999806333333336</v>
      </c>
      <c r="CJ362">
        <v>0.1000194366666666</v>
      </c>
      <c r="CK362">
        <v>0</v>
      </c>
      <c r="CL362">
        <v>198.7817333333334</v>
      </c>
      <c r="CM362">
        <v>5.00098</v>
      </c>
      <c r="CN362">
        <v>1129.520666666667</v>
      </c>
      <c r="CO362">
        <v>3655.930666666667</v>
      </c>
      <c r="CP362">
        <v>36.62053333333333</v>
      </c>
      <c r="CQ362">
        <v>39.46226666666666</v>
      </c>
      <c r="CR362">
        <v>38.23299999999999</v>
      </c>
      <c r="CS362">
        <v>39.33313333333333</v>
      </c>
      <c r="CT362">
        <v>38.57893333333333</v>
      </c>
      <c r="CU362">
        <v>355.4956666666667</v>
      </c>
      <c r="CV362">
        <v>39.50666666666667</v>
      </c>
      <c r="CW362">
        <v>0</v>
      </c>
      <c r="CX362">
        <v>1714167783.5</v>
      </c>
      <c r="CY362">
        <v>0</v>
      </c>
      <c r="CZ362">
        <v>1714166743.6</v>
      </c>
      <c r="DA362" t="s">
        <v>1044</v>
      </c>
      <c r="DB362">
        <v>1714166742.6</v>
      </c>
      <c r="DC362">
        <v>1714166743.6</v>
      </c>
      <c r="DD362">
        <v>12</v>
      </c>
      <c r="DE362">
        <v>-1.782</v>
      </c>
      <c r="DF362">
        <v>0.008</v>
      </c>
      <c r="DG362">
        <v>-2.327</v>
      </c>
      <c r="DH362">
        <v>-0.003</v>
      </c>
      <c r="DI362">
        <v>420</v>
      </c>
      <c r="DJ362">
        <v>16</v>
      </c>
      <c r="DK362">
        <v>0.57</v>
      </c>
      <c r="DL362">
        <v>0.18</v>
      </c>
      <c r="DM362">
        <v>-2.252952926829269</v>
      </c>
      <c r="DN362">
        <v>0.03000919860626626</v>
      </c>
      <c r="DO362">
        <v>0.0393985555785688</v>
      </c>
      <c r="DP362">
        <v>1</v>
      </c>
      <c r="DQ362">
        <v>0.6342485121951219</v>
      </c>
      <c r="DR362">
        <v>-0.1619665714285715</v>
      </c>
      <c r="DS362">
        <v>0.01666143029921816</v>
      </c>
      <c r="DT362">
        <v>0</v>
      </c>
      <c r="DU362">
        <v>1</v>
      </c>
      <c r="DV362">
        <v>2</v>
      </c>
      <c r="DW362" t="s">
        <v>368</v>
      </c>
      <c r="DX362">
        <v>3.22916</v>
      </c>
      <c r="DY362">
        <v>2.70423</v>
      </c>
      <c r="DZ362">
        <v>0.105316</v>
      </c>
      <c r="EA362">
        <v>0.105632</v>
      </c>
      <c r="EB362">
        <v>0.0903407</v>
      </c>
      <c r="EC362">
        <v>0.0884902</v>
      </c>
      <c r="ED362">
        <v>29169.7</v>
      </c>
      <c r="EE362">
        <v>28443.1</v>
      </c>
      <c r="EF362">
        <v>31227.8</v>
      </c>
      <c r="EG362">
        <v>30154</v>
      </c>
      <c r="EH362">
        <v>38047.9</v>
      </c>
      <c r="EI362">
        <v>36362.8</v>
      </c>
      <c r="EJ362">
        <v>43762.8</v>
      </c>
      <c r="EK362">
        <v>42128.7</v>
      </c>
      <c r="EL362">
        <v>2.11777</v>
      </c>
      <c r="EM362">
        <v>1.87445</v>
      </c>
      <c r="EN362">
        <v>0.111807</v>
      </c>
      <c r="EO362">
        <v>0</v>
      </c>
      <c r="EP362">
        <v>25.7144</v>
      </c>
      <c r="EQ362">
        <v>999.9</v>
      </c>
      <c r="ER362">
        <v>41.4</v>
      </c>
      <c r="ES362">
        <v>32.4</v>
      </c>
      <c r="ET362">
        <v>19.975</v>
      </c>
      <c r="EU362">
        <v>61.7279</v>
      </c>
      <c r="EV362">
        <v>22.492</v>
      </c>
      <c r="EW362">
        <v>1</v>
      </c>
      <c r="EX362">
        <v>0.00282266</v>
      </c>
      <c r="EY362">
        <v>-1.10276</v>
      </c>
      <c r="EZ362">
        <v>20.1526</v>
      </c>
      <c r="FA362">
        <v>5.22777</v>
      </c>
      <c r="FB362">
        <v>11.998</v>
      </c>
      <c r="FC362">
        <v>4.967</v>
      </c>
      <c r="FD362">
        <v>3.297</v>
      </c>
      <c r="FE362">
        <v>9999</v>
      </c>
      <c r="FF362">
        <v>9999</v>
      </c>
      <c r="FG362">
        <v>9999</v>
      </c>
      <c r="FH362">
        <v>31.2</v>
      </c>
      <c r="FI362">
        <v>4.97154</v>
      </c>
      <c r="FJ362">
        <v>1.86818</v>
      </c>
      <c r="FK362">
        <v>1.85959</v>
      </c>
      <c r="FL362">
        <v>1.86568</v>
      </c>
      <c r="FM362">
        <v>1.86354</v>
      </c>
      <c r="FN362">
        <v>1.86485</v>
      </c>
      <c r="FO362">
        <v>1.86035</v>
      </c>
      <c r="FP362">
        <v>1.86445</v>
      </c>
      <c r="FQ362">
        <v>0</v>
      </c>
      <c r="FR362">
        <v>0</v>
      </c>
      <c r="FS362">
        <v>0</v>
      </c>
      <c r="FT362">
        <v>0</v>
      </c>
      <c r="FU362" t="s">
        <v>358</v>
      </c>
      <c r="FV362" t="s">
        <v>359</v>
      </c>
      <c r="FW362" t="s">
        <v>360</v>
      </c>
      <c r="FX362" t="s">
        <v>360</v>
      </c>
      <c r="FY362" t="s">
        <v>360</v>
      </c>
      <c r="FZ362" t="s">
        <v>360</v>
      </c>
      <c r="GA362">
        <v>0</v>
      </c>
      <c r="GB362">
        <v>100</v>
      </c>
      <c r="GC362">
        <v>100</v>
      </c>
      <c r="GD362">
        <v>-2.317</v>
      </c>
      <c r="GE362">
        <v>0.0001</v>
      </c>
      <c r="GF362">
        <v>-0.4708406808782166</v>
      </c>
      <c r="GG362">
        <v>-0.004200780211792431</v>
      </c>
      <c r="GH362">
        <v>-6.086107273994438E-07</v>
      </c>
      <c r="GI362">
        <v>3.538391214060535E-10</v>
      </c>
      <c r="GJ362">
        <v>-0.02887423234413912</v>
      </c>
      <c r="GK362">
        <v>0.006682484536868237</v>
      </c>
      <c r="GL362">
        <v>-0.0007200357986506558</v>
      </c>
      <c r="GM362">
        <v>2.515042002614049E-05</v>
      </c>
      <c r="GN362">
        <v>15</v>
      </c>
      <c r="GO362">
        <v>1944</v>
      </c>
      <c r="GP362">
        <v>3</v>
      </c>
      <c r="GQ362">
        <v>20</v>
      </c>
      <c r="GR362">
        <v>15.9</v>
      </c>
      <c r="GS362">
        <v>15.9</v>
      </c>
      <c r="GT362">
        <v>1.13525</v>
      </c>
      <c r="GU362">
        <v>2.45117</v>
      </c>
      <c r="GV362">
        <v>1.44775</v>
      </c>
      <c r="GW362">
        <v>2.28638</v>
      </c>
      <c r="GX362">
        <v>1.55151</v>
      </c>
      <c r="GY362">
        <v>2.45239</v>
      </c>
      <c r="GZ362">
        <v>37.5781</v>
      </c>
      <c r="HA362">
        <v>24.0787</v>
      </c>
      <c r="HB362">
        <v>18</v>
      </c>
      <c r="HC362">
        <v>596.941</v>
      </c>
      <c r="HD362">
        <v>443.4</v>
      </c>
      <c r="HE362">
        <v>28.0004</v>
      </c>
      <c r="HF362">
        <v>27.0676</v>
      </c>
      <c r="HG362">
        <v>30</v>
      </c>
      <c r="HH362">
        <v>27.1588</v>
      </c>
      <c r="HI362">
        <v>27.1295</v>
      </c>
      <c r="HJ362">
        <v>22.7185</v>
      </c>
      <c r="HK362">
        <v>28.3757</v>
      </c>
      <c r="HL362">
        <v>49.6314</v>
      </c>
      <c r="HM362">
        <v>28</v>
      </c>
      <c r="HN362">
        <v>420</v>
      </c>
      <c r="HO362">
        <v>16.3663</v>
      </c>
      <c r="HP362">
        <v>99.0975</v>
      </c>
      <c r="HQ362">
        <v>100.645</v>
      </c>
    </row>
    <row r="363" spans="1:225">
      <c r="A363">
        <v>347</v>
      </c>
      <c r="B363">
        <v>1714167717.5</v>
      </c>
      <c r="C363">
        <v>16660.40000009537</v>
      </c>
      <c r="D363" t="s">
        <v>1085</v>
      </c>
      <c r="E363" t="s">
        <v>1086</v>
      </c>
      <c r="F363">
        <v>5</v>
      </c>
      <c r="G363" t="s">
        <v>687</v>
      </c>
      <c r="H363">
        <v>1714167710.75</v>
      </c>
      <c r="I363">
        <f>(J363)/1000</f>
        <v>0</v>
      </c>
      <c r="J363">
        <f>IF(BE363, AM363, AG363)</f>
        <v>0</v>
      </c>
      <c r="K363">
        <f>IF(BE363, AH363, AF363)</f>
        <v>0</v>
      </c>
      <c r="L363">
        <f>BG363 - IF(AT363&gt;1, K363*BA363*100.0/(AV363*BU363), 0)</f>
        <v>0</v>
      </c>
      <c r="M363">
        <f>((S363-I363/2)*L363-K363)/(S363+I363/2)</f>
        <v>0</v>
      </c>
      <c r="N363">
        <f>M363*(BN363+BO363)/1000.0</f>
        <v>0</v>
      </c>
      <c r="O363">
        <f>(BG363 - IF(AT363&gt;1, K363*BA363*100.0/(AV363*BU363), 0))*(BN363+BO363)/1000.0</f>
        <v>0</v>
      </c>
      <c r="P363">
        <f>2.0/((1/R363-1/Q363)+SIGN(R363)*SQRT((1/R363-1/Q363)*(1/R363-1/Q363) + 4*BB363/((BB363+1)*(BB363+1))*(2*1/R363*1/Q363-1/Q363*1/Q363)))</f>
        <v>0</v>
      </c>
      <c r="Q363">
        <f>IF(LEFT(BC363,1)&lt;&gt;"0",IF(LEFT(BC363,1)="1",3.0,BD363),$D$5+$E$5*(BU363*BN363/($K$5*1000))+$F$5*(BU363*BN363/($K$5*1000))*MAX(MIN(BA363,$J$5),$I$5)*MAX(MIN(BA363,$J$5),$I$5)+$G$5*MAX(MIN(BA363,$J$5),$I$5)*(BU363*BN363/($K$5*1000))+$H$5*(BU363*BN363/($K$5*1000))*(BU363*BN363/($K$5*1000)))</f>
        <v>0</v>
      </c>
      <c r="R363">
        <f>I363*(1000-(1000*0.61365*exp(17.502*V363/(240.97+V363))/(BN363+BO363)+BI363)/2)/(1000*0.61365*exp(17.502*V363/(240.97+V363))/(BN363+BO363)-BI363)</f>
        <v>0</v>
      </c>
      <c r="S363">
        <f>1/((BB363+1)/(P363/1.6)+1/(Q363/1.37)) + BB363/((BB363+1)/(P363/1.6) + BB363/(Q363/1.37))</f>
        <v>0</v>
      </c>
      <c r="T363">
        <f>(AW363*AZ363)</f>
        <v>0</v>
      </c>
      <c r="U363">
        <f>(BP363+(T363+2*0.95*5.67E-8*(((BP363+$B$7)+273)^4-(BP363+273)^4)-44100*I363)/(1.84*29.3*Q363+8*0.95*5.67E-8*(BP363+273)^3))</f>
        <v>0</v>
      </c>
      <c r="V363">
        <f>($C$7*BQ363+$D$7*BR363+$E$7*U363)</f>
        <v>0</v>
      </c>
      <c r="W363">
        <f>0.61365*exp(17.502*V363/(240.97+V363))</f>
        <v>0</v>
      </c>
      <c r="X363">
        <f>(Y363/Z363*100)</f>
        <v>0</v>
      </c>
      <c r="Y363">
        <f>BI363*(BN363+BO363)/1000</f>
        <v>0</v>
      </c>
      <c r="Z363">
        <f>0.61365*exp(17.502*BP363/(240.97+BP363))</f>
        <v>0</v>
      </c>
      <c r="AA363">
        <f>(W363-BI363*(BN363+BO363)/1000)</f>
        <v>0</v>
      </c>
      <c r="AB363">
        <f>(-I363*44100)</f>
        <v>0</v>
      </c>
      <c r="AC363">
        <f>2*29.3*Q363*0.92*(BP363-V363)</f>
        <v>0</v>
      </c>
      <c r="AD363">
        <f>2*0.95*5.67E-8*(((BP363+$B$7)+273)^4-(V363+273)^4)</f>
        <v>0</v>
      </c>
      <c r="AE363">
        <f>T363+AD363+AB363+AC363</f>
        <v>0</v>
      </c>
      <c r="AF363">
        <f>BM363*AT363*(BH363-BG363*(1000-AT363*BJ363)/(1000-AT363*BI363))/(100*BA363)</f>
        <v>0</v>
      </c>
      <c r="AG363">
        <f>1000*BM363*AT363*(BI363-BJ363)/(100*BA363*(1000-AT363*BI363))</f>
        <v>0</v>
      </c>
      <c r="AH363">
        <f>(AI363 - AJ363 - BN363*1E3/(8.314*(BP363+273.15)) * AL363/BM363 * AK363) * BM363/(100*BA363) * (1000 - BJ363)/1000</f>
        <v>0</v>
      </c>
      <c r="AI363">
        <v>427.1137326086177</v>
      </c>
      <c r="AJ363">
        <v>424.8947454545453</v>
      </c>
      <c r="AK363">
        <v>9.760826487265345E-05</v>
      </c>
      <c r="AL363">
        <v>67.22209480165074</v>
      </c>
      <c r="AM363">
        <f>(AO363 - AN363 + BN363*1E3/(8.314*(BP363+273.15)) * AQ363/BM363 * AP363) * BM363/(100*BA363) * 1000/(1000 - AO363)</f>
        <v>0</v>
      </c>
      <c r="AN363">
        <v>16.35946982506114</v>
      </c>
      <c r="AO363">
        <v>16.96959757575757</v>
      </c>
      <c r="AP363">
        <v>-3.679669090107374E-05</v>
      </c>
      <c r="AQ363">
        <v>78.52776269834096</v>
      </c>
      <c r="AR363">
        <v>0</v>
      </c>
      <c r="AS363">
        <v>0</v>
      </c>
      <c r="AT363">
        <f>IF(AR363*$H$13&gt;=AV363,1.0,(AV363/(AV363-AR363*$H$13)))</f>
        <v>0</v>
      </c>
      <c r="AU363">
        <f>(AT363-1)*100</f>
        <v>0</v>
      </c>
      <c r="AV363">
        <f>MAX(0,($B$13+$C$13*BU363)/(1+$D$13*BU363)*BN363/(BP363+273)*$E$13)</f>
        <v>0</v>
      </c>
      <c r="AW363">
        <f>$B$11*BV363+$C$11*BW363+$F$11*CH363*(1-CK363)</f>
        <v>0</v>
      </c>
      <c r="AX363">
        <f>AW363*AY363</f>
        <v>0</v>
      </c>
      <c r="AY363">
        <f>($B$11*$D$9+$C$11*$D$9+$F$11*((CU363+CM363)/MAX(CU363+CM363+CV363, 0.1)*$I$9+CV363/MAX(CU363+CM363+CV363, 0.1)*$J$9))/($B$11+$C$11+$F$11)</f>
        <v>0</v>
      </c>
      <c r="AZ363">
        <f>($B$11*$K$9+$C$11*$K$9+$F$11*((CU363+CM363)/MAX(CU363+CM363+CV363, 0.1)*$P$9+CV363/MAX(CU363+CM363+CV363, 0.1)*$Q$9))/($B$11+$C$11+$F$11)</f>
        <v>0</v>
      </c>
      <c r="BA363">
        <v>6</v>
      </c>
      <c r="BB363">
        <v>0.5</v>
      </c>
      <c r="BC363" t="s">
        <v>355</v>
      </c>
      <c r="BD363">
        <v>2</v>
      </c>
      <c r="BE363" t="b">
        <v>1</v>
      </c>
      <c r="BF363">
        <v>1714167710.75</v>
      </c>
      <c r="BG363">
        <v>417.6672692307693</v>
      </c>
      <c r="BH363">
        <v>420.0438461538461</v>
      </c>
      <c r="BI363">
        <v>16.97484230769231</v>
      </c>
      <c r="BJ363">
        <v>16.36033461538462</v>
      </c>
      <c r="BK363">
        <v>419.9836538461539</v>
      </c>
      <c r="BL363">
        <v>16.97474230769231</v>
      </c>
      <c r="BM363">
        <v>599.9865000000001</v>
      </c>
      <c r="BN363">
        <v>101.2401153846154</v>
      </c>
      <c r="BO363">
        <v>0.09994661153846154</v>
      </c>
      <c r="BP363">
        <v>27.42763461538462</v>
      </c>
      <c r="BQ363">
        <v>27.5548</v>
      </c>
      <c r="BR363">
        <v>999.9000000000001</v>
      </c>
      <c r="BS363">
        <v>0</v>
      </c>
      <c r="BT363">
        <v>0</v>
      </c>
      <c r="BU363">
        <v>10000.81807692308</v>
      </c>
      <c r="BV363">
        <v>0</v>
      </c>
      <c r="BW363">
        <v>193.7796538461539</v>
      </c>
      <c r="BX363">
        <v>-2.37639</v>
      </c>
      <c r="BY363">
        <v>424.879576923077</v>
      </c>
      <c r="BZ363">
        <v>427.0301538461538</v>
      </c>
      <c r="CA363">
        <v>0.6145196538461538</v>
      </c>
      <c r="CB363">
        <v>420.0438461538461</v>
      </c>
      <c r="CC363">
        <v>16.36033461538462</v>
      </c>
      <c r="CD363">
        <v>1.718531153846154</v>
      </c>
      <c r="CE363">
        <v>1.656318076923077</v>
      </c>
      <c r="CF363">
        <v>15.06484230769231</v>
      </c>
      <c r="CG363">
        <v>14.49299615384615</v>
      </c>
      <c r="CH363">
        <v>400.0087692307691</v>
      </c>
      <c r="CI363">
        <v>0.9000291153846156</v>
      </c>
      <c r="CJ363">
        <v>0.09997134615384613</v>
      </c>
      <c r="CK363">
        <v>0</v>
      </c>
      <c r="CL363">
        <v>194.0078461538461</v>
      </c>
      <c r="CM363">
        <v>5.00098</v>
      </c>
      <c r="CN363">
        <v>1105.706153846154</v>
      </c>
      <c r="CO363">
        <v>3656.035384615384</v>
      </c>
      <c r="CP363">
        <v>36.3795</v>
      </c>
      <c r="CQ363">
        <v>39.07192307692308</v>
      </c>
      <c r="CR363">
        <v>37.95403846153846</v>
      </c>
      <c r="CS363">
        <v>38.74976923076922</v>
      </c>
      <c r="CT363">
        <v>38.27138461538461</v>
      </c>
      <c r="CU363">
        <v>355.5188461538462</v>
      </c>
      <c r="CV363">
        <v>39.49153846153846</v>
      </c>
      <c r="CW363">
        <v>0</v>
      </c>
      <c r="CX363">
        <v>1714167804.5</v>
      </c>
      <c r="CY363">
        <v>0</v>
      </c>
      <c r="CZ363">
        <v>1714166743.6</v>
      </c>
      <c r="DA363" t="s">
        <v>1044</v>
      </c>
      <c r="DB363">
        <v>1714166742.6</v>
      </c>
      <c r="DC363">
        <v>1714166743.6</v>
      </c>
      <c r="DD363">
        <v>12</v>
      </c>
      <c r="DE363">
        <v>-1.782</v>
      </c>
      <c r="DF363">
        <v>0.008</v>
      </c>
      <c r="DG363">
        <v>-2.327</v>
      </c>
      <c r="DH363">
        <v>-0.003</v>
      </c>
      <c r="DI363">
        <v>420</v>
      </c>
      <c r="DJ363">
        <v>16</v>
      </c>
      <c r="DK363">
        <v>0.57</v>
      </c>
      <c r="DL363">
        <v>0.18</v>
      </c>
      <c r="DM363">
        <v>-2.3570405</v>
      </c>
      <c r="DN363">
        <v>-0.3670455534709154</v>
      </c>
      <c r="DO363">
        <v>0.048811346424269</v>
      </c>
      <c r="DP363">
        <v>0</v>
      </c>
      <c r="DQ363">
        <v>0.614894025</v>
      </c>
      <c r="DR363">
        <v>-0.007715808630395771</v>
      </c>
      <c r="DS363">
        <v>0.001232603311846514</v>
      </c>
      <c r="DT363">
        <v>1</v>
      </c>
      <c r="DU363">
        <v>1</v>
      </c>
      <c r="DV363">
        <v>2</v>
      </c>
      <c r="DW363" t="s">
        <v>368</v>
      </c>
      <c r="DX363">
        <v>3.2293</v>
      </c>
      <c r="DY363">
        <v>2.70467</v>
      </c>
      <c r="DZ363">
        <v>0.105306</v>
      </c>
      <c r="EA363">
        <v>0.105643</v>
      </c>
      <c r="EB363">
        <v>0.0902833</v>
      </c>
      <c r="EC363">
        <v>0.08844390000000001</v>
      </c>
      <c r="ED363">
        <v>29170.2</v>
      </c>
      <c r="EE363">
        <v>28442.7</v>
      </c>
      <c r="EF363">
        <v>31227.9</v>
      </c>
      <c r="EG363">
        <v>30154</v>
      </c>
      <c r="EH363">
        <v>38050.3</v>
      </c>
      <c r="EI363">
        <v>36364.6</v>
      </c>
      <c r="EJ363">
        <v>43762.8</v>
      </c>
      <c r="EK363">
        <v>42128.5</v>
      </c>
      <c r="EL363">
        <v>2.11803</v>
      </c>
      <c r="EM363">
        <v>1.87425</v>
      </c>
      <c r="EN363">
        <v>0.111721</v>
      </c>
      <c r="EO363">
        <v>0</v>
      </c>
      <c r="EP363">
        <v>25.7214</v>
      </c>
      <c r="EQ363">
        <v>999.9</v>
      </c>
      <c r="ER363">
        <v>41.4</v>
      </c>
      <c r="ES363">
        <v>32.4</v>
      </c>
      <c r="ET363">
        <v>19.9752</v>
      </c>
      <c r="EU363">
        <v>61.6079</v>
      </c>
      <c r="EV363">
        <v>22.2596</v>
      </c>
      <c r="EW363">
        <v>1</v>
      </c>
      <c r="EX363">
        <v>0.00272104</v>
      </c>
      <c r="EY363">
        <v>-1.11045</v>
      </c>
      <c r="EZ363">
        <v>20.1529</v>
      </c>
      <c r="FA363">
        <v>5.22732</v>
      </c>
      <c r="FB363">
        <v>11.998</v>
      </c>
      <c r="FC363">
        <v>4.96685</v>
      </c>
      <c r="FD363">
        <v>3.297</v>
      </c>
      <c r="FE363">
        <v>9999</v>
      </c>
      <c r="FF363">
        <v>9999</v>
      </c>
      <c r="FG363">
        <v>9999</v>
      </c>
      <c r="FH363">
        <v>31.2</v>
      </c>
      <c r="FI363">
        <v>4.97152</v>
      </c>
      <c r="FJ363">
        <v>1.86821</v>
      </c>
      <c r="FK363">
        <v>1.85959</v>
      </c>
      <c r="FL363">
        <v>1.86568</v>
      </c>
      <c r="FM363">
        <v>1.8635</v>
      </c>
      <c r="FN363">
        <v>1.86488</v>
      </c>
      <c r="FO363">
        <v>1.86035</v>
      </c>
      <c r="FP363">
        <v>1.86447</v>
      </c>
      <c r="FQ363">
        <v>0</v>
      </c>
      <c r="FR363">
        <v>0</v>
      </c>
      <c r="FS363">
        <v>0</v>
      </c>
      <c r="FT363">
        <v>0</v>
      </c>
      <c r="FU363" t="s">
        <v>358</v>
      </c>
      <c r="FV363" t="s">
        <v>359</v>
      </c>
      <c r="FW363" t="s">
        <v>360</v>
      </c>
      <c r="FX363" t="s">
        <v>360</v>
      </c>
      <c r="FY363" t="s">
        <v>360</v>
      </c>
      <c r="FZ363" t="s">
        <v>360</v>
      </c>
      <c r="GA363">
        <v>0</v>
      </c>
      <c r="GB363">
        <v>100</v>
      </c>
      <c r="GC363">
        <v>100</v>
      </c>
      <c r="GD363">
        <v>-2.316</v>
      </c>
      <c r="GE363">
        <v>0.0001</v>
      </c>
      <c r="GF363">
        <v>-0.4708406808782166</v>
      </c>
      <c r="GG363">
        <v>-0.004200780211792431</v>
      </c>
      <c r="GH363">
        <v>-6.086107273994438E-07</v>
      </c>
      <c r="GI363">
        <v>3.538391214060535E-10</v>
      </c>
      <c r="GJ363">
        <v>-0.02887423234413912</v>
      </c>
      <c r="GK363">
        <v>0.006682484536868237</v>
      </c>
      <c r="GL363">
        <v>-0.0007200357986506558</v>
      </c>
      <c r="GM363">
        <v>2.515042002614049E-05</v>
      </c>
      <c r="GN363">
        <v>15</v>
      </c>
      <c r="GO363">
        <v>1944</v>
      </c>
      <c r="GP363">
        <v>3</v>
      </c>
      <c r="GQ363">
        <v>20</v>
      </c>
      <c r="GR363">
        <v>16.2</v>
      </c>
      <c r="GS363">
        <v>16.2</v>
      </c>
      <c r="GT363">
        <v>1.13403</v>
      </c>
      <c r="GU363">
        <v>2.44873</v>
      </c>
      <c r="GV363">
        <v>1.44897</v>
      </c>
      <c r="GW363">
        <v>2.28638</v>
      </c>
      <c r="GX363">
        <v>1.55151</v>
      </c>
      <c r="GY363">
        <v>2.30103</v>
      </c>
      <c r="GZ363">
        <v>37.5781</v>
      </c>
      <c r="HA363">
        <v>24.0787</v>
      </c>
      <c r="HB363">
        <v>18</v>
      </c>
      <c r="HC363">
        <v>597.069</v>
      </c>
      <c r="HD363">
        <v>443.226</v>
      </c>
      <c r="HE363">
        <v>27.9994</v>
      </c>
      <c r="HF363">
        <v>27.0641</v>
      </c>
      <c r="HG363">
        <v>30.0001</v>
      </c>
      <c r="HH363">
        <v>27.154</v>
      </c>
      <c r="HI363">
        <v>27.1227</v>
      </c>
      <c r="HJ363">
        <v>22.713</v>
      </c>
      <c r="HK363">
        <v>28.3757</v>
      </c>
      <c r="HL363">
        <v>49.6314</v>
      </c>
      <c r="HM363">
        <v>28</v>
      </c>
      <c r="HN363">
        <v>420</v>
      </c>
      <c r="HO363">
        <v>16.3663</v>
      </c>
      <c r="HP363">
        <v>99.0976</v>
      </c>
      <c r="HQ363">
        <v>100.645</v>
      </c>
    </row>
    <row r="364" spans="1:225">
      <c r="A364">
        <v>348</v>
      </c>
      <c r="B364">
        <v>1714167727.5</v>
      </c>
      <c r="C364">
        <v>16670.40000009537</v>
      </c>
      <c r="D364" t="s">
        <v>1087</v>
      </c>
      <c r="E364" t="s">
        <v>1088</v>
      </c>
      <c r="F364">
        <v>5</v>
      </c>
      <c r="G364" t="s">
        <v>687</v>
      </c>
      <c r="H364">
        <v>1714167719.827586</v>
      </c>
      <c r="I364">
        <f>(J364)/1000</f>
        <v>0</v>
      </c>
      <c r="J364">
        <f>IF(BE364, AM364, AG364)</f>
        <v>0</v>
      </c>
      <c r="K364">
        <f>IF(BE364, AH364, AF364)</f>
        <v>0</v>
      </c>
      <c r="L364">
        <f>BG364 - IF(AT364&gt;1, K364*BA364*100.0/(AV364*BU364), 0)</f>
        <v>0</v>
      </c>
      <c r="M364">
        <f>((S364-I364/2)*L364-K364)/(S364+I364/2)</f>
        <v>0</v>
      </c>
      <c r="N364">
        <f>M364*(BN364+BO364)/1000.0</f>
        <v>0</v>
      </c>
      <c r="O364">
        <f>(BG364 - IF(AT364&gt;1, K364*BA364*100.0/(AV364*BU364), 0))*(BN364+BO364)/1000.0</f>
        <v>0</v>
      </c>
      <c r="P364">
        <f>2.0/((1/R364-1/Q364)+SIGN(R364)*SQRT((1/R364-1/Q364)*(1/R364-1/Q364) + 4*BB364/((BB364+1)*(BB364+1))*(2*1/R364*1/Q364-1/Q364*1/Q364)))</f>
        <v>0</v>
      </c>
      <c r="Q364">
        <f>IF(LEFT(BC364,1)&lt;&gt;"0",IF(LEFT(BC364,1)="1",3.0,BD364),$D$5+$E$5*(BU364*BN364/($K$5*1000))+$F$5*(BU364*BN364/($K$5*1000))*MAX(MIN(BA364,$J$5),$I$5)*MAX(MIN(BA364,$J$5),$I$5)+$G$5*MAX(MIN(BA364,$J$5),$I$5)*(BU364*BN364/($K$5*1000))+$H$5*(BU364*BN364/($K$5*1000))*(BU364*BN364/($K$5*1000)))</f>
        <v>0</v>
      </c>
      <c r="R364">
        <f>I364*(1000-(1000*0.61365*exp(17.502*V364/(240.97+V364))/(BN364+BO364)+BI364)/2)/(1000*0.61365*exp(17.502*V364/(240.97+V364))/(BN364+BO364)-BI364)</f>
        <v>0</v>
      </c>
      <c r="S364">
        <f>1/((BB364+1)/(P364/1.6)+1/(Q364/1.37)) + BB364/((BB364+1)/(P364/1.6) + BB364/(Q364/1.37))</f>
        <v>0</v>
      </c>
      <c r="T364">
        <f>(AW364*AZ364)</f>
        <v>0</v>
      </c>
      <c r="U364">
        <f>(BP364+(T364+2*0.95*5.67E-8*(((BP364+$B$7)+273)^4-(BP364+273)^4)-44100*I364)/(1.84*29.3*Q364+8*0.95*5.67E-8*(BP364+273)^3))</f>
        <v>0</v>
      </c>
      <c r="V364">
        <f>($C$7*BQ364+$D$7*BR364+$E$7*U364)</f>
        <v>0</v>
      </c>
      <c r="W364">
        <f>0.61365*exp(17.502*V364/(240.97+V364))</f>
        <v>0</v>
      </c>
      <c r="X364">
        <f>(Y364/Z364*100)</f>
        <v>0</v>
      </c>
      <c r="Y364">
        <f>BI364*(BN364+BO364)/1000</f>
        <v>0</v>
      </c>
      <c r="Z364">
        <f>0.61365*exp(17.502*BP364/(240.97+BP364))</f>
        <v>0</v>
      </c>
      <c r="AA364">
        <f>(W364-BI364*(BN364+BO364)/1000)</f>
        <v>0</v>
      </c>
      <c r="AB364">
        <f>(-I364*44100)</f>
        <v>0</v>
      </c>
      <c r="AC364">
        <f>2*29.3*Q364*0.92*(BP364-V364)</f>
        <v>0</v>
      </c>
      <c r="AD364">
        <f>2*0.95*5.67E-8*(((BP364+$B$7)+273)^4-(V364+273)^4)</f>
        <v>0</v>
      </c>
      <c r="AE364">
        <f>T364+AD364+AB364+AC364</f>
        <v>0</v>
      </c>
      <c r="AF364">
        <f>BM364*AT364*(BH364-BG364*(1000-AT364*BJ364)/(1000-AT364*BI364))/(100*BA364)</f>
        <v>0</v>
      </c>
      <c r="AG364">
        <f>1000*BM364*AT364*(BI364-BJ364)/(100*BA364*(1000-AT364*BI364))</f>
        <v>0</v>
      </c>
      <c r="AH364">
        <f>(AI364 - AJ364 - BN364*1E3/(8.314*(BP364+273.15)) * AL364/BM364 * AK364) * BM364/(100*BA364) * (1000 - BJ364)/1000</f>
        <v>0</v>
      </c>
      <c r="AI364">
        <v>426.9712730211521</v>
      </c>
      <c r="AJ364">
        <v>424.8525090909091</v>
      </c>
      <c r="AK364">
        <v>-7.669977675176101E-05</v>
      </c>
      <c r="AL364">
        <v>67.22209480165074</v>
      </c>
      <c r="AM364">
        <f>(AO364 - AN364 + BN364*1E3/(8.314*(BP364+273.15)) * AQ364/BM364 * AP364) * BM364/(100*BA364) * 1000/(1000 - AO364)</f>
        <v>0</v>
      </c>
      <c r="AN364">
        <v>16.3563017608532</v>
      </c>
      <c r="AO364">
        <v>16.96630303030303</v>
      </c>
      <c r="AP364">
        <v>-1.784947604057315E-05</v>
      </c>
      <c r="AQ364">
        <v>78.52776269834096</v>
      </c>
      <c r="AR364">
        <v>0</v>
      </c>
      <c r="AS364">
        <v>0</v>
      </c>
      <c r="AT364">
        <f>IF(AR364*$H$13&gt;=AV364,1.0,(AV364/(AV364-AR364*$H$13)))</f>
        <v>0</v>
      </c>
      <c r="AU364">
        <f>(AT364-1)*100</f>
        <v>0</v>
      </c>
      <c r="AV364">
        <f>MAX(0,($B$13+$C$13*BU364)/(1+$D$13*BU364)*BN364/(BP364+273)*$E$13)</f>
        <v>0</v>
      </c>
      <c r="AW364">
        <f>$B$11*BV364+$C$11*BW364+$F$11*CH364*(1-CK364)</f>
        <v>0</v>
      </c>
      <c r="AX364">
        <f>AW364*AY364</f>
        <v>0</v>
      </c>
      <c r="AY364">
        <f>($B$11*$D$9+$C$11*$D$9+$F$11*((CU364+CM364)/MAX(CU364+CM364+CV364, 0.1)*$I$9+CV364/MAX(CU364+CM364+CV364, 0.1)*$J$9))/($B$11+$C$11+$F$11)</f>
        <v>0</v>
      </c>
      <c r="AZ364">
        <f>($B$11*$K$9+$C$11*$K$9+$F$11*((CU364+CM364)/MAX(CU364+CM364+CV364, 0.1)*$P$9+CV364/MAX(CU364+CM364+CV364, 0.1)*$Q$9))/($B$11+$C$11+$F$11)</f>
        <v>0</v>
      </c>
      <c r="BA364">
        <v>6</v>
      </c>
      <c r="BB364">
        <v>0.5</v>
      </c>
      <c r="BC364" t="s">
        <v>355</v>
      </c>
      <c r="BD364">
        <v>2</v>
      </c>
      <c r="BE364" t="b">
        <v>1</v>
      </c>
      <c r="BF364">
        <v>1714167719.827586</v>
      </c>
      <c r="BG364">
        <v>417.6678620689655</v>
      </c>
      <c r="BH364">
        <v>420.0149310344827</v>
      </c>
      <c r="BI364">
        <v>16.9692724137931</v>
      </c>
      <c r="BJ364">
        <v>16.35795517241379</v>
      </c>
      <c r="BK364">
        <v>419.9841724137931</v>
      </c>
      <c r="BL364">
        <v>16.96919655172414</v>
      </c>
      <c r="BM364">
        <v>600.0183793103449</v>
      </c>
      <c r="BN364">
        <v>101.2391034482759</v>
      </c>
      <c r="BO364">
        <v>0.1000101379310345</v>
      </c>
      <c r="BP364">
        <v>27.41026206896552</v>
      </c>
      <c r="BQ364">
        <v>27.54486206896551</v>
      </c>
      <c r="BR364">
        <v>999.9000000000002</v>
      </c>
      <c r="BS364">
        <v>0</v>
      </c>
      <c r="BT364">
        <v>0</v>
      </c>
      <c r="BU364">
        <v>9988.967931034484</v>
      </c>
      <c r="BV364">
        <v>0</v>
      </c>
      <c r="BW364">
        <v>196.4886896551724</v>
      </c>
      <c r="BX364">
        <v>-2.347053448275862</v>
      </c>
      <c r="BY364">
        <v>424.8777586206896</v>
      </c>
      <c r="BZ364">
        <v>426.9998620689656</v>
      </c>
      <c r="CA364">
        <v>0.6113134482758621</v>
      </c>
      <c r="CB364">
        <v>420.0149310344827</v>
      </c>
      <c r="CC364">
        <v>16.35795517241379</v>
      </c>
      <c r="CD364">
        <v>1.717951724137931</v>
      </c>
      <c r="CE364">
        <v>1.656064137931034</v>
      </c>
      <c r="CF364">
        <v>15.0596</v>
      </c>
      <c r="CG364">
        <v>14.49061379310345</v>
      </c>
      <c r="CH364">
        <v>400.0203793103449</v>
      </c>
      <c r="CI364">
        <v>0.9000315172413796</v>
      </c>
      <c r="CJ364">
        <v>0.09996896551724134</v>
      </c>
      <c r="CK364">
        <v>0</v>
      </c>
      <c r="CL364">
        <v>192.7594137931035</v>
      </c>
      <c r="CM364">
        <v>5.00098</v>
      </c>
      <c r="CN364">
        <v>1102.816551724138</v>
      </c>
      <c r="CO364">
        <v>3656.146206896552</v>
      </c>
      <c r="CP364">
        <v>36.26268965517241</v>
      </c>
      <c r="CQ364">
        <v>38.93944827586206</v>
      </c>
      <c r="CR364">
        <v>37.84662068965517</v>
      </c>
      <c r="CS364">
        <v>38.52775862068965</v>
      </c>
      <c r="CT364">
        <v>38.16789655172413</v>
      </c>
      <c r="CU364">
        <v>355.5299999999999</v>
      </c>
      <c r="CV364">
        <v>39.49</v>
      </c>
      <c r="CW364">
        <v>0</v>
      </c>
      <c r="CX364">
        <v>1714167814.7</v>
      </c>
      <c r="CY364">
        <v>0</v>
      </c>
      <c r="CZ364">
        <v>1714166743.6</v>
      </c>
      <c r="DA364" t="s">
        <v>1044</v>
      </c>
      <c r="DB364">
        <v>1714166742.6</v>
      </c>
      <c r="DC364">
        <v>1714166743.6</v>
      </c>
      <c r="DD364">
        <v>12</v>
      </c>
      <c r="DE364">
        <v>-1.782</v>
      </c>
      <c r="DF364">
        <v>0.008</v>
      </c>
      <c r="DG364">
        <v>-2.327</v>
      </c>
      <c r="DH364">
        <v>-0.003</v>
      </c>
      <c r="DI364">
        <v>420</v>
      </c>
      <c r="DJ364">
        <v>16</v>
      </c>
      <c r="DK364">
        <v>0.57</v>
      </c>
      <c r="DL364">
        <v>0.18</v>
      </c>
      <c r="DM364">
        <v>-2.34612475</v>
      </c>
      <c r="DN364">
        <v>0.2692422889305848</v>
      </c>
      <c r="DO364">
        <v>0.06139816271630206</v>
      </c>
      <c r="DP364">
        <v>0</v>
      </c>
      <c r="DQ364">
        <v>0.612598075</v>
      </c>
      <c r="DR364">
        <v>-0.02159825515947521</v>
      </c>
      <c r="DS364">
        <v>0.002428550775539804</v>
      </c>
      <c r="DT364">
        <v>1</v>
      </c>
      <c r="DU364">
        <v>1</v>
      </c>
      <c r="DV364">
        <v>2</v>
      </c>
      <c r="DW364" t="s">
        <v>368</v>
      </c>
      <c r="DX364">
        <v>3.22919</v>
      </c>
      <c r="DY364">
        <v>2.70499</v>
      </c>
      <c r="DZ364">
        <v>0.105307</v>
      </c>
      <c r="EA364">
        <v>0.105642</v>
      </c>
      <c r="EB364">
        <v>0.0902776</v>
      </c>
      <c r="EC364">
        <v>0.0884433</v>
      </c>
      <c r="ED364">
        <v>29170.6</v>
      </c>
      <c r="EE364">
        <v>28443.1</v>
      </c>
      <c r="EF364">
        <v>31228.4</v>
      </c>
      <c r="EG364">
        <v>30154.3</v>
      </c>
      <c r="EH364">
        <v>38051.5</v>
      </c>
      <c r="EI364">
        <v>36364.9</v>
      </c>
      <c r="EJ364">
        <v>43763.9</v>
      </c>
      <c r="EK364">
        <v>42128.8</v>
      </c>
      <c r="EL364">
        <v>2.11768</v>
      </c>
      <c r="EM364">
        <v>1.87453</v>
      </c>
      <c r="EN364">
        <v>0.111483</v>
      </c>
      <c r="EO364">
        <v>0</v>
      </c>
      <c r="EP364">
        <v>25.7017</v>
      </c>
      <c r="EQ364">
        <v>999.9</v>
      </c>
      <c r="ER364">
        <v>41.4</v>
      </c>
      <c r="ES364">
        <v>32.4</v>
      </c>
      <c r="ET364">
        <v>19.974</v>
      </c>
      <c r="EU364">
        <v>61.8079</v>
      </c>
      <c r="EV364">
        <v>22.5801</v>
      </c>
      <c r="EW364">
        <v>1</v>
      </c>
      <c r="EX364">
        <v>0.00270579</v>
      </c>
      <c r="EY364">
        <v>-1.11751</v>
      </c>
      <c r="EZ364">
        <v>20.1527</v>
      </c>
      <c r="FA364">
        <v>5.22732</v>
      </c>
      <c r="FB364">
        <v>11.998</v>
      </c>
      <c r="FC364">
        <v>4.9668</v>
      </c>
      <c r="FD364">
        <v>3.297</v>
      </c>
      <c r="FE364">
        <v>9999</v>
      </c>
      <c r="FF364">
        <v>9999</v>
      </c>
      <c r="FG364">
        <v>9999</v>
      </c>
      <c r="FH364">
        <v>31.2</v>
      </c>
      <c r="FI364">
        <v>4.97153</v>
      </c>
      <c r="FJ364">
        <v>1.86819</v>
      </c>
      <c r="FK364">
        <v>1.85959</v>
      </c>
      <c r="FL364">
        <v>1.86568</v>
      </c>
      <c r="FM364">
        <v>1.8635</v>
      </c>
      <c r="FN364">
        <v>1.8649</v>
      </c>
      <c r="FO364">
        <v>1.86035</v>
      </c>
      <c r="FP364">
        <v>1.86445</v>
      </c>
      <c r="FQ364">
        <v>0</v>
      </c>
      <c r="FR364">
        <v>0</v>
      </c>
      <c r="FS364">
        <v>0</v>
      </c>
      <c r="FT364">
        <v>0</v>
      </c>
      <c r="FU364" t="s">
        <v>358</v>
      </c>
      <c r="FV364" t="s">
        <v>359</v>
      </c>
      <c r="FW364" t="s">
        <v>360</v>
      </c>
      <c r="FX364" t="s">
        <v>360</v>
      </c>
      <c r="FY364" t="s">
        <v>360</v>
      </c>
      <c r="FZ364" t="s">
        <v>360</v>
      </c>
      <c r="GA364">
        <v>0</v>
      </c>
      <c r="GB364">
        <v>100</v>
      </c>
      <c r="GC364">
        <v>100</v>
      </c>
      <c r="GD364">
        <v>-2.316</v>
      </c>
      <c r="GE364">
        <v>0.0001</v>
      </c>
      <c r="GF364">
        <v>-0.4708406808782166</v>
      </c>
      <c r="GG364">
        <v>-0.004200780211792431</v>
      </c>
      <c r="GH364">
        <v>-6.086107273994438E-07</v>
      </c>
      <c r="GI364">
        <v>3.538391214060535E-10</v>
      </c>
      <c r="GJ364">
        <v>-0.02887423234413912</v>
      </c>
      <c r="GK364">
        <v>0.006682484536868237</v>
      </c>
      <c r="GL364">
        <v>-0.0007200357986506558</v>
      </c>
      <c r="GM364">
        <v>2.515042002614049E-05</v>
      </c>
      <c r="GN364">
        <v>15</v>
      </c>
      <c r="GO364">
        <v>1944</v>
      </c>
      <c r="GP364">
        <v>3</v>
      </c>
      <c r="GQ364">
        <v>20</v>
      </c>
      <c r="GR364">
        <v>16.4</v>
      </c>
      <c r="GS364">
        <v>16.4</v>
      </c>
      <c r="GT364">
        <v>1.13403</v>
      </c>
      <c r="GU364">
        <v>2.45239</v>
      </c>
      <c r="GV364">
        <v>1.44775</v>
      </c>
      <c r="GW364">
        <v>2.28638</v>
      </c>
      <c r="GX364">
        <v>1.55151</v>
      </c>
      <c r="GY364">
        <v>2.26685</v>
      </c>
      <c r="GZ364">
        <v>37.5781</v>
      </c>
      <c r="HA364">
        <v>24.07</v>
      </c>
      <c r="HB364">
        <v>18</v>
      </c>
      <c r="HC364">
        <v>596.8</v>
      </c>
      <c r="HD364">
        <v>443.375</v>
      </c>
      <c r="HE364">
        <v>27.9992</v>
      </c>
      <c r="HF364">
        <v>27.0619</v>
      </c>
      <c r="HG364">
        <v>30.0001</v>
      </c>
      <c r="HH364">
        <v>27.1517</v>
      </c>
      <c r="HI364">
        <v>27.1204</v>
      </c>
      <c r="HJ364">
        <v>22.7162</v>
      </c>
      <c r="HK364">
        <v>28.3757</v>
      </c>
      <c r="HL364">
        <v>49.6314</v>
      </c>
      <c r="HM364">
        <v>28</v>
      </c>
      <c r="HN364">
        <v>420</v>
      </c>
      <c r="HO364">
        <v>16.3663</v>
      </c>
      <c r="HP364">
        <v>99.0996</v>
      </c>
      <c r="HQ364">
        <v>100.646</v>
      </c>
    </row>
    <row r="365" spans="1:225">
      <c r="A365">
        <v>349</v>
      </c>
      <c r="B365">
        <v>1714167737.5</v>
      </c>
      <c r="C365">
        <v>16680.40000009537</v>
      </c>
      <c r="D365" t="s">
        <v>1089</v>
      </c>
      <c r="E365" t="s">
        <v>1090</v>
      </c>
      <c r="F365">
        <v>5</v>
      </c>
      <c r="G365" t="s">
        <v>687</v>
      </c>
      <c r="H365">
        <v>1714167729.566667</v>
      </c>
      <c r="I365">
        <f>(J365)/1000</f>
        <v>0</v>
      </c>
      <c r="J365">
        <f>IF(BE365, AM365, AG365)</f>
        <v>0</v>
      </c>
      <c r="K365">
        <f>IF(BE365, AH365, AF365)</f>
        <v>0</v>
      </c>
      <c r="L365">
        <f>BG365 - IF(AT365&gt;1, K365*BA365*100.0/(AV365*BU365), 0)</f>
        <v>0</v>
      </c>
      <c r="M365">
        <f>((S365-I365/2)*L365-K365)/(S365+I365/2)</f>
        <v>0</v>
      </c>
      <c r="N365">
        <f>M365*(BN365+BO365)/1000.0</f>
        <v>0</v>
      </c>
      <c r="O365">
        <f>(BG365 - IF(AT365&gt;1, K365*BA365*100.0/(AV365*BU365), 0))*(BN365+BO365)/1000.0</f>
        <v>0</v>
      </c>
      <c r="P365">
        <f>2.0/((1/R365-1/Q365)+SIGN(R365)*SQRT((1/R365-1/Q365)*(1/R365-1/Q365) + 4*BB365/((BB365+1)*(BB365+1))*(2*1/R365*1/Q365-1/Q365*1/Q365)))</f>
        <v>0</v>
      </c>
      <c r="Q365">
        <f>IF(LEFT(BC365,1)&lt;&gt;"0",IF(LEFT(BC365,1)="1",3.0,BD365),$D$5+$E$5*(BU365*BN365/($K$5*1000))+$F$5*(BU365*BN365/($K$5*1000))*MAX(MIN(BA365,$J$5),$I$5)*MAX(MIN(BA365,$J$5),$I$5)+$G$5*MAX(MIN(BA365,$J$5),$I$5)*(BU365*BN365/($K$5*1000))+$H$5*(BU365*BN365/($K$5*1000))*(BU365*BN365/($K$5*1000)))</f>
        <v>0</v>
      </c>
      <c r="R365">
        <f>I365*(1000-(1000*0.61365*exp(17.502*V365/(240.97+V365))/(BN365+BO365)+BI365)/2)/(1000*0.61365*exp(17.502*V365/(240.97+V365))/(BN365+BO365)-BI365)</f>
        <v>0</v>
      </c>
      <c r="S365">
        <f>1/((BB365+1)/(P365/1.6)+1/(Q365/1.37)) + BB365/((BB365+1)/(P365/1.6) + BB365/(Q365/1.37))</f>
        <v>0</v>
      </c>
      <c r="T365">
        <f>(AW365*AZ365)</f>
        <v>0</v>
      </c>
      <c r="U365">
        <f>(BP365+(T365+2*0.95*5.67E-8*(((BP365+$B$7)+273)^4-(BP365+273)^4)-44100*I365)/(1.84*29.3*Q365+8*0.95*5.67E-8*(BP365+273)^3))</f>
        <v>0</v>
      </c>
      <c r="V365">
        <f>($C$7*BQ365+$D$7*BR365+$E$7*U365)</f>
        <v>0</v>
      </c>
      <c r="W365">
        <f>0.61365*exp(17.502*V365/(240.97+V365))</f>
        <v>0</v>
      </c>
      <c r="X365">
        <f>(Y365/Z365*100)</f>
        <v>0</v>
      </c>
      <c r="Y365">
        <f>BI365*(BN365+BO365)/1000</f>
        <v>0</v>
      </c>
      <c r="Z365">
        <f>0.61365*exp(17.502*BP365/(240.97+BP365))</f>
        <v>0</v>
      </c>
      <c r="AA365">
        <f>(W365-BI365*(BN365+BO365)/1000)</f>
        <v>0</v>
      </c>
      <c r="AB365">
        <f>(-I365*44100)</f>
        <v>0</v>
      </c>
      <c r="AC365">
        <f>2*29.3*Q365*0.92*(BP365-V365)</f>
        <v>0</v>
      </c>
      <c r="AD365">
        <f>2*0.95*5.67E-8*(((BP365+$B$7)+273)^4-(V365+273)^4)</f>
        <v>0</v>
      </c>
      <c r="AE365">
        <f>T365+AD365+AB365+AC365</f>
        <v>0</v>
      </c>
      <c r="AF365">
        <f>BM365*AT365*(BH365-BG365*(1000-AT365*BJ365)/(1000-AT365*BI365))/(100*BA365)</f>
        <v>0</v>
      </c>
      <c r="AG365">
        <f>1000*BM365*AT365*(BI365-BJ365)/(100*BA365*(1000-AT365*BI365))</f>
        <v>0</v>
      </c>
      <c r="AH365">
        <f>(AI365 - AJ365 - BN365*1E3/(8.314*(BP365+273.15)) * AL365/BM365 * AK365) * BM365/(100*BA365) * (1000 - BJ365)/1000</f>
        <v>0</v>
      </c>
      <c r="AI365">
        <v>426.89699659959</v>
      </c>
      <c r="AJ365">
        <v>424.802890909091</v>
      </c>
      <c r="AK365">
        <v>3.033323004315164E-05</v>
      </c>
      <c r="AL365">
        <v>67.22209480165074</v>
      </c>
      <c r="AM365">
        <f>(AO365 - AN365 + BN365*1E3/(8.314*(BP365+273.15)) * AQ365/BM365 * AP365) * BM365/(100*BA365) * 1000/(1000 - AO365)</f>
        <v>0</v>
      </c>
      <c r="AN365">
        <v>16.34822369764897</v>
      </c>
      <c r="AO365">
        <v>16.95924727272727</v>
      </c>
      <c r="AP365">
        <v>-2.108598857125285E-05</v>
      </c>
      <c r="AQ365">
        <v>78.52776269834096</v>
      </c>
      <c r="AR365">
        <v>0</v>
      </c>
      <c r="AS365">
        <v>0</v>
      </c>
      <c r="AT365">
        <f>IF(AR365*$H$13&gt;=AV365,1.0,(AV365/(AV365-AR365*$H$13)))</f>
        <v>0</v>
      </c>
      <c r="AU365">
        <f>(AT365-1)*100</f>
        <v>0</v>
      </c>
      <c r="AV365">
        <f>MAX(0,($B$13+$C$13*BU365)/(1+$D$13*BU365)*BN365/(BP365+273)*$E$13)</f>
        <v>0</v>
      </c>
      <c r="AW365">
        <f>$B$11*BV365+$C$11*BW365+$F$11*CH365*(1-CK365)</f>
        <v>0</v>
      </c>
      <c r="AX365">
        <f>AW365*AY365</f>
        <v>0</v>
      </c>
      <c r="AY365">
        <f>($B$11*$D$9+$C$11*$D$9+$F$11*((CU365+CM365)/MAX(CU365+CM365+CV365, 0.1)*$I$9+CV365/MAX(CU365+CM365+CV365, 0.1)*$J$9))/($B$11+$C$11+$F$11)</f>
        <v>0</v>
      </c>
      <c r="AZ365">
        <f>($B$11*$K$9+$C$11*$K$9+$F$11*((CU365+CM365)/MAX(CU365+CM365+CV365, 0.1)*$P$9+CV365/MAX(CU365+CM365+CV365, 0.1)*$Q$9))/($B$11+$C$11+$F$11)</f>
        <v>0</v>
      </c>
      <c r="BA365">
        <v>6</v>
      </c>
      <c r="BB365">
        <v>0.5</v>
      </c>
      <c r="BC365" t="s">
        <v>355</v>
      </c>
      <c r="BD365">
        <v>2</v>
      </c>
      <c r="BE365" t="b">
        <v>1</v>
      </c>
      <c r="BF365">
        <v>1714167729.566667</v>
      </c>
      <c r="BG365">
        <v>417.6356666666667</v>
      </c>
      <c r="BH365">
        <v>419.9763</v>
      </c>
      <c r="BI365">
        <v>16.96421666666667</v>
      </c>
      <c r="BJ365">
        <v>16.35308</v>
      </c>
      <c r="BK365">
        <v>419.9517666666667</v>
      </c>
      <c r="BL365">
        <v>16.96416333333334</v>
      </c>
      <c r="BM365">
        <v>599.9852</v>
      </c>
      <c r="BN365">
        <v>101.2434333333333</v>
      </c>
      <c r="BO365">
        <v>0.09990966333333334</v>
      </c>
      <c r="BP365">
        <v>27.38186333333333</v>
      </c>
      <c r="BQ365">
        <v>27.52015999999999</v>
      </c>
      <c r="BR365">
        <v>999.9000000000002</v>
      </c>
      <c r="BS365">
        <v>0</v>
      </c>
      <c r="BT365">
        <v>0</v>
      </c>
      <c r="BU365">
        <v>10004.83033333333</v>
      </c>
      <c r="BV365">
        <v>0</v>
      </c>
      <c r="BW365">
        <v>196.2133333333333</v>
      </c>
      <c r="BX365">
        <v>-2.340606333333334</v>
      </c>
      <c r="BY365">
        <v>424.8427333333333</v>
      </c>
      <c r="BZ365">
        <v>426.9583666666667</v>
      </c>
      <c r="CA365">
        <v>0.6111383</v>
      </c>
      <c r="CB365">
        <v>419.9763</v>
      </c>
      <c r="CC365">
        <v>16.35308</v>
      </c>
      <c r="CD365">
        <v>1.717514</v>
      </c>
      <c r="CE365">
        <v>1.655641</v>
      </c>
      <c r="CF365">
        <v>15.05564333333334</v>
      </c>
      <c r="CG365">
        <v>14.48666333333333</v>
      </c>
      <c r="CH365">
        <v>400.0119666666667</v>
      </c>
      <c r="CI365">
        <v>0.9000196000000003</v>
      </c>
      <c r="CJ365">
        <v>0.09998079999999997</v>
      </c>
      <c r="CK365">
        <v>0</v>
      </c>
      <c r="CL365">
        <v>191.7224333333334</v>
      </c>
      <c r="CM365">
        <v>5.00098</v>
      </c>
      <c r="CN365">
        <v>1099.387666666667</v>
      </c>
      <c r="CO365">
        <v>3656.055666666667</v>
      </c>
      <c r="CP365">
        <v>36.15396666666666</v>
      </c>
      <c r="CQ365">
        <v>38.81446666666667</v>
      </c>
      <c r="CR365">
        <v>37.7413</v>
      </c>
      <c r="CS365">
        <v>38.31013333333332</v>
      </c>
      <c r="CT365">
        <v>38.0602</v>
      </c>
      <c r="CU365">
        <v>355.517</v>
      </c>
      <c r="CV365">
        <v>39.492</v>
      </c>
      <c r="CW365">
        <v>0</v>
      </c>
      <c r="CX365">
        <v>1714167824.9</v>
      </c>
      <c r="CY365">
        <v>0</v>
      </c>
      <c r="CZ365">
        <v>1714166743.6</v>
      </c>
      <c r="DA365" t="s">
        <v>1044</v>
      </c>
      <c r="DB365">
        <v>1714166742.6</v>
      </c>
      <c r="DC365">
        <v>1714166743.6</v>
      </c>
      <c r="DD365">
        <v>12</v>
      </c>
      <c r="DE365">
        <v>-1.782</v>
      </c>
      <c r="DF365">
        <v>0.008</v>
      </c>
      <c r="DG365">
        <v>-2.327</v>
      </c>
      <c r="DH365">
        <v>-0.003</v>
      </c>
      <c r="DI365">
        <v>420</v>
      </c>
      <c r="DJ365">
        <v>16</v>
      </c>
      <c r="DK365">
        <v>0.57</v>
      </c>
      <c r="DL365">
        <v>0.18</v>
      </c>
      <c r="DM365">
        <v>-2.33441525</v>
      </c>
      <c r="DN365">
        <v>-0.06810607879924599</v>
      </c>
      <c r="DO365">
        <v>0.0583173129519657</v>
      </c>
      <c r="DP365">
        <v>1</v>
      </c>
      <c r="DQ365">
        <v>0.6108245</v>
      </c>
      <c r="DR365">
        <v>0.00620296435272031</v>
      </c>
      <c r="DS365">
        <v>0.001038238291530416</v>
      </c>
      <c r="DT365">
        <v>1</v>
      </c>
      <c r="DU365">
        <v>2</v>
      </c>
      <c r="DV365">
        <v>2</v>
      </c>
      <c r="DW365" t="s">
        <v>365</v>
      </c>
      <c r="DX365">
        <v>3.22915</v>
      </c>
      <c r="DY365">
        <v>2.70425</v>
      </c>
      <c r="DZ365">
        <v>0.105298</v>
      </c>
      <c r="EA365">
        <v>0.105641</v>
      </c>
      <c r="EB365">
        <v>0.0902477</v>
      </c>
      <c r="EC365">
        <v>0.0884061</v>
      </c>
      <c r="ED365">
        <v>29171.5</v>
      </c>
      <c r="EE365">
        <v>28443.1</v>
      </c>
      <c r="EF365">
        <v>31229</v>
      </c>
      <c r="EG365">
        <v>30154.3</v>
      </c>
      <c r="EH365">
        <v>38053.3</v>
      </c>
      <c r="EI365">
        <v>36366.3</v>
      </c>
      <c r="EJ365">
        <v>43764.5</v>
      </c>
      <c r="EK365">
        <v>42128.8</v>
      </c>
      <c r="EL365">
        <v>2.11762</v>
      </c>
      <c r="EM365">
        <v>1.87437</v>
      </c>
      <c r="EN365">
        <v>0.111803</v>
      </c>
      <c r="EO365">
        <v>0</v>
      </c>
      <c r="EP365">
        <v>25.6751</v>
      </c>
      <c r="EQ365">
        <v>999.9</v>
      </c>
      <c r="ER365">
        <v>41.4</v>
      </c>
      <c r="ES365">
        <v>32.4</v>
      </c>
      <c r="ET365">
        <v>19.973</v>
      </c>
      <c r="EU365">
        <v>61.4979</v>
      </c>
      <c r="EV365">
        <v>22.6923</v>
      </c>
      <c r="EW365">
        <v>1</v>
      </c>
      <c r="EX365">
        <v>0.00289634</v>
      </c>
      <c r="EY365">
        <v>-1.1225</v>
      </c>
      <c r="EZ365">
        <v>20.1527</v>
      </c>
      <c r="FA365">
        <v>5.22747</v>
      </c>
      <c r="FB365">
        <v>11.998</v>
      </c>
      <c r="FC365">
        <v>4.9672</v>
      </c>
      <c r="FD365">
        <v>3.297</v>
      </c>
      <c r="FE365">
        <v>9999</v>
      </c>
      <c r="FF365">
        <v>9999</v>
      </c>
      <c r="FG365">
        <v>9999</v>
      </c>
      <c r="FH365">
        <v>31.2</v>
      </c>
      <c r="FI365">
        <v>4.9715</v>
      </c>
      <c r="FJ365">
        <v>1.86821</v>
      </c>
      <c r="FK365">
        <v>1.85959</v>
      </c>
      <c r="FL365">
        <v>1.86568</v>
      </c>
      <c r="FM365">
        <v>1.86354</v>
      </c>
      <c r="FN365">
        <v>1.8649</v>
      </c>
      <c r="FO365">
        <v>1.86035</v>
      </c>
      <c r="FP365">
        <v>1.86447</v>
      </c>
      <c r="FQ365">
        <v>0</v>
      </c>
      <c r="FR365">
        <v>0</v>
      </c>
      <c r="FS365">
        <v>0</v>
      </c>
      <c r="FT365">
        <v>0</v>
      </c>
      <c r="FU365" t="s">
        <v>358</v>
      </c>
      <c r="FV365" t="s">
        <v>359</v>
      </c>
      <c r="FW365" t="s">
        <v>360</v>
      </c>
      <c r="FX365" t="s">
        <v>360</v>
      </c>
      <c r="FY365" t="s">
        <v>360</v>
      </c>
      <c r="FZ365" t="s">
        <v>360</v>
      </c>
      <c r="GA365">
        <v>0</v>
      </c>
      <c r="GB365">
        <v>100</v>
      </c>
      <c r="GC365">
        <v>100</v>
      </c>
      <c r="GD365">
        <v>-2.316</v>
      </c>
      <c r="GE365">
        <v>0</v>
      </c>
      <c r="GF365">
        <v>-0.4708406808782166</v>
      </c>
      <c r="GG365">
        <v>-0.004200780211792431</v>
      </c>
      <c r="GH365">
        <v>-6.086107273994438E-07</v>
      </c>
      <c r="GI365">
        <v>3.538391214060535E-10</v>
      </c>
      <c r="GJ365">
        <v>-0.02887423234413912</v>
      </c>
      <c r="GK365">
        <v>0.006682484536868237</v>
      </c>
      <c r="GL365">
        <v>-0.0007200357986506558</v>
      </c>
      <c r="GM365">
        <v>2.515042002614049E-05</v>
      </c>
      <c r="GN365">
        <v>15</v>
      </c>
      <c r="GO365">
        <v>1944</v>
      </c>
      <c r="GP365">
        <v>3</v>
      </c>
      <c r="GQ365">
        <v>20</v>
      </c>
      <c r="GR365">
        <v>16.6</v>
      </c>
      <c r="GS365">
        <v>16.6</v>
      </c>
      <c r="GT365">
        <v>1.13525</v>
      </c>
      <c r="GU365">
        <v>2.43652</v>
      </c>
      <c r="GV365">
        <v>1.44775</v>
      </c>
      <c r="GW365">
        <v>2.28638</v>
      </c>
      <c r="GX365">
        <v>1.55151</v>
      </c>
      <c r="GY365">
        <v>2.49023</v>
      </c>
      <c r="GZ365">
        <v>37.554</v>
      </c>
      <c r="HA365">
        <v>24.0875</v>
      </c>
      <c r="HB365">
        <v>18</v>
      </c>
      <c r="HC365">
        <v>596.741</v>
      </c>
      <c r="HD365">
        <v>443.265</v>
      </c>
      <c r="HE365">
        <v>27.9994</v>
      </c>
      <c r="HF365">
        <v>27.0611</v>
      </c>
      <c r="HG365">
        <v>30.0001</v>
      </c>
      <c r="HH365">
        <v>27.1494</v>
      </c>
      <c r="HI365">
        <v>27.118</v>
      </c>
      <c r="HJ365">
        <v>22.7171</v>
      </c>
      <c r="HK365">
        <v>28.3757</v>
      </c>
      <c r="HL365">
        <v>49.6314</v>
      </c>
      <c r="HM365">
        <v>28</v>
      </c>
      <c r="HN365">
        <v>420</v>
      </c>
      <c r="HO365">
        <v>16.3663</v>
      </c>
      <c r="HP365">
        <v>99.10129999999999</v>
      </c>
      <c r="HQ365">
        <v>100.646</v>
      </c>
    </row>
    <row r="366" spans="1:225">
      <c r="A366">
        <v>350</v>
      </c>
      <c r="B366">
        <v>1714167747.5</v>
      </c>
      <c r="C366">
        <v>16690.40000009537</v>
      </c>
      <c r="D366" t="s">
        <v>1091</v>
      </c>
      <c r="E366" t="s">
        <v>1092</v>
      </c>
      <c r="F366">
        <v>5</v>
      </c>
      <c r="G366" t="s">
        <v>687</v>
      </c>
      <c r="H366">
        <v>1714167739.566667</v>
      </c>
      <c r="I366">
        <f>(J366)/1000</f>
        <v>0</v>
      </c>
      <c r="J366">
        <f>IF(BE366, AM366, AG366)</f>
        <v>0</v>
      </c>
      <c r="K366">
        <f>IF(BE366, AH366, AF366)</f>
        <v>0</v>
      </c>
      <c r="L366">
        <f>BG366 - IF(AT366&gt;1, K366*BA366*100.0/(AV366*BU366), 0)</f>
        <v>0</v>
      </c>
      <c r="M366">
        <f>((S366-I366/2)*L366-K366)/(S366+I366/2)</f>
        <v>0</v>
      </c>
      <c r="N366">
        <f>M366*(BN366+BO366)/1000.0</f>
        <v>0</v>
      </c>
      <c r="O366">
        <f>(BG366 - IF(AT366&gt;1, K366*BA366*100.0/(AV366*BU366), 0))*(BN366+BO366)/1000.0</f>
        <v>0</v>
      </c>
      <c r="P366">
        <f>2.0/((1/R366-1/Q366)+SIGN(R366)*SQRT((1/R366-1/Q366)*(1/R366-1/Q366) + 4*BB366/((BB366+1)*(BB366+1))*(2*1/R366*1/Q366-1/Q366*1/Q366)))</f>
        <v>0</v>
      </c>
      <c r="Q366">
        <f>IF(LEFT(BC366,1)&lt;&gt;"0",IF(LEFT(BC366,1)="1",3.0,BD366),$D$5+$E$5*(BU366*BN366/($K$5*1000))+$F$5*(BU366*BN366/($K$5*1000))*MAX(MIN(BA366,$J$5),$I$5)*MAX(MIN(BA366,$J$5),$I$5)+$G$5*MAX(MIN(BA366,$J$5),$I$5)*(BU366*BN366/($K$5*1000))+$H$5*(BU366*BN366/($K$5*1000))*(BU366*BN366/($K$5*1000)))</f>
        <v>0</v>
      </c>
      <c r="R366">
        <f>I366*(1000-(1000*0.61365*exp(17.502*V366/(240.97+V366))/(BN366+BO366)+BI366)/2)/(1000*0.61365*exp(17.502*V366/(240.97+V366))/(BN366+BO366)-BI366)</f>
        <v>0</v>
      </c>
      <c r="S366">
        <f>1/((BB366+1)/(P366/1.6)+1/(Q366/1.37)) + BB366/((BB366+1)/(P366/1.6) + BB366/(Q366/1.37))</f>
        <v>0</v>
      </c>
      <c r="T366">
        <f>(AW366*AZ366)</f>
        <v>0</v>
      </c>
      <c r="U366">
        <f>(BP366+(T366+2*0.95*5.67E-8*(((BP366+$B$7)+273)^4-(BP366+273)^4)-44100*I366)/(1.84*29.3*Q366+8*0.95*5.67E-8*(BP366+273)^3))</f>
        <v>0</v>
      </c>
      <c r="V366">
        <f>($C$7*BQ366+$D$7*BR366+$E$7*U366)</f>
        <v>0</v>
      </c>
      <c r="W366">
        <f>0.61365*exp(17.502*V366/(240.97+V366))</f>
        <v>0</v>
      </c>
      <c r="X366">
        <f>(Y366/Z366*100)</f>
        <v>0</v>
      </c>
      <c r="Y366">
        <f>BI366*(BN366+BO366)/1000</f>
        <v>0</v>
      </c>
      <c r="Z366">
        <f>0.61365*exp(17.502*BP366/(240.97+BP366))</f>
        <v>0</v>
      </c>
      <c r="AA366">
        <f>(W366-BI366*(BN366+BO366)/1000)</f>
        <v>0</v>
      </c>
      <c r="AB366">
        <f>(-I366*44100)</f>
        <v>0</v>
      </c>
      <c r="AC366">
        <f>2*29.3*Q366*0.92*(BP366-V366)</f>
        <v>0</v>
      </c>
      <c r="AD366">
        <f>2*0.95*5.67E-8*(((BP366+$B$7)+273)^4-(V366+273)^4)</f>
        <v>0</v>
      </c>
      <c r="AE366">
        <f>T366+AD366+AB366+AC366</f>
        <v>0</v>
      </c>
      <c r="AF366">
        <f>BM366*AT366*(BH366-BG366*(1000-AT366*BJ366)/(1000-AT366*BI366))/(100*BA366)</f>
        <v>0</v>
      </c>
      <c r="AG366">
        <f>1000*BM366*AT366*(BI366-BJ366)/(100*BA366*(1000-AT366*BI366))</f>
        <v>0</v>
      </c>
      <c r="AH366">
        <f>(AI366 - AJ366 - BN366*1E3/(8.314*(BP366+273.15)) * AL366/BM366 * AK366) * BM366/(100*BA366) * (1000 - BJ366)/1000</f>
        <v>0</v>
      </c>
      <c r="AI366">
        <v>426.9637578644946</v>
      </c>
      <c r="AJ366">
        <v>424.792212121212</v>
      </c>
      <c r="AK366">
        <v>-0.02139119134465681</v>
      </c>
      <c r="AL366">
        <v>67.22209480165074</v>
      </c>
      <c r="AM366">
        <f>(AO366 - AN366 + BN366*1E3/(8.314*(BP366+273.15)) * AQ366/BM366 * AP366) * BM366/(100*BA366) * 1000/(1000 - AO366)</f>
        <v>0</v>
      </c>
      <c r="AN366">
        <v>16.34008358468326</v>
      </c>
      <c r="AO366">
        <v>16.95025454545454</v>
      </c>
      <c r="AP366">
        <v>-3.290028651143141E-05</v>
      </c>
      <c r="AQ366">
        <v>78.52776269834096</v>
      </c>
      <c r="AR366">
        <v>0</v>
      </c>
      <c r="AS366">
        <v>0</v>
      </c>
      <c r="AT366">
        <f>IF(AR366*$H$13&gt;=AV366,1.0,(AV366/(AV366-AR366*$H$13)))</f>
        <v>0</v>
      </c>
      <c r="AU366">
        <f>(AT366-1)*100</f>
        <v>0</v>
      </c>
      <c r="AV366">
        <f>MAX(0,($B$13+$C$13*BU366)/(1+$D$13*BU366)*BN366/(BP366+273)*$E$13)</f>
        <v>0</v>
      </c>
      <c r="AW366">
        <f>$B$11*BV366+$C$11*BW366+$F$11*CH366*(1-CK366)</f>
        <v>0</v>
      </c>
      <c r="AX366">
        <f>AW366*AY366</f>
        <v>0</v>
      </c>
      <c r="AY366">
        <f>($B$11*$D$9+$C$11*$D$9+$F$11*((CU366+CM366)/MAX(CU366+CM366+CV366, 0.1)*$I$9+CV366/MAX(CU366+CM366+CV366, 0.1)*$J$9))/($B$11+$C$11+$F$11)</f>
        <v>0</v>
      </c>
      <c r="AZ366">
        <f>($B$11*$K$9+$C$11*$K$9+$F$11*((CU366+CM366)/MAX(CU366+CM366+CV366, 0.1)*$P$9+CV366/MAX(CU366+CM366+CV366, 0.1)*$Q$9))/($B$11+$C$11+$F$11)</f>
        <v>0</v>
      </c>
      <c r="BA366">
        <v>6</v>
      </c>
      <c r="BB366">
        <v>0.5</v>
      </c>
      <c r="BC366" t="s">
        <v>355</v>
      </c>
      <c r="BD366">
        <v>2</v>
      </c>
      <c r="BE366" t="b">
        <v>1</v>
      </c>
      <c r="BF366">
        <v>1714167739.566667</v>
      </c>
      <c r="BG366">
        <v>417.6205666666666</v>
      </c>
      <c r="BH366">
        <v>419.9900666666666</v>
      </c>
      <c r="BI366">
        <v>16.95692666666667</v>
      </c>
      <c r="BJ366">
        <v>16.34454666666666</v>
      </c>
      <c r="BK366">
        <v>419.9365666666666</v>
      </c>
      <c r="BL366">
        <v>16.9569</v>
      </c>
      <c r="BM366">
        <v>599.9457</v>
      </c>
      <c r="BN366">
        <v>101.2406666666667</v>
      </c>
      <c r="BO366">
        <v>0.09997462666666665</v>
      </c>
      <c r="BP366">
        <v>27.35603666666668</v>
      </c>
      <c r="BQ366">
        <v>27.49949333333333</v>
      </c>
      <c r="BR366">
        <v>999.9000000000002</v>
      </c>
      <c r="BS366">
        <v>0</v>
      </c>
      <c r="BT366">
        <v>0</v>
      </c>
      <c r="BU366">
        <v>9996.141666666666</v>
      </c>
      <c r="BV366">
        <v>0</v>
      </c>
      <c r="BW366">
        <v>196.4505333333333</v>
      </c>
      <c r="BX366">
        <v>-2.369449</v>
      </c>
      <c r="BY366">
        <v>424.8241333333333</v>
      </c>
      <c r="BZ366">
        <v>426.9686333333333</v>
      </c>
      <c r="CA366">
        <v>0.6123905999999999</v>
      </c>
      <c r="CB366">
        <v>419.9900666666666</v>
      </c>
      <c r="CC366">
        <v>16.34454666666666</v>
      </c>
      <c r="CD366">
        <v>1.716730666666667</v>
      </c>
      <c r="CE366">
        <v>1.654731333333333</v>
      </c>
      <c r="CF366">
        <v>15.04855</v>
      </c>
      <c r="CG366">
        <v>14.47816</v>
      </c>
      <c r="CH366">
        <v>400.0061666666666</v>
      </c>
      <c r="CI366">
        <v>0.9000100000000001</v>
      </c>
      <c r="CJ366">
        <v>0.09999033333333332</v>
      </c>
      <c r="CK366">
        <v>0</v>
      </c>
      <c r="CL366">
        <v>190.8566666666667</v>
      </c>
      <c r="CM366">
        <v>5.00098</v>
      </c>
      <c r="CN366">
        <v>1095.005333333333</v>
      </c>
      <c r="CO366">
        <v>3655.991</v>
      </c>
      <c r="CP366">
        <v>36.0415</v>
      </c>
      <c r="CQ366">
        <v>38.67069999999999</v>
      </c>
      <c r="CR366">
        <v>37.62256666666666</v>
      </c>
      <c r="CS366">
        <v>38.1185</v>
      </c>
      <c r="CT366">
        <v>37.9415</v>
      </c>
      <c r="CU366">
        <v>355.508</v>
      </c>
      <c r="CV366">
        <v>39.49366666666666</v>
      </c>
      <c r="CW366">
        <v>0</v>
      </c>
      <c r="CX366">
        <v>1714167834.5</v>
      </c>
      <c r="CY366">
        <v>0</v>
      </c>
      <c r="CZ366">
        <v>1714166743.6</v>
      </c>
      <c r="DA366" t="s">
        <v>1044</v>
      </c>
      <c r="DB366">
        <v>1714166742.6</v>
      </c>
      <c r="DC366">
        <v>1714166743.6</v>
      </c>
      <c r="DD366">
        <v>12</v>
      </c>
      <c r="DE366">
        <v>-1.782</v>
      </c>
      <c r="DF366">
        <v>0.008</v>
      </c>
      <c r="DG366">
        <v>-2.327</v>
      </c>
      <c r="DH366">
        <v>-0.003</v>
      </c>
      <c r="DI366">
        <v>420</v>
      </c>
      <c r="DJ366">
        <v>16</v>
      </c>
      <c r="DK366">
        <v>0.57</v>
      </c>
      <c r="DL366">
        <v>0.18</v>
      </c>
      <c r="DM366">
        <v>-2.375175</v>
      </c>
      <c r="DN366">
        <v>-0.05369943714821697</v>
      </c>
      <c r="DO366">
        <v>0.04613422558144876</v>
      </c>
      <c r="DP366">
        <v>1</v>
      </c>
      <c r="DQ366">
        <v>0.6118202</v>
      </c>
      <c r="DR366">
        <v>0.008442011257034277</v>
      </c>
      <c r="DS366">
        <v>0.001031122693960325</v>
      </c>
      <c r="DT366">
        <v>1</v>
      </c>
      <c r="DU366">
        <v>2</v>
      </c>
      <c r="DV366">
        <v>2</v>
      </c>
      <c r="DW366" t="s">
        <v>365</v>
      </c>
      <c r="DX366">
        <v>3.22903</v>
      </c>
      <c r="DY366">
        <v>2.70416</v>
      </c>
      <c r="DZ366">
        <v>0.105297</v>
      </c>
      <c r="EA366">
        <v>0.105638</v>
      </c>
      <c r="EB366">
        <v>0.0902148</v>
      </c>
      <c r="EC366">
        <v>0.0883709</v>
      </c>
      <c r="ED366">
        <v>29171</v>
      </c>
      <c r="EE366">
        <v>28443.6</v>
      </c>
      <c r="EF366">
        <v>31228.5</v>
      </c>
      <c r="EG366">
        <v>30154.7</v>
      </c>
      <c r="EH366">
        <v>38053.9</v>
      </c>
      <c r="EI366">
        <v>36368.3</v>
      </c>
      <c r="EJ366">
        <v>43763.6</v>
      </c>
      <c r="EK366">
        <v>42129.5</v>
      </c>
      <c r="EL366">
        <v>2.11745</v>
      </c>
      <c r="EM366">
        <v>1.87462</v>
      </c>
      <c r="EN366">
        <v>0.112563</v>
      </c>
      <c r="EO366">
        <v>0</v>
      </c>
      <c r="EP366">
        <v>25.6479</v>
      </c>
      <c r="EQ366">
        <v>999.9</v>
      </c>
      <c r="ER366">
        <v>41.4</v>
      </c>
      <c r="ES366">
        <v>32.4</v>
      </c>
      <c r="ET366">
        <v>19.9712</v>
      </c>
      <c r="EU366">
        <v>61.8179</v>
      </c>
      <c r="EV366">
        <v>22.3037</v>
      </c>
      <c r="EW366">
        <v>1</v>
      </c>
      <c r="EX366">
        <v>0.00258384</v>
      </c>
      <c r="EY366">
        <v>-1.13547</v>
      </c>
      <c r="EZ366">
        <v>20.1527</v>
      </c>
      <c r="FA366">
        <v>5.22687</v>
      </c>
      <c r="FB366">
        <v>11.998</v>
      </c>
      <c r="FC366">
        <v>4.96685</v>
      </c>
      <c r="FD366">
        <v>3.297</v>
      </c>
      <c r="FE366">
        <v>9999</v>
      </c>
      <c r="FF366">
        <v>9999</v>
      </c>
      <c r="FG366">
        <v>9999</v>
      </c>
      <c r="FH366">
        <v>31.2</v>
      </c>
      <c r="FI366">
        <v>4.97152</v>
      </c>
      <c r="FJ366">
        <v>1.8682</v>
      </c>
      <c r="FK366">
        <v>1.85959</v>
      </c>
      <c r="FL366">
        <v>1.86568</v>
      </c>
      <c r="FM366">
        <v>1.86351</v>
      </c>
      <c r="FN366">
        <v>1.86489</v>
      </c>
      <c r="FO366">
        <v>1.86035</v>
      </c>
      <c r="FP366">
        <v>1.86445</v>
      </c>
      <c r="FQ366">
        <v>0</v>
      </c>
      <c r="FR366">
        <v>0</v>
      </c>
      <c r="FS366">
        <v>0</v>
      </c>
      <c r="FT366">
        <v>0</v>
      </c>
      <c r="FU366" t="s">
        <v>358</v>
      </c>
      <c r="FV366" t="s">
        <v>359</v>
      </c>
      <c r="FW366" t="s">
        <v>360</v>
      </c>
      <c r="FX366" t="s">
        <v>360</v>
      </c>
      <c r="FY366" t="s">
        <v>360</v>
      </c>
      <c r="FZ366" t="s">
        <v>360</v>
      </c>
      <c r="GA366">
        <v>0</v>
      </c>
      <c r="GB366">
        <v>100</v>
      </c>
      <c r="GC366">
        <v>100</v>
      </c>
      <c r="GD366">
        <v>-2.316</v>
      </c>
      <c r="GE366">
        <v>0</v>
      </c>
      <c r="GF366">
        <v>-0.4708406808782166</v>
      </c>
      <c r="GG366">
        <v>-0.004200780211792431</v>
      </c>
      <c r="GH366">
        <v>-6.086107273994438E-07</v>
      </c>
      <c r="GI366">
        <v>3.538391214060535E-10</v>
      </c>
      <c r="GJ366">
        <v>-0.02887423234413912</v>
      </c>
      <c r="GK366">
        <v>0.006682484536868237</v>
      </c>
      <c r="GL366">
        <v>-0.0007200357986506558</v>
      </c>
      <c r="GM366">
        <v>2.515042002614049E-05</v>
      </c>
      <c r="GN366">
        <v>15</v>
      </c>
      <c r="GO366">
        <v>1944</v>
      </c>
      <c r="GP366">
        <v>3</v>
      </c>
      <c r="GQ366">
        <v>20</v>
      </c>
      <c r="GR366">
        <v>16.7</v>
      </c>
      <c r="GS366">
        <v>16.7</v>
      </c>
      <c r="GT366">
        <v>1.13525</v>
      </c>
      <c r="GU366">
        <v>2.44263</v>
      </c>
      <c r="GV366">
        <v>1.44897</v>
      </c>
      <c r="GW366">
        <v>2.28638</v>
      </c>
      <c r="GX366">
        <v>1.55151</v>
      </c>
      <c r="GY366">
        <v>2.30957</v>
      </c>
      <c r="GZ366">
        <v>37.554</v>
      </c>
      <c r="HA366">
        <v>24.07</v>
      </c>
      <c r="HB366">
        <v>18</v>
      </c>
      <c r="HC366">
        <v>596.577</v>
      </c>
      <c r="HD366">
        <v>443.385</v>
      </c>
      <c r="HE366">
        <v>27.9984</v>
      </c>
      <c r="HF366">
        <v>27.0582</v>
      </c>
      <c r="HG366">
        <v>30</v>
      </c>
      <c r="HH366">
        <v>27.1454</v>
      </c>
      <c r="HI366">
        <v>27.1141</v>
      </c>
      <c r="HJ366">
        <v>22.7151</v>
      </c>
      <c r="HK366">
        <v>28.3757</v>
      </c>
      <c r="HL366">
        <v>49.6314</v>
      </c>
      <c r="HM366">
        <v>28</v>
      </c>
      <c r="HN366">
        <v>420</v>
      </c>
      <c r="HO366">
        <v>16.3663</v>
      </c>
      <c r="HP366">
        <v>99.0993</v>
      </c>
      <c r="HQ366">
        <v>100.647</v>
      </c>
    </row>
    <row r="367" spans="1:225">
      <c r="A367">
        <v>351</v>
      </c>
      <c r="B367">
        <v>1714167757.5</v>
      </c>
      <c r="C367">
        <v>16700.40000009537</v>
      </c>
      <c r="D367" t="s">
        <v>1093</v>
      </c>
      <c r="E367" t="s">
        <v>1094</v>
      </c>
      <c r="F367">
        <v>5</v>
      </c>
      <c r="G367" t="s">
        <v>687</v>
      </c>
      <c r="H367">
        <v>1714167749.566667</v>
      </c>
      <c r="I367">
        <f>(J367)/1000</f>
        <v>0</v>
      </c>
      <c r="J367">
        <f>IF(BE367, AM367, AG367)</f>
        <v>0</v>
      </c>
      <c r="K367">
        <f>IF(BE367, AH367, AF367)</f>
        <v>0</v>
      </c>
      <c r="L367">
        <f>BG367 - IF(AT367&gt;1, K367*BA367*100.0/(AV367*BU367), 0)</f>
        <v>0</v>
      </c>
      <c r="M367">
        <f>((S367-I367/2)*L367-K367)/(S367+I367/2)</f>
        <v>0</v>
      </c>
      <c r="N367">
        <f>M367*(BN367+BO367)/1000.0</f>
        <v>0</v>
      </c>
      <c r="O367">
        <f>(BG367 - IF(AT367&gt;1, K367*BA367*100.0/(AV367*BU367), 0))*(BN367+BO367)/1000.0</f>
        <v>0</v>
      </c>
      <c r="P367">
        <f>2.0/((1/R367-1/Q367)+SIGN(R367)*SQRT((1/R367-1/Q367)*(1/R367-1/Q367) + 4*BB367/((BB367+1)*(BB367+1))*(2*1/R367*1/Q367-1/Q367*1/Q367)))</f>
        <v>0</v>
      </c>
      <c r="Q367">
        <f>IF(LEFT(BC367,1)&lt;&gt;"0",IF(LEFT(BC367,1)="1",3.0,BD367),$D$5+$E$5*(BU367*BN367/($K$5*1000))+$F$5*(BU367*BN367/($K$5*1000))*MAX(MIN(BA367,$J$5),$I$5)*MAX(MIN(BA367,$J$5),$I$5)+$G$5*MAX(MIN(BA367,$J$5),$I$5)*(BU367*BN367/($K$5*1000))+$H$5*(BU367*BN367/($K$5*1000))*(BU367*BN367/($K$5*1000)))</f>
        <v>0</v>
      </c>
      <c r="R367">
        <f>I367*(1000-(1000*0.61365*exp(17.502*V367/(240.97+V367))/(BN367+BO367)+BI367)/2)/(1000*0.61365*exp(17.502*V367/(240.97+V367))/(BN367+BO367)-BI367)</f>
        <v>0</v>
      </c>
      <c r="S367">
        <f>1/((BB367+1)/(P367/1.6)+1/(Q367/1.37)) + BB367/((BB367+1)/(P367/1.6) + BB367/(Q367/1.37))</f>
        <v>0</v>
      </c>
      <c r="T367">
        <f>(AW367*AZ367)</f>
        <v>0</v>
      </c>
      <c r="U367">
        <f>(BP367+(T367+2*0.95*5.67E-8*(((BP367+$B$7)+273)^4-(BP367+273)^4)-44100*I367)/(1.84*29.3*Q367+8*0.95*5.67E-8*(BP367+273)^3))</f>
        <v>0</v>
      </c>
      <c r="V367">
        <f>($C$7*BQ367+$D$7*BR367+$E$7*U367)</f>
        <v>0</v>
      </c>
      <c r="W367">
        <f>0.61365*exp(17.502*V367/(240.97+V367))</f>
        <v>0</v>
      </c>
      <c r="X367">
        <f>(Y367/Z367*100)</f>
        <v>0</v>
      </c>
      <c r="Y367">
        <f>BI367*(BN367+BO367)/1000</f>
        <v>0</v>
      </c>
      <c r="Z367">
        <f>0.61365*exp(17.502*BP367/(240.97+BP367))</f>
        <v>0</v>
      </c>
      <c r="AA367">
        <f>(W367-BI367*(BN367+BO367)/1000)</f>
        <v>0</v>
      </c>
      <c r="AB367">
        <f>(-I367*44100)</f>
        <v>0</v>
      </c>
      <c r="AC367">
        <f>2*29.3*Q367*0.92*(BP367-V367)</f>
        <v>0</v>
      </c>
      <c r="AD367">
        <f>2*0.95*5.67E-8*(((BP367+$B$7)+273)^4-(V367+273)^4)</f>
        <v>0</v>
      </c>
      <c r="AE367">
        <f>T367+AD367+AB367+AC367</f>
        <v>0</v>
      </c>
      <c r="AF367">
        <f>BM367*AT367*(BH367-BG367*(1000-AT367*BJ367)/(1000-AT367*BI367))/(100*BA367)</f>
        <v>0</v>
      </c>
      <c r="AG367">
        <f>1000*BM367*AT367*(BI367-BJ367)/(100*BA367*(1000-AT367*BI367))</f>
        <v>0</v>
      </c>
      <c r="AH367">
        <f>(AI367 - AJ367 - BN367*1E3/(8.314*(BP367+273.15)) * AL367/BM367 * AK367) * BM367/(100*BA367) * (1000 - BJ367)/1000</f>
        <v>0</v>
      </c>
      <c r="AI367">
        <v>427.009736568073</v>
      </c>
      <c r="AJ367">
        <v>424.769812121212</v>
      </c>
      <c r="AK367">
        <v>0.0007240909692798885</v>
      </c>
      <c r="AL367">
        <v>67.22209480165074</v>
      </c>
      <c r="AM367">
        <f>(AO367 - AN367 + BN367*1E3/(8.314*(BP367+273.15)) * AQ367/BM367 * AP367) * BM367/(100*BA367) * 1000/(1000 - AO367)</f>
        <v>0</v>
      </c>
      <c r="AN367">
        <v>16.33025593248609</v>
      </c>
      <c r="AO367">
        <v>16.94801454545454</v>
      </c>
      <c r="AP367">
        <v>-8.508703254035925E-06</v>
      </c>
      <c r="AQ367">
        <v>78.52776269834096</v>
      </c>
      <c r="AR367">
        <v>0</v>
      </c>
      <c r="AS367">
        <v>0</v>
      </c>
      <c r="AT367">
        <f>IF(AR367*$H$13&gt;=AV367,1.0,(AV367/(AV367-AR367*$H$13)))</f>
        <v>0</v>
      </c>
      <c r="AU367">
        <f>(AT367-1)*100</f>
        <v>0</v>
      </c>
      <c r="AV367">
        <f>MAX(0,($B$13+$C$13*BU367)/(1+$D$13*BU367)*BN367/(BP367+273)*$E$13)</f>
        <v>0</v>
      </c>
      <c r="AW367">
        <f>$B$11*BV367+$C$11*BW367+$F$11*CH367*(1-CK367)</f>
        <v>0</v>
      </c>
      <c r="AX367">
        <f>AW367*AY367</f>
        <v>0</v>
      </c>
      <c r="AY367">
        <f>($B$11*$D$9+$C$11*$D$9+$F$11*((CU367+CM367)/MAX(CU367+CM367+CV367, 0.1)*$I$9+CV367/MAX(CU367+CM367+CV367, 0.1)*$J$9))/($B$11+$C$11+$F$11)</f>
        <v>0</v>
      </c>
      <c r="AZ367">
        <f>($B$11*$K$9+$C$11*$K$9+$F$11*((CU367+CM367)/MAX(CU367+CM367+CV367, 0.1)*$P$9+CV367/MAX(CU367+CM367+CV367, 0.1)*$Q$9))/($B$11+$C$11+$F$11)</f>
        <v>0</v>
      </c>
      <c r="BA367">
        <v>6</v>
      </c>
      <c r="BB367">
        <v>0.5</v>
      </c>
      <c r="BC367" t="s">
        <v>355</v>
      </c>
      <c r="BD367">
        <v>2</v>
      </c>
      <c r="BE367" t="b">
        <v>1</v>
      </c>
      <c r="BF367">
        <v>1714167749.566667</v>
      </c>
      <c r="BG367">
        <v>417.5986666666667</v>
      </c>
      <c r="BH367">
        <v>420.0083333333333</v>
      </c>
      <c r="BI367">
        <v>16.95033666666667</v>
      </c>
      <c r="BJ367">
        <v>16.33554666666667</v>
      </c>
      <c r="BK367">
        <v>419.9146666666667</v>
      </c>
      <c r="BL367">
        <v>16.95033333333333</v>
      </c>
      <c r="BM367">
        <v>599.9782333333334</v>
      </c>
      <c r="BN367">
        <v>101.2380666666667</v>
      </c>
      <c r="BO367">
        <v>0.09997251</v>
      </c>
      <c r="BP367">
        <v>27.34674333333333</v>
      </c>
      <c r="BQ367">
        <v>27.49315</v>
      </c>
      <c r="BR367">
        <v>999.9000000000002</v>
      </c>
      <c r="BS367">
        <v>0</v>
      </c>
      <c r="BT367">
        <v>0</v>
      </c>
      <c r="BU367">
        <v>9999.521666666667</v>
      </c>
      <c r="BV367">
        <v>0</v>
      </c>
      <c r="BW367">
        <v>196.2339</v>
      </c>
      <c r="BX367">
        <v>-2.409624333333333</v>
      </c>
      <c r="BY367">
        <v>424.7992000000001</v>
      </c>
      <c r="BZ367">
        <v>426.9833666666667</v>
      </c>
      <c r="CA367">
        <v>0.6147978000000002</v>
      </c>
      <c r="CB367">
        <v>420.0083333333333</v>
      </c>
      <c r="CC367">
        <v>16.33554666666667</v>
      </c>
      <c r="CD367">
        <v>1.716018333333333</v>
      </c>
      <c r="CE367">
        <v>1.653777</v>
      </c>
      <c r="CF367">
        <v>15.04209666666667</v>
      </c>
      <c r="CG367">
        <v>14.46923666666667</v>
      </c>
      <c r="CH367">
        <v>400.0063666666666</v>
      </c>
      <c r="CI367">
        <v>0.9000124000000002</v>
      </c>
      <c r="CJ367">
        <v>0.09998794999999999</v>
      </c>
      <c r="CK367">
        <v>0</v>
      </c>
      <c r="CL367">
        <v>190.1301</v>
      </c>
      <c r="CM367">
        <v>5.00098</v>
      </c>
      <c r="CN367">
        <v>1092.385666666666</v>
      </c>
      <c r="CO367">
        <v>3655.994333333333</v>
      </c>
      <c r="CP367">
        <v>35.93106666666667</v>
      </c>
      <c r="CQ367">
        <v>38.53729999999999</v>
      </c>
      <c r="CR367">
        <v>37.49963333333333</v>
      </c>
      <c r="CS367">
        <v>37.95809999999999</v>
      </c>
      <c r="CT367">
        <v>37.8165</v>
      </c>
      <c r="CU367">
        <v>355.5093333333333</v>
      </c>
      <c r="CV367">
        <v>39.49266666666666</v>
      </c>
      <c r="CW367">
        <v>0</v>
      </c>
      <c r="CX367">
        <v>1714167844.7</v>
      </c>
      <c r="CY367">
        <v>0</v>
      </c>
      <c r="CZ367">
        <v>1714166743.6</v>
      </c>
      <c r="DA367" t="s">
        <v>1044</v>
      </c>
      <c r="DB367">
        <v>1714166742.6</v>
      </c>
      <c r="DC367">
        <v>1714166743.6</v>
      </c>
      <c r="DD367">
        <v>12</v>
      </c>
      <c r="DE367">
        <v>-1.782</v>
      </c>
      <c r="DF367">
        <v>0.008</v>
      </c>
      <c r="DG367">
        <v>-2.327</v>
      </c>
      <c r="DH367">
        <v>-0.003</v>
      </c>
      <c r="DI367">
        <v>420</v>
      </c>
      <c r="DJ367">
        <v>16</v>
      </c>
      <c r="DK367">
        <v>0.57</v>
      </c>
      <c r="DL367">
        <v>0.18</v>
      </c>
      <c r="DM367">
        <v>-2.407949512195122</v>
      </c>
      <c r="DN367">
        <v>-0.1654906620209086</v>
      </c>
      <c r="DO367">
        <v>0.03568111490323218</v>
      </c>
      <c r="DP367">
        <v>0</v>
      </c>
      <c r="DQ367">
        <v>0.6138612682926829</v>
      </c>
      <c r="DR367">
        <v>0.01896838327526216</v>
      </c>
      <c r="DS367">
        <v>0.002123255887114271</v>
      </c>
      <c r="DT367">
        <v>1</v>
      </c>
      <c r="DU367">
        <v>1</v>
      </c>
      <c r="DV367">
        <v>2</v>
      </c>
      <c r="DW367" t="s">
        <v>368</v>
      </c>
      <c r="DX367">
        <v>3.22913</v>
      </c>
      <c r="DY367">
        <v>2.70458</v>
      </c>
      <c r="DZ367">
        <v>0.10528</v>
      </c>
      <c r="EA367">
        <v>0.105635</v>
      </c>
      <c r="EB367">
        <v>0.0902017</v>
      </c>
      <c r="EC367">
        <v>0.0883265</v>
      </c>
      <c r="ED367">
        <v>29171.5</v>
      </c>
      <c r="EE367">
        <v>28443.6</v>
      </c>
      <c r="EF367">
        <v>31228.4</v>
      </c>
      <c r="EG367">
        <v>30154.5</v>
      </c>
      <c r="EH367">
        <v>38054.9</v>
      </c>
      <c r="EI367">
        <v>36369.8</v>
      </c>
      <c r="EJ367">
        <v>43764.1</v>
      </c>
      <c r="EK367">
        <v>42129.2</v>
      </c>
      <c r="EL367">
        <v>2.11772</v>
      </c>
      <c r="EM367">
        <v>1.87442</v>
      </c>
      <c r="EN367">
        <v>0.114672</v>
      </c>
      <c r="EO367">
        <v>0</v>
      </c>
      <c r="EP367">
        <v>25.6189</v>
      </c>
      <c r="EQ367">
        <v>999.9</v>
      </c>
      <c r="ER367">
        <v>41.4</v>
      </c>
      <c r="ES367">
        <v>32.4</v>
      </c>
      <c r="ET367">
        <v>19.9748</v>
      </c>
      <c r="EU367">
        <v>61.8379</v>
      </c>
      <c r="EV367">
        <v>22.512</v>
      </c>
      <c r="EW367">
        <v>1</v>
      </c>
      <c r="EX367">
        <v>0.00252287</v>
      </c>
      <c r="EY367">
        <v>-1.14355</v>
      </c>
      <c r="EZ367">
        <v>20.1526</v>
      </c>
      <c r="FA367">
        <v>5.22613</v>
      </c>
      <c r="FB367">
        <v>11.998</v>
      </c>
      <c r="FC367">
        <v>4.96685</v>
      </c>
      <c r="FD367">
        <v>3.297</v>
      </c>
      <c r="FE367">
        <v>9999</v>
      </c>
      <c r="FF367">
        <v>9999</v>
      </c>
      <c r="FG367">
        <v>9999</v>
      </c>
      <c r="FH367">
        <v>31.2</v>
      </c>
      <c r="FI367">
        <v>4.97152</v>
      </c>
      <c r="FJ367">
        <v>1.86818</v>
      </c>
      <c r="FK367">
        <v>1.85959</v>
      </c>
      <c r="FL367">
        <v>1.86568</v>
      </c>
      <c r="FM367">
        <v>1.86352</v>
      </c>
      <c r="FN367">
        <v>1.86487</v>
      </c>
      <c r="FO367">
        <v>1.86035</v>
      </c>
      <c r="FP367">
        <v>1.86447</v>
      </c>
      <c r="FQ367">
        <v>0</v>
      </c>
      <c r="FR367">
        <v>0</v>
      </c>
      <c r="FS367">
        <v>0</v>
      </c>
      <c r="FT367">
        <v>0</v>
      </c>
      <c r="FU367" t="s">
        <v>358</v>
      </c>
      <c r="FV367" t="s">
        <v>359</v>
      </c>
      <c r="FW367" t="s">
        <v>360</v>
      </c>
      <c r="FX367" t="s">
        <v>360</v>
      </c>
      <c r="FY367" t="s">
        <v>360</v>
      </c>
      <c r="FZ367" t="s">
        <v>360</v>
      </c>
      <c r="GA367">
        <v>0</v>
      </c>
      <c r="GB367">
        <v>100</v>
      </c>
      <c r="GC367">
        <v>100</v>
      </c>
      <c r="GD367">
        <v>-2.316</v>
      </c>
      <c r="GE367">
        <v>0</v>
      </c>
      <c r="GF367">
        <v>-0.4708406808782166</v>
      </c>
      <c r="GG367">
        <v>-0.004200780211792431</v>
      </c>
      <c r="GH367">
        <v>-6.086107273994438E-07</v>
      </c>
      <c r="GI367">
        <v>3.538391214060535E-10</v>
      </c>
      <c r="GJ367">
        <v>-0.02887423234413912</v>
      </c>
      <c r="GK367">
        <v>0.006682484536868237</v>
      </c>
      <c r="GL367">
        <v>-0.0007200357986506558</v>
      </c>
      <c r="GM367">
        <v>2.515042002614049E-05</v>
      </c>
      <c r="GN367">
        <v>15</v>
      </c>
      <c r="GO367">
        <v>1944</v>
      </c>
      <c r="GP367">
        <v>3</v>
      </c>
      <c r="GQ367">
        <v>20</v>
      </c>
      <c r="GR367">
        <v>16.9</v>
      </c>
      <c r="GS367">
        <v>16.9</v>
      </c>
      <c r="GT367">
        <v>1.13525</v>
      </c>
      <c r="GU367">
        <v>2.44873</v>
      </c>
      <c r="GV367">
        <v>1.44775</v>
      </c>
      <c r="GW367">
        <v>2.28638</v>
      </c>
      <c r="GX367">
        <v>1.55151</v>
      </c>
      <c r="GY367">
        <v>2.28394</v>
      </c>
      <c r="GZ367">
        <v>37.554</v>
      </c>
      <c r="HA367">
        <v>24.07</v>
      </c>
      <c r="HB367">
        <v>18</v>
      </c>
      <c r="HC367">
        <v>596.742</v>
      </c>
      <c r="HD367">
        <v>443.229</v>
      </c>
      <c r="HE367">
        <v>27.9991</v>
      </c>
      <c r="HF367">
        <v>27.055</v>
      </c>
      <c r="HG367">
        <v>30</v>
      </c>
      <c r="HH367">
        <v>27.1426</v>
      </c>
      <c r="HI367">
        <v>27.1095</v>
      </c>
      <c r="HJ367">
        <v>22.7139</v>
      </c>
      <c r="HK367">
        <v>28.3757</v>
      </c>
      <c r="HL367">
        <v>49.6314</v>
      </c>
      <c r="HM367">
        <v>28</v>
      </c>
      <c r="HN367">
        <v>420</v>
      </c>
      <c r="HO367">
        <v>16.3663</v>
      </c>
      <c r="HP367">
        <v>99.09990000000001</v>
      </c>
      <c r="HQ367">
        <v>100.646</v>
      </c>
    </row>
    <row r="368" spans="1:225">
      <c r="A368">
        <v>352</v>
      </c>
      <c r="B368">
        <v>1714167767.5</v>
      </c>
      <c r="C368">
        <v>16710.40000009537</v>
      </c>
      <c r="D368" t="s">
        <v>1095</v>
      </c>
      <c r="E368" t="s">
        <v>1096</v>
      </c>
      <c r="F368">
        <v>5</v>
      </c>
      <c r="G368" t="s">
        <v>687</v>
      </c>
      <c r="H368">
        <v>1714167759.566667</v>
      </c>
      <c r="I368">
        <f>(J368)/1000</f>
        <v>0</v>
      </c>
      <c r="J368">
        <f>IF(BE368, AM368, AG368)</f>
        <v>0</v>
      </c>
      <c r="K368">
        <f>IF(BE368, AH368, AF368)</f>
        <v>0</v>
      </c>
      <c r="L368">
        <f>BG368 - IF(AT368&gt;1, K368*BA368*100.0/(AV368*BU368), 0)</f>
        <v>0</v>
      </c>
      <c r="M368">
        <f>((S368-I368/2)*L368-K368)/(S368+I368/2)</f>
        <v>0</v>
      </c>
      <c r="N368">
        <f>M368*(BN368+BO368)/1000.0</f>
        <v>0</v>
      </c>
      <c r="O368">
        <f>(BG368 - IF(AT368&gt;1, K368*BA368*100.0/(AV368*BU368), 0))*(BN368+BO368)/1000.0</f>
        <v>0</v>
      </c>
      <c r="P368">
        <f>2.0/((1/R368-1/Q368)+SIGN(R368)*SQRT((1/R368-1/Q368)*(1/R368-1/Q368) + 4*BB368/((BB368+1)*(BB368+1))*(2*1/R368*1/Q368-1/Q368*1/Q368)))</f>
        <v>0</v>
      </c>
      <c r="Q368">
        <f>IF(LEFT(BC368,1)&lt;&gt;"0",IF(LEFT(BC368,1)="1",3.0,BD368),$D$5+$E$5*(BU368*BN368/($K$5*1000))+$F$5*(BU368*BN368/($K$5*1000))*MAX(MIN(BA368,$J$5),$I$5)*MAX(MIN(BA368,$J$5),$I$5)+$G$5*MAX(MIN(BA368,$J$5),$I$5)*(BU368*BN368/($K$5*1000))+$H$5*(BU368*BN368/($K$5*1000))*(BU368*BN368/($K$5*1000)))</f>
        <v>0</v>
      </c>
      <c r="R368">
        <f>I368*(1000-(1000*0.61365*exp(17.502*V368/(240.97+V368))/(BN368+BO368)+BI368)/2)/(1000*0.61365*exp(17.502*V368/(240.97+V368))/(BN368+BO368)-BI368)</f>
        <v>0</v>
      </c>
      <c r="S368">
        <f>1/((BB368+1)/(P368/1.6)+1/(Q368/1.37)) + BB368/((BB368+1)/(P368/1.6) + BB368/(Q368/1.37))</f>
        <v>0</v>
      </c>
      <c r="T368">
        <f>(AW368*AZ368)</f>
        <v>0</v>
      </c>
      <c r="U368">
        <f>(BP368+(T368+2*0.95*5.67E-8*(((BP368+$B$7)+273)^4-(BP368+273)^4)-44100*I368)/(1.84*29.3*Q368+8*0.95*5.67E-8*(BP368+273)^3))</f>
        <v>0</v>
      </c>
      <c r="V368">
        <f>($C$7*BQ368+$D$7*BR368+$E$7*U368)</f>
        <v>0</v>
      </c>
      <c r="W368">
        <f>0.61365*exp(17.502*V368/(240.97+V368))</f>
        <v>0</v>
      </c>
      <c r="X368">
        <f>(Y368/Z368*100)</f>
        <v>0</v>
      </c>
      <c r="Y368">
        <f>BI368*(BN368+BO368)/1000</f>
        <v>0</v>
      </c>
      <c r="Z368">
        <f>0.61365*exp(17.502*BP368/(240.97+BP368))</f>
        <v>0</v>
      </c>
      <c r="AA368">
        <f>(W368-BI368*(BN368+BO368)/1000)</f>
        <v>0</v>
      </c>
      <c r="AB368">
        <f>(-I368*44100)</f>
        <v>0</v>
      </c>
      <c r="AC368">
        <f>2*29.3*Q368*0.92*(BP368-V368)</f>
        <v>0</v>
      </c>
      <c r="AD368">
        <f>2*0.95*5.67E-8*(((BP368+$B$7)+273)^4-(V368+273)^4)</f>
        <v>0</v>
      </c>
      <c r="AE368">
        <f>T368+AD368+AB368+AC368</f>
        <v>0</v>
      </c>
      <c r="AF368">
        <f>BM368*AT368*(BH368-BG368*(1000-AT368*BJ368)/(1000-AT368*BI368))/(100*BA368)</f>
        <v>0</v>
      </c>
      <c r="AG368">
        <f>1000*BM368*AT368*(BI368-BJ368)/(100*BA368*(1000-AT368*BI368))</f>
        <v>0</v>
      </c>
      <c r="AH368">
        <f>(AI368 - AJ368 - BN368*1E3/(8.314*(BP368+273.15)) * AL368/BM368 * AK368) * BM368/(100*BA368) * (1000 - BJ368)/1000</f>
        <v>0</v>
      </c>
      <c r="AI368">
        <v>427.0355408102884</v>
      </c>
      <c r="AJ368">
        <v>424.7996666666666</v>
      </c>
      <c r="AK368">
        <v>-0.0005189218413796001</v>
      </c>
      <c r="AL368">
        <v>67.22209480165074</v>
      </c>
      <c r="AM368">
        <f>(AO368 - AN368 + BN368*1E3/(8.314*(BP368+273.15)) * AQ368/BM368 * AP368) * BM368/(100*BA368) * 1000/(1000 - AO368)</f>
        <v>0</v>
      </c>
      <c r="AN368">
        <v>16.32410403073494</v>
      </c>
      <c r="AO368">
        <v>16.94650242424242</v>
      </c>
      <c r="AP368">
        <v>-1.095089843938221E-05</v>
      </c>
      <c r="AQ368">
        <v>78.52776269834096</v>
      </c>
      <c r="AR368">
        <v>0</v>
      </c>
      <c r="AS368">
        <v>0</v>
      </c>
      <c r="AT368">
        <f>IF(AR368*$H$13&gt;=AV368,1.0,(AV368/(AV368-AR368*$H$13)))</f>
        <v>0</v>
      </c>
      <c r="AU368">
        <f>(AT368-1)*100</f>
        <v>0</v>
      </c>
      <c r="AV368">
        <f>MAX(0,($B$13+$C$13*BU368)/(1+$D$13*BU368)*BN368/(BP368+273)*$E$13)</f>
        <v>0</v>
      </c>
      <c r="AW368">
        <f>$B$11*BV368+$C$11*BW368+$F$11*CH368*(1-CK368)</f>
        <v>0</v>
      </c>
      <c r="AX368">
        <f>AW368*AY368</f>
        <v>0</v>
      </c>
      <c r="AY368">
        <f>($B$11*$D$9+$C$11*$D$9+$F$11*((CU368+CM368)/MAX(CU368+CM368+CV368, 0.1)*$I$9+CV368/MAX(CU368+CM368+CV368, 0.1)*$J$9))/($B$11+$C$11+$F$11)</f>
        <v>0</v>
      </c>
      <c r="AZ368">
        <f>($B$11*$K$9+$C$11*$K$9+$F$11*((CU368+CM368)/MAX(CU368+CM368+CV368, 0.1)*$P$9+CV368/MAX(CU368+CM368+CV368, 0.1)*$Q$9))/($B$11+$C$11+$F$11)</f>
        <v>0</v>
      </c>
      <c r="BA368">
        <v>6</v>
      </c>
      <c r="BB368">
        <v>0.5</v>
      </c>
      <c r="BC368" t="s">
        <v>355</v>
      </c>
      <c r="BD368">
        <v>2</v>
      </c>
      <c r="BE368" t="b">
        <v>1</v>
      </c>
      <c r="BF368">
        <v>1714167759.566667</v>
      </c>
      <c r="BG368">
        <v>417.5833666666667</v>
      </c>
      <c r="BH368">
        <v>420.0310666666666</v>
      </c>
      <c r="BI368">
        <v>16.94772666666667</v>
      </c>
      <c r="BJ368">
        <v>16.32724</v>
      </c>
      <c r="BK368">
        <v>419.8993000000001</v>
      </c>
      <c r="BL368">
        <v>16.94773666666667</v>
      </c>
      <c r="BM368">
        <v>600.0000666666666</v>
      </c>
      <c r="BN368">
        <v>101.2389</v>
      </c>
      <c r="BO368">
        <v>0.09996015333333334</v>
      </c>
      <c r="BP368">
        <v>27.35759</v>
      </c>
      <c r="BQ368">
        <v>27.50191666666667</v>
      </c>
      <c r="BR368">
        <v>999.9000000000002</v>
      </c>
      <c r="BS368">
        <v>0</v>
      </c>
      <c r="BT368">
        <v>0</v>
      </c>
      <c r="BU368">
        <v>10005.814</v>
      </c>
      <c r="BV368">
        <v>0</v>
      </c>
      <c r="BW368">
        <v>195.8364666666666</v>
      </c>
      <c r="BX368">
        <v>-2.447649333333333</v>
      </c>
      <c r="BY368">
        <v>424.7825333333334</v>
      </c>
      <c r="BZ368">
        <v>427.0028</v>
      </c>
      <c r="CA368">
        <v>0.6204939333333332</v>
      </c>
      <c r="CB368">
        <v>420.0310666666666</v>
      </c>
      <c r="CC368">
        <v>16.32724</v>
      </c>
      <c r="CD368">
        <v>1.715769</v>
      </c>
      <c r="CE368">
        <v>1.652952333333334</v>
      </c>
      <c r="CF368">
        <v>15.03984</v>
      </c>
      <c r="CG368">
        <v>14.46150333333333</v>
      </c>
      <c r="CH368">
        <v>400.0044</v>
      </c>
      <c r="CI368">
        <v>0.9000196000000004</v>
      </c>
      <c r="CJ368">
        <v>0.09998079999999997</v>
      </c>
      <c r="CK368">
        <v>0</v>
      </c>
      <c r="CL368">
        <v>189.5696333333333</v>
      </c>
      <c r="CM368">
        <v>5.00098</v>
      </c>
      <c r="CN368">
        <v>1090.108333333333</v>
      </c>
      <c r="CO368">
        <v>3655.983999999999</v>
      </c>
      <c r="CP368">
        <v>35.82476666666666</v>
      </c>
      <c r="CQ368">
        <v>38.431</v>
      </c>
      <c r="CR368">
        <v>37.40389999999999</v>
      </c>
      <c r="CS368">
        <v>37.82063333333333</v>
      </c>
      <c r="CT368">
        <v>37.71223333333333</v>
      </c>
      <c r="CU368">
        <v>355.5103333333332</v>
      </c>
      <c r="CV368">
        <v>39.491</v>
      </c>
      <c r="CW368">
        <v>0</v>
      </c>
      <c r="CX368">
        <v>1714167854.9</v>
      </c>
      <c r="CY368">
        <v>0</v>
      </c>
      <c r="CZ368">
        <v>1714166743.6</v>
      </c>
      <c r="DA368" t="s">
        <v>1044</v>
      </c>
      <c r="DB368">
        <v>1714166742.6</v>
      </c>
      <c r="DC368">
        <v>1714166743.6</v>
      </c>
      <c r="DD368">
        <v>12</v>
      </c>
      <c r="DE368">
        <v>-1.782</v>
      </c>
      <c r="DF368">
        <v>0.008</v>
      </c>
      <c r="DG368">
        <v>-2.327</v>
      </c>
      <c r="DH368">
        <v>-0.003</v>
      </c>
      <c r="DI368">
        <v>420</v>
      </c>
      <c r="DJ368">
        <v>16</v>
      </c>
      <c r="DK368">
        <v>0.57</v>
      </c>
      <c r="DL368">
        <v>0.18</v>
      </c>
      <c r="DM368">
        <v>-2.430253414634147</v>
      </c>
      <c r="DN368">
        <v>-0.1394370731707377</v>
      </c>
      <c r="DO368">
        <v>0.03858594010395662</v>
      </c>
      <c r="DP368">
        <v>0</v>
      </c>
      <c r="DQ368">
        <v>0.6185404634146342</v>
      </c>
      <c r="DR368">
        <v>0.03706636933797871</v>
      </c>
      <c r="DS368">
        <v>0.003732789881233877</v>
      </c>
      <c r="DT368">
        <v>1</v>
      </c>
      <c r="DU368">
        <v>1</v>
      </c>
      <c r="DV368">
        <v>2</v>
      </c>
      <c r="DW368" t="s">
        <v>368</v>
      </c>
      <c r="DX368">
        <v>3.22912</v>
      </c>
      <c r="DY368">
        <v>2.70441</v>
      </c>
      <c r="DZ368">
        <v>0.105314</v>
      </c>
      <c r="EA368">
        <v>0.105692</v>
      </c>
      <c r="EB368">
        <v>0.0902136</v>
      </c>
      <c r="EC368">
        <v>0.088321</v>
      </c>
      <c r="ED368">
        <v>29170.8</v>
      </c>
      <c r="EE368">
        <v>28442</v>
      </c>
      <c r="EF368">
        <v>31228.8</v>
      </c>
      <c r="EG368">
        <v>30154.7</v>
      </c>
      <c r="EH368">
        <v>38054.8</v>
      </c>
      <c r="EI368">
        <v>36370.2</v>
      </c>
      <c r="EJ368">
        <v>43764.5</v>
      </c>
      <c r="EK368">
        <v>42129.4</v>
      </c>
      <c r="EL368">
        <v>2.1176</v>
      </c>
      <c r="EM368">
        <v>1.87462</v>
      </c>
      <c r="EN368">
        <v>0.116765</v>
      </c>
      <c r="EO368">
        <v>0</v>
      </c>
      <c r="EP368">
        <v>25.6087</v>
      </c>
      <c r="EQ368">
        <v>999.9</v>
      </c>
      <c r="ER368">
        <v>41.4</v>
      </c>
      <c r="ES368">
        <v>32.4</v>
      </c>
      <c r="ET368">
        <v>19.9697</v>
      </c>
      <c r="EU368">
        <v>61.8279</v>
      </c>
      <c r="EV368">
        <v>22.9287</v>
      </c>
      <c r="EW368">
        <v>1</v>
      </c>
      <c r="EX368">
        <v>0.00218242</v>
      </c>
      <c r="EY368">
        <v>-1.13766</v>
      </c>
      <c r="EZ368">
        <v>20.1525</v>
      </c>
      <c r="FA368">
        <v>5.22613</v>
      </c>
      <c r="FB368">
        <v>11.998</v>
      </c>
      <c r="FC368">
        <v>4.9669</v>
      </c>
      <c r="FD368">
        <v>3.297</v>
      </c>
      <c r="FE368">
        <v>9999</v>
      </c>
      <c r="FF368">
        <v>9999</v>
      </c>
      <c r="FG368">
        <v>9999</v>
      </c>
      <c r="FH368">
        <v>31.2</v>
      </c>
      <c r="FI368">
        <v>4.97152</v>
      </c>
      <c r="FJ368">
        <v>1.86816</v>
      </c>
      <c r="FK368">
        <v>1.85959</v>
      </c>
      <c r="FL368">
        <v>1.86566</v>
      </c>
      <c r="FM368">
        <v>1.86355</v>
      </c>
      <c r="FN368">
        <v>1.86485</v>
      </c>
      <c r="FO368">
        <v>1.86035</v>
      </c>
      <c r="FP368">
        <v>1.86445</v>
      </c>
      <c r="FQ368">
        <v>0</v>
      </c>
      <c r="FR368">
        <v>0</v>
      </c>
      <c r="FS368">
        <v>0</v>
      </c>
      <c r="FT368">
        <v>0</v>
      </c>
      <c r="FU368" t="s">
        <v>358</v>
      </c>
      <c r="FV368" t="s">
        <v>359</v>
      </c>
      <c r="FW368" t="s">
        <v>360</v>
      </c>
      <c r="FX368" t="s">
        <v>360</v>
      </c>
      <c r="FY368" t="s">
        <v>360</v>
      </c>
      <c r="FZ368" t="s">
        <v>360</v>
      </c>
      <c r="GA368">
        <v>0</v>
      </c>
      <c r="GB368">
        <v>100</v>
      </c>
      <c r="GC368">
        <v>100</v>
      </c>
      <c r="GD368">
        <v>-2.316</v>
      </c>
      <c r="GE368">
        <v>0</v>
      </c>
      <c r="GF368">
        <v>-0.4708406808782166</v>
      </c>
      <c r="GG368">
        <v>-0.004200780211792431</v>
      </c>
      <c r="GH368">
        <v>-6.086107273994438E-07</v>
      </c>
      <c r="GI368">
        <v>3.538391214060535E-10</v>
      </c>
      <c r="GJ368">
        <v>-0.02887423234413912</v>
      </c>
      <c r="GK368">
        <v>0.006682484536868237</v>
      </c>
      <c r="GL368">
        <v>-0.0007200357986506558</v>
      </c>
      <c r="GM368">
        <v>2.515042002614049E-05</v>
      </c>
      <c r="GN368">
        <v>15</v>
      </c>
      <c r="GO368">
        <v>1944</v>
      </c>
      <c r="GP368">
        <v>3</v>
      </c>
      <c r="GQ368">
        <v>20</v>
      </c>
      <c r="GR368">
        <v>17.1</v>
      </c>
      <c r="GS368">
        <v>17.1</v>
      </c>
      <c r="GT368">
        <v>1.13403</v>
      </c>
      <c r="GU368">
        <v>2.4292</v>
      </c>
      <c r="GV368">
        <v>1.44775</v>
      </c>
      <c r="GW368">
        <v>2.28638</v>
      </c>
      <c r="GX368">
        <v>1.55151</v>
      </c>
      <c r="GY368">
        <v>2.39868</v>
      </c>
      <c r="GZ368">
        <v>37.554</v>
      </c>
      <c r="HA368">
        <v>24.0787</v>
      </c>
      <c r="HB368">
        <v>18</v>
      </c>
      <c r="HC368">
        <v>596.6130000000001</v>
      </c>
      <c r="HD368">
        <v>443.328</v>
      </c>
      <c r="HE368">
        <v>28.0005</v>
      </c>
      <c r="HF368">
        <v>27.0527</v>
      </c>
      <c r="HG368">
        <v>29.9999</v>
      </c>
      <c r="HH368">
        <v>27.1386</v>
      </c>
      <c r="HI368">
        <v>27.1068</v>
      </c>
      <c r="HJ368">
        <v>22.7075</v>
      </c>
      <c r="HK368">
        <v>28.3757</v>
      </c>
      <c r="HL368">
        <v>49.6314</v>
      </c>
      <c r="HM368">
        <v>28</v>
      </c>
      <c r="HN368">
        <v>420</v>
      </c>
      <c r="HO368">
        <v>16.3663</v>
      </c>
      <c r="HP368">
        <v>99.101</v>
      </c>
      <c r="HQ368">
        <v>100.647</v>
      </c>
    </row>
    <row r="369" spans="1:225">
      <c r="A369">
        <v>353</v>
      </c>
      <c r="B369">
        <v>1714167971</v>
      </c>
      <c r="C369">
        <v>16913.90000009537</v>
      </c>
      <c r="D369" t="s">
        <v>1097</v>
      </c>
      <c r="E369" t="s">
        <v>1098</v>
      </c>
      <c r="F369">
        <v>5</v>
      </c>
      <c r="G369" t="s">
        <v>702</v>
      </c>
      <c r="H369">
        <v>1714167963.25</v>
      </c>
      <c r="I369">
        <f>(J369)/1000</f>
        <v>0</v>
      </c>
      <c r="J369">
        <f>IF(BE369, AM369, AG369)</f>
        <v>0</v>
      </c>
      <c r="K369">
        <f>IF(BE369, AH369, AF369)</f>
        <v>0</v>
      </c>
      <c r="L369">
        <f>BG369 - IF(AT369&gt;1, K369*BA369*100.0/(AV369*BU369), 0)</f>
        <v>0</v>
      </c>
      <c r="M369">
        <f>((S369-I369/2)*L369-K369)/(S369+I369/2)</f>
        <v>0</v>
      </c>
      <c r="N369">
        <f>M369*(BN369+BO369)/1000.0</f>
        <v>0</v>
      </c>
      <c r="O369">
        <f>(BG369 - IF(AT369&gt;1, K369*BA369*100.0/(AV369*BU369), 0))*(BN369+BO369)/1000.0</f>
        <v>0</v>
      </c>
      <c r="P369">
        <f>2.0/((1/R369-1/Q369)+SIGN(R369)*SQRT((1/R369-1/Q369)*(1/R369-1/Q369) + 4*BB369/((BB369+1)*(BB369+1))*(2*1/R369*1/Q369-1/Q369*1/Q369)))</f>
        <v>0</v>
      </c>
      <c r="Q369">
        <f>IF(LEFT(BC369,1)&lt;&gt;"0",IF(LEFT(BC369,1)="1",3.0,BD369),$D$5+$E$5*(BU369*BN369/($K$5*1000))+$F$5*(BU369*BN369/($K$5*1000))*MAX(MIN(BA369,$J$5),$I$5)*MAX(MIN(BA369,$J$5),$I$5)+$G$5*MAX(MIN(BA369,$J$5),$I$5)*(BU369*BN369/($K$5*1000))+$H$5*(BU369*BN369/($K$5*1000))*(BU369*BN369/($K$5*1000)))</f>
        <v>0</v>
      </c>
      <c r="R369">
        <f>I369*(1000-(1000*0.61365*exp(17.502*V369/(240.97+V369))/(BN369+BO369)+BI369)/2)/(1000*0.61365*exp(17.502*V369/(240.97+V369))/(BN369+BO369)-BI369)</f>
        <v>0</v>
      </c>
      <c r="S369">
        <f>1/((BB369+1)/(P369/1.6)+1/(Q369/1.37)) + BB369/((BB369+1)/(P369/1.6) + BB369/(Q369/1.37))</f>
        <v>0</v>
      </c>
      <c r="T369">
        <f>(AW369*AZ369)</f>
        <v>0</v>
      </c>
      <c r="U369">
        <f>(BP369+(T369+2*0.95*5.67E-8*(((BP369+$B$7)+273)^4-(BP369+273)^4)-44100*I369)/(1.84*29.3*Q369+8*0.95*5.67E-8*(BP369+273)^3))</f>
        <v>0</v>
      </c>
      <c r="V369">
        <f>($C$7*BQ369+$D$7*BR369+$E$7*U369)</f>
        <v>0</v>
      </c>
      <c r="W369">
        <f>0.61365*exp(17.502*V369/(240.97+V369))</f>
        <v>0</v>
      </c>
      <c r="X369">
        <f>(Y369/Z369*100)</f>
        <v>0</v>
      </c>
      <c r="Y369">
        <f>BI369*(BN369+BO369)/1000</f>
        <v>0</v>
      </c>
      <c r="Z369">
        <f>0.61365*exp(17.502*BP369/(240.97+BP369))</f>
        <v>0</v>
      </c>
      <c r="AA369">
        <f>(W369-BI369*(BN369+BO369)/1000)</f>
        <v>0</v>
      </c>
      <c r="AB369">
        <f>(-I369*44100)</f>
        <v>0</v>
      </c>
      <c r="AC369">
        <f>2*29.3*Q369*0.92*(BP369-V369)</f>
        <v>0</v>
      </c>
      <c r="AD369">
        <f>2*0.95*5.67E-8*(((BP369+$B$7)+273)^4-(V369+273)^4)</f>
        <v>0</v>
      </c>
      <c r="AE369">
        <f>T369+AD369+AB369+AC369</f>
        <v>0</v>
      </c>
      <c r="AF369">
        <f>BM369*AT369*(BH369-BG369*(1000-AT369*BJ369)/(1000-AT369*BI369))/(100*BA369)</f>
        <v>0</v>
      </c>
      <c r="AG369">
        <f>1000*BM369*AT369*(BI369-BJ369)/(100*BA369*(1000-AT369*BI369))</f>
        <v>0</v>
      </c>
      <c r="AH369">
        <f>(AI369 - AJ369 - BN369*1E3/(8.314*(BP369+273.15)) * AL369/BM369 * AK369) * BM369/(100*BA369) * (1000 - BJ369)/1000</f>
        <v>0</v>
      </c>
      <c r="AI369">
        <v>426.9473582949416</v>
      </c>
      <c r="AJ369">
        <v>425.2700848484846</v>
      </c>
      <c r="AK369">
        <v>-0.0398086158235124</v>
      </c>
      <c r="AL369">
        <v>67.21986567410289</v>
      </c>
      <c r="AM369">
        <f>(AO369 - AN369 + BN369*1E3/(8.314*(BP369+273.15)) * AQ369/BM369 * AP369) * BM369/(100*BA369) * 1000/(1000 - AO369)</f>
        <v>0</v>
      </c>
      <c r="AN369">
        <v>16.37440474620665</v>
      </c>
      <c r="AO369">
        <v>16.96454787878787</v>
      </c>
      <c r="AP369">
        <v>-0.009207210273733127</v>
      </c>
      <c r="AQ369">
        <v>78.52966439738793</v>
      </c>
      <c r="AR369">
        <v>0</v>
      </c>
      <c r="AS369">
        <v>0</v>
      </c>
      <c r="AT369">
        <f>IF(AR369*$H$13&gt;=AV369,1.0,(AV369/(AV369-AR369*$H$13)))</f>
        <v>0</v>
      </c>
      <c r="AU369">
        <f>(AT369-1)*100</f>
        <v>0</v>
      </c>
      <c r="AV369">
        <f>MAX(0,($B$13+$C$13*BU369)/(1+$D$13*BU369)*BN369/(BP369+273)*$E$13)</f>
        <v>0</v>
      </c>
      <c r="AW369">
        <f>$B$11*BV369+$C$11*BW369+$F$11*CH369*(1-CK369)</f>
        <v>0</v>
      </c>
      <c r="AX369">
        <f>AW369*AY369</f>
        <v>0</v>
      </c>
      <c r="AY369">
        <f>($B$11*$D$9+$C$11*$D$9+$F$11*((CU369+CM369)/MAX(CU369+CM369+CV369, 0.1)*$I$9+CV369/MAX(CU369+CM369+CV369, 0.1)*$J$9))/($B$11+$C$11+$F$11)</f>
        <v>0</v>
      </c>
      <c r="AZ369">
        <f>($B$11*$K$9+$C$11*$K$9+$F$11*((CU369+CM369)/MAX(CU369+CM369+CV369, 0.1)*$P$9+CV369/MAX(CU369+CM369+CV369, 0.1)*$Q$9))/($B$11+$C$11+$F$11)</f>
        <v>0</v>
      </c>
      <c r="BA369">
        <v>6</v>
      </c>
      <c r="BB369">
        <v>0.5</v>
      </c>
      <c r="BC369" t="s">
        <v>355</v>
      </c>
      <c r="BD369">
        <v>2</v>
      </c>
      <c r="BE369" t="b">
        <v>1</v>
      </c>
      <c r="BF369">
        <v>1714167963.25</v>
      </c>
      <c r="BG369">
        <v>418.2176333333334</v>
      </c>
      <c r="BH369">
        <v>420.0049000000001</v>
      </c>
      <c r="BI369">
        <v>16.95111666666667</v>
      </c>
      <c r="BJ369">
        <v>16.54160666666667</v>
      </c>
      <c r="BK369">
        <v>420.5363333333333</v>
      </c>
      <c r="BL369">
        <v>16.95111333333333</v>
      </c>
      <c r="BM369">
        <v>599.9723333333333</v>
      </c>
      <c r="BN369">
        <v>101.2327666666667</v>
      </c>
      <c r="BO369">
        <v>0.09997087666666667</v>
      </c>
      <c r="BP369">
        <v>27.01627666666667</v>
      </c>
      <c r="BQ369">
        <v>27.23353000000001</v>
      </c>
      <c r="BR369">
        <v>999.9000000000002</v>
      </c>
      <c r="BS369">
        <v>0</v>
      </c>
      <c r="BT369">
        <v>0</v>
      </c>
      <c r="BU369">
        <v>9991.346333333337</v>
      </c>
      <c r="BV369">
        <v>0</v>
      </c>
      <c r="BW369">
        <v>188.6956333333333</v>
      </c>
      <c r="BX369">
        <v>-1.78719</v>
      </c>
      <c r="BY369">
        <v>425.4291666666667</v>
      </c>
      <c r="BZ369">
        <v>427.0692666666667</v>
      </c>
      <c r="CA369">
        <v>0.4095181633333333</v>
      </c>
      <c r="CB369">
        <v>420.0049000000001</v>
      </c>
      <c r="CC369">
        <v>16.54160666666667</v>
      </c>
      <c r="CD369">
        <v>1.716008333333333</v>
      </c>
      <c r="CE369">
        <v>1.674551666666666</v>
      </c>
      <c r="CF369">
        <v>15.04189333333333</v>
      </c>
      <c r="CG369">
        <v>14.66208333333333</v>
      </c>
      <c r="CH369">
        <v>399.9898333333333</v>
      </c>
      <c r="CI369">
        <v>0.9000050999999998</v>
      </c>
      <c r="CJ369">
        <v>0.09999501333333335</v>
      </c>
      <c r="CK369">
        <v>0</v>
      </c>
      <c r="CL369">
        <v>142.7565</v>
      </c>
      <c r="CM369">
        <v>5.00098</v>
      </c>
      <c r="CN369">
        <v>903.4868999999999</v>
      </c>
      <c r="CO369">
        <v>3655.833666666666</v>
      </c>
      <c r="CP369">
        <v>36.729</v>
      </c>
      <c r="CQ369">
        <v>40.68726666666667</v>
      </c>
      <c r="CR369">
        <v>38.54146666666666</v>
      </c>
      <c r="CS369">
        <v>40.33726666666666</v>
      </c>
      <c r="CT369">
        <v>39.20393333333333</v>
      </c>
      <c r="CU369">
        <v>355.4930000000001</v>
      </c>
      <c r="CV369">
        <v>39.49766666666666</v>
      </c>
      <c r="CW369">
        <v>0</v>
      </c>
      <c r="CX369">
        <v>1714168058.3</v>
      </c>
      <c r="CY369">
        <v>0</v>
      </c>
      <c r="CZ369">
        <v>1714166743.6</v>
      </c>
      <c r="DA369" t="s">
        <v>1044</v>
      </c>
      <c r="DB369">
        <v>1714166742.6</v>
      </c>
      <c r="DC369">
        <v>1714166743.6</v>
      </c>
      <c r="DD369">
        <v>12</v>
      </c>
      <c r="DE369">
        <v>-1.782</v>
      </c>
      <c r="DF369">
        <v>0.008</v>
      </c>
      <c r="DG369">
        <v>-2.327</v>
      </c>
      <c r="DH369">
        <v>-0.003</v>
      </c>
      <c r="DI369">
        <v>420</v>
      </c>
      <c r="DJ369">
        <v>16</v>
      </c>
      <c r="DK369">
        <v>0.57</v>
      </c>
      <c r="DL369">
        <v>0.18</v>
      </c>
      <c r="DM369">
        <v>-1.62485475</v>
      </c>
      <c r="DN369">
        <v>-2.734962664165104</v>
      </c>
      <c r="DO369">
        <v>0.2839260769812056</v>
      </c>
      <c r="DP369">
        <v>0</v>
      </c>
      <c r="DQ369">
        <v>0.25033179</v>
      </c>
      <c r="DR369">
        <v>3.069299599249532</v>
      </c>
      <c r="DS369">
        <v>0.2987251158952924</v>
      </c>
      <c r="DT369">
        <v>0</v>
      </c>
      <c r="DU369">
        <v>0</v>
      </c>
      <c r="DV369">
        <v>2</v>
      </c>
      <c r="DW369" t="s">
        <v>357</v>
      </c>
      <c r="DX369">
        <v>3.2291</v>
      </c>
      <c r="DY369">
        <v>2.70442</v>
      </c>
      <c r="DZ369">
        <v>0.105397</v>
      </c>
      <c r="EA369">
        <v>0.105658</v>
      </c>
      <c r="EB369">
        <v>0.09025469999999999</v>
      </c>
      <c r="EC369">
        <v>0.0882058</v>
      </c>
      <c r="ED369">
        <v>29171.9</v>
      </c>
      <c r="EE369">
        <v>28446.2</v>
      </c>
      <c r="EF369">
        <v>31232.5</v>
      </c>
      <c r="EG369">
        <v>30157.6</v>
      </c>
      <c r="EH369">
        <v>38057.7</v>
      </c>
      <c r="EI369">
        <v>36378.3</v>
      </c>
      <c r="EJ369">
        <v>43769.9</v>
      </c>
      <c r="EK369">
        <v>42133.4</v>
      </c>
      <c r="EL369">
        <v>2.13003</v>
      </c>
      <c r="EM369">
        <v>1.87635</v>
      </c>
      <c r="EN369">
        <v>0.124726</v>
      </c>
      <c r="EO369">
        <v>0</v>
      </c>
      <c r="EP369">
        <v>25.2132</v>
      </c>
      <c r="EQ369">
        <v>999.9</v>
      </c>
      <c r="ER369">
        <v>41.7</v>
      </c>
      <c r="ES369">
        <v>32.2</v>
      </c>
      <c r="ET369">
        <v>19.8913</v>
      </c>
      <c r="EU369">
        <v>61.5879</v>
      </c>
      <c r="EV369">
        <v>22.3878</v>
      </c>
      <c r="EW369">
        <v>1</v>
      </c>
      <c r="EX369">
        <v>-0.003031</v>
      </c>
      <c r="EY369">
        <v>-1.22213</v>
      </c>
      <c r="EZ369">
        <v>20.1543</v>
      </c>
      <c r="FA369">
        <v>5.22777</v>
      </c>
      <c r="FB369">
        <v>11.998</v>
      </c>
      <c r="FC369">
        <v>4.9671</v>
      </c>
      <c r="FD369">
        <v>3.297</v>
      </c>
      <c r="FE369">
        <v>9999</v>
      </c>
      <c r="FF369">
        <v>9999</v>
      </c>
      <c r="FG369">
        <v>9999</v>
      </c>
      <c r="FH369">
        <v>31.2</v>
      </c>
      <c r="FI369">
        <v>4.97153</v>
      </c>
      <c r="FJ369">
        <v>1.8682</v>
      </c>
      <c r="FK369">
        <v>1.85959</v>
      </c>
      <c r="FL369">
        <v>1.86567</v>
      </c>
      <c r="FM369">
        <v>1.86356</v>
      </c>
      <c r="FN369">
        <v>1.86491</v>
      </c>
      <c r="FO369">
        <v>1.86035</v>
      </c>
      <c r="FP369">
        <v>1.86447</v>
      </c>
      <c r="FQ369">
        <v>0</v>
      </c>
      <c r="FR369">
        <v>0</v>
      </c>
      <c r="FS369">
        <v>0</v>
      </c>
      <c r="FT369">
        <v>0</v>
      </c>
      <c r="FU369" t="s">
        <v>358</v>
      </c>
      <c r="FV369" t="s">
        <v>359</v>
      </c>
      <c r="FW369" t="s">
        <v>360</v>
      </c>
      <c r="FX369" t="s">
        <v>360</v>
      </c>
      <c r="FY369" t="s">
        <v>360</v>
      </c>
      <c r="FZ369" t="s">
        <v>360</v>
      </c>
      <c r="GA369">
        <v>0</v>
      </c>
      <c r="GB369">
        <v>100</v>
      </c>
      <c r="GC369">
        <v>100</v>
      </c>
      <c r="GD369">
        <v>-2.318</v>
      </c>
      <c r="GE369">
        <v>0</v>
      </c>
      <c r="GF369">
        <v>-0.4708406808782166</v>
      </c>
      <c r="GG369">
        <v>-0.004200780211792431</v>
      </c>
      <c r="GH369">
        <v>-6.086107273994438E-07</v>
      </c>
      <c r="GI369">
        <v>3.538391214060535E-10</v>
      </c>
      <c r="GJ369">
        <v>-0.02887423234413912</v>
      </c>
      <c r="GK369">
        <v>0.006682484536868237</v>
      </c>
      <c r="GL369">
        <v>-0.0007200357986506558</v>
      </c>
      <c r="GM369">
        <v>2.515042002614049E-05</v>
      </c>
      <c r="GN369">
        <v>15</v>
      </c>
      <c r="GO369">
        <v>1944</v>
      </c>
      <c r="GP369">
        <v>3</v>
      </c>
      <c r="GQ369">
        <v>20</v>
      </c>
      <c r="GR369">
        <v>20.5</v>
      </c>
      <c r="GS369">
        <v>20.5</v>
      </c>
      <c r="GT369">
        <v>1.13403</v>
      </c>
      <c r="GU369">
        <v>2.43286</v>
      </c>
      <c r="GV369">
        <v>1.44775</v>
      </c>
      <c r="GW369">
        <v>2.28638</v>
      </c>
      <c r="GX369">
        <v>1.55151</v>
      </c>
      <c r="GY369">
        <v>2.48169</v>
      </c>
      <c r="GZ369">
        <v>37.3858</v>
      </c>
      <c r="HA369">
        <v>24.0787</v>
      </c>
      <c r="HB369">
        <v>18</v>
      </c>
      <c r="HC369">
        <v>604.668</v>
      </c>
      <c r="HD369">
        <v>443.767</v>
      </c>
      <c r="HE369">
        <v>27.9996</v>
      </c>
      <c r="HF369">
        <v>26.9813</v>
      </c>
      <c r="HG369">
        <v>29.9999</v>
      </c>
      <c r="HH369">
        <v>27.0682</v>
      </c>
      <c r="HI369">
        <v>27.0299</v>
      </c>
      <c r="HJ369">
        <v>22.708</v>
      </c>
      <c r="HK369">
        <v>29.0191</v>
      </c>
      <c r="HL369">
        <v>50.0239</v>
      </c>
      <c r="HM369">
        <v>28</v>
      </c>
      <c r="HN369">
        <v>420</v>
      </c>
      <c r="HO369">
        <v>16.0583</v>
      </c>
      <c r="HP369">
        <v>99.1131</v>
      </c>
      <c r="HQ369">
        <v>100.657</v>
      </c>
    </row>
    <row r="370" spans="1:225">
      <c r="A370">
        <v>354</v>
      </c>
      <c r="B370">
        <v>1714167993.5</v>
      </c>
      <c r="C370">
        <v>16936.40000009537</v>
      </c>
      <c r="D370" t="s">
        <v>1099</v>
      </c>
      <c r="E370" t="s">
        <v>1100</v>
      </c>
      <c r="F370">
        <v>5</v>
      </c>
      <c r="G370" t="s">
        <v>702</v>
      </c>
      <c r="H370">
        <v>1714167985.75</v>
      </c>
      <c r="I370">
        <f>(J370)/1000</f>
        <v>0</v>
      </c>
      <c r="J370">
        <f>IF(BE370, AM370, AG370)</f>
        <v>0</v>
      </c>
      <c r="K370">
        <f>IF(BE370, AH370, AF370)</f>
        <v>0</v>
      </c>
      <c r="L370">
        <f>BG370 - IF(AT370&gt;1, K370*BA370*100.0/(AV370*BU370), 0)</f>
        <v>0</v>
      </c>
      <c r="M370">
        <f>((S370-I370/2)*L370-K370)/(S370+I370/2)</f>
        <v>0</v>
      </c>
      <c r="N370">
        <f>M370*(BN370+BO370)/1000.0</f>
        <v>0</v>
      </c>
      <c r="O370">
        <f>(BG370 - IF(AT370&gt;1, K370*BA370*100.0/(AV370*BU370), 0))*(BN370+BO370)/1000.0</f>
        <v>0</v>
      </c>
      <c r="P370">
        <f>2.0/((1/R370-1/Q370)+SIGN(R370)*SQRT((1/R370-1/Q370)*(1/R370-1/Q370) + 4*BB370/((BB370+1)*(BB370+1))*(2*1/R370*1/Q370-1/Q370*1/Q370)))</f>
        <v>0</v>
      </c>
      <c r="Q370">
        <f>IF(LEFT(BC370,1)&lt;&gt;"0",IF(LEFT(BC370,1)="1",3.0,BD370),$D$5+$E$5*(BU370*BN370/($K$5*1000))+$F$5*(BU370*BN370/($K$5*1000))*MAX(MIN(BA370,$J$5),$I$5)*MAX(MIN(BA370,$J$5),$I$5)+$G$5*MAX(MIN(BA370,$J$5),$I$5)*(BU370*BN370/($K$5*1000))+$H$5*(BU370*BN370/($K$5*1000))*(BU370*BN370/($K$5*1000)))</f>
        <v>0</v>
      </c>
      <c r="R370">
        <f>I370*(1000-(1000*0.61365*exp(17.502*V370/(240.97+V370))/(BN370+BO370)+BI370)/2)/(1000*0.61365*exp(17.502*V370/(240.97+V370))/(BN370+BO370)-BI370)</f>
        <v>0</v>
      </c>
      <c r="S370">
        <f>1/((BB370+1)/(P370/1.6)+1/(Q370/1.37)) + BB370/((BB370+1)/(P370/1.6) + BB370/(Q370/1.37))</f>
        <v>0</v>
      </c>
      <c r="T370">
        <f>(AW370*AZ370)</f>
        <v>0</v>
      </c>
      <c r="U370">
        <f>(BP370+(T370+2*0.95*5.67E-8*(((BP370+$B$7)+273)^4-(BP370+273)^4)-44100*I370)/(1.84*29.3*Q370+8*0.95*5.67E-8*(BP370+273)^3))</f>
        <v>0</v>
      </c>
      <c r="V370">
        <f>($C$7*BQ370+$D$7*BR370+$E$7*U370)</f>
        <v>0</v>
      </c>
      <c r="W370">
        <f>0.61365*exp(17.502*V370/(240.97+V370))</f>
        <v>0</v>
      </c>
      <c r="X370">
        <f>(Y370/Z370*100)</f>
        <v>0</v>
      </c>
      <c r="Y370">
        <f>BI370*(BN370+BO370)/1000</f>
        <v>0</v>
      </c>
      <c r="Z370">
        <f>0.61365*exp(17.502*BP370/(240.97+BP370))</f>
        <v>0</v>
      </c>
      <c r="AA370">
        <f>(W370-BI370*(BN370+BO370)/1000)</f>
        <v>0</v>
      </c>
      <c r="AB370">
        <f>(-I370*44100)</f>
        <v>0</v>
      </c>
      <c r="AC370">
        <f>2*29.3*Q370*0.92*(BP370-V370)</f>
        <v>0</v>
      </c>
      <c r="AD370">
        <f>2*0.95*5.67E-8*(((BP370+$B$7)+273)^4-(V370+273)^4)</f>
        <v>0</v>
      </c>
      <c r="AE370">
        <f>T370+AD370+AB370+AC370</f>
        <v>0</v>
      </c>
      <c r="AF370">
        <f>BM370*AT370*(BH370-BG370*(1000-AT370*BJ370)/(1000-AT370*BI370))/(100*BA370)</f>
        <v>0</v>
      </c>
      <c r="AG370">
        <f>1000*BM370*AT370*(BI370-BJ370)/(100*BA370*(1000-AT370*BI370))</f>
        <v>0</v>
      </c>
      <c r="AH370">
        <f>(AI370 - AJ370 - BN370*1E3/(8.314*(BP370+273.15)) * AL370/BM370 * AK370) * BM370/(100*BA370) * (1000 - BJ370)/1000</f>
        <v>0</v>
      </c>
      <c r="AI370">
        <v>427.2041056992109</v>
      </c>
      <c r="AJ370">
        <v>425.2094666666667</v>
      </c>
      <c r="AK370">
        <v>0.02640333595665073</v>
      </c>
      <c r="AL370">
        <v>67.21986567410289</v>
      </c>
      <c r="AM370">
        <f>(AO370 - AN370 + BN370*1E3/(8.314*(BP370+273.15)) * AQ370/BM370 * AP370) * BM370/(100*BA370) * 1000/(1000 - AO370)</f>
        <v>0</v>
      </c>
      <c r="AN370">
        <v>16.0532582677153</v>
      </c>
      <c r="AO370">
        <v>16.68767818181819</v>
      </c>
      <c r="AP370">
        <v>-0.00521538736584619</v>
      </c>
      <c r="AQ370">
        <v>78.52966439738793</v>
      </c>
      <c r="AR370">
        <v>0</v>
      </c>
      <c r="AS370">
        <v>0</v>
      </c>
      <c r="AT370">
        <f>IF(AR370*$H$13&gt;=AV370,1.0,(AV370/(AV370-AR370*$H$13)))</f>
        <v>0</v>
      </c>
      <c r="AU370">
        <f>(AT370-1)*100</f>
        <v>0</v>
      </c>
      <c r="AV370">
        <f>MAX(0,($B$13+$C$13*BU370)/(1+$D$13*BU370)*BN370/(BP370+273)*$E$13)</f>
        <v>0</v>
      </c>
      <c r="AW370">
        <f>$B$11*BV370+$C$11*BW370+$F$11*CH370*(1-CK370)</f>
        <v>0</v>
      </c>
      <c r="AX370">
        <f>AW370*AY370</f>
        <v>0</v>
      </c>
      <c r="AY370">
        <f>($B$11*$D$9+$C$11*$D$9+$F$11*((CU370+CM370)/MAX(CU370+CM370+CV370, 0.1)*$I$9+CV370/MAX(CU370+CM370+CV370, 0.1)*$J$9))/($B$11+$C$11+$F$11)</f>
        <v>0</v>
      </c>
      <c r="AZ370">
        <f>($B$11*$K$9+$C$11*$K$9+$F$11*((CU370+CM370)/MAX(CU370+CM370+CV370, 0.1)*$P$9+CV370/MAX(CU370+CM370+CV370, 0.1)*$Q$9))/($B$11+$C$11+$F$11)</f>
        <v>0</v>
      </c>
      <c r="BA370">
        <v>6</v>
      </c>
      <c r="BB370">
        <v>0.5</v>
      </c>
      <c r="BC370" t="s">
        <v>355</v>
      </c>
      <c r="BD370">
        <v>2</v>
      </c>
      <c r="BE370" t="b">
        <v>1</v>
      </c>
      <c r="BF370">
        <v>1714167985.75</v>
      </c>
      <c r="BG370">
        <v>418.0073</v>
      </c>
      <c r="BH370">
        <v>420.1261333333333</v>
      </c>
      <c r="BI370">
        <v>16.74029666666667</v>
      </c>
      <c r="BJ370">
        <v>16.07362333333333</v>
      </c>
      <c r="BK370">
        <v>420.3250333333333</v>
      </c>
      <c r="BL370">
        <v>16.7411</v>
      </c>
      <c r="BM370">
        <v>599.9639666666667</v>
      </c>
      <c r="BN370">
        <v>101.2350333333333</v>
      </c>
      <c r="BO370">
        <v>0.09998005000000001</v>
      </c>
      <c r="BP370">
        <v>27.06538333333334</v>
      </c>
      <c r="BQ370">
        <v>27.27903</v>
      </c>
      <c r="BR370">
        <v>999.9000000000002</v>
      </c>
      <c r="BS370">
        <v>0</v>
      </c>
      <c r="BT370">
        <v>0</v>
      </c>
      <c r="BU370">
        <v>9995.836666666668</v>
      </c>
      <c r="BV370">
        <v>0</v>
      </c>
      <c r="BW370">
        <v>190.0316333333334</v>
      </c>
      <c r="BX370">
        <v>-2.118849333333333</v>
      </c>
      <c r="BY370">
        <v>425.1240333333334</v>
      </c>
      <c r="BZ370">
        <v>426.9894</v>
      </c>
      <c r="CA370">
        <v>0.6666648333333332</v>
      </c>
      <c r="CB370">
        <v>420.1261333333333</v>
      </c>
      <c r="CC370">
        <v>16.07362333333333</v>
      </c>
      <c r="CD370">
        <v>1.694705666666666</v>
      </c>
      <c r="CE370">
        <v>1.627214666666667</v>
      </c>
      <c r="CF370">
        <v>14.84797333333334</v>
      </c>
      <c r="CG370">
        <v>14.21895666666667</v>
      </c>
      <c r="CH370">
        <v>399.9971333333333</v>
      </c>
      <c r="CI370">
        <v>0.9000169666666665</v>
      </c>
      <c r="CJ370">
        <v>0.09998316333333333</v>
      </c>
      <c r="CK370">
        <v>0</v>
      </c>
      <c r="CL370">
        <v>137.382</v>
      </c>
      <c r="CM370">
        <v>5.00098</v>
      </c>
      <c r="CN370">
        <v>879.4293999999999</v>
      </c>
      <c r="CO370">
        <v>3655.914333333333</v>
      </c>
      <c r="CP370">
        <v>36.92063333333333</v>
      </c>
      <c r="CQ370">
        <v>40.89143333333332</v>
      </c>
      <c r="CR370">
        <v>38.71849999999999</v>
      </c>
      <c r="CS370">
        <v>40.81636666666666</v>
      </c>
      <c r="CT370">
        <v>39.40606666666666</v>
      </c>
      <c r="CU370">
        <v>355.503</v>
      </c>
      <c r="CV370">
        <v>39.495</v>
      </c>
      <c r="CW370">
        <v>0</v>
      </c>
      <c r="CX370">
        <v>1714168080.5</v>
      </c>
      <c r="CY370">
        <v>0</v>
      </c>
      <c r="CZ370">
        <v>1714166743.6</v>
      </c>
      <c r="DA370" t="s">
        <v>1044</v>
      </c>
      <c r="DB370">
        <v>1714166742.6</v>
      </c>
      <c r="DC370">
        <v>1714166743.6</v>
      </c>
      <c r="DD370">
        <v>12</v>
      </c>
      <c r="DE370">
        <v>-1.782</v>
      </c>
      <c r="DF370">
        <v>0.008</v>
      </c>
      <c r="DG370">
        <v>-2.327</v>
      </c>
      <c r="DH370">
        <v>-0.003</v>
      </c>
      <c r="DI370">
        <v>420</v>
      </c>
      <c r="DJ370">
        <v>16</v>
      </c>
      <c r="DK370">
        <v>0.57</v>
      </c>
      <c r="DL370">
        <v>0.18</v>
      </c>
      <c r="DM370">
        <v>-2.09061225</v>
      </c>
      <c r="DN370">
        <v>-0.8553155347091893</v>
      </c>
      <c r="DO370">
        <v>0.114001319476739</v>
      </c>
      <c r="DP370">
        <v>0</v>
      </c>
      <c r="DQ370">
        <v>0.676788775</v>
      </c>
      <c r="DR370">
        <v>-0.2450445816135112</v>
      </c>
      <c r="DS370">
        <v>0.02504118966072449</v>
      </c>
      <c r="DT370">
        <v>0</v>
      </c>
      <c r="DU370">
        <v>0</v>
      </c>
      <c r="DV370">
        <v>2</v>
      </c>
      <c r="DW370" t="s">
        <v>357</v>
      </c>
      <c r="DX370">
        <v>3.2292</v>
      </c>
      <c r="DY370">
        <v>2.70417</v>
      </c>
      <c r="DZ370">
        <v>0.10541</v>
      </c>
      <c r="EA370">
        <v>0.105676</v>
      </c>
      <c r="EB370">
        <v>0.0892106</v>
      </c>
      <c r="EC370">
        <v>0.0872539</v>
      </c>
      <c r="ED370">
        <v>29171.5</v>
      </c>
      <c r="EE370">
        <v>28446.8</v>
      </c>
      <c r="EF370">
        <v>31232.4</v>
      </c>
      <c r="EG370">
        <v>30158.8</v>
      </c>
      <c r="EH370">
        <v>38101.2</v>
      </c>
      <c r="EI370">
        <v>36418.1</v>
      </c>
      <c r="EJ370">
        <v>43769.4</v>
      </c>
      <c r="EK370">
        <v>42135.3</v>
      </c>
      <c r="EL370">
        <v>2.13137</v>
      </c>
      <c r="EM370">
        <v>1.87625</v>
      </c>
      <c r="EN370">
        <v>0.127785</v>
      </c>
      <c r="EO370">
        <v>0</v>
      </c>
      <c r="EP370">
        <v>25.2133</v>
      </c>
      <c r="EQ370">
        <v>999.9</v>
      </c>
      <c r="ER370">
        <v>41.7</v>
      </c>
      <c r="ES370">
        <v>32.2</v>
      </c>
      <c r="ET370">
        <v>19.8912</v>
      </c>
      <c r="EU370">
        <v>61.7879</v>
      </c>
      <c r="EV370">
        <v>22.7644</v>
      </c>
      <c r="EW370">
        <v>1</v>
      </c>
      <c r="EX370">
        <v>-0.0036687</v>
      </c>
      <c r="EY370">
        <v>-1.21703</v>
      </c>
      <c r="EZ370">
        <v>20.1537</v>
      </c>
      <c r="FA370">
        <v>5.22583</v>
      </c>
      <c r="FB370">
        <v>11.998</v>
      </c>
      <c r="FC370">
        <v>4.9665</v>
      </c>
      <c r="FD370">
        <v>3.29678</v>
      </c>
      <c r="FE370">
        <v>9999</v>
      </c>
      <c r="FF370">
        <v>9999</v>
      </c>
      <c r="FG370">
        <v>9999</v>
      </c>
      <c r="FH370">
        <v>31.2</v>
      </c>
      <c r="FI370">
        <v>4.97154</v>
      </c>
      <c r="FJ370">
        <v>1.86819</v>
      </c>
      <c r="FK370">
        <v>1.85959</v>
      </c>
      <c r="FL370">
        <v>1.86565</v>
      </c>
      <c r="FM370">
        <v>1.86356</v>
      </c>
      <c r="FN370">
        <v>1.86492</v>
      </c>
      <c r="FO370">
        <v>1.86035</v>
      </c>
      <c r="FP370">
        <v>1.86447</v>
      </c>
      <c r="FQ370">
        <v>0</v>
      </c>
      <c r="FR370">
        <v>0</v>
      </c>
      <c r="FS370">
        <v>0</v>
      </c>
      <c r="FT370">
        <v>0</v>
      </c>
      <c r="FU370" t="s">
        <v>358</v>
      </c>
      <c r="FV370" t="s">
        <v>359</v>
      </c>
      <c r="FW370" t="s">
        <v>360</v>
      </c>
      <c r="FX370" t="s">
        <v>360</v>
      </c>
      <c r="FY370" t="s">
        <v>360</v>
      </c>
      <c r="FZ370" t="s">
        <v>360</v>
      </c>
      <c r="GA370">
        <v>0</v>
      </c>
      <c r="GB370">
        <v>100</v>
      </c>
      <c r="GC370">
        <v>100</v>
      </c>
      <c r="GD370">
        <v>-2.318</v>
      </c>
      <c r="GE370">
        <v>-0.001</v>
      </c>
      <c r="GF370">
        <v>-0.4708406808782166</v>
      </c>
      <c r="GG370">
        <v>-0.004200780211792431</v>
      </c>
      <c r="GH370">
        <v>-6.086107273994438E-07</v>
      </c>
      <c r="GI370">
        <v>3.538391214060535E-10</v>
      </c>
      <c r="GJ370">
        <v>-0.02887423234413912</v>
      </c>
      <c r="GK370">
        <v>0.006682484536868237</v>
      </c>
      <c r="GL370">
        <v>-0.0007200357986506558</v>
      </c>
      <c r="GM370">
        <v>2.515042002614049E-05</v>
      </c>
      <c r="GN370">
        <v>15</v>
      </c>
      <c r="GO370">
        <v>1944</v>
      </c>
      <c r="GP370">
        <v>3</v>
      </c>
      <c r="GQ370">
        <v>20</v>
      </c>
      <c r="GR370">
        <v>20.8</v>
      </c>
      <c r="GS370">
        <v>20.8</v>
      </c>
      <c r="GT370">
        <v>1.13403</v>
      </c>
      <c r="GU370">
        <v>2.45239</v>
      </c>
      <c r="GV370">
        <v>1.44775</v>
      </c>
      <c r="GW370">
        <v>2.28638</v>
      </c>
      <c r="GX370">
        <v>1.55151</v>
      </c>
      <c r="GY370">
        <v>2.30957</v>
      </c>
      <c r="GZ370">
        <v>37.3618</v>
      </c>
      <c r="HA370">
        <v>24.07</v>
      </c>
      <c r="HB370">
        <v>18</v>
      </c>
      <c r="HC370">
        <v>605.502</v>
      </c>
      <c r="HD370">
        <v>443.629</v>
      </c>
      <c r="HE370">
        <v>28.0005</v>
      </c>
      <c r="HF370">
        <v>26.969</v>
      </c>
      <c r="HG370">
        <v>29.9999</v>
      </c>
      <c r="HH370">
        <v>27.0561</v>
      </c>
      <c r="HI370">
        <v>27.02</v>
      </c>
      <c r="HJ370">
        <v>22.692</v>
      </c>
      <c r="HK370">
        <v>29.6061</v>
      </c>
      <c r="HL370">
        <v>50.0239</v>
      </c>
      <c r="HM370">
        <v>28</v>
      </c>
      <c r="HN370">
        <v>420</v>
      </c>
      <c r="HO370">
        <v>16.0215</v>
      </c>
      <c r="HP370">
        <v>99.1123</v>
      </c>
      <c r="HQ370">
        <v>100.661</v>
      </c>
    </row>
    <row r="371" spans="1:225">
      <c r="A371">
        <v>355</v>
      </c>
      <c r="B371">
        <v>1714168003.5</v>
      </c>
      <c r="C371">
        <v>16946.40000009537</v>
      </c>
      <c r="D371" t="s">
        <v>1101</v>
      </c>
      <c r="E371" t="s">
        <v>1102</v>
      </c>
      <c r="F371">
        <v>5</v>
      </c>
      <c r="G371" t="s">
        <v>702</v>
      </c>
      <c r="H371">
        <v>1714167995.827586</v>
      </c>
      <c r="I371">
        <f>(J371)/1000</f>
        <v>0</v>
      </c>
      <c r="J371">
        <f>IF(BE371, AM371, AG371)</f>
        <v>0</v>
      </c>
      <c r="K371">
        <f>IF(BE371, AH371, AF371)</f>
        <v>0</v>
      </c>
      <c r="L371">
        <f>BG371 - IF(AT371&gt;1, K371*BA371*100.0/(AV371*BU371), 0)</f>
        <v>0</v>
      </c>
      <c r="M371">
        <f>((S371-I371/2)*L371-K371)/(S371+I371/2)</f>
        <v>0</v>
      </c>
      <c r="N371">
        <f>M371*(BN371+BO371)/1000.0</f>
        <v>0</v>
      </c>
      <c r="O371">
        <f>(BG371 - IF(AT371&gt;1, K371*BA371*100.0/(AV371*BU371), 0))*(BN371+BO371)/1000.0</f>
        <v>0</v>
      </c>
      <c r="P371">
        <f>2.0/((1/R371-1/Q371)+SIGN(R371)*SQRT((1/R371-1/Q371)*(1/R371-1/Q371) + 4*BB371/((BB371+1)*(BB371+1))*(2*1/R371*1/Q371-1/Q371*1/Q371)))</f>
        <v>0</v>
      </c>
      <c r="Q371">
        <f>IF(LEFT(BC371,1)&lt;&gt;"0",IF(LEFT(BC371,1)="1",3.0,BD371),$D$5+$E$5*(BU371*BN371/($K$5*1000))+$F$5*(BU371*BN371/($K$5*1000))*MAX(MIN(BA371,$J$5),$I$5)*MAX(MIN(BA371,$J$5),$I$5)+$G$5*MAX(MIN(BA371,$J$5),$I$5)*(BU371*BN371/($K$5*1000))+$H$5*(BU371*BN371/($K$5*1000))*(BU371*BN371/($K$5*1000)))</f>
        <v>0</v>
      </c>
      <c r="R371">
        <f>I371*(1000-(1000*0.61365*exp(17.502*V371/(240.97+V371))/(BN371+BO371)+BI371)/2)/(1000*0.61365*exp(17.502*V371/(240.97+V371))/(BN371+BO371)-BI371)</f>
        <v>0</v>
      </c>
      <c r="S371">
        <f>1/((BB371+1)/(P371/1.6)+1/(Q371/1.37)) + BB371/((BB371+1)/(P371/1.6) + BB371/(Q371/1.37))</f>
        <v>0</v>
      </c>
      <c r="T371">
        <f>(AW371*AZ371)</f>
        <v>0</v>
      </c>
      <c r="U371">
        <f>(BP371+(T371+2*0.95*5.67E-8*(((BP371+$B$7)+273)^4-(BP371+273)^4)-44100*I371)/(1.84*29.3*Q371+8*0.95*5.67E-8*(BP371+273)^3))</f>
        <v>0</v>
      </c>
      <c r="V371">
        <f>($C$7*BQ371+$D$7*BR371+$E$7*U371)</f>
        <v>0</v>
      </c>
      <c r="W371">
        <f>0.61365*exp(17.502*V371/(240.97+V371))</f>
        <v>0</v>
      </c>
      <c r="X371">
        <f>(Y371/Z371*100)</f>
        <v>0</v>
      </c>
      <c r="Y371">
        <f>BI371*(BN371+BO371)/1000</f>
        <v>0</v>
      </c>
      <c r="Z371">
        <f>0.61365*exp(17.502*BP371/(240.97+BP371))</f>
        <v>0</v>
      </c>
      <c r="AA371">
        <f>(W371-BI371*(BN371+BO371)/1000)</f>
        <v>0</v>
      </c>
      <c r="AB371">
        <f>(-I371*44100)</f>
        <v>0</v>
      </c>
      <c r="AC371">
        <f>2*29.3*Q371*0.92*(BP371-V371)</f>
        <v>0</v>
      </c>
      <c r="AD371">
        <f>2*0.95*5.67E-8*(((BP371+$B$7)+273)^4-(V371+273)^4)</f>
        <v>0</v>
      </c>
      <c r="AE371">
        <f>T371+AD371+AB371+AC371</f>
        <v>0</v>
      </c>
      <c r="AF371">
        <f>BM371*AT371*(BH371-BG371*(1000-AT371*BJ371)/(1000-AT371*BI371))/(100*BA371)</f>
        <v>0</v>
      </c>
      <c r="AG371">
        <f>1000*BM371*AT371*(BI371-BJ371)/(100*BA371*(1000-AT371*BI371))</f>
        <v>0</v>
      </c>
      <c r="AH371">
        <f>(AI371 - AJ371 - BN371*1E3/(8.314*(BP371+273.15)) * AL371/BM371 * AK371) * BM371/(100*BA371) * (1000 - BJ371)/1000</f>
        <v>0</v>
      </c>
      <c r="AI371">
        <v>426.8037108771757</v>
      </c>
      <c r="AJ371">
        <v>424.9513393939392</v>
      </c>
      <c r="AK371">
        <v>0.003225509432763929</v>
      </c>
      <c r="AL371">
        <v>67.21986567410289</v>
      </c>
      <c r="AM371">
        <f>(AO371 - AN371 + BN371*1E3/(8.314*(BP371+273.15)) * AQ371/BM371 * AP371) * BM371/(100*BA371) * 1000/(1000 - AO371)</f>
        <v>0</v>
      </c>
      <c r="AN371">
        <v>16.0442565202788</v>
      </c>
      <c r="AO371">
        <v>16.66203393939394</v>
      </c>
      <c r="AP371">
        <v>-0.0003751623301121726</v>
      </c>
      <c r="AQ371">
        <v>78.52966439738793</v>
      </c>
      <c r="AR371">
        <v>0</v>
      </c>
      <c r="AS371">
        <v>0</v>
      </c>
      <c r="AT371">
        <f>IF(AR371*$H$13&gt;=AV371,1.0,(AV371/(AV371-AR371*$H$13)))</f>
        <v>0</v>
      </c>
      <c r="AU371">
        <f>(AT371-1)*100</f>
        <v>0</v>
      </c>
      <c r="AV371">
        <f>MAX(0,($B$13+$C$13*BU371)/(1+$D$13*BU371)*BN371/(BP371+273)*$E$13)</f>
        <v>0</v>
      </c>
      <c r="AW371">
        <f>$B$11*BV371+$C$11*BW371+$F$11*CH371*(1-CK371)</f>
        <v>0</v>
      </c>
      <c r="AX371">
        <f>AW371*AY371</f>
        <v>0</v>
      </c>
      <c r="AY371">
        <f>($B$11*$D$9+$C$11*$D$9+$F$11*((CU371+CM371)/MAX(CU371+CM371+CV371, 0.1)*$I$9+CV371/MAX(CU371+CM371+CV371, 0.1)*$J$9))/($B$11+$C$11+$F$11)</f>
        <v>0</v>
      </c>
      <c r="AZ371">
        <f>($B$11*$K$9+$C$11*$K$9+$F$11*((CU371+CM371)/MAX(CU371+CM371+CV371, 0.1)*$P$9+CV371/MAX(CU371+CM371+CV371, 0.1)*$Q$9))/($B$11+$C$11+$F$11)</f>
        <v>0</v>
      </c>
      <c r="BA371">
        <v>6</v>
      </c>
      <c r="BB371">
        <v>0.5</v>
      </c>
      <c r="BC371" t="s">
        <v>355</v>
      </c>
      <c r="BD371">
        <v>2</v>
      </c>
      <c r="BE371" t="b">
        <v>1</v>
      </c>
      <c r="BF371">
        <v>1714167995.827586</v>
      </c>
      <c r="BG371">
        <v>417.9667241379311</v>
      </c>
      <c r="BH371">
        <v>420.0241724137931</v>
      </c>
      <c r="BI371">
        <v>16.68060344827586</v>
      </c>
      <c r="BJ371">
        <v>16.04836896551724</v>
      </c>
      <c r="BK371">
        <v>420.2842413793103</v>
      </c>
      <c r="BL371">
        <v>16.68163448275862</v>
      </c>
      <c r="BM371">
        <v>600.0154137931033</v>
      </c>
      <c r="BN371">
        <v>101.2363103448276</v>
      </c>
      <c r="BO371">
        <v>0.1000726275862069</v>
      </c>
      <c r="BP371">
        <v>27.10149655172414</v>
      </c>
      <c r="BQ371">
        <v>27.3094724137931</v>
      </c>
      <c r="BR371">
        <v>999.9000000000002</v>
      </c>
      <c r="BS371">
        <v>0</v>
      </c>
      <c r="BT371">
        <v>0</v>
      </c>
      <c r="BU371">
        <v>9992.623448275863</v>
      </c>
      <c r="BV371">
        <v>0</v>
      </c>
      <c r="BW371">
        <v>189.5353793103448</v>
      </c>
      <c r="BX371">
        <v>-2.057454482758621</v>
      </c>
      <c r="BY371">
        <v>425.0567931034483</v>
      </c>
      <c r="BZ371">
        <v>426.8746551724137</v>
      </c>
      <c r="CA371">
        <v>0.6322366551724139</v>
      </c>
      <c r="CB371">
        <v>420.0241724137931</v>
      </c>
      <c r="CC371">
        <v>16.04836896551724</v>
      </c>
      <c r="CD371">
        <v>1.688683793103448</v>
      </c>
      <c r="CE371">
        <v>1.624677931034483</v>
      </c>
      <c r="CF371">
        <v>14.79279310344828</v>
      </c>
      <c r="CG371">
        <v>14.19488620689655</v>
      </c>
      <c r="CH371">
        <v>399.9991724137931</v>
      </c>
      <c r="CI371">
        <v>0.9000326551724137</v>
      </c>
      <c r="CJ371">
        <v>0.09996752413793104</v>
      </c>
      <c r="CK371">
        <v>0</v>
      </c>
      <c r="CL371">
        <v>136.3913103448276</v>
      </c>
      <c r="CM371">
        <v>5.00098</v>
      </c>
      <c r="CN371">
        <v>874.6236551724138</v>
      </c>
      <c r="CO371">
        <v>3655.950689655172</v>
      </c>
      <c r="CP371">
        <v>37.00837931034483</v>
      </c>
      <c r="CQ371">
        <v>40.98034482758619</v>
      </c>
      <c r="CR371">
        <v>38.78206896551723</v>
      </c>
      <c r="CS371">
        <v>41.03420689655172</v>
      </c>
      <c r="CT371">
        <v>39.51258620689654</v>
      </c>
      <c r="CU371">
        <v>355.51</v>
      </c>
      <c r="CV371">
        <v>39.4851724137931</v>
      </c>
      <c r="CW371">
        <v>0</v>
      </c>
      <c r="CX371">
        <v>1714168090.7</v>
      </c>
      <c r="CY371">
        <v>0</v>
      </c>
      <c r="CZ371">
        <v>1714166743.6</v>
      </c>
      <c r="DA371" t="s">
        <v>1044</v>
      </c>
      <c r="DB371">
        <v>1714166742.6</v>
      </c>
      <c r="DC371">
        <v>1714166743.6</v>
      </c>
      <c r="DD371">
        <v>12</v>
      </c>
      <c r="DE371">
        <v>-1.782</v>
      </c>
      <c r="DF371">
        <v>0.008</v>
      </c>
      <c r="DG371">
        <v>-2.327</v>
      </c>
      <c r="DH371">
        <v>-0.003</v>
      </c>
      <c r="DI371">
        <v>420</v>
      </c>
      <c r="DJ371">
        <v>16</v>
      </c>
      <c r="DK371">
        <v>0.57</v>
      </c>
      <c r="DL371">
        <v>0.18</v>
      </c>
      <c r="DM371">
        <v>-2.0473005</v>
      </c>
      <c r="DN371">
        <v>0.5704836022514123</v>
      </c>
      <c r="DO371">
        <v>0.162168285600946</v>
      </c>
      <c r="DP371">
        <v>0</v>
      </c>
      <c r="DQ371">
        <v>0.6438836999999999</v>
      </c>
      <c r="DR371">
        <v>-0.186038116322702</v>
      </c>
      <c r="DS371">
        <v>0.01827506237226018</v>
      </c>
      <c r="DT371">
        <v>0</v>
      </c>
      <c r="DU371">
        <v>0</v>
      </c>
      <c r="DV371">
        <v>2</v>
      </c>
      <c r="DW371" t="s">
        <v>357</v>
      </c>
      <c r="DX371">
        <v>3.22921</v>
      </c>
      <c r="DY371">
        <v>2.7046</v>
      </c>
      <c r="DZ371">
        <v>0.105366</v>
      </c>
      <c r="EA371">
        <v>0.105688</v>
      </c>
      <c r="EB371">
        <v>0.0891146</v>
      </c>
      <c r="EC371">
        <v>0.0872275</v>
      </c>
      <c r="ED371">
        <v>29173.8</v>
      </c>
      <c r="EE371">
        <v>28446.5</v>
      </c>
      <c r="EF371">
        <v>31233.3</v>
      </c>
      <c r="EG371">
        <v>30158.8</v>
      </c>
      <c r="EH371">
        <v>38106.5</v>
      </c>
      <c r="EI371">
        <v>36419.1</v>
      </c>
      <c r="EJ371">
        <v>43770.9</v>
      </c>
      <c r="EK371">
        <v>42135.2</v>
      </c>
      <c r="EL371">
        <v>2.13185</v>
      </c>
      <c r="EM371">
        <v>1.87588</v>
      </c>
      <c r="EN371">
        <v>0.127368</v>
      </c>
      <c r="EO371">
        <v>0</v>
      </c>
      <c r="EP371">
        <v>25.2413</v>
      </c>
      <c r="EQ371">
        <v>999.9</v>
      </c>
      <c r="ER371">
        <v>41.7</v>
      </c>
      <c r="ES371">
        <v>32.2</v>
      </c>
      <c r="ET371">
        <v>19.892</v>
      </c>
      <c r="EU371">
        <v>61.5979</v>
      </c>
      <c r="EV371">
        <v>22.2837</v>
      </c>
      <c r="EW371">
        <v>1</v>
      </c>
      <c r="EX371">
        <v>-0.00426829</v>
      </c>
      <c r="EY371">
        <v>-1.20837</v>
      </c>
      <c r="EZ371">
        <v>20.1538</v>
      </c>
      <c r="FA371">
        <v>5.22553</v>
      </c>
      <c r="FB371">
        <v>11.998</v>
      </c>
      <c r="FC371">
        <v>4.9666</v>
      </c>
      <c r="FD371">
        <v>3.29663</v>
      </c>
      <c r="FE371">
        <v>9999</v>
      </c>
      <c r="FF371">
        <v>9999</v>
      </c>
      <c r="FG371">
        <v>9999</v>
      </c>
      <c r="FH371">
        <v>31.2</v>
      </c>
      <c r="FI371">
        <v>4.97153</v>
      </c>
      <c r="FJ371">
        <v>1.86822</v>
      </c>
      <c r="FK371">
        <v>1.85959</v>
      </c>
      <c r="FL371">
        <v>1.86567</v>
      </c>
      <c r="FM371">
        <v>1.86356</v>
      </c>
      <c r="FN371">
        <v>1.86492</v>
      </c>
      <c r="FO371">
        <v>1.86035</v>
      </c>
      <c r="FP371">
        <v>1.86447</v>
      </c>
      <c r="FQ371">
        <v>0</v>
      </c>
      <c r="FR371">
        <v>0</v>
      </c>
      <c r="FS371">
        <v>0</v>
      </c>
      <c r="FT371">
        <v>0</v>
      </c>
      <c r="FU371" t="s">
        <v>358</v>
      </c>
      <c r="FV371" t="s">
        <v>359</v>
      </c>
      <c r="FW371" t="s">
        <v>360</v>
      </c>
      <c r="FX371" t="s">
        <v>360</v>
      </c>
      <c r="FY371" t="s">
        <v>360</v>
      </c>
      <c r="FZ371" t="s">
        <v>360</v>
      </c>
      <c r="GA371">
        <v>0</v>
      </c>
      <c r="GB371">
        <v>100</v>
      </c>
      <c r="GC371">
        <v>100</v>
      </c>
      <c r="GD371">
        <v>-2.317</v>
      </c>
      <c r="GE371">
        <v>-0.0011</v>
      </c>
      <c r="GF371">
        <v>-0.4708406808782166</v>
      </c>
      <c r="GG371">
        <v>-0.004200780211792431</v>
      </c>
      <c r="GH371">
        <v>-6.086107273994438E-07</v>
      </c>
      <c r="GI371">
        <v>3.538391214060535E-10</v>
      </c>
      <c r="GJ371">
        <v>-0.02887423234413912</v>
      </c>
      <c r="GK371">
        <v>0.006682484536868237</v>
      </c>
      <c r="GL371">
        <v>-0.0007200357986506558</v>
      </c>
      <c r="GM371">
        <v>2.515042002614049E-05</v>
      </c>
      <c r="GN371">
        <v>15</v>
      </c>
      <c r="GO371">
        <v>1944</v>
      </c>
      <c r="GP371">
        <v>3</v>
      </c>
      <c r="GQ371">
        <v>20</v>
      </c>
      <c r="GR371">
        <v>21</v>
      </c>
      <c r="GS371">
        <v>21</v>
      </c>
      <c r="GT371">
        <v>1.13281</v>
      </c>
      <c r="GU371">
        <v>2.43042</v>
      </c>
      <c r="GV371">
        <v>1.44775</v>
      </c>
      <c r="GW371">
        <v>2.28638</v>
      </c>
      <c r="GX371">
        <v>1.55151</v>
      </c>
      <c r="GY371">
        <v>2.37427</v>
      </c>
      <c r="GZ371">
        <v>37.3378</v>
      </c>
      <c r="HA371">
        <v>24.0787</v>
      </c>
      <c r="HB371">
        <v>18</v>
      </c>
      <c r="HC371">
        <v>605.792</v>
      </c>
      <c r="HD371">
        <v>443.372</v>
      </c>
      <c r="HE371">
        <v>28.0009</v>
      </c>
      <c r="HF371">
        <v>26.9644</v>
      </c>
      <c r="HG371">
        <v>29.9999</v>
      </c>
      <c r="HH371">
        <v>27.0516</v>
      </c>
      <c r="HI371">
        <v>27.0161</v>
      </c>
      <c r="HJ371">
        <v>22.6936</v>
      </c>
      <c r="HK371">
        <v>29.6061</v>
      </c>
      <c r="HL371">
        <v>50.0239</v>
      </c>
      <c r="HM371">
        <v>28</v>
      </c>
      <c r="HN371">
        <v>420</v>
      </c>
      <c r="HO371">
        <v>16.0232</v>
      </c>
      <c r="HP371">
        <v>99.11539999999999</v>
      </c>
      <c r="HQ371">
        <v>100.661</v>
      </c>
    </row>
    <row r="372" spans="1:225">
      <c r="A372">
        <v>356</v>
      </c>
      <c r="B372">
        <v>1714168013.5</v>
      </c>
      <c r="C372">
        <v>16956.40000009537</v>
      </c>
      <c r="D372" t="s">
        <v>1103</v>
      </c>
      <c r="E372" t="s">
        <v>1104</v>
      </c>
      <c r="F372">
        <v>5</v>
      </c>
      <c r="G372" t="s">
        <v>702</v>
      </c>
      <c r="H372">
        <v>1714168005.566667</v>
      </c>
      <c r="I372">
        <f>(J372)/1000</f>
        <v>0</v>
      </c>
      <c r="J372">
        <f>IF(BE372, AM372, AG372)</f>
        <v>0</v>
      </c>
      <c r="K372">
        <f>IF(BE372, AH372, AF372)</f>
        <v>0</v>
      </c>
      <c r="L372">
        <f>BG372 - IF(AT372&gt;1, K372*BA372*100.0/(AV372*BU372), 0)</f>
        <v>0</v>
      </c>
      <c r="M372">
        <f>((S372-I372/2)*L372-K372)/(S372+I372/2)</f>
        <v>0</v>
      </c>
      <c r="N372">
        <f>M372*(BN372+BO372)/1000.0</f>
        <v>0</v>
      </c>
      <c r="O372">
        <f>(BG372 - IF(AT372&gt;1, K372*BA372*100.0/(AV372*BU372), 0))*(BN372+BO372)/1000.0</f>
        <v>0</v>
      </c>
      <c r="P372">
        <f>2.0/((1/R372-1/Q372)+SIGN(R372)*SQRT((1/R372-1/Q372)*(1/R372-1/Q372) + 4*BB372/((BB372+1)*(BB372+1))*(2*1/R372*1/Q372-1/Q372*1/Q372)))</f>
        <v>0</v>
      </c>
      <c r="Q372">
        <f>IF(LEFT(BC372,1)&lt;&gt;"0",IF(LEFT(BC372,1)="1",3.0,BD372),$D$5+$E$5*(BU372*BN372/($K$5*1000))+$F$5*(BU372*BN372/($K$5*1000))*MAX(MIN(BA372,$J$5),$I$5)*MAX(MIN(BA372,$J$5),$I$5)+$G$5*MAX(MIN(BA372,$J$5),$I$5)*(BU372*BN372/($K$5*1000))+$H$5*(BU372*BN372/($K$5*1000))*(BU372*BN372/($K$5*1000)))</f>
        <v>0</v>
      </c>
      <c r="R372">
        <f>I372*(1000-(1000*0.61365*exp(17.502*V372/(240.97+V372))/(BN372+BO372)+BI372)/2)/(1000*0.61365*exp(17.502*V372/(240.97+V372))/(BN372+BO372)-BI372)</f>
        <v>0</v>
      </c>
      <c r="S372">
        <f>1/((BB372+1)/(P372/1.6)+1/(Q372/1.37)) + BB372/((BB372+1)/(P372/1.6) + BB372/(Q372/1.37))</f>
        <v>0</v>
      </c>
      <c r="T372">
        <f>(AW372*AZ372)</f>
        <v>0</v>
      </c>
      <c r="U372">
        <f>(BP372+(T372+2*0.95*5.67E-8*(((BP372+$B$7)+273)^4-(BP372+273)^4)-44100*I372)/(1.84*29.3*Q372+8*0.95*5.67E-8*(BP372+273)^3))</f>
        <v>0</v>
      </c>
      <c r="V372">
        <f>($C$7*BQ372+$D$7*BR372+$E$7*U372)</f>
        <v>0</v>
      </c>
      <c r="W372">
        <f>0.61365*exp(17.502*V372/(240.97+V372))</f>
        <v>0</v>
      </c>
      <c r="X372">
        <f>(Y372/Z372*100)</f>
        <v>0</v>
      </c>
      <c r="Y372">
        <f>BI372*(BN372+BO372)/1000</f>
        <v>0</v>
      </c>
      <c r="Z372">
        <f>0.61365*exp(17.502*BP372/(240.97+BP372))</f>
        <v>0</v>
      </c>
      <c r="AA372">
        <f>(W372-BI372*(BN372+BO372)/1000)</f>
        <v>0</v>
      </c>
      <c r="AB372">
        <f>(-I372*44100)</f>
        <v>0</v>
      </c>
      <c r="AC372">
        <f>2*29.3*Q372*0.92*(BP372-V372)</f>
        <v>0</v>
      </c>
      <c r="AD372">
        <f>2*0.95*5.67E-8*(((BP372+$B$7)+273)^4-(V372+273)^4)</f>
        <v>0</v>
      </c>
      <c r="AE372">
        <f>T372+AD372+AB372+AC372</f>
        <v>0</v>
      </c>
      <c r="AF372">
        <f>BM372*AT372*(BH372-BG372*(1000-AT372*BJ372)/(1000-AT372*BI372))/(100*BA372)</f>
        <v>0</v>
      </c>
      <c r="AG372">
        <f>1000*BM372*AT372*(BI372-BJ372)/(100*BA372*(1000-AT372*BI372))</f>
        <v>0</v>
      </c>
      <c r="AH372">
        <f>(AI372 - AJ372 - BN372*1E3/(8.314*(BP372+273.15)) * AL372/BM372 * AK372) * BM372/(100*BA372) * (1000 - BJ372)/1000</f>
        <v>0</v>
      </c>
      <c r="AI372">
        <v>426.656290558716</v>
      </c>
      <c r="AJ372">
        <v>424.9112424242423</v>
      </c>
      <c r="AK372">
        <v>-0.03834418081654376</v>
      </c>
      <c r="AL372">
        <v>67.21986567410289</v>
      </c>
      <c r="AM372">
        <f>(AO372 - AN372 + BN372*1E3/(8.314*(BP372+273.15)) * AQ372/BM372 * AP372) * BM372/(100*BA372) * 1000/(1000 - AO372)</f>
        <v>0</v>
      </c>
      <c r="AN372">
        <v>16.04309294279728</v>
      </c>
      <c r="AO372">
        <v>16.65711757575757</v>
      </c>
      <c r="AP372">
        <v>3.056847688271276E-05</v>
      </c>
      <c r="AQ372">
        <v>78.52966439738793</v>
      </c>
      <c r="AR372">
        <v>0</v>
      </c>
      <c r="AS372">
        <v>0</v>
      </c>
      <c r="AT372">
        <f>IF(AR372*$H$13&gt;=AV372,1.0,(AV372/(AV372-AR372*$H$13)))</f>
        <v>0</v>
      </c>
      <c r="AU372">
        <f>(AT372-1)*100</f>
        <v>0</v>
      </c>
      <c r="AV372">
        <f>MAX(0,($B$13+$C$13*BU372)/(1+$D$13*BU372)*BN372/(BP372+273)*$E$13)</f>
        <v>0</v>
      </c>
      <c r="AW372">
        <f>$B$11*BV372+$C$11*BW372+$F$11*CH372*(1-CK372)</f>
        <v>0</v>
      </c>
      <c r="AX372">
        <f>AW372*AY372</f>
        <v>0</v>
      </c>
      <c r="AY372">
        <f>($B$11*$D$9+$C$11*$D$9+$F$11*((CU372+CM372)/MAX(CU372+CM372+CV372, 0.1)*$I$9+CV372/MAX(CU372+CM372+CV372, 0.1)*$J$9))/($B$11+$C$11+$F$11)</f>
        <v>0</v>
      </c>
      <c r="AZ372">
        <f>($B$11*$K$9+$C$11*$K$9+$F$11*((CU372+CM372)/MAX(CU372+CM372+CV372, 0.1)*$P$9+CV372/MAX(CU372+CM372+CV372, 0.1)*$Q$9))/($B$11+$C$11+$F$11)</f>
        <v>0</v>
      </c>
      <c r="BA372">
        <v>6</v>
      </c>
      <c r="BB372">
        <v>0.5</v>
      </c>
      <c r="BC372" t="s">
        <v>355</v>
      </c>
      <c r="BD372">
        <v>2</v>
      </c>
      <c r="BE372" t="b">
        <v>1</v>
      </c>
      <c r="BF372">
        <v>1714168005.566667</v>
      </c>
      <c r="BG372">
        <v>417.9018666666666</v>
      </c>
      <c r="BH372">
        <v>419.9812</v>
      </c>
      <c r="BI372">
        <v>16.66084</v>
      </c>
      <c r="BJ372">
        <v>16.04388</v>
      </c>
      <c r="BK372">
        <v>420.2192666666667</v>
      </c>
      <c r="BL372">
        <v>16.66194</v>
      </c>
      <c r="BM372">
        <v>600.0276666666666</v>
      </c>
      <c r="BN372">
        <v>101.2362333333333</v>
      </c>
      <c r="BO372">
        <v>0.1000741833333333</v>
      </c>
      <c r="BP372">
        <v>27.12505333333333</v>
      </c>
      <c r="BQ372">
        <v>27.33048666666667</v>
      </c>
      <c r="BR372">
        <v>999.9000000000002</v>
      </c>
      <c r="BS372">
        <v>0</v>
      </c>
      <c r="BT372">
        <v>0</v>
      </c>
      <c r="BU372">
        <v>9995.347333333333</v>
      </c>
      <c r="BV372">
        <v>0</v>
      </c>
      <c r="BW372">
        <v>188.8639333333334</v>
      </c>
      <c r="BX372">
        <v>-2.079258</v>
      </c>
      <c r="BY372">
        <v>424.9823999999999</v>
      </c>
      <c r="BZ372">
        <v>426.8291</v>
      </c>
      <c r="CA372">
        <v>0.6169551333333332</v>
      </c>
      <c r="CB372">
        <v>419.9812</v>
      </c>
      <c r="CC372">
        <v>16.04388</v>
      </c>
      <c r="CD372">
        <v>1.686681333333333</v>
      </c>
      <c r="CE372">
        <v>1.624223</v>
      </c>
      <c r="CF372">
        <v>14.77439666666667</v>
      </c>
      <c r="CG372">
        <v>14.19056333333333</v>
      </c>
      <c r="CH372">
        <v>399.9986000000001</v>
      </c>
      <c r="CI372">
        <v>0.9000229333333333</v>
      </c>
      <c r="CJ372">
        <v>0.09997719666666668</v>
      </c>
      <c r="CK372">
        <v>0</v>
      </c>
      <c r="CL372">
        <v>135.8002333333334</v>
      </c>
      <c r="CM372">
        <v>5.00098</v>
      </c>
      <c r="CN372">
        <v>873.5198333333333</v>
      </c>
      <c r="CO372">
        <v>3655.935333333334</v>
      </c>
      <c r="CP372">
        <v>37.08516666666666</v>
      </c>
      <c r="CQ372">
        <v>41.06016666666666</v>
      </c>
      <c r="CR372">
        <v>38.84556666666666</v>
      </c>
      <c r="CS372">
        <v>41.19559999999998</v>
      </c>
      <c r="CT372">
        <v>39.5893</v>
      </c>
      <c r="CU372">
        <v>355.5053333333333</v>
      </c>
      <c r="CV372">
        <v>39.489</v>
      </c>
      <c r="CW372">
        <v>0</v>
      </c>
      <c r="CX372">
        <v>1714168100.9</v>
      </c>
      <c r="CY372">
        <v>0</v>
      </c>
      <c r="CZ372">
        <v>1714166743.6</v>
      </c>
      <c r="DA372" t="s">
        <v>1044</v>
      </c>
      <c r="DB372">
        <v>1714166742.6</v>
      </c>
      <c r="DC372">
        <v>1714166743.6</v>
      </c>
      <c r="DD372">
        <v>12</v>
      </c>
      <c r="DE372">
        <v>-1.782</v>
      </c>
      <c r="DF372">
        <v>0.008</v>
      </c>
      <c r="DG372">
        <v>-2.327</v>
      </c>
      <c r="DH372">
        <v>-0.003</v>
      </c>
      <c r="DI372">
        <v>420</v>
      </c>
      <c r="DJ372">
        <v>16</v>
      </c>
      <c r="DK372">
        <v>0.57</v>
      </c>
      <c r="DL372">
        <v>0.18</v>
      </c>
      <c r="DM372">
        <v>-2.036772682926829</v>
      </c>
      <c r="DN372">
        <v>-0.4958795121951199</v>
      </c>
      <c r="DO372">
        <v>0.1733783162522362</v>
      </c>
      <c r="DP372">
        <v>0</v>
      </c>
      <c r="DQ372">
        <v>0.621170243902439</v>
      </c>
      <c r="DR372">
        <v>-0.07753388153309948</v>
      </c>
      <c r="DS372">
        <v>0.007960827977468991</v>
      </c>
      <c r="DT372">
        <v>1</v>
      </c>
      <c r="DU372">
        <v>1</v>
      </c>
      <c r="DV372">
        <v>2</v>
      </c>
      <c r="DW372" t="s">
        <v>368</v>
      </c>
      <c r="DX372">
        <v>3.22898</v>
      </c>
      <c r="DY372">
        <v>2.70427</v>
      </c>
      <c r="DZ372">
        <v>0.105355</v>
      </c>
      <c r="EA372">
        <v>0.105633</v>
      </c>
      <c r="EB372">
        <v>0.0890982</v>
      </c>
      <c r="EC372">
        <v>0.0872271</v>
      </c>
      <c r="ED372">
        <v>29173.7</v>
      </c>
      <c r="EE372">
        <v>28448.5</v>
      </c>
      <c r="EF372">
        <v>31232.8</v>
      </c>
      <c r="EG372">
        <v>30159</v>
      </c>
      <c r="EH372">
        <v>38106.8</v>
      </c>
      <c r="EI372">
        <v>36419.2</v>
      </c>
      <c r="EJ372">
        <v>43770.4</v>
      </c>
      <c r="EK372">
        <v>42135.4</v>
      </c>
      <c r="EL372">
        <v>2.1318</v>
      </c>
      <c r="EM372">
        <v>1.87647</v>
      </c>
      <c r="EN372">
        <v>0.126615</v>
      </c>
      <c r="EO372">
        <v>0</v>
      </c>
      <c r="EP372">
        <v>25.2737</v>
      </c>
      <c r="EQ372">
        <v>999.9</v>
      </c>
      <c r="ER372">
        <v>41.7</v>
      </c>
      <c r="ES372">
        <v>32.2</v>
      </c>
      <c r="ET372">
        <v>19.892</v>
      </c>
      <c r="EU372">
        <v>61.8879</v>
      </c>
      <c r="EV372">
        <v>22.9127</v>
      </c>
      <c r="EW372">
        <v>1</v>
      </c>
      <c r="EX372">
        <v>-0.00442073</v>
      </c>
      <c r="EY372">
        <v>-1.19521</v>
      </c>
      <c r="EZ372">
        <v>20.1539</v>
      </c>
      <c r="FA372">
        <v>5.22792</v>
      </c>
      <c r="FB372">
        <v>11.998</v>
      </c>
      <c r="FC372">
        <v>4.9671</v>
      </c>
      <c r="FD372">
        <v>3.297</v>
      </c>
      <c r="FE372">
        <v>9999</v>
      </c>
      <c r="FF372">
        <v>9999</v>
      </c>
      <c r="FG372">
        <v>9999</v>
      </c>
      <c r="FH372">
        <v>31.2</v>
      </c>
      <c r="FI372">
        <v>4.97151</v>
      </c>
      <c r="FJ372">
        <v>1.86817</v>
      </c>
      <c r="FK372">
        <v>1.85959</v>
      </c>
      <c r="FL372">
        <v>1.86564</v>
      </c>
      <c r="FM372">
        <v>1.86355</v>
      </c>
      <c r="FN372">
        <v>1.86492</v>
      </c>
      <c r="FO372">
        <v>1.86035</v>
      </c>
      <c r="FP372">
        <v>1.86447</v>
      </c>
      <c r="FQ372">
        <v>0</v>
      </c>
      <c r="FR372">
        <v>0</v>
      </c>
      <c r="FS372">
        <v>0</v>
      </c>
      <c r="FT372">
        <v>0</v>
      </c>
      <c r="FU372" t="s">
        <v>358</v>
      </c>
      <c r="FV372" t="s">
        <v>359</v>
      </c>
      <c r="FW372" t="s">
        <v>360</v>
      </c>
      <c r="FX372" t="s">
        <v>360</v>
      </c>
      <c r="FY372" t="s">
        <v>360</v>
      </c>
      <c r="FZ372" t="s">
        <v>360</v>
      </c>
      <c r="GA372">
        <v>0</v>
      </c>
      <c r="GB372">
        <v>100</v>
      </c>
      <c r="GC372">
        <v>100</v>
      </c>
      <c r="GD372">
        <v>-2.317</v>
      </c>
      <c r="GE372">
        <v>-0.0012</v>
      </c>
      <c r="GF372">
        <v>-0.4708406808782166</v>
      </c>
      <c r="GG372">
        <v>-0.004200780211792431</v>
      </c>
      <c r="GH372">
        <v>-6.086107273994438E-07</v>
      </c>
      <c r="GI372">
        <v>3.538391214060535E-10</v>
      </c>
      <c r="GJ372">
        <v>-0.02887423234413912</v>
      </c>
      <c r="GK372">
        <v>0.006682484536868237</v>
      </c>
      <c r="GL372">
        <v>-0.0007200357986506558</v>
      </c>
      <c r="GM372">
        <v>2.515042002614049E-05</v>
      </c>
      <c r="GN372">
        <v>15</v>
      </c>
      <c r="GO372">
        <v>1944</v>
      </c>
      <c r="GP372">
        <v>3</v>
      </c>
      <c r="GQ372">
        <v>20</v>
      </c>
      <c r="GR372">
        <v>21.2</v>
      </c>
      <c r="GS372">
        <v>21.2</v>
      </c>
      <c r="GT372">
        <v>1.13403</v>
      </c>
      <c r="GU372">
        <v>2.44629</v>
      </c>
      <c r="GV372">
        <v>1.44775</v>
      </c>
      <c r="GW372">
        <v>2.28638</v>
      </c>
      <c r="GX372">
        <v>1.55151</v>
      </c>
      <c r="GY372">
        <v>2.41577</v>
      </c>
      <c r="GZ372">
        <v>37.3378</v>
      </c>
      <c r="HA372">
        <v>24.0787</v>
      </c>
      <c r="HB372">
        <v>18</v>
      </c>
      <c r="HC372">
        <v>605.72</v>
      </c>
      <c r="HD372">
        <v>443.712</v>
      </c>
      <c r="HE372">
        <v>28.0013</v>
      </c>
      <c r="HF372">
        <v>26.9613</v>
      </c>
      <c r="HG372">
        <v>29.9999</v>
      </c>
      <c r="HH372">
        <v>27.048</v>
      </c>
      <c r="HI372">
        <v>27.0132</v>
      </c>
      <c r="HJ372">
        <v>22.7001</v>
      </c>
      <c r="HK372">
        <v>29.6061</v>
      </c>
      <c r="HL372">
        <v>50.0239</v>
      </c>
      <c r="HM372">
        <v>28</v>
      </c>
      <c r="HN372">
        <v>420</v>
      </c>
      <c r="HO372">
        <v>16.0303</v>
      </c>
      <c r="HP372">
        <v>99.11409999999999</v>
      </c>
      <c r="HQ372">
        <v>100.661</v>
      </c>
    </row>
    <row r="373" spans="1:225">
      <c r="A373">
        <v>357</v>
      </c>
      <c r="B373">
        <v>1714168023.5</v>
      </c>
      <c r="C373">
        <v>16966.40000009537</v>
      </c>
      <c r="D373" t="s">
        <v>1105</v>
      </c>
      <c r="E373" t="s">
        <v>1106</v>
      </c>
      <c r="F373">
        <v>5</v>
      </c>
      <c r="G373" t="s">
        <v>702</v>
      </c>
      <c r="H373">
        <v>1714168015.566667</v>
      </c>
      <c r="I373">
        <f>(J373)/1000</f>
        <v>0</v>
      </c>
      <c r="J373">
        <f>IF(BE373, AM373, AG373)</f>
        <v>0</v>
      </c>
      <c r="K373">
        <f>IF(BE373, AH373, AF373)</f>
        <v>0</v>
      </c>
      <c r="L373">
        <f>BG373 - IF(AT373&gt;1, K373*BA373*100.0/(AV373*BU373), 0)</f>
        <v>0</v>
      </c>
      <c r="M373">
        <f>((S373-I373/2)*L373-K373)/(S373+I373/2)</f>
        <v>0</v>
      </c>
      <c r="N373">
        <f>M373*(BN373+BO373)/1000.0</f>
        <v>0</v>
      </c>
      <c r="O373">
        <f>(BG373 - IF(AT373&gt;1, K373*BA373*100.0/(AV373*BU373), 0))*(BN373+BO373)/1000.0</f>
        <v>0</v>
      </c>
      <c r="P373">
        <f>2.0/((1/R373-1/Q373)+SIGN(R373)*SQRT((1/R373-1/Q373)*(1/R373-1/Q373) + 4*BB373/((BB373+1)*(BB373+1))*(2*1/R373*1/Q373-1/Q373*1/Q373)))</f>
        <v>0</v>
      </c>
      <c r="Q373">
        <f>IF(LEFT(BC373,1)&lt;&gt;"0",IF(LEFT(BC373,1)="1",3.0,BD373),$D$5+$E$5*(BU373*BN373/($K$5*1000))+$F$5*(BU373*BN373/($K$5*1000))*MAX(MIN(BA373,$J$5),$I$5)*MAX(MIN(BA373,$J$5),$I$5)+$G$5*MAX(MIN(BA373,$J$5),$I$5)*(BU373*BN373/($K$5*1000))+$H$5*(BU373*BN373/($K$5*1000))*(BU373*BN373/($K$5*1000)))</f>
        <v>0</v>
      </c>
      <c r="R373">
        <f>I373*(1000-(1000*0.61365*exp(17.502*V373/(240.97+V373))/(BN373+BO373)+BI373)/2)/(1000*0.61365*exp(17.502*V373/(240.97+V373))/(BN373+BO373)-BI373)</f>
        <v>0</v>
      </c>
      <c r="S373">
        <f>1/((BB373+1)/(P373/1.6)+1/(Q373/1.37)) + BB373/((BB373+1)/(P373/1.6) + BB373/(Q373/1.37))</f>
        <v>0</v>
      </c>
      <c r="T373">
        <f>(AW373*AZ373)</f>
        <v>0</v>
      </c>
      <c r="U373">
        <f>(BP373+(T373+2*0.95*5.67E-8*(((BP373+$B$7)+273)^4-(BP373+273)^4)-44100*I373)/(1.84*29.3*Q373+8*0.95*5.67E-8*(BP373+273)^3))</f>
        <v>0</v>
      </c>
      <c r="V373">
        <f>($C$7*BQ373+$D$7*BR373+$E$7*U373)</f>
        <v>0</v>
      </c>
      <c r="W373">
        <f>0.61365*exp(17.502*V373/(240.97+V373))</f>
        <v>0</v>
      </c>
      <c r="X373">
        <f>(Y373/Z373*100)</f>
        <v>0</v>
      </c>
      <c r="Y373">
        <f>BI373*(BN373+BO373)/1000</f>
        <v>0</v>
      </c>
      <c r="Z373">
        <f>0.61365*exp(17.502*BP373/(240.97+BP373))</f>
        <v>0</v>
      </c>
      <c r="AA373">
        <f>(W373-BI373*(BN373+BO373)/1000)</f>
        <v>0</v>
      </c>
      <c r="AB373">
        <f>(-I373*44100)</f>
        <v>0</v>
      </c>
      <c r="AC373">
        <f>2*29.3*Q373*0.92*(BP373-V373)</f>
        <v>0</v>
      </c>
      <c r="AD373">
        <f>2*0.95*5.67E-8*(((BP373+$B$7)+273)^4-(V373+273)^4)</f>
        <v>0</v>
      </c>
      <c r="AE373">
        <f>T373+AD373+AB373+AC373</f>
        <v>0</v>
      </c>
      <c r="AF373">
        <f>BM373*AT373*(BH373-BG373*(1000-AT373*BJ373)/(1000-AT373*BI373))/(100*BA373)</f>
        <v>0</v>
      </c>
      <c r="AG373">
        <f>1000*BM373*AT373*(BI373-BJ373)/(100*BA373*(1000-AT373*BI373))</f>
        <v>0</v>
      </c>
      <c r="AH373">
        <f>(AI373 - AJ373 - BN373*1E3/(8.314*(BP373+273.15)) * AL373/BM373 * AK373) * BM373/(100*BA373) * (1000 - BJ373)/1000</f>
        <v>0</v>
      </c>
      <c r="AI373">
        <v>426.9342159179995</v>
      </c>
      <c r="AJ373">
        <v>424.9109696969696</v>
      </c>
      <c r="AK373">
        <v>0.01588339454574034</v>
      </c>
      <c r="AL373">
        <v>67.21986567410289</v>
      </c>
      <c r="AM373">
        <f>(AO373 - AN373 + BN373*1E3/(8.314*(BP373+273.15)) * AQ373/BM373 * AP373) * BM373/(100*BA373) * 1000/(1000 - AO373)</f>
        <v>0</v>
      </c>
      <c r="AN373">
        <v>16.04450377398961</v>
      </c>
      <c r="AO373">
        <v>16.65564363636363</v>
      </c>
      <c r="AP373">
        <v>-1.6689662686813E-05</v>
      </c>
      <c r="AQ373">
        <v>78.52966439738793</v>
      </c>
      <c r="AR373">
        <v>0</v>
      </c>
      <c r="AS373">
        <v>0</v>
      </c>
      <c r="AT373">
        <f>IF(AR373*$H$13&gt;=AV373,1.0,(AV373/(AV373-AR373*$H$13)))</f>
        <v>0</v>
      </c>
      <c r="AU373">
        <f>(AT373-1)*100</f>
        <v>0</v>
      </c>
      <c r="AV373">
        <f>MAX(0,($B$13+$C$13*BU373)/(1+$D$13*BU373)*BN373/(BP373+273)*$E$13)</f>
        <v>0</v>
      </c>
      <c r="AW373">
        <f>$B$11*BV373+$C$11*BW373+$F$11*CH373*(1-CK373)</f>
        <v>0</v>
      </c>
      <c r="AX373">
        <f>AW373*AY373</f>
        <v>0</v>
      </c>
      <c r="AY373">
        <f>($B$11*$D$9+$C$11*$D$9+$F$11*((CU373+CM373)/MAX(CU373+CM373+CV373, 0.1)*$I$9+CV373/MAX(CU373+CM373+CV373, 0.1)*$J$9))/($B$11+$C$11+$F$11)</f>
        <v>0</v>
      </c>
      <c r="AZ373">
        <f>($B$11*$K$9+$C$11*$K$9+$F$11*((CU373+CM373)/MAX(CU373+CM373+CV373, 0.1)*$P$9+CV373/MAX(CU373+CM373+CV373, 0.1)*$Q$9))/($B$11+$C$11+$F$11)</f>
        <v>0</v>
      </c>
      <c r="BA373">
        <v>6</v>
      </c>
      <c r="BB373">
        <v>0.5</v>
      </c>
      <c r="BC373" t="s">
        <v>355</v>
      </c>
      <c r="BD373">
        <v>2</v>
      </c>
      <c r="BE373" t="b">
        <v>1</v>
      </c>
      <c r="BF373">
        <v>1714168015.566667</v>
      </c>
      <c r="BG373">
        <v>417.8350333333333</v>
      </c>
      <c r="BH373">
        <v>419.9554666666667</v>
      </c>
      <c r="BI373">
        <v>16.65627</v>
      </c>
      <c r="BJ373">
        <v>16.04419</v>
      </c>
      <c r="BK373">
        <v>420.1521333333334</v>
      </c>
      <c r="BL373">
        <v>16.65737666666667</v>
      </c>
      <c r="BM373">
        <v>600.0123333333333</v>
      </c>
      <c r="BN373">
        <v>101.2363333333333</v>
      </c>
      <c r="BO373">
        <v>0.09998578666666669</v>
      </c>
      <c r="BP373">
        <v>27.15051333333334</v>
      </c>
      <c r="BQ373">
        <v>27.35129333333333</v>
      </c>
      <c r="BR373">
        <v>999.9000000000002</v>
      </c>
      <c r="BS373">
        <v>0</v>
      </c>
      <c r="BT373">
        <v>0</v>
      </c>
      <c r="BU373">
        <v>10002.69033333333</v>
      </c>
      <c r="BV373">
        <v>0</v>
      </c>
      <c r="BW373">
        <v>185.3655333333334</v>
      </c>
      <c r="BX373">
        <v>-2.120255666666667</v>
      </c>
      <c r="BY373">
        <v>424.9125333333334</v>
      </c>
      <c r="BZ373">
        <v>426.8029666666667</v>
      </c>
      <c r="CA373">
        <v>0.6120754333333334</v>
      </c>
      <c r="CB373">
        <v>419.9554666666667</v>
      </c>
      <c r="CC373">
        <v>16.04419</v>
      </c>
      <c r="CD373">
        <v>1.686218</v>
      </c>
      <c r="CE373">
        <v>1.624253333333333</v>
      </c>
      <c r="CF373">
        <v>14.77014666666667</v>
      </c>
      <c r="CG373">
        <v>14.19085</v>
      </c>
      <c r="CH373">
        <v>399.9968666666667</v>
      </c>
      <c r="CI373">
        <v>0.8999866333333334</v>
      </c>
      <c r="CJ373">
        <v>0.1000133833333333</v>
      </c>
      <c r="CK373">
        <v>0</v>
      </c>
      <c r="CL373">
        <v>135.4339333333333</v>
      </c>
      <c r="CM373">
        <v>5.00098</v>
      </c>
      <c r="CN373">
        <v>870.6311999999999</v>
      </c>
      <c r="CO373">
        <v>3655.876999999999</v>
      </c>
      <c r="CP373">
        <v>37.17056666666667</v>
      </c>
      <c r="CQ373">
        <v>41.13933333333331</v>
      </c>
      <c r="CR373">
        <v>38.91843333333332</v>
      </c>
      <c r="CS373">
        <v>41.39769999999999</v>
      </c>
      <c r="CT373">
        <v>39.67896666666666</v>
      </c>
      <c r="CU373">
        <v>355.4909999999999</v>
      </c>
      <c r="CV373">
        <v>39.506</v>
      </c>
      <c r="CW373">
        <v>0</v>
      </c>
      <c r="CX373">
        <v>1714168110.5</v>
      </c>
      <c r="CY373">
        <v>0</v>
      </c>
      <c r="CZ373">
        <v>1714166743.6</v>
      </c>
      <c r="DA373" t="s">
        <v>1044</v>
      </c>
      <c r="DB373">
        <v>1714166742.6</v>
      </c>
      <c r="DC373">
        <v>1714166743.6</v>
      </c>
      <c r="DD373">
        <v>12</v>
      </c>
      <c r="DE373">
        <v>-1.782</v>
      </c>
      <c r="DF373">
        <v>0.008</v>
      </c>
      <c r="DG373">
        <v>-2.327</v>
      </c>
      <c r="DH373">
        <v>-0.003</v>
      </c>
      <c r="DI373">
        <v>420</v>
      </c>
      <c r="DJ373">
        <v>16</v>
      </c>
      <c r="DK373">
        <v>0.57</v>
      </c>
      <c r="DL373">
        <v>0.18</v>
      </c>
      <c r="DM373">
        <v>-2.151952926829268</v>
      </c>
      <c r="DN373">
        <v>-0.01749052264808554</v>
      </c>
      <c r="DO373">
        <v>0.1400808407930482</v>
      </c>
      <c r="DP373">
        <v>1</v>
      </c>
      <c r="DQ373">
        <v>0.6130792195121951</v>
      </c>
      <c r="DR373">
        <v>-0.01791748432055668</v>
      </c>
      <c r="DS373">
        <v>0.001966546750663741</v>
      </c>
      <c r="DT373">
        <v>1</v>
      </c>
      <c r="DU373">
        <v>2</v>
      </c>
      <c r="DV373">
        <v>2</v>
      </c>
      <c r="DW373" t="s">
        <v>365</v>
      </c>
      <c r="DX373">
        <v>3.22918</v>
      </c>
      <c r="DY373">
        <v>2.70441</v>
      </c>
      <c r="DZ373">
        <v>0.105359</v>
      </c>
      <c r="EA373">
        <v>0.10572</v>
      </c>
      <c r="EB373">
        <v>0.08909350000000001</v>
      </c>
      <c r="EC373">
        <v>0.0872324</v>
      </c>
      <c r="ED373">
        <v>29174.2</v>
      </c>
      <c r="EE373">
        <v>28446.2</v>
      </c>
      <c r="EF373">
        <v>31233.5</v>
      </c>
      <c r="EG373">
        <v>30159.5</v>
      </c>
      <c r="EH373">
        <v>38107.8</v>
      </c>
      <c r="EI373">
        <v>36419.4</v>
      </c>
      <c r="EJ373">
        <v>43771.3</v>
      </c>
      <c r="EK373">
        <v>42135.9</v>
      </c>
      <c r="EL373">
        <v>2.13203</v>
      </c>
      <c r="EM373">
        <v>1.87655</v>
      </c>
      <c r="EN373">
        <v>0.126533</v>
      </c>
      <c r="EO373">
        <v>0</v>
      </c>
      <c r="EP373">
        <v>25.3061</v>
      </c>
      <c r="EQ373">
        <v>999.9</v>
      </c>
      <c r="ER373">
        <v>41.7</v>
      </c>
      <c r="ES373">
        <v>32.2</v>
      </c>
      <c r="ET373">
        <v>19.8941</v>
      </c>
      <c r="EU373">
        <v>61.7579</v>
      </c>
      <c r="EV373">
        <v>22.3838</v>
      </c>
      <c r="EW373">
        <v>1</v>
      </c>
      <c r="EX373">
        <v>-0.00477642</v>
      </c>
      <c r="EY373">
        <v>-1.18871</v>
      </c>
      <c r="EZ373">
        <v>20.1539</v>
      </c>
      <c r="FA373">
        <v>5.22627</v>
      </c>
      <c r="FB373">
        <v>11.998</v>
      </c>
      <c r="FC373">
        <v>4.96675</v>
      </c>
      <c r="FD373">
        <v>3.29678</v>
      </c>
      <c r="FE373">
        <v>9999</v>
      </c>
      <c r="FF373">
        <v>9999</v>
      </c>
      <c r="FG373">
        <v>9999</v>
      </c>
      <c r="FH373">
        <v>31.2</v>
      </c>
      <c r="FI373">
        <v>4.97151</v>
      </c>
      <c r="FJ373">
        <v>1.86818</v>
      </c>
      <c r="FK373">
        <v>1.85959</v>
      </c>
      <c r="FL373">
        <v>1.86563</v>
      </c>
      <c r="FM373">
        <v>1.86356</v>
      </c>
      <c r="FN373">
        <v>1.86492</v>
      </c>
      <c r="FO373">
        <v>1.86035</v>
      </c>
      <c r="FP373">
        <v>1.86447</v>
      </c>
      <c r="FQ373">
        <v>0</v>
      </c>
      <c r="FR373">
        <v>0</v>
      </c>
      <c r="FS373">
        <v>0</v>
      </c>
      <c r="FT373">
        <v>0</v>
      </c>
      <c r="FU373" t="s">
        <v>358</v>
      </c>
      <c r="FV373" t="s">
        <v>359</v>
      </c>
      <c r="FW373" t="s">
        <v>360</v>
      </c>
      <c r="FX373" t="s">
        <v>360</v>
      </c>
      <c r="FY373" t="s">
        <v>360</v>
      </c>
      <c r="FZ373" t="s">
        <v>360</v>
      </c>
      <c r="GA373">
        <v>0</v>
      </c>
      <c r="GB373">
        <v>100</v>
      </c>
      <c r="GC373">
        <v>100</v>
      </c>
      <c r="GD373">
        <v>-2.317</v>
      </c>
      <c r="GE373">
        <v>-0.0011</v>
      </c>
      <c r="GF373">
        <v>-0.4708406808782166</v>
      </c>
      <c r="GG373">
        <v>-0.004200780211792431</v>
      </c>
      <c r="GH373">
        <v>-6.086107273994438E-07</v>
      </c>
      <c r="GI373">
        <v>3.538391214060535E-10</v>
      </c>
      <c r="GJ373">
        <v>-0.02887423234413912</v>
      </c>
      <c r="GK373">
        <v>0.006682484536868237</v>
      </c>
      <c r="GL373">
        <v>-0.0007200357986506558</v>
      </c>
      <c r="GM373">
        <v>2.515042002614049E-05</v>
      </c>
      <c r="GN373">
        <v>15</v>
      </c>
      <c r="GO373">
        <v>1944</v>
      </c>
      <c r="GP373">
        <v>3</v>
      </c>
      <c r="GQ373">
        <v>20</v>
      </c>
      <c r="GR373">
        <v>21.3</v>
      </c>
      <c r="GS373">
        <v>21.3</v>
      </c>
      <c r="GT373">
        <v>1.13281</v>
      </c>
      <c r="GU373">
        <v>2.45361</v>
      </c>
      <c r="GV373">
        <v>1.44775</v>
      </c>
      <c r="GW373">
        <v>2.28638</v>
      </c>
      <c r="GX373">
        <v>1.55151</v>
      </c>
      <c r="GY373">
        <v>2.25342</v>
      </c>
      <c r="GZ373">
        <v>37.3378</v>
      </c>
      <c r="HA373">
        <v>24.0787</v>
      </c>
      <c r="HB373">
        <v>18</v>
      </c>
      <c r="HC373">
        <v>605.846</v>
      </c>
      <c r="HD373">
        <v>443.726</v>
      </c>
      <c r="HE373">
        <v>28.0006</v>
      </c>
      <c r="HF373">
        <v>26.9582</v>
      </c>
      <c r="HG373">
        <v>30</v>
      </c>
      <c r="HH373">
        <v>27.0448</v>
      </c>
      <c r="HI373">
        <v>27.0093</v>
      </c>
      <c r="HJ373">
        <v>22.6878</v>
      </c>
      <c r="HK373">
        <v>29.6061</v>
      </c>
      <c r="HL373">
        <v>50.0239</v>
      </c>
      <c r="HM373">
        <v>28</v>
      </c>
      <c r="HN373">
        <v>420</v>
      </c>
      <c r="HO373">
        <v>16.0377</v>
      </c>
      <c r="HP373">
        <v>99.1161</v>
      </c>
      <c r="HQ373">
        <v>100.663</v>
      </c>
    </row>
    <row r="374" spans="1:225">
      <c r="A374">
        <v>358</v>
      </c>
      <c r="B374">
        <v>1714168033.5</v>
      </c>
      <c r="C374">
        <v>16976.40000009537</v>
      </c>
      <c r="D374" t="s">
        <v>1107</v>
      </c>
      <c r="E374" t="s">
        <v>1108</v>
      </c>
      <c r="F374">
        <v>5</v>
      </c>
      <c r="G374" t="s">
        <v>702</v>
      </c>
      <c r="H374">
        <v>1714168025.566667</v>
      </c>
      <c r="I374">
        <f>(J374)/1000</f>
        <v>0</v>
      </c>
      <c r="J374">
        <f>IF(BE374, AM374, AG374)</f>
        <v>0</v>
      </c>
      <c r="K374">
        <f>IF(BE374, AH374, AF374)</f>
        <v>0</v>
      </c>
      <c r="L374">
        <f>BG374 - IF(AT374&gt;1, K374*BA374*100.0/(AV374*BU374), 0)</f>
        <v>0</v>
      </c>
      <c r="M374">
        <f>((S374-I374/2)*L374-K374)/(S374+I374/2)</f>
        <v>0</v>
      </c>
      <c r="N374">
        <f>M374*(BN374+BO374)/1000.0</f>
        <v>0</v>
      </c>
      <c r="O374">
        <f>(BG374 - IF(AT374&gt;1, K374*BA374*100.0/(AV374*BU374), 0))*(BN374+BO374)/1000.0</f>
        <v>0</v>
      </c>
      <c r="P374">
        <f>2.0/((1/R374-1/Q374)+SIGN(R374)*SQRT((1/R374-1/Q374)*(1/R374-1/Q374) + 4*BB374/((BB374+1)*(BB374+1))*(2*1/R374*1/Q374-1/Q374*1/Q374)))</f>
        <v>0</v>
      </c>
      <c r="Q374">
        <f>IF(LEFT(BC374,1)&lt;&gt;"0",IF(LEFT(BC374,1)="1",3.0,BD374),$D$5+$E$5*(BU374*BN374/($K$5*1000))+$F$5*(BU374*BN374/($K$5*1000))*MAX(MIN(BA374,$J$5),$I$5)*MAX(MIN(BA374,$J$5),$I$5)+$G$5*MAX(MIN(BA374,$J$5),$I$5)*(BU374*BN374/($K$5*1000))+$H$5*(BU374*BN374/($K$5*1000))*(BU374*BN374/($K$5*1000)))</f>
        <v>0</v>
      </c>
      <c r="R374">
        <f>I374*(1000-(1000*0.61365*exp(17.502*V374/(240.97+V374))/(BN374+BO374)+BI374)/2)/(1000*0.61365*exp(17.502*V374/(240.97+V374))/(BN374+BO374)-BI374)</f>
        <v>0</v>
      </c>
      <c r="S374">
        <f>1/((BB374+1)/(P374/1.6)+1/(Q374/1.37)) + BB374/((BB374+1)/(P374/1.6) + BB374/(Q374/1.37))</f>
        <v>0</v>
      </c>
      <c r="T374">
        <f>(AW374*AZ374)</f>
        <v>0</v>
      </c>
      <c r="U374">
        <f>(BP374+(T374+2*0.95*5.67E-8*(((BP374+$B$7)+273)^4-(BP374+273)^4)-44100*I374)/(1.84*29.3*Q374+8*0.95*5.67E-8*(BP374+273)^3))</f>
        <v>0</v>
      </c>
      <c r="V374">
        <f>($C$7*BQ374+$D$7*BR374+$E$7*U374)</f>
        <v>0</v>
      </c>
      <c r="W374">
        <f>0.61365*exp(17.502*V374/(240.97+V374))</f>
        <v>0</v>
      </c>
      <c r="X374">
        <f>(Y374/Z374*100)</f>
        <v>0</v>
      </c>
      <c r="Y374">
        <f>BI374*(BN374+BO374)/1000</f>
        <v>0</v>
      </c>
      <c r="Z374">
        <f>0.61365*exp(17.502*BP374/(240.97+BP374))</f>
        <v>0</v>
      </c>
      <c r="AA374">
        <f>(W374-BI374*(BN374+BO374)/1000)</f>
        <v>0</v>
      </c>
      <c r="AB374">
        <f>(-I374*44100)</f>
        <v>0</v>
      </c>
      <c r="AC374">
        <f>2*29.3*Q374*0.92*(BP374-V374)</f>
        <v>0</v>
      </c>
      <c r="AD374">
        <f>2*0.95*5.67E-8*(((BP374+$B$7)+273)^4-(V374+273)^4)</f>
        <v>0</v>
      </c>
      <c r="AE374">
        <f>T374+AD374+AB374+AC374</f>
        <v>0</v>
      </c>
      <c r="AF374">
        <f>BM374*AT374*(BH374-BG374*(1000-AT374*BJ374)/(1000-AT374*BI374))/(100*BA374)</f>
        <v>0</v>
      </c>
      <c r="AG374">
        <f>1000*BM374*AT374*(BI374-BJ374)/(100*BA374*(1000-AT374*BI374))</f>
        <v>0</v>
      </c>
      <c r="AH374">
        <f>(AI374 - AJ374 - BN374*1E3/(8.314*(BP374+273.15)) * AL374/BM374 * AK374) * BM374/(100*BA374) * (1000 - BJ374)/1000</f>
        <v>0</v>
      </c>
      <c r="AI374">
        <v>426.7074521757901</v>
      </c>
      <c r="AJ374">
        <v>424.9794666666664</v>
      </c>
      <c r="AK374">
        <v>-0.04439686529694317</v>
      </c>
      <c r="AL374">
        <v>67.21986567410289</v>
      </c>
      <c r="AM374">
        <f>(AO374 - AN374 + BN374*1E3/(8.314*(BP374+273.15)) * AQ374/BM374 * AP374) * BM374/(100*BA374) * 1000/(1000 - AO374)</f>
        <v>0</v>
      </c>
      <c r="AN374">
        <v>16.04585864665058</v>
      </c>
      <c r="AO374">
        <v>16.65680606060606</v>
      </c>
      <c r="AP374">
        <v>9.79014578632721E-06</v>
      </c>
      <c r="AQ374">
        <v>78.52966439738793</v>
      </c>
      <c r="AR374">
        <v>0</v>
      </c>
      <c r="AS374">
        <v>0</v>
      </c>
      <c r="AT374">
        <f>IF(AR374*$H$13&gt;=AV374,1.0,(AV374/(AV374-AR374*$H$13)))</f>
        <v>0</v>
      </c>
      <c r="AU374">
        <f>(AT374-1)*100</f>
        <v>0</v>
      </c>
      <c r="AV374">
        <f>MAX(0,($B$13+$C$13*BU374)/(1+$D$13*BU374)*BN374/(BP374+273)*$E$13)</f>
        <v>0</v>
      </c>
      <c r="AW374">
        <f>$B$11*BV374+$C$11*BW374+$F$11*CH374*(1-CK374)</f>
        <v>0</v>
      </c>
      <c r="AX374">
        <f>AW374*AY374</f>
        <v>0</v>
      </c>
      <c r="AY374">
        <f>($B$11*$D$9+$C$11*$D$9+$F$11*((CU374+CM374)/MAX(CU374+CM374+CV374, 0.1)*$I$9+CV374/MAX(CU374+CM374+CV374, 0.1)*$J$9))/($B$11+$C$11+$F$11)</f>
        <v>0</v>
      </c>
      <c r="AZ374">
        <f>($B$11*$K$9+$C$11*$K$9+$F$11*((CU374+CM374)/MAX(CU374+CM374+CV374, 0.1)*$P$9+CV374/MAX(CU374+CM374+CV374, 0.1)*$Q$9))/($B$11+$C$11+$F$11)</f>
        <v>0</v>
      </c>
      <c r="BA374">
        <v>6</v>
      </c>
      <c r="BB374">
        <v>0.5</v>
      </c>
      <c r="BC374" t="s">
        <v>355</v>
      </c>
      <c r="BD374">
        <v>2</v>
      </c>
      <c r="BE374" t="b">
        <v>1</v>
      </c>
      <c r="BF374">
        <v>1714168025.566667</v>
      </c>
      <c r="BG374">
        <v>417.9086666666666</v>
      </c>
      <c r="BH374">
        <v>420.1058333333333</v>
      </c>
      <c r="BI374">
        <v>16.65595333333333</v>
      </c>
      <c r="BJ374">
        <v>16.04524333333334</v>
      </c>
      <c r="BK374">
        <v>420.2260666666667</v>
      </c>
      <c r="BL374">
        <v>16.65706</v>
      </c>
      <c r="BM374">
        <v>600.0011</v>
      </c>
      <c r="BN374">
        <v>101.2355666666667</v>
      </c>
      <c r="BO374">
        <v>0.09997845999999999</v>
      </c>
      <c r="BP374">
        <v>27.16995666666667</v>
      </c>
      <c r="BQ374">
        <v>27.37493</v>
      </c>
      <c r="BR374">
        <v>999.9000000000002</v>
      </c>
      <c r="BS374">
        <v>0</v>
      </c>
      <c r="BT374">
        <v>0</v>
      </c>
      <c r="BU374">
        <v>10002.665</v>
      </c>
      <c r="BV374">
        <v>0</v>
      </c>
      <c r="BW374">
        <v>186.4102333333333</v>
      </c>
      <c r="BX374">
        <v>-2.197131</v>
      </c>
      <c r="BY374">
        <v>424.9872666666667</v>
      </c>
      <c r="BZ374">
        <v>426.9564</v>
      </c>
      <c r="CA374">
        <v>0.6107095666666668</v>
      </c>
      <c r="CB374">
        <v>420.1058333333333</v>
      </c>
      <c r="CC374">
        <v>16.04524333333334</v>
      </c>
      <c r="CD374">
        <v>1.686174</v>
      </c>
      <c r="CE374">
        <v>1.624348333333333</v>
      </c>
      <c r="CF374">
        <v>14.76973</v>
      </c>
      <c r="CG374">
        <v>14.19174333333333</v>
      </c>
      <c r="CH374">
        <v>399.9862666666667</v>
      </c>
      <c r="CI374">
        <v>0.8999780000000002</v>
      </c>
      <c r="CJ374">
        <v>0.100022</v>
      </c>
      <c r="CK374">
        <v>0</v>
      </c>
      <c r="CL374">
        <v>135.0768</v>
      </c>
      <c r="CM374">
        <v>5.00098</v>
      </c>
      <c r="CN374">
        <v>870.0972333333333</v>
      </c>
      <c r="CO374">
        <v>3655.766333333333</v>
      </c>
      <c r="CP374">
        <v>37.24766666666666</v>
      </c>
      <c r="CQ374">
        <v>41.2143</v>
      </c>
      <c r="CR374">
        <v>39.00173333333332</v>
      </c>
      <c r="CS374">
        <v>41.57056666666665</v>
      </c>
      <c r="CT374">
        <v>39.76433333333332</v>
      </c>
      <c r="CU374">
        <v>355.4786666666666</v>
      </c>
      <c r="CV374">
        <v>39.51</v>
      </c>
      <c r="CW374">
        <v>0</v>
      </c>
      <c r="CX374">
        <v>1714168120.7</v>
      </c>
      <c r="CY374">
        <v>0</v>
      </c>
      <c r="CZ374">
        <v>1714166743.6</v>
      </c>
      <c r="DA374" t="s">
        <v>1044</v>
      </c>
      <c r="DB374">
        <v>1714166742.6</v>
      </c>
      <c r="DC374">
        <v>1714166743.6</v>
      </c>
      <c r="DD374">
        <v>12</v>
      </c>
      <c r="DE374">
        <v>-1.782</v>
      </c>
      <c r="DF374">
        <v>0.008</v>
      </c>
      <c r="DG374">
        <v>-2.327</v>
      </c>
      <c r="DH374">
        <v>-0.003</v>
      </c>
      <c r="DI374">
        <v>420</v>
      </c>
      <c r="DJ374">
        <v>16</v>
      </c>
      <c r="DK374">
        <v>0.57</v>
      </c>
      <c r="DL374">
        <v>0.18</v>
      </c>
      <c r="DM374">
        <v>-2.19556275</v>
      </c>
      <c r="DN374">
        <v>-0.06022322701688588</v>
      </c>
      <c r="DO374">
        <v>0.1702256404157068</v>
      </c>
      <c r="DP374">
        <v>1</v>
      </c>
      <c r="DQ374">
        <v>0.611094675</v>
      </c>
      <c r="DR374">
        <v>-0.007327823639775505</v>
      </c>
      <c r="DS374">
        <v>0.0009199985159634739</v>
      </c>
      <c r="DT374">
        <v>1</v>
      </c>
      <c r="DU374">
        <v>2</v>
      </c>
      <c r="DV374">
        <v>2</v>
      </c>
      <c r="DW374" t="s">
        <v>365</v>
      </c>
      <c r="DX374">
        <v>3.22891</v>
      </c>
      <c r="DY374">
        <v>2.70425</v>
      </c>
      <c r="DZ374">
        <v>0.105364</v>
      </c>
      <c r="EA374">
        <v>0.105603</v>
      </c>
      <c r="EB374">
        <v>0.0890966</v>
      </c>
      <c r="EC374">
        <v>0.08723309999999999</v>
      </c>
      <c r="ED374">
        <v>29174.1</v>
      </c>
      <c r="EE374">
        <v>28449.8</v>
      </c>
      <c r="EF374">
        <v>31233.6</v>
      </c>
      <c r="EG374">
        <v>30159.3</v>
      </c>
      <c r="EH374">
        <v>38107.9</v>
      </c>
      <c r="EI374">
        <v>36419.5</v>
      </c>
      <c r="EJ374">
        <v>43771.5</v>
      </c>
      <c r="EK374">
        <v>42135.9</v>
      </c>
      <c r="EL374">
        <v>2.13193</v>
      </c>
      <c r="EM374">
        <v>1.87693</v>
      </c>
      <c r="EN374">
        <v>0.125855</v>
      </c>
      <c r="EO374">
        <v>0</v>
      </c>
      <c r="EP374">
        <v>25.3304</v>
      </c>
      <c r="EQ374">
        <v>999.9</v>
      </c>
      <c r="ER374">
        <v>41.7</v>
      </c>
      <c r="ES374">
        <v>32.2</v>
      </c>
      <c r="ET374">
        <v>19.894</v>
      </c>
      <c r="EU374">
        <v>62.1379</v>
      </c>
      <c r="EV374">
        <v>22.5401</v>
      </c>
      <c r="EW374">
        <v>1</v>
      </c>
      <c r="EX374">
        <v>-0.0047815</v>
      </c>
      <c r="EY374">
        <v>-1.18261</v>
      </c>
      <c r="EZ374">
        <v>20.154</v>
      </c>
      <c r="FA374">
        <v>5.22747</v>
      </c>
      <c r="FB374">
        <v>11.998</v>
      </c>
      <c r="FC374">
        <v>4.96715</v>
      </c>
      <c r="FD374">
        <v>3.297</v>
      </c>
      <c r="FE374">
        <v>9999</v>
      </c>
      <c r="FF374">
        <v>9999</v>
      </c>
      <c r="FG374">
        <v>9999</v>
      </c>
      <c r="FH374">
        <v>31.2</v>
      </c>
      <c r="FI374">
        <v>4.97153</v>
      </c>
      <c r="FJ374">
        <v>1.8682</v>
      </c>
      <c r="FK374">
        <v>1.85959</v>
      </c>
      <c r="FL374">
        <v>1.86565</v>
      </c>
      <c r="FM374">
        <v>1.86355</v>
      </c>
      <c r="FN374">
        <v>1.86492</v>
      </c>
      <c r="FO374">
        <v>1.86035</v>
      </c>
      <c r="FP374">
        <v>1.86447</v>
      </c>
      <c r="FQ374">
        <v>0</v>
      </c>
      <c r="FR374">
        <v>0</v>
      </c>
      <c r="FS374">
        <v>0</v>
      </c>
      <c r="FT374">
        <v>0</v>
      </c>
      <c r="FU374" t="s">
        <v>358</v>
      </c>
      <c r="FV374" t="s">
        <v>359</v>
      </c>
      <c r="FW374" t="s">
        <v>360</v>
      </c>
      <c r="FX374" t="s">
        <v>360</v>
      </c>
      <c r="FY374" t="s">
        <v>360</v>
      </c>
      <c r="FZ374" t="s">
        <v>360</v>
      </c>
      <c r="GA374">
        <v>0</v>
      </c>
      <c r="GB374">
        <v>100</v>
      </c>
      <c r="GC374">
        <v>100</v>
      </c>
      <c r="GD374">
        <v>-2.318</v>
      </c>
      <c r="GE374">
        <v>-0.0011</v>
      </c>
      <c r="GF374">
        <v>-0.4708406808782166</v>
      </c>
      <c r="GG374">
        <v>-0.004200780211792431</v>
      </c>
      <c r="GH374">
        <v>-6.086107273994438E-07</v>
      </c>
      <c r="GI374">
        <v>3.538391214060535E-10</v>
      </c>
      <c r="GJ374">
        <v>-0.02887423234413912</v>
      </c>
      <c r="GK374">
        <v>0.006682484536868237</v>
      </c>
      <c r="GL374">
        <v>-0.0007200357986506558</v>
      </c>
      <c r="GM374">
        <v>2.515042002614049E-05</v>
      </c>
      <c r="GN374">
        <v>15</v>
      </c>
      <c r="GO374">
        <v>1944</v>
      </c>
      <c r="GP374">
        <v>3</v>
      </c>
      <c r="GQ374">
        <v>20</v>
      </c>
      <c r="GR374">
        <v>21.5</v>
      </c>
      <c r="GS374">
        <v>21.5</v>
      </c>
      <c r="GT374">
        <v>1.13403</v>
      </c>
      <c r="GU374">
        <v>2.43408</v>
      </c>
      <c r="GV374">
        <v>1.44775</v>
      </c>
      <c r="GW374">
        <v>2.28638</v>
      </c>
      <c r="GX374">
        <v>1.55151</v>
      </c>
      <c r="GY374">
        <v>2.47925</v>
      </c>
      <c r="GZ374">
        <v>37.3378</v>
      </c>
      <c r="HA374">
        <v>24.0875</v>
      </c>
      <c r="HB374">
        <v>18</v>
      </c>
      <c r="HC374">
        <v>605.744</v>
      </c>
      <c r="HD374">
        <v>443.935</v>
      </c>
      <c r="HE374">
        <v>28.0005</v>
      </c>
      <c r="HF374">
        <v>26.9554</v>
      </c>
      <c r="HG374">
        <v>30</v>
      </c>
      <c r="HH374">
        <v>27.0417</v>
      </c>
      <c r="HI374">
        <v>27.007</v>
      </c>
      <c r="HJ374">
        <v>22.6945</v>
      </c>
      <c r="HK374">
        <v>29.6061</v>
      </c>
      <c r="HL374">
        <v>49.6538</v>
      </c>
      <c r="HM374">
        <v>28</v>
      </c>
      <c r="HN374">
        <v>420</v>
      </c>
      <c r="HO374">
        <v>16.0378</v>
      </c>
      <c r="HP374">
        <v>99.11660000000001</v>
      </c>
      <c r="HQ374">
        <v>100.663</v>
      </c>
    </row>
    <row r="375" spans="1:225">
      <c r="A375">
        <v>359</v>
      </c>
      <c r="B375">
        <v>1714168043.5</v>
      </c>
      <c r="C375">
        <v>16986.40000009537</v>
      </c>
      <c r="D375" t="s">
        <v>1109</v>
      </c>
      <c r="E375" t="s">
        <v>1110</v>
      </c>
      <c r="F375">
        <v>5</v>
      </c>
      <c r="G375" t="s">
        <v>702</v>
      </c>
      <c r="H375">
        <v>1714168035.566667</v>
      </c>
      <c r="I375">
        <f>(J375)/1000</f>
        <v>0</v>
      </c>
      <c r="J375">
        <f>IF(BE375, AM375, AG375)</f>
        <v>0</v>
      </c>
      <c r="K375">
        <f>IF(BE375, AH375, AF375)</f>
        <v>0</v>
      </c>
      <c r="L375">
        <f>BG375 - IF(AT375&gt;1, K375*BA375*100.0/(AV375*BU375), 0)</f>
        <v>0</v>
      </c>
      <c r="M375">
        <f>((S375-I375/2)*L375-K375)/(S375+I375/2)</f>
        <v>0</v>
      </c>
      <c r="N375">
        <f>M375*(BN375+BO375)/1000.0</f>
        <v>0</v>
      </c>
      <c r="O375">
        <f>(BG375 - IF(AT375&gt;1, K375*BA375*100.0/(AV375*BU375), 0))*(BN375+BO375)/1000.0</f>
        <v>0</v>
      </c>
      <c r="P375">
        <f>2.0/((1/R375-1/Q375)+SIGN(R375)*SQRT((1/R375-1/Q375)*(1/R375-1/Q375) + 4*BB375/((BB375+1)*(BB375+1))*(2*1/R375*1/Q375-1/Q375*1/Q375)))</f>
        <v>0</v>
      </c>
      <c r="Q375">
        <f>IF(LEFT(BC375,1)&lt;&gt;"0",IF(LEFT(BC375,1)="1",3.0,BD375),$D$5+$E$5*(BU375*BN375/($K$5*1000))+$F$5*(BU375*BN375/($K$5*1000))*MAX(MIN(BA375,$J$5),$I$5)*MAX(MIN(BA375,$J$5),$I$5)+$G$5*MAX(MIN(BA375,$J$5),$I$5)*(BU375*BN375/($K$5*1000))+$H$5*(BU375*BN375/($K$5*1000))*(BU375*BN375/($K$5*1000)))</f>
        <v>0</v>
      </c>
      <c r="R375">
        <f>I375*(1000-(1000*0.61365*exp(17.502*V375/(240.97+V375))/(BN375+BO375)+BI375)/2)/(1000*0.61365*exp(17.502*V375/(240.97+V375))/(BN375+BO375)-BI375)</f>
        <v>0</v>
      </c>
      <c r="S375">
        <f>1/((BB375+1)/(P375/1.6)+1/(Q375/1.37)) + BB375/((BB375+1)/(P375/1.6) + BB375/(Q375/1.37))</f>
        <v>0</v>
      </c>
      <c r="T375">
        <f>(AW375*AZ375)</f>
        <v>0</v>
      </c>
      <c r="U375">
        <f>(BP375+(T375+2*0.95*5.67E-8*(((BP375+$B$7)+273)^4-(BP375+273)^4)-44100*I375)/(1.84*29.3*Q375+8*0.95*5.67E-8*(BP375+273)^3))</f>
        <v>0</v>
      </c>
      <c r="V375">
        <f>($C$7*BQ375+$D$7*BR375+$E$7*U375)</f>
        <v>0</v>
      </c>
      <c r="W375">
        <f>0.61365*exp(17.502*V375/(240.97+V375))</f>
        <v>0</v>
      </c>
      <c r="X375">
        <f>(Y375/Z375*100)</f>
        <v>0</v>
      </c>
      <c r="Y375">
        <f>BI375*(BN375+BO375)/1000</f>
        <v>0</v>
      </c>
      <c r="Z375">
        <f>0.61365*exp(17.502*BP375/(240.97+BP375))</f>
        <v>0</v>
      </c>
      <c r="AA375">
        <f>(W375-BI375*(BN375+BO375)/1000)</f>
        <v>0</v>
      </c>
      <c r="AB375">
        <f>(-I375*44100)</f>
        <v>0</v>
      </c>
      <c r="AC375">
        <f>2*29.3*Q375*0.92*(BP375-V375)</f>
        <v>0</v>
      </c>
      <c r="AD375">
        <f>2*0.95*5.67E-8*(((BP375+$B$7)+273)^4-(V375+273)^4)</f>
        <v>0</v>
      </c>
      <c r="AE375">
        <f>T375+AD375+AB375+AC375</f>
        <v>0</v>
      </c>
      <c r="AF375">
        <f>BM375*AT375*(BH375-BG375*(1000-AT375*BJ375)/(1000-AT375*BI375))/(100*BA375)</f>
        <v>0</v>
      </c>
      <c r="AG375">
        <f>1000*BM375*AT375*(BI375-BJ375)/(100*BA375*(1000-AT375*BI375))</f>
        <v>0</v>
      </c>
      <c r="AH375">
        <f>(AI375 - AJ375 - BN375*1E3/(8.314*(BP375+273.15)) * AL375/BM375 * AK375) * BM375/(100*BA375) * (1000 - BJ375)/1000</f>
        <v>0</v>
      </c>
      <c r="AI375">
        <v>426.7618904332095</v>
      </c>
      <c r="AJ375">
        <v>424.7706303030301</v>
      </c>
      <c r="AK375">
        <v>-0.001300363581873608</v>
      </c>
      <c r="AL375">
        <v>67.21986567410289</v>
      </c>
      <c r="AM375">
        <f>(AO375 - AN375 + BN375*1E3/(8.314*(BP375+273.15)) * AQ375/BM375 * AP375) * BM375/(100*BA375) * 1000/(1000 - AO375)</f>
        <v>0</v>
      </c>
      <c r="AN375">
        <v>16.00061848447499</v>
      </c>
      <c r="AO375">
        <v>16.63893212121212</v>
      </c>
      <c r="AP375">
        <v>-0.0001532831307763215</v>
      </c>
      <c r="AQ375">
        <v>78.52966439738793</v>
      </c>
      <c r="AR375">
        <v>0</v>
      </c>
      <c r="AS375">
        <v>0</v>
      </c>
      <c r="AT375">
        <f>IF(AR375*$H$13&gt;=AV375,1.0,(AV375/(AV375-AR375*$H$13)))</f>
        <v>0</v>
      </c>
      <c r="AU375">
        <f>(AT375-1)*100</f>
        <v>0</v>
      </c>
      <c r="AV375">
        <f>MAX(0,($B$13+$C$13*BU375)/(1+$D$13*BU375)*BN375/(BP375+273)*$E$13)</f>
        <v>0</v>
      </c>
      <c r="AW375">
        <f>$B$11*BV375+$C$11*BW375+$F$11*CH375*(1-CK375)</f>
        <v>0</v>
      </c>
      <c r="AX375">
        <f>AW375*AY375</f>
        <v>0</v>
      </c>
      <c r="AY375">
        <f>($B$11*$D$9+$C$11*$D$9+$F$11*((CU375+CM375)/MAX(CU375+CM375+CV375, 0.1)*$I$9+CV375/MAX(CU375+CM375+CV375, 0.1)*$J$9))/($B$11+$C$11+$F$11)</f>
        <v>0</v>
      </c>
      <c r="AZ375">
        <f>($B$11*$K$9+$C$11*$K$9+$F$11*((CU375+CM375)/MAX(CU375+CM375+CV375, 0.1)*$P$9+CV375/MAX(CU375+CM375+CV375, 0.1)*$Q$9))/($B$11+$C$11+$F$11)</f>
        <v>0</v>
      </c>
      <c r="BA375">
        <v>6</v>
      </c>
      <c r="BB375">
        <v>0.5</v>
      </c>
      <c r="BC375" t="s">
        <v>355</v>
      </c>
      <c r="BD375">
        <v>2</v>
      </c>
      <c r="BE375" t="b">
        <v>1</v>
      </c>
      <c r="BF375">
        <v>1714168035.566667</v>
      </c>
      <c r="BG375">
        <v>417.8258</v>
      </c>
      <c r="BH375">
        <v>419.9094999999999</v>
      </c>
      <c r="BI375">
        <v>16.65330333333333</v>
      </c>
      <c r="BJ375">
        <v>16.02652333333333</v>
      </c>
      <c r="BK375">
        <v>420.1427666666667</v>
      </c>
      <c r="BL375">
        <v>16.65441</v>
      </c>
      <c r="BM375">
        <v>599.9903666666668</v>
      </c>
      <c r="BN375">
        <v>101.2336333333333</v>
      </c>
      <c r="BO375">
        <v>0.09991999999999999</v>
      </c>
      <c r="BP375">
        <v>27.19197666666667</v>
      </c>
      <c r="BQ375">
        <v>27.39913666666667</v>
      </c>
      <c r="BR375">
        <v>999.9000000000002</v>
      </c>
      <c r="BS375">
        <v>0</v>
      </c>
      <c r="BT375">
        <v>0</v>
      </c>
      <c r="BU375">
        <v>10004.27233333333</v>
      </c>
      <c r="BV375">
        <v>0</v>
      </c>
      <c r="BW375">
        <v>188.7712000000001</v>
      </c>
      <c r="BX375">
        <v>-2.083813</v>
      </c>
      <c r="BY375">
        <v>424.9017666666666</v>
      </c>
      <c r="BZ375">
        <v>426.7489</v>
      </c>
      <c r="CA375">
        <v>0.6267785333333334</v>
      </c>
      <c r="CB375">
        <v>419.9094999999999</v>
      </c>
      <c r="CC375">
        <v>16.02652333333333</v>
      </c>
      <c r="CD375">
        <v>1.685874333333333</v>
      </c>
      <c r="CE375">
        <v>1.622424</v>
      </c>
      <c r="CF375">
        <v>14.76698</v>
      </c>
      <c r="CG375">
        <v>14.17343333333333</v>
      </c>
      <c r="CH375">
        <v>399.9831333333333</v>
      </c>
      <c r="CI375">
        <v>0.8999804000000001</v>
      </c>
      <c r="CJ375">
        <v>0.1000196</v>
      </c>
      <c r="CK375">
        <v>0</v>
      </c>
      <c r="CL375">
        <v>134.931</v>
      </c>
      <c r="CM375">
        <v>5.00098</v>
      </c>
      <c r="CN375">
        <v>870.7155000000001</v>
      </c>
      <c r="CO375">
        <v>3655.74</v>
      </c>
      <c r="CP375">
        <v>37.32683333333333</v>
      </c>
      <c r="CQ375">
        <v>41.28729999999999</v>
      </c>
      <c r="CR375">
        <v>39.08096666666667</v>
      </c>
      <c r="CS375">
        <v>41.73933333333331</v>
      </c>
      <c r="CT375">
        <v>39.85809999999999</v>
      </c>
      <c r="CU375">
        <v>355.4763333333333</v>
      </c>
      <c r="CV375">
        <v>39.50866666666666</v>
      </c>
      <c r="CW375">
        <v>0</v>
      </c>
      <c r="CX375">
        <v>1714168130.9</v>
      </c>
      <c r="CY375">
        <v>0</v>
      </c>
      <c r="CZ375">
        <v>1714166743.6</v>
      </c>
      <c r="DA375" t="s">
        <v>1044</v>
      </c>
      <c r="DB375">
        <v>1714166742.6</v>
      </c>
      <c r="DC375">
        <v>1714166743.6</v>
      </c>
      <c r="DD375">
        <v>12</v>
      </c>
      <c r="DE375">
        <v>-1.782</v>
      </c>
      <c r="DF375">
        <v>0.008</v>
      </c>
      <c r="DG375">
        <v>-2.327</v>
      </c>
      <c r="DH375">
        <v>-0.003</v>
      </c>
      <c r="DI375">
        <v>420</v>
      </c>
      <c r="DJ375">
        <v>16</v>
      </c>
      <c r="DK375">
        <v>0.57</v>
      </c>
      <c r="DL375">
        <v>0.18</v>
      </c>
      <c r="DM375">
        <v>-2.160696829268293</v>
      </c>
      <c r="DN375">
        <v>0.7664230662020841</v>
      </c>
      <c r="DO375">
        <v>0.199363580565258</v>
      </c>
      <c r="DP375">
        <v>0</v>
      </c>
      <c r="DQ375">
        <v>0.6219572195121952</v>
      </c>
      <c r="DR375">
        <v>0.1296475818815341</v>
      </c>
      <c r="DS375">
        <v>0.01545855248250151</v>
      </c>
      <c r="DT375">
        <v>0</v>
      </c>
      <c r="DU375">
        <v>0</v>
      </c>
      <c r="DV375">
        <v>2</v>
      </c>
      <c r="DW375" t="s">
        <v>357</v>
      </c>
      <c r="DX375">
        <v>3.22911</v>
      </c>
      <c r="DY375">
        <v>2.70447</v>
      </c>
      <c r="DZ375">
        <v>0.105339</v>
      </c>
      <c r="EA375">
        <v>0.105642</v>
      </c>
      <c r="EB375">
        <v>0.0890301</v>
      </c>
      <c r="EC375">
        <v>0.0871352</v>
      </c>
      <c r="ED375">
        <v>29174.5</v>
      </c>
      <c r="EE375">
        <v>28448.5</v>
      </c>
      <c r="EF375">
        <v>31233.1</v>
      </c>
      <c r="EG375">
        <v>30159.3</v>
      </c>
      <c r="EH375">
        <v>38110</v>
      </c>
      <c r="EI375">
        <v>36423.5</v>
      </c>
      <c r="EJ375">
        <v>43770.7</v>
      </c>
      <c r="EK375">
        <v>42136</v>
      </c>
      <c r="EL375">
        <v>2.13197</v>
      </c>
      <c r="EM375">
        <v>1.87675</v>
      </c>
      <c r="EN375">
        <v>0.126593</v>
      </c>
      <c r="EO375">
        <v>0</v>
      </c>
      <c r="EP375">
        <v>25.3546</v>
      </c>
      <c r="EQ375">
        <v>999.9</v>
      </c>
      <c r="ER375">
        <v>41.7</v>
      </c>
      <c r="ES375">
        <v>32.2</v>
      </c>
      <c r="ET375">
        <v>19.8924</v>
      </c>
      <c r="EU375">
        <v>61.7079</v>
      </c>
      <c r="EV375">
        <v>22.7163</v>
      </c>
      <c r="EW375">
        <v>1</v>
      </c>
      <c r="EX375">
        <v>-0.0053252</v>
      </c>
      <c r="EY375">
        <v>-1.17789</v>
      </c>
      <c r="EZ375">
        <v>20.154</v>
      </c>
      <c r="FA375">
        <v>5.22523</v>
      </c>
      <c r="FB375">
        <v>11.998</v>
      </c>
      <c r="FC375">
        <v>4.96625</v>
      </c>
      <c r="FD375">
        <v>3.29663</v>
      </c>
      <c r="FE375">
        <v>9999</v>
      </c>
      <c r="FF375">
        <v>9999</v>
      </c>
      <c r="FG375">
        <v>9999</v>
      </c>
      <c r="FH375">
        <v>31.3</v>
      </c>
      <c r="FI375">
        <v>4.97153</v>
      </c>
      <c r="FJ375">
        <v>1.86822</v>
      </c>
      <c r="FK375">
        <v>1.85959</v>
      </c>
      <c r="FL375">
        <v>1.86565</v>
      </c>
      <c r="FM375">
        <v>1.86356</v>
      </c>
      <c r="FN375">
        <v>1.86492</v>
      </c>
      <c r="FO375">
        <v>1.86035</v>
      </c>
      <c r="FP375">
        <v>1.86447</v>
      </c>
      <c r="FQ375">
        <v>0</v>
      </c>
      <c r="FR375">
        <v>0</v>
      </c>
      <c r="FS375">
        <v>0</v>
      </c>
      <c r="FT375">
        <v>0</v>
      </c>
      <c r="FU375" t="s">
        <v>358</v>
      </c>
      <c r="FV375" t="s">
        <v>359</v>
      </c>
      <c r="FW375" t="s">
        <v>360</v>
      </c>
      <c r="FX375" t="s">
        <v>360</v>
      </c>
      <c r="FY375" t="s">
        <v>360</v>
      </c>
      <c r="FZ375" t="s">
        <v>360</v>
      </c>
      <c r="GA375">
        <v>0</v>
      </c>
      <c r="GB375">
        <v>100</v>
      </c>
      <c r="GC375">
        <v>100</v>
      </c>
      <c r="GD375">
        <v>-2.316</v>
      </c>
      <c r="GE375">
        <v>-0.0012</v>
      </c>
      <c r="GF375">
        <v>-0.4708406808782166</v>
      </c>
      <c r="GG375">
        <v>-0.004200780211792431</v>
      </c>
      <c r="GH375">
        <v>-6.086107273994438E-07</v>
      </c>
      <c r="GI375">
        <v>3.538391214060535E-10</v>
      </c>
      <c r="GJ375">
        <v>-0.02887423234413912</v>
      </c>
      <c r="GK375">
        <v>0.006682484536868237</v>
      </c>
      <c r="GL375">
        <v>-0.0007200357986506558</v>
      </c>
      <c r="GM375">
        <v>2.515042002614049E-05</v>
      </c>
      <c r="GN375">
        <v>15</v>
      </c>
      <c r="GO375">
        <v>1944</v>
      </c>
      <c r="GP375">
        <v>3</v>
      </c>
      <c r="GQ375">
        <v>20</v>
      </c>
      <c r="GR375">
        <v>21.7</v>
      </c>
      <c r="GS375">
        <v>21.7</v>
      </c>
      <c r="GT375">
        <v>1.13403</v>
      </c>
      <c r="GU375">
        <v>2.44629</v>
      </c>
      <c r="GV375">
        <v>1.44775</v>
      </c>
      <c r="GW375">
        <v>2.2876</v>
      </c>
      <c r="GX375">
        <v>1.55151</v>
      </c>
      <c r="GY375">
        <v>2.31689</v>
      </c>
      <c r="GZ375">
        <v>37.3138</v>
      </c>
      <c r="HA375">
        <v>24.07</v>
      </c>
      <c r="HB375">
        <v>18</v>
      </c>
      <c r="HC375">
        <v>605.744</v>
      </c>
      <c r="HD375">
        <v>443.811</v>
      </c>
      <c r="HE375">
        <v>28.0005</v>
      </c>
      <c r="HF375">
        <v>26.9537</v>
      </c>
      <c r="HG375">
        <v>30</v>
      </c>
      <c r="HH375">
        <v>27.0383</v>
      </c>
      <c r="HI375">
        <v>27.0047</v>
      </c>
      <c r="HJ375">
        <v>22.7003</v>
      </c>
      <c r="HK375">
        <v>28.9793</v>
      </c>
      <c r="HL375">
        <v>49.6538</v>
      </c>
      <c r="HM375">
        <v>28</v>
      </c>
      <c r="HN375">
        <v>420</v>
      </c>
      <c r="HO375">
        <v>16.1929</v>
      </c>
      <c r="HP375">
        <v>99.1148</v>
      </c>
      <c r="HQ375">
        <v>100.663</v>
      </c>
    </row>
    <row r="376" spans="1:225">
      <c r="A376">
        <v>360</v>
      </c>
      <c r="B376">
        <v>1714169767.1</v>
      </c>
      <c r="C376">
        <v>18710</v>
      </c>
      <c r="D376" t="s">
        <v>1111</v>
      </c>
      <c r="E376" t="s">
        <v>1112</v>
      </c>
      <c r="F376">
        <v>5</v>
      </c>
      <c r="G376" t="s">
        <v>717</v>
      </c>
      <c r="H376">
        <v>1714169759.099999</v>
      </c>
      <c r="I376">
        <f>(J376)/1000</f>
        <v>0</v>
      </c>
      <c r="J376">
        <f>IF(BE376, AM376, AG376)</f>
        <v>0</v>
      </c>
      <c r="K376">
        <f>IF(BE376, AH376, AF376)</f>
        <v>0</v>
      </c>
      <c r="L376">
        <f>BG376 - IF(AT376&gt;1, K376*BA376*100.0/(AV376*BU376), 0)</f>
        <v>0</v>
      </c>
      <c r="M376">
        <f>((S376-I376/2)*L376-K376)/(S376+I376/2)</f>
        <v>0</v>
      </c>
      <c r="N376">
        <f>M376*(BN376+BO376)/1000.0</f>
        <v>0</v>
      </c>
      <c r="O376">
        <f>(BG376 - IF(AT376&gt;1, K376*BA376*100.0/(AV376*BU376), 0))*(BN376+BO376)/1000.0</f>
        <v>0</v>
      </c>
      <c r="P376">
        <f>2.0/((1/R376-1/Q376)+SIGN(R376)*SQRT((1/R376-1/Q376)*(1/R376-1/Q376) + 4*BB376/((BB376+1)*(BB376+1))*(2*1/R376*1/Q376-1/Q376*1/Q376)))</f>
        <v>0</v>
      </c>
      <c r="Q376">
        <f>IF(LEFT(BC376,1)&lt;&gt;"0",IF(LEFT(BC376,1)="1",3.0,BD376),$D$5+$E$5*(BU376*BN376/($K$5*1000))+$F$5*(BU376*BN376/($K$5*1000))*MAX(MIN(BA376,$J$5),$I$5)*MAX(MIN(BA376,$J$5),$I$5)+$G$5*MAX(MIN(BA376,$J$5),$I$5)*(BU376*BN376/($K$5*1000))+$H$5*(BU376*BN376/($K$5*1000))*(BU376*BN376/($K$5*1000)))</f>
        <v>0</v>
      </c>
      <c r="R376">
        <f>I376*(1000-(1000*0.61365*exp(17.502*V376/(240.97+V376))/(BN376+BO376)+BI376)/2)/(1000*0.61365*exp(17.502*V376/(240.97+V376))/(BN376+BO376)-BI376)</f>
        <v>0</v>
      </c>
      <c r="S376">
        <f>1/((BB376+1)/(P376/1.6)+1/(Q376/1.37)) + BB376/((BB376+1)/(P376/1.6) + BB376/(Q376/1.37))</f>
        <v>0</v>
      </c>
      <c r="T376">
        <f>(AW376*AZ376)</f>
        <v>0</v>
      </c>
      <c r="U376">
        <f>(BP376+(T376+2*0.95*5.67E-8*(((BP376+$B$7)+273)^4-(BP376+273)^4)-44100*I376)/(1.84*29.3*Q376+8*0.95*5.67E-8*(BP376+273)^3))</f>
        <v>0</v>
      </c>
      <c r="V376">
        <f>($C$7*BQ376+$D$7*BR376+$E$7*U376)</f>
        <v>0</v>
      </c>
      <c r="W376">
        <f>0.61365*exp(17.502*V376/(240.97+V376))</f>
        <v>0</v>
      </c>
      <c r="X376">
        <f>(Y376/Z376*100)</f>
        <v>0</v>
      </c>
      <c r="Y376">
        <f>BI376*(BN376+BO376)/1000</f>
        <v>0</v>
      </c>
      <c r="Z376">
        <f>0.61365*exp(17.502*BP376/(240.97+BP376))</f>
        <v>0</v>
      </c>
      <c r="AA376">
        <f>(W376-BI376*(BN376+BO376)/1000)</f>
        <v>0</v>
      </c>
      <c r="AB376">
        <f>(-I376*44100)</f>
        <v>0</v>
      </c>
      <c r="AC376">
        <f>2*29.3*Q376*0.92*(BP376-V376)</f>
        <v>0</v>
      </c>
      <c r="AD376">
        <f>2*0.95*5.67E-8*(((BP376+$B$7)+273)^4-(V376+273)^4)</f>
        <v>0</v>
      </c>
      <c r="AE376">
        <f>T376+AD376+AB376+AC376</f>
        <v>0</v>
      </c>
      <c r="AF376">
        <f>BM376*AT376*(BH376-BG376*(1000-AT376*BJ376)/(1000-AT376*BI376))/(100*BA376)</f>
        <v>0</v>
      </c>
      <c r="AG376">
        <f>1000*BM376*AT376*(BI376-BJ376)/(100*BA376*(1000-AT376*BI376))</f>
        <v>0</v>
      </c>
      <c r="AH376">
        <f>(AI376 - AJ376 - BN376*1E3/(8.314*(BP376+273.15)) * AL376/BM376 * AK376) * BM376/(100*BA376) * (1000 - BJ376)/1000</f>
        <v>0</v>
      </c>
      <c r="AI376">
        <v>426.6528189984216</v>
      </c>
      <c r="AJ376">
        <v>425.1532484848485</v>
      </c>
      <c r="AK376">
        <v>-0.03840606698737372</v>
      </c>
      <c r="AL376">
        <v>67.22025383930848</v>
      </c>
      <c r="AM376">
        <f>(AO376 - AN376 + BN376*1E3/(8.314*(BP376+273.15)) * AQ376/BM376 * AP376) * BM376/(100*BA376) * 1000/(1000 - AO376)</f>
        <v>0</v>
      </c>
      <c r="AN376">
        <v>15.99725777717372</v>
      </c>
      <c r="AO376">
        <v>16.53482848484849</v>
      </c>
      <c r="AP376">
        <v>-0.009090593646128516</v>
      </c>
      <c r="AQ376">
        <v>78.52900177186211</v>
      </c>
      <c r="AR376">
        <v>0</v>
      </c>
      <c r="AS376">
        <v>0</v>
      </c>
      <c r="AT376">
        <f>IF(AR376*$H$13&gt;=AV376,1.0,(AV376/(AV376-AR376*$H$13)))</f>
        <v>0</v>
      </c>
      <c r="AU376">
        <f>(AT376-1)*100</f>
        <v>0</v>
      </c>
      <c r="AV376">
        <f>MAX(0,($B$13+$C$13*BU376)/(1+$D$13*BU376)*BN376/(BP376+273)*$E$13)</f>
        <v>0</v>
      </c>
      <c r="AW376">
        <f>$B$11*BV376+$C$11*BW376+$F$11*CH376*(1-CK376)</f>
        <v>0</v>
      </c>
      <c r="AX376">
        <f>AW376*AY376</f>
        <v>0</v>
      </c>
      <c r="AY376">
        <f>($B$11*$D$9+$C$11*$D$9+$F$11*((CU376+CM376)/MAX(CU376+CM376+CV376, 0.1)*$I$9+CV376/MAX(CU376+CM376+CV376, 0.1)*$J$9))/($B$11+$C$11+$F$11)</f>
        <v>0</v>
      </c>
      <c r="AZ376">
        <f>($B$11*$K$9+$C$11*$K$9+$F$11*((CU376+CM376)/MAX(CU376+CM376+CV376, 0.1)*$P$9+CV376/MAX(CU376+CM376+CV376, 0.1)*$Q$9))/($B$11+$C$11+$F$11)</f>
        <v>0</v>
      </c>
      <c r="BA376">
        <v>6</v>
      </c>
      <c r="BB376">
        <v>0.5</v>
      </c>
      <c r="BC376" t="s">
        <v>355</v>
      </c>
      <c r="BD376">
        <v>2</v>
      </c>
      <c r="BE376" t="b">
        <v>1</v>
      </c>
      <c r="BF376">
        <v>1714169759.099999</v>
      </c>
      <c r="BG376">
        <v>418.3044193548387</v>
      </c>
      <c r="BH376">
        <v>420.0522258064516</v>
      </c>
      <c r="BI376">
        <v>16.60930322580645</v>
      </c>
      <c r="BJ376">
        <v>16.03917419354839</v>
      </c>
      <c r="BK376">
        <v>420.5494193548387</v>
      </c>
      <c r="BL376">
        <v>16.61057419354838</v>
      </c>
      <c r="BM376">
        <v>600.0014838709678</v>
      </c>
      <c r="BN376">
        <v>101.1878709677419</v>
      </c>
      <c r="BO376">
        <v>0.09995080967741934</v>
      </c>
      <c r="BP376">
        <v>26.93752258064517</v>
      </c>
      <c r="BQ376">
        <v>26.96951935483871</v>
      </c>
      <c r="BR376">
        <v>999.9000000000003</v>
      </c>
      <c r="BS376">
        <v>0</v>
      </c>
      <c r="BT376">
        <v>0</v>
      </c>
      <c r="BU376">
        <v>10003.47774193549</v>
      </c>
      <c r="BV376">
        <v>0</v>
      </c>
      <c r="BW376">
        <v>137.9113548387097</v>
      </c>
      <c r="BX376">
        <v>-1.821517096774193</v>
      </c>
      <c r="BY376">
        <v>425.2944838709678</v>
      </c>
      <c r="BZ376">
        <v>426.8993548387097</v>
      </c>
      <c r="CA376">
        <v>0.5701344193548389</v>
      </c>
      <c r="CB376">
        <v>420.0522258064516</v>
      </c>
      <c r="CC376">
        <v>16.03917419354839</v>
      </c>
      <c r="CD376">
        <v>1.680660967741936</v>
      </c>
      <c r="CE376">
        <v>1.62296935483871</v>
      </c>
      <c r="CF376">
        <v>14.7188935483871</v>
      </c>
      <c r="CG376">
        <v>14.1786</v>
      </c>
      <c r="CH376">
        <v>400.0060322580645</v>
      </c>
      <c r="CI376">
        <v>0.9000187741935486</v>
      </c>
      <c r="CJ376">
        <v>0.09998161935483867</v>
      </c>
      <c r="CK376">
        <v>0</v>
      </c>
      <c r="CL376">
        <v>161.959064516129</v>
      </c>
      <c r="CM376">
        <v>5.00098</v>
      </c>
      <c r="CN376">
        <v>953.3285161290323</v>
      </c>
      <c r="CO376">
        <v>3655.999677419355</v>
      </c>
      <c r="CP376">
        <v>38.08438709677419</v>
      </c>
      <c r="CQ376">
        <v>41.61077419354839</v>
      </c>
      <c r="CR376">
        <v>39.78999999999998</v>
      </c>
      <c r="CS376">
        <v>42.00596774193546</v>
      </c>
      <c r="CT376">
        <v>40.47158064516129</v>
      </c>
      <c r="CU376">
        <v>355.5122580645162</v>
      </c>
      <c r="CV376">
        <v>39.49451612903226</v>
      </c>
      <c r="CW376">
        <v>0</v>
      </c>
      <c r="CX376">
        <v>1714169854.1</v>
      </c>
      <c r="CY376">
        <v>0</v>
      </c>
      <c r="CZ376">
        <v>1714169784.1</v>
      </c>
      <c r="DA376" t="s">
        <v>1113</v>
      </c>
      <c r="DB376">
        <v>1714169784.1</v>
      </c>
      <c r="DC376">
        <v>1714166743.6</v>
      </c>
      <c r="DD376">
        <v>13</v>
      </c>
      <c r="DE376">
        <v>0.082</v>
      </c>
      <c r="DF376">
        <v>0.008</v>
      </c>
      <c r="DG376">
        <v>-2.245</v>
      </c>
      <c r="DH376">
        <v>-0.003</v>
      </c>
      <c r="DI376">
        <v>420</v>
      </c>
      <c r="DJ376">
        <v>16</v>
      </c>
      <c r="DK376">
        <v>0.2</v>
      </c>
      <c r="DL376">
        <v>0.18</v>
      </c>
      <c r="DM376">
        <v>-1.83422225</v>
      </c>
      <c r="DN376">
        <v>0.4618717823639769</v>
      </c>
      <c r="DO376">
        <v>0.08342039596188391</v>
      </c>
      <c r="DP376">
        <v>0</v>
      </c>
      <c r="DQ376">
        <v>0.5720814750000001</v>
      </c>
      <c r="DR376">
        <v>-0.07569929831144548</v>
      </c>
      <c r="DS376">
        <v>0.01165585453750068</v>
      </c>
      <c r="DT376">
        <v>1</v>
      </c>
      <c r="DU376">
        <v>1</v>
      </c>
      <c r="DV376">
        <v>2</v>
      </c>
      <c r="DW376" t="s">
        <v>368</v>
      </c>
      <c r="DX376">
        <v>3.22934</v>
      </c>
      <c r="DY376">
        <v>2.70469</v>
      </c>
      <c r="DZ376">
        <v>0.105481</v>
      </c>
      <c r="EA376">
        <v>0.105705</v>
      </c>
      <c r="EB376">
        <v>0.0886692</v>
      </c>
      <c r="EC376">
        <v>0.0870793</v>
      </c>
      <c r="ED376">
        <v>29196</v>
      </c>
      <c r="EE376">
        <v>28476.7</v>
      </c>
      <c r="EF376">
        <v>31258.5</v>
      </c>
      <c r="EG376">
        <v>30188.4</v>
      </c>
      <c r="EH376">
        <v>38158</v>
      </c>
      <c r="EI376">
        <v>36460.3</v>
      </c>
      <c r="EJ376">
        <v>43808.3</v>
      </c>
      <c r="EK376">
        <v>42176.4</v>
      </c>
      <c r="EL376">
        <v>2.12698</v>
      </c>
      <c r="EM376">
        <v>1.88818</v>
      </c>
      <c r="EN376">
        <v>0.125445</v>
      </c>
      <c r="EO376">
        <v>0</v>
      </c>
      <c r="EP376">
        <v>24.9247</v>
      </c>
      <c r="EQ376">
        <v>999.9</v>
      </c>
      <c r="ER376">
        <v>43.6</v>
      </c>
      <c r="ES376">
        <v>31.2</v>
      </c>
      <c r="ET376">
        <v>19.6619</v>
      </c>
      <c r="EU376">
        <v>61.5217</v>
      </c>
      <c r="EV376">
        <v>22.2075</v>
      </c>
      <c r="EW376">
        <v>1</v>
      </c>
      <c r="EX376">
        <v>-0.0433613</v>
      </c>
      <c r="EY376">
        <v>-1.38626</v>
      </c>
      <c r="EZ376">
        <v>20.1522</v>
      </c>
      <c r="FA376">
        <v>5.22687</v>
      </c>
      <c r="FB376">
        <v>11.998</v>
      </c>
      <c r="FC376">
        <v>4.9669</v>
      </c>
      <c r="FD376">
        <v>3.297</v>
      </c>
      <c r="FE376">
        <v>9999</v>
      </c>
      <c r="FF376">
        <v>9999</v>
      </c>
      <c r="FG376">
        <v>9999</v>
      </c>
      <c r="FH376">
        <v>31.7</v>
      </c>
      <c r="FI376">
        <v>4.97155</v>
      </c>
      <c r="FJ376">
        <v>1.86817</v>
      </c>
      <c r="FK376">
        <v>1.85959</v>
      </c>
      <c r="FL376">
        <v>1.86556</v>
      </c>
      <c r="FM376">
        <v>1.86355</v>
      </c>
      <c r="FN376">
        <v>1.8649</v>
      </c>
      <c r="FO376">
        <v>1.86035</v>
      </c>
      <c r="FP376">
        <v>1.86445</v>
      </c>
      <c r="FQ376">
        <v>0</v>
      </c>
      <c r="FR376">
        <v>0</v>
      </c>
      <c r="FS376">
        <v>0</v>
      </c>
      <c r="FT376">
        <v>0</v>
      </c>
      <c r="FU376" t="s">
        <v>358</v>
      </c>
      <c r="FV376" t="s">
        <v>359</v>
      </c>
      <c r="FW376" t="s">
        <v>360</v>
      </c>
      <c r="FX376" t="s">
        <v>360</v>
      </c>
      <c r="FY376" t="s">
        <v>360</v>
      </c>
      <c r="FZ376" t="s">
        <v>360</v>
      </c>
      <c r="GA376">
        <v>0</v>
      </c>
      <c r="GB376">
        <v>100</v>
      </c>
      <c r="GC376">
        <v>100</v>
      </c>
      <c r="GD376">
        <v>-2.245</v>
      </c>
      <c r="GE376">
        <v>-0.0015</v>
      </c>
      <c r="GF376">
        <v>-0.4708406808782166</v>
      </c>
      <c r="GG376">
        <v>-0.004200780211792431</v>
      </c>
      <c r="GH376">
        <v>-6.086107273994438E-07</v>
      </c>
      <c r="GI376">
        <v>3.538391214060535E-10</v>
      </c>
      <c r="GJ376">
        <v>-0.02887423234413912</v>
      </c>
      <c r="GK376">
        <v>0.006682484536868237</v>
      </c>
      <c r="GL376">
        <v>-0.0007200357986506558</v>
      </c>
      <c r="GM376">
        <v>2.515042002614049E-05</v>
      </c>
      <c r="GN376">
        <v>15</v>
      </c>
      <c r="GO376">
        <v>1944</v>
      </c>
      <c r="GP376">
        <v>3</v>
      </c>
      <c r="GQ376">
        <v>20</v>
      </c>
      <c r="GR376">
        <v>50.4</v>
      </c>
      <c r="GS376">
        <v>50.4</v>
      </c>
      <c r="GT376">
        <v>1.13037</v>
      </c>
      <c r="GU376">
        <v>2.44385</v>
      </c>
      <c r="GV376">
        <v>1.44775</v>
      </c>
      <c r="GW376">
        <v>2.2876</v>
      </c>
      <c r="GX376">
        <v>1.55151</v>
      </c>
      <c r="GY376">
        <v>2.40845</v>
      </c>
      <c r="GZ376">
        <v>36.5996</v>
      </c>
      <c r="HA376">
        <v>24.0875</v>
      </c>
      <c r="HB376">
        <v>18</v>
      </c>
      <c r="HC376">
        <v>597.553</v>
      </c>
      <c r="HD376">
        <v>447.146</v>
      </c>
      <c r="HE376">
        <v>27.9998</v>
      </c>
      <c r="HF376">
        <v>26.4897</v>
      </c>
      <c r="HG376">
        <v>29.9999</v>
      </c>
      <c r="HH376">
        <v>26.5869</v>
      </c>
      <c r="HI376">
        <v>26.5531</v>
      </c>
      <c r="HJ376">
        <v>22.6366</v>
      </c>
      <c r="HK376">
        <v>28.6932</v>
      </c>
      <c r="HL376">
        <v>52.4315</v>
      </c>
      <c r="HM376">
        <v>28</v>
      </c>
      <c r="HN376">
        <v>420</v>
      </c>
      <c r="HO376">
        <v>16.0396</v>
      </c>
      <c r="HP376">
        <v>99.19799999999999</v>
      </c>
      <c r="HQ376">
        <v>100.76</v>
      </c>
    </row>
    <row r="377" spans="1:225">
      <c r="A377">
        <v>361</v>
      </c>
      <c r="B377">
        <v>1714169814.6</v>
      </c>
      <c r="C377">
        <v>18757.5</v>
      </c>
      <c r="D377" t="s">
        <v>1114</v>
      </c>
      <c r="E377" t="s">
        <v>1115</v>
      </c>
      <c r="F377">
        <v>5</v>
      </c>
      <c r="G377" t="s">
        <v>717</v>
      </c>
      <c r="H377">
        <v>1714169806.849999</v>
      </c>
      <c r="I377">
        <f>(J377)/1000</f>
        <v>0</v>
      </c>
      <c r="J377">
        <f>IF(BE377, AM377, AG377)</f>
        <v>0</v>
      </c>
      <c r="K377">
        <f>IF(BE377, AH377, AF377)</f>
        <v>0</v>
      </c>
      <c r="L377">
        <f>BG377 - IF(AT377&gt;1, K377*BA377*100.0/(AV377*BU377), 0)</f>
        <v>0</v>
      </c>
      <c r="M377">
        <f>((S377-I377/2)*L377-K377)/(S377+I377/2)</f>
        <v>0</v>
      </c>
      <c r="N377">
        <f>M377*(BN377+BO377)/1000.0</f>
        <v>0</v>
      </c>
      <c r="O377">
        <f>(BG377 - IF(AT377&gt;1, K377*BA377*100.0/(AV377*BU377), 0))*(BN377+BO377)/1000.0</f>
        <v>0</v>
      </c>
      <c r="P377">
        <f>2.0/((1/R377-1/Q377)+SIGN(R377)*SQRT((1/R377-1/Q377)*(1/R377-1/Q377) + 4*BB377/((BB377+1)*(BB377+1))*(2*1/R377*1/Q377-1/Q377*1/Q377)))</f>
        <v>0</v>
      </c>
      <c r="Q377">
        <f>IF(LEFT(BC377,1)&lt;&gt;"0",IF(LEFT(BC377,1)="1",3.0,BD377),$D$5+$E$5*(BU377*BN377/($K$5*1000))+$F$5*(BU377*BN377/($K$5*1000))*MAX(MIN(BA377,$J$5),$I$5)*MAX(MIN(BA377,$J$5),$I$5)+$G$5*MAX(MIN(BA377,$J$5),$I$5)*(BU377*BN377/($K$5*1000))+$H$5*(BU377*BN377/($K$5*1000))*(BU377*BN377/($K$5*1000)))</f>
        <v>0</v>
      </c>
      <c r="R377">
        <f>I377*(1000-(1000*0.61365*exp(17.502*V377/(240.97+V377))/(BN377+BO377)+BI377)/2)/(1000*0.61365*exp(17.502*V377/(240.97+V377))/(BN377+BO377)-BI377)</f>
        <v>0</v>
      </c>
      <c r="S377">
        <f>1/((BB377+1)/(P377/1.6)+1/(Q377/1.37)) + BB377/((BB377+1)/(P377/1.6) + BB377/(Q377/1.37))</f>
        <v>0</v>
      </c>
      <c r="T377">
        <f>(AW377*AZ377)</f>
        <v>0</v>
      </c>
      <c r="U377">
        <f>(BP377+(T377+2*0.95*5.67E-8*(((BP377+$B$7)+273)^4-(BP377+273)^4)-44100*I377)/(1.84*29.3*Q377+8*0.95*5.67E-8*(BP377+273)^3))</f>
        <v>0</v>
      </c>
      <c r="V377">
        <f>($C$7*BQ377+$D$7*BR377+$E$7*U377)</f>
        <v>0</v>
      </c>
      <c r="W377">
        <f>0.61365*exp(17.502*V377/(240.97+V377))</f>
        <v>0</v>
      </c>
      <c r="X377">
        <f>(Y377/Z377*100)</f>
        <v>0</v>
      </c>
      <c r="Y377">
        <f>BI377*(BN377+BO377)/1000</f>
        <v>0</v>
      </c>
      <c r="Z377">
        <f>0.61365*exp(17.502*BP377/(240.97+BP377))</f>
        <v>0</v>
      </c>
      <c r="AA377">
        <f>(W377-BI377*(BN377+BO377)/1000)</f>
        <v>0</v>
      </c>
      <c r="AB377">
        <f>(-I377*44100)</f>
        <v>0</v>
      </c>
      <c r="AC377">
        <f>2*29.3*Q377*0.92*(BP377-V377)</f>
        <v>0</v>
      </c>
      <c r="AD377">
        <f>2*0.95*5.67E-8*(((BP377+$B$7)+273)^4-(V377+273)^4)</f>
        <v>0</v>
      </c>
      <c r="AE377">
        <f>T377+AD377+AB377+AC377</f>
        <v>0</v>
      </c>
      <c r="AF377">
        <f>BM377*AT377*(BH377-BG377*(1000-AT377*BJ377)/(1000-AT377*BI377))/(100*BA377)</f>
        <v>0</v>
      </c>
      <c r="AG377">
        <f>1000*BM377*AT377*(BI377-BJ377)/(100*BA377*(1000-AT377*BI377))</f>
        <v>0</v>
      </c>
      <c r="AH377">
        <f>(AI377 - AJ377 - BN377*1E3/(8.314*(BP377+273.15)) * AL377/BM377 * AK377) * BM377/(100*BA377) * (1000 - BJ377)/1000</f>
        <v>0</v>
      </c>
      <c r="AI377">
        <v>426.886830284067</v>
      </c>
      <c r="AJ377">
        <v>425.1522</v>
      </c>
      <c r="AK377">
        <v>-0.0001377634642880287</v>
      </c>
      <c r="AL377">
        <v>67.23235276304786</v>
      </c>
      <c r="AM377">
        <f>(AO377 - AN377 + BN377*1E3/(8.314*(BP377+273.15)) * AQ377/BM377 * AP377) * BM377/(100*BA377) * 1000/(1000 - AO377)</f>
        <v>0</v>
      </c>
      <c r="AN377">
        <v>16.12615300382853</v>
      </c>
      <c r="AO377">
        <v>16.61652909090909</v>
      </c>
      <c r="AP377">
        <v>0.0001316764514956704</v>
      </c>
      <c r="AQ377">
        <v>78.517574111095</v>
      </c>
      <c r="AR377">
        <v>0</v>
      </c>
      <c r="AS377">
        <v>0</v>
      </c>
      <c r="AT377">
        <f>IF(AR377*$H$13&gt;=AV377,1.0,(AV377/(AV377-AR377*$H$13)))</f>
        <v>0</v>
      </c>
      <c r="AU377">
        <f>(AT377-1)*100</f>
        <v>0</v>
      </c>
      <c r="AV377">
        <f>MAX(0,($B$13+$C$13*BU377)/(1+$D$13*BU377)*BN377/(BP377+273)*$E$13)</f>
        <v>0</v>
      </c>
      <c r="AW377">
        <f>$B$11*BV377+$C$11*BW377+$F$11*CH377*(1-CK377)</f>
        <v>0</v>
      </c>
      <c r="AX377">
        <f>AW377*AY377</f>
        <v>0</v>
      </c>
      <c r="AY377">
        <f>($B$11*$D$9+$C$11*$D$9+$F$11*((CU377+CM377)/MAX(CU377+CM377+CV377, 0.1)*$I$9+CV377/MAX(CU377+CM377+CV377, 0.1)*$J$9))/($B$11+$C$11+$F$11)</f>
        <v>0</v>
      </c>
      <c r="AZ377">
        <f>($B$11*$K$9+$C$11*$K$9+$F$11*((CU377+CM377)/MAX(CU377+CM377+CV377, 0.1)*$P$9+CV377/MAX(CU377+CM377+CV377, 0.1)*$Q$9))/($B$11+$C$11+$F$11)</f>
        <v>0</v>
      </c>
      <c r="BA377">
        <v>6</v>
      </c>
      <c r="BB377">
        <v>0.5</v>
      </c>
      <c r="BC377" t="s">
        <v>355</v>
      </c>
      <c r="BD377">
        <v>2</v>
      </c>
      <c r="BE377" t="b">
        <v>1</v>
      </c>
      <c r="BF377">
        <v>1714169806.849999</v>
      </c>
      <c r="BG377">
        <v>418.0979666666668</v>
      </c>
      <c r="BH377">
        <v>420.0246333333334</v>
      </c>
      <c r="BI377">
        <v>16.60548666666667</v>
      </c>
      <c r="BJ377">
        <v>16.12626</v>
      </c>
      <c r="BK377">
        <v>420.3340333333333</v>
      </c>
      <c r="BL377">
        <v>16.60677666666666</v>
      </c>
      <c r="BM377">
        <v>599.9903666666667</v>
      </c>
      <c r="BN377">
        <v>101.1882666666666</v>
      </c>
      <c r="BO377">
        <v>0.09995364666666667</v>
      </c>
      <c r="BP377">
        <v>27.02712</v>
      </c>
      <c r="BQ377">
        <v>27.06345666666667</v>
      </c>
      <c r="BR377">
        <v>999.9000000000002</v>
      </c>
      <c r="BS377">
        <v>0</v>
      </c>
      <c r="BT377">
        <v>0</v>
      </c>
      <c r="BU377">
        <v>9994.773000000003</v>
      </c>
      <c r="BV377">
        <v>0</v>
      </c>
      <c r="BW377">
        <v>135.9893666666667</v>
      </c>
      <c r="BX377">
        <v>-1.926664</v>
      </c>
      <c r="BY377">
        <v>425.1578999999999</v>
      </c>
      <c r="BZ377">
        <v>426.9090333333334</v>
      </c>
      <c r="CA377">
        <v>0.4792273666666667</v>
      </c>
      <c r="CB377">
        <v>420.0246333333334</v>
      </c>
      <c r="CC377">
        <v>16.12626</v>
      </c>
      <c r="CD377">
        <v>1.680282</v>
      </c>
      <c r="CE377">
        <v>1.631789333333333</v>
      </c>
      <c r="CF377">
        <v>14.71545333333333</v>
      </c>
      <c r="CG377">
        <v>14.26231</v>
      </c>
      <c r="CH377">
        <v>400.0035666666666</v>
      </c>
      <c r="CI377">
        <v>0.8999629333333335</v>
      </c>
      <c r="CJ377">
        <v>0.10003704</v>
      </c>
      <c r="CK377">
        <v>0</v>
      </c>
      <c r="CL377">
        <v>156.2821</v>
      </c>
      <c r="CM377">
        <v>5.00098</v>
      </c>
      <c r="CN377">
        <v>922.9216666666667</v>
      </c>
      <c r="CO377">
        <v>3655.906333333333</v>
      </c>
      <c r="CP377">
        <v>37.47893333333333</v>
      </c>
      <c r="CQ377">
        <v>39.87049999999999</v>
      </c>
      <c r="CR377">
        <v>39.07473333333333</v>
      </c>
      <c r="CS377">
        <v>39.97469999999998</v>
      </c>
      <c r="CT377">
        <v>39.32683333333332</v>
      </c>
      <c r="CU377">
        <v>355.4886666666667</v>
      </c>
      <c r="CV377">
        <v>39.51499999999999</v>
      </c>
      <c r="CW377">
        <v>0</v>
      </c>
      <c r="CX377">
        <v>1714169902.1</v>
      </c>
      <c r="CY377">
        <v>0</v>
      </c>
      <c r="CZ377">
        <v>1714169784.1</v>
      </c>
      <c r="DA377" t="s">
        <v>1113</v>
      </c>
      <c r="DB377">
        <v>1714169784.1</v>
      </c>
      <c r="DC377">
        <v>1714166743.6</v>
      </c>
      <c r="DD377">
        <v>13</v>
      </c>
      <c r="DE377">
        <v>0.082</v>
      </c>
      <c r="DF377">
        <v>0.008</v>
      </c>
      <c r="DG377">
        <v>-2.245</v>
      </c>
      <c r="DH377">
        <v>-0.003</v>
      </c>
      <c r="DI377">
        <v>420</v>
      </c>
      <c r="DJ377">
        <v>16</v>
      </c>
      <c r="DK377">
        <v>0.2</v>
      </c>
      <c r="DL377">
        <v>0.18</v>
      </c>
      <c r="DM377">
        <v>-1.91211475</v>
      </c>
      <c r="DN377">
        <v>-0.1907636397748576</v>
      </c>
      <c r="DO377">
        <v>0.04082071416496163</v>
      </c>
      <c r="DP377">
        <v>0</v>
      </c>
      <c r="DQ377">
        <v>0.465056675</v>
      </c>
      <c r="DR377">
        <v>0.2292121463414634</v>
      </c>
      <c r="DS377">
        <v>0.02316290937726466</v>
      </c>
      <c r="DT377">
        <v>0</v>
      </c>
      <c r="DU377">
        <v>0</v>
      </c>
      <c r="DV377">
        <v>2</v>
      </c>
      <c r="DW377" t="s">
        <v>357</v>
      </c>
      <c r="DX377">
        <v>3.22906</v>
      </c>
      <c r="DY377">
        <v>2.70445</v>
      </c>
      <c r="DZ377">
        <v>0.105479</v>
      </c>
      <c r="EA377">
        <v>0.105735</v>
      </c>
      <c r="EB377">
        <v>0.0890132</v>
      </c>
      <c r="EC377">
        <v>0.08761969999999999</v>
      </c>
      <c r="ED377">
        <v>29197.9</v>
      </c>
      <c r="EE377">
        <v>28476.6</v>
      </c>
      <c r="EF377">
        <v>31260.3</v>
      </c>
      <c r="EG377">
        <v>30189.1</v>
      </c>
      <c r="EH377">
        <v>38146</v>
      </c>
      <c r="EI377">
        <v>36439.3</v>
      </c>
      <c r="EJ377">
        <v>43811.2</v>
      </c>
      <c r="EK377">
        <v>42177.3</v>
      </c>
      <c r="EL377">
        <v>2.12742</v>
      </c>
      <c r="EM377">
        <v>1.88862</v>
      </c>
      <c r="EN377">
        <v>0.12859</v>
      </c>
      <c r="EO377">
        <v>0</v>
      </c>
      <c r="EP377">
        <v>24.9719</v>
      </c>
      <c r="EQ377">
        <v>999.9</v>
      </c>
      <c r="ER377">
        <v>43.6</v>
      </c>
      <c r="ES377">
        <v>31.1</v>
      </c>
      <c r="ET377">
        <v>19.5457</v>
      </c>
      <c r="EU377">
        <v>61.9217</v>
      </c>
      <c r="EV377">
        <v>22.8486</v>
      </c>
      <c r="EW377">
        <v>1</v>
      </c>
      <c r="EX377">
        <v>-0.0456504</v>
      </c>
      <c r="EY377">
        <v>-1.37136</v>
      </c>
      <c r="EZ377">
        <v>20.1514</v>
      </c>
      <c r="FA377">
        <v>5.22388</v>
      </c>
      <c r="FB377">
        <v>11.998</v>
      </c>
      <c r="FC377">
        <v>4.9667</v>
      </c>
      <c r="FD377">
        <v>3.297</v>
      </c>
      <c r="FE377">
        <v>9999</v>
      </c>
      <c r="FF377">
        <v>9999</v>
      </c>
      <c r="FG377">
        <v>9999</v>
      </c>
      <c r="FH377">
        <v>31.7</v>
      </c>
      <c r="FI377">
        <v>4.97152</v>
      </c>
      <c r="FJ377">
        <v>1.8682</v>
      </c>
      <c r="FK377">
        <v>1.85959</v>
      </c>
      <c r="FL377">
        <v>1.86559</v>
      </c>
      <c r="FM377">
        <v>1.86356</v>
      </c>
      <c r="FN377">
        <v>1.86491</v>
      </c>
      <c r="FO377">
        <v>1.86035</v>
      </c>
      <c r="FP377">
        <v>1.86445</v>
      </c>
      <c r="FQ377">
        <v>0</v>
      </c>
      <c r="FR377">
        <v>0</v>
      </c>
      <c r="FS377">
        <v>0</v>
      </c>
      <c r="FT377">
        <v>0</v>
      </c>
      <c r="FU377" t="s">
        <v>358</v>
      </c>
      <c r="FV377" t="s">
        <v>359</v>
      </c>
      <c r="FW377" t="s">
        <v>360</v>
      </c>
      <c r="FX377" t="s">
        <v>360</v>
      </c>
      <c r="FY377" t="s">
        <v>360</v>
      </c>
      <c r="FZ377" t="s">
        <v>360</v>
      </c>
      <c r="GA377">
        <v>0</v>
      </c>
      <c r="GB377">
        <v>100</v>
      </c>
      <c r="GC377">
        <v>100</v>
      </c>
      <c r="GD377">
        <v>-2.236</v>
      </c>
      <c r="GE377">
        <v>-0.0012</v>
      </c>
      <c r="GF377">
        <v>-0.3890628903867854</v>
      </c>
      <c r="GG377">
        <v>-0.004200780211792431</v>
      </c>
      <c r="GH377">
        <v>-6.086107273994438E-07</v>
      </c>
      <c r="GI377">
        <v>3.538391214060535E-10</v>
      </c>
      <c r="GJ377">
        <v>-0.02887423234413912</v>
      </c>
      <c r="GK377">
        <v>0.006682484536868237</v>
      </c>
      <c r="GL377">
        <v>-0.0007200357986506558</v>
      </c>
      <c r="GM377">
        <v>2.515042002614049E-05</v>
      </c>
      <c r="GN377">
        <v>15</v>
      </c>
      <c r="GO377">
        <v>1944</v>
      </c>
      <c r="GP377">
        <v>3</v>
      </c>
      <c r="GQ377">
        <v>20</v>
      </c>
      <c r="GR377">
        <v>0.5</v>
      </c>
      <c r="GS377">
        <v>51.2</v>
      </c>
      <c r="GT377">
        <v>1.13037</v>
      </c>
      <c r="GU377">
        <v>2.44873</v>
      </c>
      <c r="GV377">
        <v>1.44775</v>
      </c>
      <c r="GW377">
        <v>2.2876</v>
      </c>
      <c r="GX377">
        <v>1.55151</v>
      </c>
      <c r="GY377">
        <v>2.27661</v>
      </c>
      <c r="GZ377">
        <v>36.5759</v>
      </c>
      <c r="HA377">
        <v>24.0787</v>
      </c>
      <c r="HB377">
        <v>18</v>
      </c>
      <c r="HC377">
        <v>597.63</v>
      </c>
      <c r="HD377">
        <v>447.239</v>
      </c>
      <c r="HE377">
        <v>28.0007</v>
      </c>
      <c r="HF377">
        <v>26.4648</v>
      </c>
      <c r="HG377">
        <v>29.9999</v>
      </c>
      <c r="HH377">
        <v>26.5637</v>
      </c>
      <c r="HI377">
        <v>26.5307</v>
      </c>
      <c r="HJ377">
        <v>22.642</v>
      </c>
      <c r="HK377">
        <v>27.6858</v>
      </c>
      <c r="HL377">
        <v>52.4315</v>
      </c>
      <c r="HM377">
        <v>28</v>
      </c>
      <c r="HN377">
        <v>420</v>
      </c>
      <c r="HO377">
        <v>16.1068</v>
      </c>
      <c r="HP377">
        <v>99.20440000000001</v>
      </c>
      <c r="HQ377">
        <v>100.762</v>
      </c>
    </row>
    <row r="378" spans="1:225">
      <c r="A378">
        <v>362</v>
      </c>
      <c r="B378">
        <v>1714169824.6</v>
      </c>
      <c r="C378">
        <v>18767.5</v>
      </c>
      <c r="D378" t="s">
        <v>1116</v>
      </c>
      <c r="E378" t="s">
        <v>1117</v>
      </c>
      <c r="F378">
        <v>5</v>
      </c>
      <c r="G378" t="s">
        <v>717</v>
      </c>
      <c r="H378">
        <v>1714169816.927586</v>
      </c>
      <c r="I378">
        <f>(J378)/1000</f>
        <v>0</v>
      </c>
      <c r="J378">
        <f>IF(BE378, AM378, AG378)</f>
        <v>0</v>
      </c>
      <c r="K378">
        <f>IF(BE378, AH378, AF378)</f>
        <v>0</v>
      </c>
      <c r="L378">
        <f>BG378 - IF(AT378&gt;1, K378*BA378*100.0/(AV378*BU378), 0)</f>
        <v>0</v>
      </c>
      <c r="M378">
        <f>((S378-I378/2)*L378-K378)/(S378+I378/2)</f>
        <v>0</v>
      </c>
      <c r="N378">
        <f>M378*(BN378+BO378)/1000.0</f>
        <v>0</v>
      </c>
      <c r="O378">
        <f>(BG378 - IF(AT378&gt;1, K378*BA378*100.0/(AV378*BU378), 0))*(BN378+BO378)/1000.0</f>
        <v>0</v>
      </c>
      <c r="P378">
        <f>2.0/((1/R378-1/Q378)+SIGN(R378)*SQRT((1/R378-1/Q378)*(1/R378-1/Q378) + 4*BB378/((BB378+1)*(BB378+1))*(2*1/R378*1/Q378-1/Q378*1/Q378)))</f>
        <v>0</v>
      </c>
      <c r="Q378">
        <f>IF(LEFT(BC378,1)&lt;&gt;"0",IF(LEFT(BC378,1)="1",3.0,BD378),$D$5+$E$5*(BU378*BN378/($K$5*1000))+$F$5*(BU378*BN378/($K$5*1000))*MAX(MIN(BA378,$J$5),$I$5)*MAX(MIN(BA378,$J$5),$I$5)+$G$5*MAX(MIN(BA378,$J$5),$I$5)*(BU378*BN378/($K$5*1000))+$H$5*(BU378*BN378/($K$5*1000))*(BU378*BN378/($K$5*1000)))</f>
        <v>0</v>
      </c>
      <c r="R378">
        <f>I378*(1000-(1000*0.61365*exp(17.502*V378/(240.97+V378))/(BN378+BO378)+BI378)/2)/(1000*0.61365*exp(17.502*V378/(240.97+V378))/(BN378+BO378)-BI378)</f>
        <v>0</v>
      </c>
      <c r="S378">
        <f>1/((BB378+1)/(P378/1.6)+1/(Q378/1.37)) + BB378/((BB378+1)/(P378/1.6) + BB378/(Q378/1.37))</f>
        <v>0</v>
      </c>
      <c r="T378">
        <f>(AW378*AZ378)</f>
        <v>0</v>
      </c>
      <c r="U378">
        <f>(BP378+(T378+2*0.95*5.67E-8*(((BP378+$B$7)+273)^4-(BP378+273)^4)-44100*I378)/(1.84*29.3*Q378+8*0.95*5.67E-8*(BP378+273)^3))</f>
        <v>0</v>
      </c>
      <c r="V378">
        <f>($C$7*BQ378+$D$7*BR378+$E$7*U378)</f>
        <v>0</v>
      </c>
      <c r="W378">
        <f>0.61365*exp(17.502*V378/(240.97+V378))</f>
        <v>0</v>
      </c>
      <c r="X378">
        <f>(Y378/Z378*100)</f>
        <v>0</v>
      </c>
      <c r="Y378">
        <f>BI378*(BN378+BO378)/1000</f>
        <v>0</v>
      </c>
      <c r="Z378">
        <f>0.61365*exp(17.502*BP378/(240.97+BP378))</f>
        <v>0</v>
      </c>
      <c r="AA378">
        <f>(W378-BI378*(BN378+BO378)/1000)</f>
        <v>0</v>
      </c>
      <c r="AB378">
        <f>(-I378*44100)</f>
        <v>0</v>
      </c>
      <c r="AC378">
        <f>2*29.3*Q378*0.92*(BP378-V378)</f>
        <v>0</v>
      </c>
      <c r="AD378">
        <f>2*0.95*5.67E-8*(((BP378+$B$7)+273)^4-(V378+273)^4)</f>
        <v>0</v>
      </c>
      <c r="AE378">
        <f>T378+AD378+AB378+AC378</f>
        <v>0</v>
      </c>
      <c r="AF378">
        <f>BM378*AT378*(BH378-BG378*(1000-AT378*BJ378)/(1000-AT378*BI378))/(100*BA378)</f>
        <v>0</v>
      </c>
      <c r="AG378">
        <f>1000*BM378*AT378*(BI378-BJ378)/(100*BA378*(1000-AT378*BI378))</f>
        <v>0</v>
      </c>
      <c r="AH378">
        <f>(AI378 - AJ378 - BN378*1E3/(8.314*(BP378+273.15)) * AL378/BM378 * AK378) * BM378/(100*BA378) * (1000 - BJ378)/1000</f>
        <v>0</v>
      </c>
      <c r="AI378">
        <v>426.8878174874139</v>
      </c>
      <c r="AJ378">
        <v>425.0960787878788</v>
      </c>
      <c r="AK378">
        <v>-0.0003373132240795556</v>
      </c>
      <c r="AL378">
        <v>67.23235276304786</v>
      </c>
      <c r="AM378">
        <f>(AO378 - AN378 + BN378*1E3/(8.314*(BP378+273.15)) * AQ378/BM378 * AP378) * BM378/(100*BA378) * 1000/(1000 - AO378)</f>
        <v>0</v>
      </c>
      <c r="AN378">
        <v>16.12506212330519</v>
      </c>
      <c r="AO378">
        <v>16.6191509090909</v>
      </c>
      <c r="AP378">
        <v>4.825193254128648E-06</v>
      </c>
      <c r="AQ378">
        <v>78.517574111095</v>
      </c>
      <c r="AR378">
        <v>0</v>
      </c>
      <c r="AS378">
        <v>0</v>
      </c>
      <c r="AT378">
        <f>IF(AR378*$H$13&gt;=AV378,1.0,(AV378/(AV378-AR378*$H$13)))</f>
        <v>0</v>
      </c>
      <c r="AU378">
        <f>(AT378-1)*100</f>
        <v>0</v>
      </c>
      <c r="AV378">
        <f>MAX(0,($B$13+$C$13*BU378)/(1+$D$13*BU378)*BN378/(BP378+273)*$E$13)</f>
        <v>0</v>
      </c>
      <c r="AW378">
        <f>$B$11*BV378+$C$11*BW378+$F$11*CH378*(1-CK378)</f>
        <v>0</v>
      </c>
      <c r="AX378">
        <f>AW378*AY378</f>
        <v>0</v>
      </c>
      <c r="AY378">
        <f>($B$11*$D$9+$C$11*$D$9+$F$11*((CU378+CM378)/MAX(CU378+CM378+CV378, 0.1)*$I$9+CV378/MAX(CU378+CM378+CV378, 0.1)*$J$9))/($B$11+$C$11+$F$11)</f>
        <v>0</v>
      </c>
      <c r="AZ378">
        <f>($B$11*$K$9+$C$11*$K$9+$F$11*((CU378+CM378)/MAX(CU378+CM378+CV378, 0.1)*$P$9+CV378/MAX(CU378+CM378+CV378, 0.1)*$Q$9))/($B$11+$C$11+$F$11)</f>
        <v>0</v>
      </c>
      <c r="BA378">
        <v>6</v>
      </c>
      <c r="BB378">
        <v>0.5</v>
      </c>
      <c r="BC378" t="s">
        <v>355</v>
      </c>
      <c r="BD378">
        <v>2</v>
      </c>
      <c r="BE378" t="b">
        <v>1</v>
      </c>
      <c r="BF378">
        <v>1714169816.927586</v>
      </c>
      <c r="BG378">
        <v>418.0626896551724</v>
      </c>
      <c r="BH378">
        <v>419.9841034482758</v>
      </c>
      <c r="BI378">
        <v>16.61724137931034</v>
      </c>
      <c r="BJ378">
        <v>16.1257</v>
      </c>
      <c r="BK378">
        <v>420.2984827586207</v>
      </c>
      <c r="BL378">
        <v>16.61848620689656</v>
      </c>
      <c r="BM378">
        <v>600.0059310344828</v>
      </c>
      <c r="BN378">
        <v>101.1942068965517</v>
      </c>
      <c r="BO378">
        <v>0.1000350689655173</v>
      </c>
      <c r="BP378">
        <v>27.03876551724138</v>
      </c>
      <c r="BQ378">
        <v>27.07574137931034</v>
      </c>
      <c r="BR378">
        <v>999.9000000000002</v>
      </c>
      <c r="BS378">
        <v>0</v>
      </c>
      <c r="BT378">
        <v>0</v>
      </c>
      <c r="BU378">
        <v>10000.6875862069</v>
      </c>
      <c r="BV378">
        <v>0</v>
      </c>
      <c r="BW378">
        <v>136.3508275862069</v>
      </c>
      <c r="BX378">
        <v>-1.921498275862069</v>
      </c>
      <c r="BY378">
        <v>425.1268965517241</v>
      </c>
      <c r="BZ378">
        <v>426.8676206896552</v>
      </c>
      <c r="CA378">
        <v>0.4915294137931034</v>
      </c>
      <c r="CB378">
        <v>419.9841034482758</v>
      </c>
      <c r="CC378">
        <v>16.1257</v>
      </c>
      <c r="CD378">
        <v>1.681569655172414</v>
      </c>
      <c r="CE378">
        <v>1.631829655172413</v>
      </c>
      <c r="CF378">
        <v>14.72733103448276</v>
      </c>
      <c r="CG378">
        <v>14.2627</v>
      </c>
      <c r="CH378">
        <v>400.014724137931</v>
      </c>
      <c r="CI378">
        <v>0.8999844137931031</v>
      </c>
      <c r="CJ378">
        <v>0.1000155379310345</v>
      </c>
      <c r="CK378">
        <v>0</v>
      </c>
      <c r="CL378">
        <v>155.6466206896552</v>
      </c>
      <c r="CM378">
        <v>5.00098</v>
      </c>
      <c r="CN378">
        <v>922.8614482758622</v>
      </c>
      <c r="CO378">
        <v>3656.036206896551</v>
      </c>
      <c r="CP378">
        <v>37.29286206896551</v>
      </c>
      <c r="CQ378">
        <v>39.60537931034482</v>
      </c>
      <c r="CR378">
        <v>38.88982758620689</v>
      </c>
      <c r="CS378">
        <v>39.57731034482758</v>
      </c>
      <c r="CT378">
        <v>39.13127586206897</v>
      </c>
      <c r="CU378">
        <v>355.506551724138</v>
      </c>
      <c r="CV378">
        <v>39.50620689655172</v>
      </c>
      <c r="CW378">
        <v>0</v>
      </c>
      <c r="CX378">
        <v>1714169911.7</v>
      </c>
      <c r="CY378">
        <v>0</v>
      </c>
      <c r="CZ378">
        <v>1714169784.1</v>
      </c>
      <c r="DA378" t="s">
        <v>1113</v>
      </c>
      <c r="DB378">
        <v>1714169784.1</v>
      </c>
      <c r="DC378">
        <v>1714166743.6</v>
      </c>
      <c r="DD378">
        <v>13</v>
      </c>
      <c r="DE378">
        <v>0.082</v>
      </c>
      <c r="DF378">
        <v>0.008</v>
      </c>
      <c r="DG378">
        <v>-2.245</v>
      </c>
      <c r="DH378">
        <v>-0.003</v>
      </c>
      <c r="DI378">
        <v>420</v>
      </c>
      <c r="DJ378">
        <v>16</v>
      </c>
      <c r="DK378">
        <v>0.2</v>
      </c>
      <c r="DL378">
        <v>0.18</v>
      </c>
      <c r="DM378">
        <v>-1.9136675</v>
      </c>
      <c r="DN378">
        <v>-0.09077133208254759</v>
      </c>
      <c r="DO378">
        <v>0.04000667867681595</v>
      </c>
      <c r="DP378">
        <v>1</v>
      </c>
      <c r="DQ378">
        <v>0.487887275</v>
      </c>
      <c r="DR378">
        <v>0.05720155722326354</v>
      </c>
      <c r="DS378">
        <v>0.006096598129233628</v>
      </c>
      <c r="DT378">
        <v>1</v>
      </c>
      <c r="DU378">
        <v>2</v>
      </c>
      <c r="DV378">
        <v>2</v>
      </c>
      <c r="DW378" t="s">
        <v>365</v>
      </c>
      <c r="DX378">
        <v>3.22934</v>
      </c>
      <c r="DY378">
        <v>2.70435</v>
      </c>
      <c r="DZ378">
        <v>0.105473</v>
      </c>
      <c r="EA378">
        <v>0.105756</v>
      </c>
      <c r="EB378">
        <v>0.0890281</v>
      </c>
      <c r="EC378">
        <v>0.08761770000000001</v>
      </c>
      <c r="ED378">
        <v>29198.5</v>
      </c>
      <c r="EE378">
        <v>28476.1</v>
      </c>
      <c r="EF378">
        <v>31260.8</v>
      </c>
      <c r="EG378">
        <v>30189.3</v>
      </c>
      <c r="EH378">
        <v>38146</v>
      </c>
      <c r="EI378">
        <v>36439.6</v>
      </c>
      <c r="EJ378">
        <v>43811.9</v>
      </c>
      <c r="EK378">
        <v>42177.5</v>
      </c>
      <c r="EL378">
        <v>2.1281</v>
      </c>
      <c r="EM378">
        <v>1.88883</v>
      </c>
      <c r="EN378">
        <v>0.126608</v>
      </c>
      <c r="EO378">
        <v>0</v>
      </c>
      <c r="EP378">
        <v>24.9943</v>
      </c>
      <c r="EQ378">
        <v>999.9</v>
      </c>
      <c r="ER378">
        <v>43.6</v>
      </c>
      <c r="ES378">
        <v>31.1</v>
      </c>
      <c r="ET378">
        <v>19.5464</v>
      </c>
      <c r="EU378">
        <v>61.6717</v>
      </c>
      <c r="EV378">
        <v>22.2396</v>
      </c>
      <c r="EW378">
        <v>1</v>
      </c>
      <c r="EX378">
        <v>-0.0456174</v>
      </c>
      <c r="EY378">
        <v>-1.37032</v>
      </c>
      <c r="EZ378">
        <v>20.1514</v>
      </c>
      <c r="FA378">
        <v>5.22388</v>
      </c>
      <c r="FB378">
        <v>11.998</v>
      </c>
      <c r="FC378">
        <v>4.96675</v>
      </c>
      <c r="FD378">
        <v>3.297</v>
      </c>
      <c r="FE378">
        <v>9999</v>
      </c>
      <c r="FF378">
        <v>9999</v>
      </c>
      <c r="FG378">
        <v>9999</v>
      </c>
      <c r="FH378">
        <v>31.7</v>
      </c>
      <c r="FI378">
        <v>4.97152</v>
      </c>
      <c r="FJ378">
        <v>1.86823</v>
      </c>
      <c r="FK378">
        <v>1.85958</v>
      </c>
      <c r="FL378">
        <v>1.86557</v>
      </c>
      <c r="FM378">
        <v>1.86356</v>
      </c>
      <c r="FN378">
        <v>1.86488</v>
      </c>
      <c r="FO378">
        <v>1.86035</v>
      </c>
      <c r="FP378">
        <v>1.86443</v>
      </c>
      <c r="FQ378">
        <v>0</v>
      </c>
      <c r="FR378">
        <v>0</v>
      </c>
      <c r="FS378">
        <v>0</v>
      </c>
      <c r="FT378">
        <v>0</v>
      </c>
      <c r="FU378" t="s">
        <v>358</v>
      </c>
      <c r="FV378" t="s">
        <v>359</v>
      </c>
      <c r="FW378" t="s">
        <v>360</v>
      </c>
      <c r="FX378" t="s">
        <v>360</v>
      </c>
      <c r="FY378" t="s">
        <v>360</v>
      </c>
      <c r="FZ378" t="s">
        <v>360</v>
      </c>
      <c r="GA378">
        <v>0</v>
      </c>
      <c r="GB378">
        <v>100</v>
      </c>
      <c r="GC378">
        <v>100</v>
      </c>
      <c r="GD378">
        <v>-2.236</v>
      </c>
      <c r="GE378">
        <v>-0.0012</v>
      </c>
      <c r="GF378">
        <v>-0.3890628903867854</v>
      </c>
      <c r="GG378">
        <v>-0.004200780211792431</v>
      </c>
      <c r="GH378">
        <v>-6.086107273994438E-07</v>
      </c>
      <c r="GI378">
        <v>3.538391214060535E-10</v>
      </c>
      <c r="GJ378">
        <v>-0.02887423234413912</v>
      </c>
      <c r="GK378">
        <v>0.006682484536868237</v>
      </c>
      <c r="GL378">
        <v>-0.0007200357986506558</v>
      </c>
      <c r="GM378">
        <v>2.515042002614049E-05</v>
      </c>
      <c r="GN378">
        <v>15</v>
      </c>
      <c r="GO378">
        <v>1944</v>
      </c>
      <c r="GP378">
        <v>3</v>
      </c>
      <c r="GQ378">
        <v>20</v>
      </c>
      <c r="GR378">
        <v>0.7</v>
      </c>
      <c r="GS378">
        <v>51.4</v>
      </c>
      <c r="GT378">
        <v>1.13037</v>
      </c>
      <c r="GU378">
        <v>2.44263</v>
      </c>
      <c r="GV378">
        <v>1.44775</v>
      </c>
      <c r="GW378">
        <v>2.2876</v>
      </c>
      <c r="GX378">
        <v>1.55151</v>
      </c>
      <c r="GY378">
        <v>2.36694</v>
      </c>
      <c r="GZ378">
        <v>36.5759</v>
      </c>
      <c r="HA378">
        <v>24.0875</v>
      </c>
      <c r="HB378">
        <v>18</v>
      </c>
      <c r="HC378">
        <v>598.057</v>
      </c>
      <c r="HD378">
        <v>447.325</v>
      </c>
      <c r="HE378">
        <v>28</v>
      </c>
      <c r="HF378">
        <v>26.4615</v>
      </c>
      <c r="HG378">
        <v>30</v>
      </c>
      <c r="HH378">
        <v>26.5593</v>
      </c>
      <c r="HI378">
        <v>26.5262</v>
      </c>
      <c r="HJ378">
        <v>22.6424</v>
      </c>
      <c r="HK378">
        <v>27.6858</v>
      </c>
      <c r="HL378">
        <v>52.4315</v>
      </c>
      <c r="HM378">
        <v>28</v>
      </c>
      <c r="HN378">
        <v>420</v>
      </c>
      <c r="HO378">
        <v>16.0941</v>
      </c>
      <c r="HP378">
        <v>99.2059</v>
      </c>
      <c r="HQ378">
        <v>100.762</v>
      </c>
    </row>
    <row r="379" spans="1:225">
      <c r="A379">
        <v>363</v>
      </c>
      <c r="B379">
        <v>1714169834.6</v>
      </c>
      <c r="C379">
        <v>18777.5</v>
      </c>
      <c r="D379" t="s">
        <v>1118</v>
      </c>
      <c r="E379" t="s">
        <v>1119</v>
      </c>
      <c r="F379">
        <v>5</v>
      </c>
      <c r="G379" t="s">
        <v>717</v>
      </c>
      <c r="H379">
        <v>1714169826.666666</v>
      </c>
      <c r="I379">
        <f>(J379)/1000</f>
        <v>0</v>
      </c>
      <c r="J379">
        <f>IF(BE379, AM379, AG379)</f>
        <v>0</v>
      </c>
      <c r="K379">
        <f>IF(BE379, AH379, AF379)</f>
        <v>0</v>
      </c>
      <c r="L379">
        <f>BG379 - IF(AT379&gt;1, K379*BA379*100.0/(AV379*BU379), 0)</f>
        <v>0</v>
      </c>
      <c r="M379">
        <f>((S379-I379/2)*L379-K379)/(S379+I379/2)</f>
        <v>0</v>
      </c>
      <c r="N379">
        <f>M379*(BN379+BO379)/1000.0</f>
        <v>0</v>
      </c>
      <c r="O379">
        <f>(BG379 - IF(AT379&gt;1, K379*BA379*100.0/(AV379*BU379), 0))*(BN379+BO379)/1000.0</f>
        <v>0</v>
      </c>
      <c r="P379">
        <f>2.0/((1/R379-1/Q379)+SIGN(R379)*SQRT((1/R379-1/Q379)*(1/R379-1/Q379) + 4*BB379/((BB379+1)*(BB379+1))*(2*1/R379*1/Q379-1/Q379*1/Q379)))</f>
        <v>0</v>
      </c>
      <c r="Q379">
        <f>IF(LEFT(BC379,1)&lt;&gt;"0",IF(LEFT(BC379,1)="1",3.0,BD379),$D$5+$E$5*(BU379*BN379/($K$5*1000))+$F$5*(BU379*BN379/($K$5*1000))*MAX(MIN(BA379,$J$5),$I$5)*MAX(MIN(BA379,$J$5),$I$5)+$G$5*MAX(MIN(BA379,$J$5),$I$5)*(BU379*BN379/($K$5*1000))+$H$5*(BU379*BN379/($K$5*1000))*(BU379*BN379/($K$5*1000)))</f>
        <v>0</v>
      </c>
      <c r="R379">
        <f>I379*(1000-(1000*0.61365*exp(17.502*V379/(240.97+V379))/(BN379+BO379)+BI379)/2)/(1000*0.61365*exp(17.502*V379/(240.97+V379))/(BN379+BO379)-BI379)</f>
        <v>0</v>
      </c>
      <c r="S379">
        <f>1/((BB379+1)/(P379/1.6)+1/(Q379/1.37)) + BB379/((BB379+1)/(P379/1.6) + BB379/(Q379/1.37))</f>
        <v>0</v>
      </c>
      <c r="T379">
        <f>(AW379*AZ379)</f>
        <v>0</v>
      </c>
      <c r="U379">
        <f>(BP379+(T379+2*0.95*5.67E-8*(((BP379+$B$7)+273)^4-(BP379+273)^4)-44100*I379)/(1.84*29.3*Q379+8*0.95*5.67E-8*(BP379+273)^3))</f>
        <v>0</v>
      </c>
      <c r="V379">
        <f>($C$7*BQ379+$D$7*BR379+$E$7*U379)</f>
        <v>0</v>
      </c>
      <c r="W379">
        <f>0.61365*exp(17.502*V379/(240.97+V379))</f>
        <v>0</v>
      </c>
      <c r="X379">
        <f>(Y379/Z379*100)</f>
        <v>0</v>
      </c>
      <c r="Y379">
        <f>BI379*(BN379+BO379)/1000</f>
        <v>0</v>
      </c>
      <c r="Z379">
        <f>0.61365*exp(17.502*BP379/(240.97+BP379))</f>
        <v>0</v>
      </c>
      <c r="AA379">
        <f>(W379-BI379*(BN379+BO379)/1000)</f>
        <v>0</v>
      </c>
      <c r="AB379">
        <f>(-I379*44100)</f>
        <v>0</v>
      </c>
      <c r="AC379">
        <f>2*29.3*Q379*0.92*(BP379-V379)</f>
        <v>0</v>
      </c>
      <c r="AD379">
        <f>2*0.95*5.67E-8*(((BP379+$B$7)+273)^4-(V379+273)^4)</f>
        <v>0</v>
      </c>
      <c r="AE379">
        <f>T379+AD379+AB379+AC379</f>
        <v>0</v>
      </c>
      <c r="AF379">
        <f>BM379*AT379*(BH379-BG379*(1000-AT379*BJ379)/(1000-AT379*BI379))/(100*BA379)</f>
        <v>0</v>
      </c>
      <c r="AG379">
        <f>1000*BM379*AT379*(BI379-BJ379)/(100*BA379*(1000-AT379*BI379))</f>
        <v>0</v>
      </c>
      <c r="AH379">
        <f>(AI379 - AJ379 - BN379*1E3/(8.314*(BP379+273.15)) * AL379/BM379 * AK379) * BM379/(100*BA379) * (1000 - BJ379)/1000</f>
        <v>0</v>
      </c>
      <c r="AI379">
        <v>426.8359516236968</v>
      </c>
      <c r="AJ379">
        <v>425.1047393939393</v>
      </c>
      <c r="AK379">
        <v>-0.02092941998298525</v>
      </c>
      <c r="AL379">
        <v>67.23235276304786</v>
      </c>
      <c r="AM379">
        <f>(AO379 - AN379 + BN379*1E3/(8.314*(BP379+273.15)) * AQ379/BM379 * AP379) * BM379/(100*BA379) * 1000/(1000 - AO379)</f>
        <v>0</v>
      </c>
      <c r="AN379">
        <v>16.12354763345665</v>
      </c>
      <c r="AO379">
        <v>16.61682787878788</v>
      </c>
      <c r="AP379">
        <v>-4.335913384424321E-05</v>
      </c>
      <c r="AQ379">
        <v>78.517574111095</v>
      </c>
      <c r="AR379">
        <v>0</v>
      </c>
      <c r="AS379">
        <v>0</v>
      </c>
      <c r="AT379">
        <f>IF(AR379*$H$13&gt;=AV379,1.0,(AV379/(AV379-AR379*$H$13)))</f>
        <v>0</v>
      </c>
      <c r="AU379">
        <f>(AT379-1)*100</f>
        <v>0</v>
      </c>
      <c r="AV379">
        <f>MAX(0,($B$13+$C$13*BU379)/(1+$D$13*BU379)*BN379/(BP379+273)*$E$13)</f>
        <v>0</v>
      </c>
      <c r="AW379">
        <f>$B$11*BV379+$C$11*BW379+$F$11*CH379*(1-CK379)</f>
        <v>0</v>
      </c>
      <c r="AX379">
        <f>AW379*AY379</f>
        <v>0</v>
      </c>
      <c r="AY379">
        <f>($B$11*$D$9+$C$11*$D$9+$F$11*((CU379+CM379)/MAX(CU379+CM379+CV379, 0.1)*$I$9+CV379/MAX(CU379+CM379+CV379, 0.1)*$J$9))/($B$11+$C$11+$F$11)</f>
        <v>0</v>
      </c>
      <c r="AZ379">
        <f>($B$11*$K$9+$C$11*$K$9+$F$11*((CU379+CM379)/MAX(CU379+CM379+CV379, 0.1)*$P$9+CV379/MAX(CU379+CM379+CV379, 0.1)*$Q$9))/($B$11+$C$11+$F$11)</f>
        <v>0</v>
      </c>
      <c r="BA379">
        <v>6</v>
      </c>
      <c r="BB379">
        <v>0.5</v>
      </c>
      <c r="BC379" t="s">
        <v>355</v>
      </c>
      <c r="BD379">
        <v>2</v>
      </c>
      <c r="BE379" t="b">
        <v>1</v>
      </c>
      <c r="BF379">
        <v>1714169826.666666</v>
      </c>
      <c r="BG379">
        <v>418.0535666666667</v>
      </c>
      <c r="BH379">
        <v>419.9969666666667</v>
      </c>
      <c r="BI379">
        <v>16.61937</v>
      </c>
      <c r="BJ379">
        <v>16.12438666666667</v>
      </c>
      <c r="BK379">
        <v>420.2893000000001</v>
      </c>
      <c r="BL379">
        <v>16.62060333333333</v>
      </c>
      <c r="BM379">
        <v>600.0171333333332</v>
      </c>
      <c r="BN379">
        <v>101.1944</v>
      </c>
      <c r="BO379">
        <v>0.1000436633333333</v>
      </c>
      <c r="BP379">
        <v>27.03382</v>
      </c>
      <c r="BQ379">
        <v>27.07249666666667</v>
      </c>
      <c r="BR379">
        <v>999.9000000000002</v>
      </c>
      <c r="BS379">
        <v>0</v>
      </c>
      <c r="BT379">
        <v>0</v>
      </c>
      <c r="BU379">
        <v>10000.27166666667</v>
      </c>
      <c r="BV379">
        <v>0</v>
      </c>
      <c r="BW379">
        <v>134.5558666666667</v>
      </c>
      <c r="BX379">
        <v>-1.943400333333333</v>
      </c>
      <c r="BY379">
        <v>425.1186666666666</v>
      </c>
      <c r="BZ379">
        <v>426.8801</v>
      </c>
      <c r="CA379">
        <v>0.494989</v>
      </c>
      <c r="CB379">
        <v>419.9969666666667</v>
      </c>
      <c r="CC379">
        <v>16.12438666666667</v>
      </c>
      <c r="CD379">
        <v>1.681784666666666</v>
      </c>
      <c r="CE379">
        <v>1.631696333333334</v>
      </c>
      <c r="CF379">
        <v>14.72931333333333</v>
      </c>
      <c r="CG379">
        <v>14.26142</v>
      </c>
      <c r="CH379">
        <v>400.0226333333333</v>
      </c>
      <c r="CI379">
        <v>0.9000097999999996</v>
      </c>
      <c r="CJ379">
        <v>0.09999011000000003</v>
      </c>
      <c r="CK379">
        <v>0</v>
      </c>
      <c r="CL379">
        <v>155.3883666666667</v>
      </c>
      <c r="CM379">
        <v>5.00098</v>
      </c>
      <c r="CN379">
        <v>920.8535999999999</v>
      </c>
      <c r="CO379">
        <v>3656.141666666667</v>
      </c>
      <c r="CP379">
        <v>37.12683333333333</v>
      </c>
      <c r="CQ379">
        <v>39.38523333333333</v>
      </c>
      <c r="CR379">
        <v>38.72259999999999</v>
      </c>
      <c r="CS379">
        <v>39.22056666666666</v>
      </c>
      <c r="CT379">
        <v>38.94766666666666</v>
      </c>
      <c r="CU379">
        <v>355.523</v>
      </c>
      <c r="CV379">
        <v>39.499</v>
      </c>
      <c r="CW379">
        <v>0</v>
      </c>
      <c r="CX379">
        <v>1714169921.9</v>
      </c>
      <c r="CY379">
        <v>0</v>
      </c>
      <c r="CZ379">
        <v>1714169784.1</v>
      </c>
      <c r="DA379" t="s">
        <v>1113</v>
      </c>
      <c r="DB379">
        <v>1714169784.1</v>
      </c>
      <c r="DC379">
        <v>1714166743.6</v>
      </c>
      <c r="DD379">
        <v>13</v>
      </c>
      <c r="DE379">
        <v>0.082</v>
      </c>
      <c r="DF379">
        <v>0.008</v>
      </c>
      <c r="DG379">
        <v>-2.245</v>
      </c>
      <c r="DH379">
        <v>-0.003</v>
      </c>
      <c r="DI379">
        <v>420</v>
      </c>
      <c r="DJ379">
        <v>16</v>
      </c>
      <c r="DK379">
        <v>0.2</v>
      </c>
      <c r="DL379">
        <v>0.18</v>
      </c>
      <c r="DM379">
        <v>-1.92704625</v>
      </c>
      <c r="DN379">
        <v>-0.175065928705436</v>
      </c>
      <c r="DO379">
        <v>0.05431655156062007</v>
      </c>
      <c r="DP379">
        <v>0</v>
      </c>
      <c r="DQ379">
        <v>0.4939913</v>
      </c>
      <c r="DR379">
        <v>0.01895484427767286</v>
      </c>
      <c r="DS379">
        <v>0.001957807360288551</v>
      </c>
      <c r="DT379">
        <v>1</v>
      </c>
      <c r="DU379">
        <v>1</v>
      </c>
      <c r="DV379">
        <v>2</v>
      </c>
      <c r="DW379" t="s">
        <v>368</v>
      </c>
      <c r="DX379">
        <v>3.22916</v>
      </c>
      <c r="DY379">
        <v>2.70425</v>
      </c>
      <c r="DZ379">
        <v>0.10547</v>
      </c>
      <c r="EA379">
        <v>0.105744</v>
      </c>
      <c r="EB379">
        <v>0.0890104</v>
      </c>
      <c r="EC379">
        <v>0.08760220000000001</v>
      </c>
      <c r="ED379">
        <v>29197.7</v>
      </c>
      <c r="EE379">
        <v>28476.7</v>
      </c>
      <c r="EF379">
        <v>31259.7</v>
      </c>
      <c r="EG379">
        <v>30189.6</v>
      </c>
      <c r="EH379">
        <v>38145.5</v>
      </c>
      <c r="EI379">
        <v>36440.9</v>
      </c>
      <c r="EJ379">
        <v>43810.5</v>
      </c>
      <c r="EK379">
        <v>42178.3</v>
      </c>
      <c r="EL379">
        <v>2.12835</v>
      </c>
      <c r="EM379">
        <v>1.88953</v>
      </c>
      <c r="EN379">
        <v>0.125453</v>
      </c>
      <c r="EO379">
        <v>0</v>
      </c>
      <c r="EP379">
        <v>25.0073</v>
      </c>
      <c r="EQ379">
        <v>999.9</v>
      </c>
      <c r="ER379">
        <v>43.6</v>
      </c>
      <c r="ES379">
        <v>31.1</v>
      </c>
      <c r="ET379">
        <v>19.5475</v>
      </c>
      <c r="EU379">
        <v>62.1717</v>
      </c>
      <c r="EV379">
        <v>22.3998</v>
      </c>
      <c r="EW379">
        <v>1</v>
      </c>
      <c r="EX379">
        <v>-0.045968</v>
      </c>
      <c r="EY379">
        <v>-1.37168</v>
      </c>
      <c r="EZ379">
        <v>20.1514</v>
      </c>
      <c r="FA379">
        <v>5.22388</v>
      </c>
      <c r="FB379">
        <v>11.998</v>
      </c>
      <c r="FC379">
        <v>4.9667</v>
      </c>
      <c r="FD379">
        <v>3.297</v>
      </c>
      <c r="FE379">
        <v>9999</v>
      </c>
      <c r="FF379">
        <v>9999</v>
      </c>
      <c r="FG379">
        <v>9999</v>
      </c>
      <c r="FH379">
        <v>31.7</v>
      </c>
      <c r="FI379">
        <v>4.97154</v>
      </c>
      <c r="FJ379">
        <v>1.86817</v>
      </c>
      <c r="FK379">
        <v>1.85959</v>
      </c>
      <c r="FL379">
        <v>1.86556</v>
      </c>
      <c r="FM379">
        <v>1.86354</v>
      </c>
      <c r="FN379">
        <v>1.86486</v>
      </c>
      <c r="FO379">
        <v>1.86035</v>
      </c>
      <c r="FP379">
        <v>1.86447</v>
      </c>
      <c r="FQ379">
        <v>0</v>
      </c>
      <c r="FR379">
        <v>0</v>
      </c>
      <c r="FS379">
        <v>0</v>
      </c>
      <c r="FT379">
        <v>0</v>
      </c>
      <c r="FU379" t="s">
        <v>358</v>
      </c>
      <c r="FV379" t="s">
        <v>359</v>
      </c>
      <c r="FW379" t="s">
        <v>360</v>
      </c>
      <c r="FX379" t="s">
        <v>360</v>
      </c>
      <c r="FY379" t="s">
        <v>360</v>
      </c>
      <c r="FZ379" t="s">
        <v>360</v>
      </c>
      <c r="GA379">
        <v>0</v>
      </c>
      <c r="GB379">
        <v>100</v>
      </c>
      <c r="GC379">
        <v>100</v>
      </c>
      <c r="GD379">
        <v>-2.235</v>
      </c>
      <c r="GE379">
        <v>-0.0012</v>
      </c>
      <c r="GF379">
        <v>-0.3890628903867854</v>
      </c>
      <c r="GG379">
        <v>-0.004200780211792431</v>
      </c>
      <c r="GH379">
        <v>-6.086107273994438E-07</v>
      </c>
      <c r="GI379">
        <v>3.538391214060535E-10</v>
      </c>
      <c r="GJ379">
        <v>-0.02887423234413912</v>
      </c>
      <c r="GK379">
        <v>0.006682484536868237</v>
      </c>
      <c r="GL379">
        <v>-0.0007200357986506558</v>
      </c>
      <c r="GM379">
        <v>2.515042002614049E-05</v>
      </c>
      <c r="GN379">
        <v>15</v>
      </c>
      <c r="GO379">
        <v>1944</v>
      </c>
      <c r="GP379">
        <v>3</v>
      </c>
      <c r="GQ379">
        <v>20</v>
      </c>
      <c r="GR379">
        <v>0.8</v>
      </c>
      <c r="GS379">
        <v>51.5</v>
      </c>
      <c r="GT379">
        <v>1.13159</v>
      </c>
      <c r="GU379">
        <v>2.43164</v>
      </c>
      <c r="GV379">
        <v>1.44775</v>
      </c>
      <c r="GW379">
        <v>2.2876</v>
      </c>
      <c r="GX379">
        <v>1.55151</v>
      </c>
      <c r="GY379">
        <v>2.47314</v>
      </c>
      <c r="GZ379">
        <v>36.5759</v>
      </c>
      <c r="HA379">
        <v>24.0875</v>
      </c>
      <c r="HB379">
        <v>18</v>
      </c>
      <c r="HC379">
        <v>598.187</v>
      </c>
      <c r="HD379">
        <v>447.718</v>
      </c>
      <c r="HE379">
        <v>27.9997</v>
      </c>
      <c r="HF379">
        <v>26.4576</v>
      </c>
      <c r="HG379">
        <v>29.9999</v>
      </c>
      <c r="HH379">
        <v>26.5548</v>
      </c>
      <c r="HI379">
        <v>26.5223</v>
      </c>
      <c r="HJ379">
        <v>22.6421</v>
      </c>
      <c r="HK379">
        <v>27.6858</v>
      </c>
      <c r="HL379">
        <v>52.4315</v>
      </c>
      <c r="HM379">
        <v>28</v>
      </c>
      <c r="HN379">
        <v>420</v>
      </c>
      <c r="HO379">
        <v>16.0899</v>
      </c>
      <c r="HP379">
        <v>99.2026</v>
      </c>
      <c r="HQ379">
        <v>100.764</v>
      </c>
    </row>
    <row r="380" spans="1:225">
      <c r="A380">
        <v>364</v>
      </c>
      <c r="B380">
        <v>1714169844.6</v>
      </c>
      <c r="C380">
        <v>18787.5</v>
      </c>
      <c r="D380" t="s">
        <v>1120</v>
      </c>
      <c r="E380" t="s">
        <v>1121</v>
      </c>
      <c r="F380">
        <v>5</v>
      </c>
      <c r="G380" t="s">
        <v>717</v>
      </c>
      <c r="H380">
        <v>1714169836.666666</v>
      </c>
      <c r="I380">
        <f>(J380)/1000</f>
        <v>0</v>
      </c>
      <c r="J380">
        <f>IF(BE380, AM380, AG380)</f>
        <v>0</v>
      </c>
      <c r="K380">
        <f>IF(BE380, AH380, AF380)</f>
        <v>0</v>
      </c>
      <c r="L380">
        <f>BG380 - IF(AT380&gt;1, K380*BA380*100.0/(AV380*BU380), 0)</f>
        <v>0</v>
      </c>
      <c r="M380">
        <f>((S380-I380/2)*L380-K380)/(S380+I380/2)</f>
        <v>0</v>
      </c>
      <c r="N380">
        <f>M380*(BN380+BO380)/1000.0</f>
        <v>0</v>
      </c>
      <c r="O380">
        <f>(BG380 - IF(AT380&gt;1, K380*BA380*100.0/(AV380*BU380), 0))*(BN380+BO380)/1000.0</f>
        <v>0</v>
      </c>
      <c r="P380">
        <f>2.0/((1/R380-1/Q380)+SIGN(R380)*SQRT((1/R380-1/Q380)*(1/R380-1/Q380) + 4*BB380/((BB380+1)*(BB380+1))*(2*1/R380*1/Q380-1/Q380*1/Q380)))</f>
        <v>0</v>
      </c>
      <c r="Q380">
        <f>IF(LEFT(BC380,1)&lt;&gt;"0",IF(LEFT(BC380,1)="1",3.0,BD380),$D$5+$E$5*(BU380*BN380/($K$5*1000))+$F$5*(BU380*BN380/($K$5*1000))*MAX(MIN(BA380,$J$5),$I$5)*MAX(MIN(BA380,$J$5),$I$5)+$G$5*MAX(MIN(BA380,$J$5),$I$5)*(BU380*BN380/($K$5*1000))+$H$5*(BU380*BN380/($K$5*1000))*(BU380*BN380/($K$5*1000)))</f>
        <v>0</v>
      </c>
      <c r="R380">
        <f>I380*(1000-(1000*0.61365*exp(17.502*V380/(240.97+V380))/(BN380+BO380)+BI380)/2)/(1000*0.61365*exp(17.502*V380/(240.97+V380))/(BN380+BO380)-BI380)</f>
        <v>0</v>
      </c>
      <c r="S380">
        <f>1/((BB380+1)/(P380/1.6)+1/(Q380/1.37)) + BB380/((BB380+1)/(P380/1.6) + BB380/(Q380/1.37))</f>
        <v>0</v>
      </c>
      <c r="T380">
        <f>(AW380*AZ380)</f>
        <v>0</v>
      </c>
      <c r="U380">
        <f>(BP380+(T380+2*0.95*5.67E-8*(((BP380+$B$7)+273)^4-(BP380+273)^4)-44100*I380)/(1.84*29.3*Q380+8*0.95*5.67E-8*(BP380+273)^3))</f>
        <v>0</v>
      </c>
      <c r="V380">
        <f>($C$7*BQ380+$D$7*BR380+$E$7*U380)</f>
        <v>0</v>
      </c>
      <c r="W380">
        <f>0.61365*exp(17.502*V380/(240.97+V380))</f>
        <v>0</v>
      </c>
      <c r="X380">
        <f>(Y380/Z380*100)</f>
        <v>0</v>
      </c>
      <c r="Y380">
        <f>BI380*(BN380+BO380)/1000</f>
        <v>0</v>
      </c>
      <c r="Z380">
        <f>0.61365*exp(17.502*BP380/(240.97+BP380))</f>
        <v>0</v>
      </c>
      <c r="AA380">
        <f>(W380-BI380*(BN380+BO380)/1000)</f>
        <v>0</v>
      </c>
      <c r="AB380">
        <f>(-I380*44100)</f>
        <v>0</v>
      </c>
      <c r="AC380">
        <f>2*29.3*Q380*0.92*(BP380-V380)</f>
        <v>0</v>
      </c>
      <c r="AD380">
        <f>2*0.95*5.67E-8*(((BP380+$B$7)+273)^4-(V380+273)^4)</f>
        <v>0</v>
      </c>
      <c r="AE380">
        <f>T380+AD380+AB380+AC380</f>
        <v>0</v>
      </c>
      <c r="AF380">
        <f>BM380*AT380*(BH380-BG380*(1000-AT380*BJ380)/(1000-AT380*BI380))/(100*BA380)</f>
        <v>0</v>
      </c>
      <c r="AG380">
        <f>1000*BM380*AT380*(BI380-BJ380)/(100*BA380*(1000-AT380*BI380))</f>
        <v>0</v>
      </c>
      <c r="AH380">
        <f>(AI380 - AJ380 - BN380*1E3/(8.314*(BP380+273.15)) * AL380/BM380 * AK380) * BM380/(100*BA380) * (1000 - BJ380)/1000</f>
        <v>0</v>
      </c>
      <c r="AI380">
        <v>426.9425436976906</v>
      </c>
      <c r="AJ380">
        <v>425.1225393939393</v>
      </c>
      <c r="AK380">
        <v>-0.001884927578030299</v>
      </c>
      <c r="AL380">
        <v>67.23235276304786</v>
      </c>
      <c r="AM380">
        <f>(AO380 - AN380 + BN380*1E3/(8.314*(BP380+273.15)) * AQ380/BM380 * AP380) * BM380/(100*BA380) * 1000/(1000 - AO380)</f>
        <v>0</v>
      </c>
      <c r="AN380">
        <v>16.11814321516691</v>
      </c>
      <c r="AO380">
        <v>16.61532363636363</v>
      </c>
      <c r="AP380">
        <v>-1.309610036737426E-05</v>
      </c>
      <c r="AQ380">
        <v>78.517574111095</v>
      </c>
      <c r="AR380">
        <v>0</v>
      </c>
      <c r="AS380">
        <v>0</v>
      </c>
      <c r="AT380">
        <f>IF(AR380*$H$13&gt;=AV380,1.0,(AV380/(AV380-AR380*$H$13)))</f>
        <v>0</v>
      </c>
      <c r="AU380">
        <f>(AT380-1)*100</f>
        <v>0</v>
      </c>
      <c r="AV380">
        <f>MAX(0,($B$13+$C$13*BU380)/(1+$D$13*BU380)*BN380/(BP380+273)*$E$13)</f>
        <v>0</v>
      </c>
      <c r="AW380">
        <f>$B$11*BV380+$C$11*BW380+$F$11*CH380*(1-CK380)</f>
        <v>0</v>
      </c>
      <c r="AX380">
        <f>AW380*AY380</f>
        <v>0</v>
      </c>
      <c r="AY380">
        <f>($B$11*$D$9+$C$11*$D$9+$F$11*((CU380+CM380)/MAX(CU380+CM380+CV380, 0.1)*$I$9+CV380/MAX(CU380+CM380+CV380, 0.1)*$J$9))/($B$11+$C$11+$F$11)</f>
        <v>0</v>
      </c>
      <c r="AZ380">
        <f>($B$11*$K$9+$C$11*$K$9+$F$11*((CU380+CM380)/MAX(CU380+CM380+CV380, 0.1)*$P$9+CV380/MAX(CU380+CM380+CV380, 0.1)*$Q$9))/($B$11+$C$11+$F$11)</f>
        <v>0</v>
      </c>
      <c r="BA380">
        <v>6</v>
      </c>
      <c r="BB380">
        <v>0.5</v>
      </c>
      <c r="BC380" t="s">
        <v>355</v>
      </c>
      <c r="BD380">
        <v>2</v>
      </c>
      <c r="BE380" t="b">
        <v>1</v>
      </c>
      <c r="BF380">
        <v>1714169836.666666</v>
      </c>
      <c r="BG380">
        <v>418.0536333333333</v>
      </c>
      <c r="BH380">
        <v>420.0107333333334</v>
      </c>
      <c r="BI380">
        <v>16.61691666666666</v>
      </c>
      <c r="BJ380">
        <v>16.1204</v>
      </c>
      <c r="BK380">
        <v>420.2895666666667</v>
      </c>
      <c r="BL380">
        <v>16.61815666666667</v>
      </c>
      <c r="BM380">
        <v>599.9748999999999</v>
      </c>
      <c r="BN380">
        <v>101.1903</v>
      </c>
      <c r="BO380">
        <v>0.09994485</v>
      </c>
      <c r="BP380">
        <v>27.02058666666666</v>
      </c>
      <c r="BQ380">
        <v>27.07007666666666</v>
      </c>
      <c r="BR380">
        <v>999.9000000000002</v>
      </c>
      <c r="BS380">
        <v>0</v>
      </c>
      <c r="BT380">
        <v>0</v>
      </c>
      <c r="BU380">
        <v>10002.81666666667</v>
      </c>
      <c r="BV380">
        <v>0</v>
      </c>
      <c r="BW380">
        <v>134.4767333333334</v>
      </c>
      <c r="BX380">
        <v>-1.957059</v>
      </c>
      <c r="BY380">
        <v>425.1179333333333</v>
      </c>
      <c r="BZ380">
        <v>426.8925666666667</v>
      </c>
      <c r="CA380">
        <v>0.4965033666666666</v>
      </c>
      <c r="CB380">
        <v>420.0107333333334</v>
      </c>
      <c r="CC380">
        <v>16.1204</v>
      </c>
      <c r="CD380">
        <v>1.681469</v>
      </c>
      <c r="CE380">
        <v>1.631227666666667</v>
      </c>
      <c r="CF380">
        <v>14.72640666666667</v>
      </c>
      <c r="CG380">
        <v>14.25701</v>
      </c>
      <c r="CH380">
        <v>400.0194666666666</v>
      </c>
      <c r="CI380">
        <v>0.9000001999999996</v>
      </c>
      <c r="CJ380">
        <v>0.09999972333333335</v>
      </c>
      <c r="CK380">
        <v>0</v>
      </c>
      <c r="CL380">
        <v>155.2155</v>
      </c>
      <c r="CM380">
        <v>5.00098</v>
      </c>
      <c r="CN380">
        <v>919.8696666666666</v>
      </c>
      <c r="CO380">
        <v>3656.101000000001</v>
      </c>
      <c r="CP380">
        <v>36.96426666666666</v>
      </c>
      <c r="CQ380">
        <v>39.17473333333332</v>
      </c>
      <c r="CR380">
        <v>38.54969999999999</v>
      </c>
      <c r="CS380">
        <v>38.89139999999999</v>
      </c>
      <c r="CT380">
        <v>38.76023333333332</v>
      </c>
      <c r="CU380">
        <v>355.517</v>
      </c>
      <c r="CV380">
        <v>39.503</v>
      </c>
      <c r="CW380">
        <v>0</v>
      </c>
      <c r="CX380">
        <v>1714169932.1</v>
      </c>
      <c r="CY380">
        <v>0</v>
      </c>
      <c r="CZ380">
        <v>1714169784.1</v>
      </c>
      <c r="DA380" t="s">
        <v>1113</v>
      </c>
      <c r="DB380">
        <v>1714169784.1</v>
      </c>
      <c r="DC380">
        <v>1714166743.6</v>
      </c>
      <c r="DD380">
        <v>13</v>
      </c>
      <c r="DE380">
        <v>0.082</v>
      </c>
      <c r="DF380">
        <v>0.008</v>
      </c>
      <c r="DG380">
        <v>-2.245</v>
      </c>
      <c r="DH380">
        <v>-0.003</v>
      </c>
      <c r="DI380">
        <v>420</v>
      </c>
      <c r="DJ380">
        <v>16</v>
      </c>
      <c r="DK380">
        <v>0.2</v>
      </c>
      <c r="DL380">
        <v>0.18</v>
      </c>
      <c r="DM380">
        <v>-1.9626985</v>
      </c>
      <c r="DN380">
        <v>-0.1244078048780463</v>
      </c>
      <c r="DO380">
        <v>0.0475818903339285</v>
      </c>
      <c r="DP380">
        <v>0</v>
      </c>
      <c r="DQ380">
        <v>0.49626915</v>
      </c>
      <c r="DR380">
        <v>0.007718791744839072</v>
      </c>
      <c r="DS380">
        <v>0.001154680487191154</v>
      </c>
      <c r="DT380">
        <v>1</v>
      </c>
      <c r="DU380">
        <v>1</v>
      </c>
      <c r="DV380">
        <v>2</v>
      </c>
      <c r="DW380" t="s">
        <v>368</v>
      </c>
      <c r="DX380">
        <v>3.22907</v>
      </c>
      <c r="DY380">
        <v>2.70417</v>
      </c>
      <c r="DZ380">
        <v>0.10547</v>
      </c>
      <c r="EA380">
        <v>0.105748</v>
      </c>
      <c r="EB380">
        <v>0.08900370000000001</v>
      </c>
      <c r="EC380">
        <v>0.0875731</v>
      </c>
      <c r="ED380">
        <v>29197.3</v>
      </c>
      <c r="EE380">
        <v>28477.5</v>
      </c>
      <c r="EF380">
        <v>31259.3</v>
      </c>
      <c r="EG380">
        <v>30190.5</v>
      </c>
      <c r="EH380">
        <v>38145.3</v>
      </c>
      <c r="EI380">
        <v>36442.7</v>
      </c>
      <c r="EJ380">
        <v>43810</v>
      </c>
      <c r="EK380">
        <v>42179</v>
      </c>
      <c r="EL380">
        <v>2.12895</v>
      </c>
      <c r="EM380">
        <v>1.88918</v>
      </c>
      <c r="EN380">
        <v>0.125594</v>
      </c>
      <c r="EO380">
        <v>0</v>
      </c>
      <c r="EP380">
        <v>25.0089</v>
      </c>
      <c r="EQ380">
        <v>999.9</v>
      </c>
      <c r="ER380">
        <v>43.6</v>
      </c>
      <c r="ES380">
        <v>31.1</v>
      </c>
      <c r="ET380">
        <v>19.5503</v>
      </c>
      <c r="EU380">
        <v>61.8617</v>
      </c>
      <c r="EV380">
        <v>22.7965</v>
      </c>
      <c r="EW380">
        <v>1</v>
      </c>
      <c r="EX380">
        <v>-0.0462424</v>
      </c>
      <c r="EY380">
        <v>-1.37143</v>
      </c>
      <c r="EZ380">
        <v>20.1513</v>
      </c>
      <c r="FA380">
        <v>5.22373</v>
      </c>
      <c r="FB380">
        <v>11.998</v>
      </c>
      <c r="FC380">
        <v>4.9668</v>
      </c>
      <c r="FD380">
        <v>3.297</v>
      </c>
      <c r="FE380">
        <v>9999</v>
      </c>
      <c r="FF380">
        <v>9999</v>
      </c>
      <c r="FG380">
        <v>9999</v>
      </c>
      <c r="FH380">
        <v>31.8</v>
      </c>
      <c r="FI380">
        <v>4.97153</v>
      </c>
      <c r="FJ380">
        <v>1.86821</v>
      </c>
      <c r="FK380">
        <v>1.85958</v>
      </c>
      <c r="FL380">
        <v>1.86558</v>
      </c>
      <c r="FM380">
        <v>1.86356</v>
      </c>
      <c r="FN380">
        <v>1.86489</v>
      </c>
      <c r="FO380">
        <v>1.86035</v>
      </c>
      <c r="FP380">
        <v>1.86447</v>
      </c>
      <c r="FQ380">
        <v>0</v>
      </c>
      <c r="FR380">
        <v>0</v>
      </c>
      <c r="FS380">
        <v>0</v>
      </c>
      <c r="FT380">
        <v>0</v>
      </c>
      <c r="FU380" t="s">
        <v>358</v>
      </c>
      <c r="FV380" t="s">
        <v>359</v>
      </c>
      <c r="FW380" t="s">
        <v>360</v>
      </c>
      <c r="FX380" t="s">
        <v>360</v>
      </c>
      <c r="FY380" t="s">
        <v>360</v>
      </c>
      <c r="FZ380" t="s">
        <v>360</v>
      </c>
      <c r="GA380">
        <v>0</v>
      </c>
      <c r="GB380">
        <v>100</v>
      </c>
      <c r="GC380">
        <v>100</v>
      </c>
      <c r="GD380">
        <v>-2.236</v>
      </c>
      <c r="GE380">
        <v>-0.0013</v>
      </c>
      <c r="GF380">
        <v>-0.3890628903867854</v>
      </c>
      <c r="GG380">
        <v>-0.004200780211792431</v>
      </c>
      <c r="GH380">
        <v>-6.086107273994438E-07</v>
      </c>
      <c r="GI380">
        <v>3.538391214060535E-10</v>
      </c>
      <c r="GJ380">
        <v>-0.02887423234413912</v>
      </c>
      <c r="GK380">
        <v>0.006682484536868237</v>
      </c>
      <c r="GL380">
        <v>-0.0007200357986506558</v>
      </c>
      <c r="GM380">
        <v>2.515042002614049E-05</v>
      </c>
      <c r="GN380">
        <v>15</v>
      </c>
      <c r="GO380">
        <v>1944</v>
      </c>
      <c r="GP380">
        <v>3</v>
      </c>
      <c r="GQ380">
        <v>20</v>
      </c>
      <c r="GR380">
        <v>1</v>
      </c>
      <c r="GS380">
        <v>51.7</v>
      </c>
      <c r="GT380">
        <v>1.13037</v>
      </c>
      <c r="GU380">
        <v>2.45239</v>
      </c>
      <c r="GV380">
        <v>1.44775</v>
      </c>
      <c r="GW380">
        <v>2.2876</v>
      </c>
      <c r="GX380">
        <v>1.55151</v>
      </c>
      <c r="GY380">
        <v>2.24731</v>
      </c>
      <c r="GZ380">
        <v>36.5523</v>
      </c>
      <c r="HA380">
        <v>24.0787</v>
      </c>
      <c r="HB380">
        <v>18</v>
      </c>
      <c r="HC380">
        <v>598.568</v>
      </c>
      <c r="HD380">
        <v>447.471</v>
      </c>
      <c r="HE380">
        <v>27.9999</v>
      </c>
      <c r="HF380">
        <v>26.4537</v>
      </c>
      <c r="HG380">
        <v>30</v>
      </c>
      <c r="HH380">
        <v>26.5509</v>
      </c>
      <c r="HI380">
        <v>26.5179</v>
      </c>
      <c r="HJ380">
        <v>22.6411</v>
      </c>
      <c r="HK380">
        <v>27.6858</v>
      </c>
      <c r="HL380">
        <v>52.4315</v>
      </c>
      <c r="HM380">
        <v>28</v>
      </c>
      <c r="HN380">
        <v>420</v>
      </c>
      <c r="HO380">
        <v>16.0762</v>
      </c>
      <c r="HP380">
        <v>99.20140000000001</v>
      </c>
      <c r="HQ380">
        <v>100.766</v>
      </c>
    </row>
    <row r="381" spans="1:225">
      <c r="A381">
        <v>365</v>
      </c>
      <c r="B381">
        <v>1714169854.6</v>
      </c>
      <c r="C381">
        <v>18797.5</v>
      </c>
      <c r="D381" t="s">
        <v>1122</v>
      </c>
      <c r="E381" t="s">
        <v>1123</v>
      </c>
      <c r="F381">
        <v>5</v>
      </c>
      <c r="G381" t="s">
        <v>717</v>
      </c>
      <c r="H381">
        <v>1714169846.666666</v>
      </c>
      <c r="I381">
        <f>(J381)/1000</f>
        <v>0</v>
      </c>
      <c r="J381">
        <f>IF(BE381, AM381, AG381)</f>
        <v>0</v>
      </c>
      <c r="K381">
        <f>IF(BE381, AH381, AF381)</f>
        <v>0</v>
      </c>
      <c r="L381">
        <f>BG381 - IF(AT381&gt;1, K381*BA381*100.0/(AV381*BU381), 0)</f>
        <v>0</v>
      </c>
      <c r="M381">
        <f>((S381-I381/2)*L381-K381)/(S381+I381/2)</f>
        <v>0</v>
      </c>
      <c r="N381">
        <f>M381*(BN381+BO381)/1000.0</f>
        <v>0</v>
      </c>
      <c r="O381">
        <f>(BG381 - IF(AT381&gt;1, K381*BA381*100.0/(AV381*BU381), 0))*(BN381+BO381)/1000.0</f>
        <v>0</v>
      </c>
      <c r="P381">
        <f>2.0/((1/R381-1/Q381)+SIGN(R381)*SQRT((1/R381-1/Q381)*(1/R381-1/Q381) + 4*BB381/((BB381+1)*(BB381+1))*(2*1/R381*1/Q381-1/Q381*1/Q381)))</f>
        <v>0</v>
      </c>
      <c r="Q381">
        <f>IF(LEFT(BC381,1)&lt;&gt;"0",IF(LEFT(BC381,1)="1",3.0,BD381),$D$5+$E$5*(BU381*BN381/($K$5*1000))+$F$5*(BU381*BN381/($K$5*1000))*MAX(MIN(BA381,$J$5),$I$5)*MAX(MIN(BA381,$J$5),$I$5)+$G$5*MAX(MIN(BA381,$J$5),$I$5)*(BU381*BN381/($K$5*1000))+$H$5*(BU381*BN381/($K$5*1000))*(BU381*BN381/($K$5*1000)))</f>
        <v>0</v>
      </c>
      <c r="R381">
        <f>I381*(1000-(1000*0.61365*exp(17.502*V381/(240.97+V381))/(BN381+BO381)+BI381)/2)/(1000*0.61365*exp(17.502*V381/(240.97+V381))/(BN381+BO381)-BI381)</f>
        <v>0</v>
      </c>
      <c r="S381">
        <f>1/((BB381+1)/(P381/1.6)+1/(Q381/1.37)) + BB381/((BB381+1)/(P381/1.6) + BB381/(Q381/1.37))</f>
        <v>0</v>
      </c>
      <c r="T381">
        <f>(AW381*AZ381)</f>
        <v>0</v>
      </c>
      <c r="U381">
        <f>(BP381+(T381+2*0.95*5.67E-8*(((BP381+$B$7)+273)^4-(BP381+273)^4)-44100*I381)/(1.84*29.3*Q381+8*0.95*5.67E-8*(BP381+273)^3))</f>
        <v>0</v>
      </c>
      <c r="V381">
        <f>($C$7*BQ381+$D$7*BR381+$E$7*U381)</f>
        <v>0</v>
      </c>
      <c r="W381">
        <f>0.61365*exp(17.502*V381/(240.97+V381))</f>
        <v>0</v>
      </c>
      <c r="X381">
        <f>(Y381/Z381*100)</f>
        <v>0</v>
      </c>
      <c r="Y381">
        <f>BI381*(BN381+BO381)/1000</f>
        <v>0</v>
      </c>
      <c r="Z381">
        <f>0.61365*exp(17.502*BP381/(240.97+BP381))</f>
        <v>0</v>
      </c>
      <c r="AA381">
        <f>(W381-BI381*(BN381+BO381)/1000)</f>
        <v>0</v>
      </c>
      <c r="AB381">
        <f>(-I381*44100)</f>
        <v>0</v>
      </c>
      <c r="AC381">
        <f>2*29.3*Q381*0.92*(BP381-V381)</f>
        <v>0</v>
      </c>
      <c r="AD381">
        <f>2*0.95*5.67E-8*(((BP381+$B$7)+273)^4-(V381+273)^4)</f>
        <v>0</v>
      </c>
      <c r="AE381">
        <f>T381+AD381+AB381+AC381</f>
        <v>0</v>
      </c>
      <c r="AF381">
        <f>BM381*AT381*(BH381-BG381*(1000-AT381*BJ381)/(1000-AT381*BI381))/(100*BA381)</f>
        <v>0</v>
      </c>
      <c r="AG381">
        <f>1000*BM381*AT381*(BI381-BJ381)/(100*BA381*(1000-AT381*BI381))</f>
        <v>0</v>
      </c>
      <c r="AH381">
        <f>(AI381 - AJ381 - BN381*1E3/(8.314*(BP381+273.15)) * AL381/BM381 * AK381) * BM381/(100*BA381) * (1000 - BJ381)/1000</f>
        <v>0</v>
      </c>
      <c r="AI381">
        <v>426.8432144033051</v>
      </c>
      <c r="AJ381">
        <v>425.1011696969696</v>
      </c>
      <c r="AK381">
        <v>-0.0003090299942245315</v>
      </c>
      <c r="AL381">
        <v>67.23235276304786</v>
      </c>
      <c r="AM381">
        <f>(AO381 - AN381 + BN381*1E3/(8.314*(BP381+273.15)) * AQ381/BM381 * AP381) * BM381/(100*BA381) * 1000/(1000 - AO381)</f>
        <v>0</v>
      </c>
      <c r="AN381">
        <v>16.11266119189103</v>
      </c>
      <c r="AO381">
        <v>16.61400727272727</v>
      </c>
      <c r="AP381">
        <v>-1.94385207709695E-05</v>
      </c>
      <c r="AQ381">
        <v>78.517574111095</v>
      </c>
      <c r="AR381">
        <v>0</v>
      </c>
      <c r="AS381">
        <v>0</v>
      </c>
      <c r="AT381">
        <f>IF(AR381*$H$13&gt;=AV381,1.0,(AV381/(AV381-AR381*$H$13)))</f>
        <v>0</v>
      </c>
      <c r="AU381">
        <f>(AT381-1)*100</f>
        <v>0</v>
      </c>
      <c r="AV381">
        <f>MAX(0,($B$13+$C$13*BU381)/(1+$D$13*BU381)*BN381/(BP381+273)*$E$13)</f>
        <v>0</v>
      </c>
      <c r="AW381">
        <f>$B$11*BV381+$C$11*BW381+$F$11*CH381*(1-CK381)</f>
        <v>0</v>
      </c>
      <c r="AX381">
        <f>AW381*AY381</f>
        <v>0</v>
      </c>
      <c r="AY381">
        <f>($B$11*$D$9+$C$11*$D$9+$F$11*((CU381+CM381)/MAX(CU381+CM381+CV381, 0.1)*$I$9+CV381/MAX(CU381+CM381+CV381, 0.1)*$J$9))/($B$11+$C$11+$F$11)</f>
        <v>0</v>
      </c>
      <c r="AZ381">
        <f>($B$11*$K$9+$C$11*$K$9+$F$11*((CU381+CM381)/MAX(CU381+CM381+CV381, 0.1)*$P$9+CV381/MAX(CU381+CM381+CV381, 0.1)*$Q$9))/($B$11+$C$11+$F$11)</f>
        <v>0</v>
      </c>
      <c r="BA381">
        <v>6</v>
      </c>
      <c r="BB381">
        <v>0.5</v>
      </c>
      <c r="BC381" t="s">
        <v>355</v>
      </c>
      <c r="BD381">
        <v>2</v>
      </c>
      <c r="BE381" t="b">
        <v>1</v>
      </c>
      <c r="BF381">
        <v>1714169846.666666</v>
      </c>
      <c r="BG381">
        <v>418.0592333333333</v>
      </c>
      <c r="BH381">
        <v>420.0120666666668</v>
      </c>
      <c r="BI381">
        <v>16.61556666666667</v>
      </c>
      <c r="BJ381">
        <v>16.11552333333334</v>
      </c>
      <c r="BK381">
        <v>420.2949666666667</v>
      </c>
      <c r="BL381">
        <v>16.61681</v>
      </c>
      <c r="BM381">
        <v>600.0375</v>
      </c>
      <c r="BN381">
        <v>101.1873333333333</v>
      </c>
      <c r="BO381">
        <v>0.1000277066666667</v>
      </c>
      <c r="BP381">
        <v>27.02004666666667</v>
      </c>
      <c r="BQ381">
        <v>27.06941333333333</v>
      </c>
      <c r="BR381">
        <v>999.9000000000002</v>
      </c>
      <c r="BS381">
        <v>0</v>
      </c>
      <c r="BT381">
        <v>0</v>
      </c>
      <c r="BU381">
        <v>10003.901</v>
      </c>
      <c r="BV381">
        <v>0</v>
      </c>
      <c r="BW381">
        <v>135.2880666666667</v>
      </c>
      <c r="BX381">
        <v>-1.952893</v>
      </c>
      <c r="BY381">
        <v>425.1228666666666</v>
      </c>
      <c r="BZ381">
        <v>426.8916333333334</v>
      </c>
      <c r="CA381">
        <v>0.5000416333333333</v>
      </c>
      <c r="CB381">
        <v>420.0120666666668</v>
      </c>
      <c r="CC381">
        <v>16.11552333333334</v>
      </c>
      <c r="CD381">
        <v>1.681284333333333</v>
      </c>
      <c r="CE381">
        <v>1.630686666666666</v>
      </c>
      <c r="CF381">
        <v>14.72471</v>
      </c>
      <c r="CG381">
        <v>14.25188666666667</v>
      </c>
      <c r="CH381">
        <v>399.9959666666667</v>
      </c>
      <c r="CI381">
        <v>0.8999953999999997</v>
      </c>
      <c r="CJ381">
        <v>0.10000453</v>
      </c>
      <c r="CK381">
        <v>0</v>
      </c>
      <c r="CL381">
        <v>155.0754333333333</v>
      </c>
      <c r="CM381">
        <v>5.00098</v>
      </c>
      <c r="CN381">
        <v>919.1897333333333</v>
      </c>
      <c r="CO381">
        <v>3655.877333333332</v>
      </c>
      <c r="CP381">
        <v>36.80389999999999</v>
      </c>
      <c r="CQ381">
        <v>38.99143333333333</v>
      </c>
      <c r="CR381">
        <v>38.3727</v>
      </c>
      <c r="CS381">
        <v>38.62473333333332</v>
      </c>
      <c r="CT381">
        <v>38.58723333333333</v>
      </c>
      <c r="CU381">
        <v>355.4943333333334</v>
      </c>
      <c r="CV381">
        <v>39.501</v>
      </c>
      <c r="CW381">
        <v>0</v>
      </c>
      <c r="CX381">
        <v>1714169941.7</v>
      </c>
      <c r="CY381">
        <v>0</v>
      </c>
      <c r="CZ381">
        <v>1714169784.1</v>
      </c>
      <c r="DA381" t="s">
        <v>1113</v>
      </c>
      <c r="DB381">
        <v>1714169784.1</v>
      </c>
      <c r="DC381">
        <v>1714166743.6</v>
      </c>
      <c r="DD381">
        <v>13</v>
      </c>
      <c r="DE381">
        <v>0.082</v>
      </c>
      <c r="DF381">
        <v>0.008</v>
      </c>
      <c r="DG381">
        <v>-2.245</v>
      </c>
      <c r="DH381">
        <v>-0.003</v>
      </c>
      <c r="DI381">
        <v>420</v>
      </c>
      <c r="DJ381">
        <v>16</v>
      </c>
      <c r="DK381">
        <v>0.2</v>
      </c>
      <c r="DL381">
        <v>0.18</v>
      </c>
      <c r="DM381">
        <v>-1.958926</v>
      </c>
      <c r="DN381">
        <v>0.1241207504690466</v>
      </c>
      <c r="DO381">
        <v>0.04721131897119589</v>
      </c>
      <c r="DP381">
        <v>0</v>
      </c>
      <c r="DQ381">
        <v>0.4986975749999999</v>
      </c>
      <c r="DR381">
        <v>0.026329407129455</v>
      </c>
      <c r="DS381">
        <v>0.002598186722384477</v>
      </c>
      <c r="DT381">
        <v>1</v>
      </c>
      <c r="DU381">
        <v>1</v>
      </c>
      <c r="DV381">
        <v>2</v>
      </c>
      <c r="DW381" t="s">
        <v>368</v>
      </c>
      <c r="DX381">
        <v>3.2292</v>
      </c>
      <c r="DY381">
        <v>2.70442</v>
      </c>
      <c r="DZ381">
        <v>0.105466</v>
      </c>
      <c r="EA381">
        <v>0.105747</v>
      </c>
      <c r="EB381">
        <v>0.0889949</v>
      </c>
      <c r="EC381">
        <v>0.087557</v>
      </c>
      <c r="ED381">
        <v>29197.9</v>
      </c>
      <c r="EE381">
        <v>28477.5</v>
      </c>
      <c r="EF381">
        <v>31259.7</v>
      </c>
      <c r="EG381">
        <v>30190.4</v>
      </c>
      <c r="EH381">
        <v>38145.9</v>
      </c>
      <c r="EI381">
        <v>36443.4</v>
      </c>
      <c r="EJ381">
        <v>43810.2</v>
      </c>
      <c r="EK381">
        <v>42179.2</v>
      </c>
      <c r="EL381">
        <v>2.12908</v>
      </c>
      <c r="EM381">
        <v>1.88937</v>
      </c>
      <c r="EN381">
        <v>0.12555</v>
      </c>
      <c r="EO381">
        <v>0</v>
      </c>
      <c r="EP381">
        <v>25.0141</v>
      </c>
      <c r="EQ381">
        <v>999.9</v>
      </c>
      <c r="ER381">
        <v>43.6</v>
      </c>
      <c r="ES381">
        <v>31.1</v>
      </c>
      <c r="ET381">
        <v>19.5484</v>
      </c>
      <c r="EU381">
        <v>61.4317</v>
      </c>
      <c r="EV381">
        <v>22.2236</v>
      </c>
      <c r="EW381">
        <v>1</v>
      </c>
      <c r="EX381">
        <v>-0.046344</v>
      </c>
      <c r="EY381">
        <v>-1.37254</v>
      </c>
      <c r="EZ381">
        <v>20.1514</v>
      </c>
      <c r="FA381">
        <v>5.22478</v>
      </c>
      <c r="FB381">
        <v>11.998</v>
      </c>
      <c r="FC381">
        <v>4.96665</v>
      </c>
      <c r="FD381">
        <v>3.297</v>
      </c>
      <c r="FE381">
        <v>9999</v>
      </c>
      <c r="FF381">
        <v>9999</v>
      </c>
      <c r="FG381">
        <v>9999</v>
      </c>
      <c r="FH381">
        <v>31.8</v>
      </c>
      <c r="FI381">
        <v>4.97152</v>
      </c>
      <c r="FJ381">
        <v>1.86818</v>
      </c>
      <c r="FK381">
        <v>1.85959</v>
      </c>
      <c r="FL381">
        <v>1.86557</v>
      </c>
      <c r="FM381">
        <v>1.86356</v>
      </c>
      <c r="FN381">
        <v>1.86491</v>
      </c>
      <c r="FO381">
        <v>1.86035</v>
      </c>
      <c r="FP381">
        <v>1.86446</v>
      </c>
      <c r="FQ381">
        <v>0</v>
      </c>
      <c r="FR381">
        <v>0</v>
      </c>
      <c r="FS381">
        <v>0</v>
      </c>
      <c r="FT381">
        <v>0</v>
      </c>
      <c r="FU381" t="s">
        <v>358</v>
      </c>
      <c r="FV381" t="s">
        <v>359</v>
      </c>
      <c r="FW381" t="s">
        <v>360</v>
      </c>
      <c r="FX381" t="s">
        <v>360</v>
      </c>
      <c r="FY381" t="s">
        <v>360</v>
      </c>
      <c r="FZ381" t="s">
        <v>360</v>
      </c>
      <c r="GA381">
        <v>0</v>
      </c>
      <c r="GB381">
        <v>100</v>
      </c>
      <c r="GC381">
        <v>100</v>
      </c>
      <c r="GD381">
        <v>-2.236</v>
      </c>
      <c r="GE381">
        <v>-0.0012</v>
      </c>
      <c r="GF381">
        <v>-0.3890628903867854</v>
      </c>
      <c r="GG381">
        <v>-0.004200780211792431</v>
      </c>
      <c r="GH381">
        <v>-6.086107273994438E-07</v>
      </c>
      <c r="GI381">
        <v>3.538391214060535E-10</v>
      </c>
      <c r="GJ381">
        <v>-0.02887423234413912</v>
      </c>
      <c r="GK381">
        <v>0.006682484536868237</v>
      </c>
      <c r="GL381">
        <v>-0.0007200357986506558</v>
      </c>
      <c r="GM381">
        <v>2.515042002614049E-05</v>
      </c>
      <c r="GN381">
        <v>15</v>
      </c>
      <c r="GO381">
        <v>1944</v>
      </c>
      <c r="GP381">
        <v>3</v>
      </c>
      <c r="GQ381">
        <v>20</v>
      </c>
      <c r="GR381">
        <v>1.2</v>
      </c>
      <c r="GS381">
        <v>51.9</v>
      </c>
      <c r="GT381">
        <v>1.13037</v>
      </c>
      <c r="GU381">
        <v>2.44385</v>
      </c>
      <c r="GV381">
        <v>1.44775</v>
      </c>
      <c r="GW381">
        <v>2.2876</v>
      </c>
      <c r="GX381">
        <v>1.55151</v>
      </c>
      <c r="GY381">
        <v>2.36938</v>
      </c>
      <c r="GZ381">
        <v>36.5523</v>
      </c>
      <c r="HA381">
        <v>24.0875</v>
      </c>
      <c r="HB381">
        <v>18</v>
      </c>
      <c r="HC381">
        <v>598.61</v>
      </c>
      <c r="HD381">
        <v>447.561</v>
      </c>
      <c r="HE381">
        <v>27.9998</v>
      </c>
      <c r="HF381">
        <v>26.4498</v>
      </c>
      <c r="HG381">
        <v>29.9999</v>
      </c>
      <c r="HH381">
        <v>26.5465</v>
      </c>
      <c r="HI381">
        <v>26.514</v>
      </c>
      <c r="HJ381">
        <v>22.6411</v>
      </c>
      <c r="HK381">
        <v>27.6858</v>
      </c>
      <c r="HL381">
        <v>52.4315</v>
      </c>
      <c r="HM381">
        <v>28</v>
      </c>
      <c r="HN381">
        <v>420</v>
      </c>
      <c r="HO381">
        <v>16.0753</v>
      </c>
      <c r="HP381">
        <v>99.20229999999999</v>
      </c>
      <c r="HQ381">
        <v>100.766</v>
      </c>
    </row>
    <row r="382" spans="1:225">
      <c r="A382">
        <v>366</v>
      </c>
      <c r="B382">
        <v>1714169864.6</v>
      </c>
      <c r="C382">
        <v>18807.5</v>
      </c>
      <c r="D382" t="s">
        <v>1124</v>
      </c>
      <c r="E382" t="s">
        <v>1125</v>
      </c>
      <c r="F382">
        <v>5</v>
      </c>
      <c r="G382" t="s">
        <v>717</v>
      </c>
      <c r="H382">
        <v>1714169856.666666</v>
      </c>
      <c r="I382">
        <f>(J382)/1000</f>
        <v>0</v>
      </c>
      <c r="J382">
        <f>IF(BE382, AM382, AG382)</f>
        <v>0</v>
      </c>
      <c r="K382">
        <f>IF(BE382, AH382, AF382)</f>
        <v>0</v>
      </c>
      <c r="L382">
        <f>BG382 - IF(AT382&gt;1, K382*BA382*100.0/(AV382*BU382), 0)</f>
        <v>0</v>
      </c>
      <c r="M382">
        <f>((S382-I382/2)*L382-K382)/(S382+I382/2)</f>
        <v>0</v>
      </c>
      <c r="N382">
        <f>M382*(BN382+BO382)/1000.0</f>
        <v>0</v>
      </c>
      <c r="O382">
        <f>(BG382 - IF(AT382&gt;1, K382*BA382*100.0/(AV382*BU382), 0))*(BN382+BO382)/1000.0</f>
        <v>0</v>
      </c>
      <c r="P382">
        <f>2.0/((1/R382-1/Q382)+SIGN(R382)*SQRT((1/R382-1/Q382)*(1/R382-1/Q382) + 4*BB382/((BB382+1)*(BB382+1))*(2*1/R382*1/Q382-1/Q382*1/Q382)))</f>
        <v>0</v>
      </c>
      <c r="Q382">
        <f>IF(LEFT(BC382,1)&lt;&gt;"0",IF(LEFT(BC382,1)="1",3.0,BD382),$D$5+$E$5*(BU382*BN382/($K$5*1000))+$F$5*(BU382*BN382/($K$5*1000))*MAX(MIN(BA382,$J$5),$I$5)*MAX(MIN(BA382,$J$5),$I$5)+$G$5*MAX(MIN(BA382,$J$5),$I$5)*(BU382*BN382/($K$5*1000))+$H$5*(BU382*BN382/($K$5*1000))*(BU382*BN382/($K$5*1000)))</f>
        <v>0</v>
      </c>
      <c r="R382">
        <f>I382*(1000-(1000*0.61365*exp(17.502*V382/(240.97+V382))/(BN382+BO382)+BI382)/2)/(1000*0.61365*exp(17.502*V382/(240.97+V382))/(BN382+BO382)-BI382)</f>
        <v>0</v>
      </c>
      <c r="S382">
        <f>1/((BB382+1)/(P382/1.6)+1/(Q382/1.37)) + BB382/((BB382+1)/(P382/1.6) + BB382/(Q382/1.37))</f>
        <v>0</v>
      </c>
      <c r="T382">
        <f>(AW382*AZ382)</f>
        <v>0</v>
      </c>
      <c r="U382">
        <f>(BP382+(T382+2*0.95*5.67E-8*(((BP382+$B$7)+273)^4-(BP382+273)^4)-44100*I382)/(1.84*29.3*Q382+8*0.95*5.67E-8*(BP382+273)^3))</f>
        <v>0</v>
      </c>
      <c r="V382">
        <f>($C$7*BQ382+$D$7*BR382+$E$7*U382)</f>
        <v>0</v>
      </c>
      <c r="W382">
        <f>0.61365*exp(17.502*V382/(240.97+V382))</f>
        <v>0</v>
      </c>
      <c r="X382">
        <f>(Y382/Z382*100)</f>
        <v>0</v>
      </c>
      <c r="Y382">
        <f>BI382*(BN382+BO382)/1000</f>
        <v>0</v>
      </c>
      <c r="Z382">
        <f>0.61365*exp(17.502*BP382/(240.97+BP382))</f>
        <v>0</v>
      </c>
      <c r="AA382">
        <f>(W382-BI382*(BN382+BO382)/1000)</f>
        <v>0</v>
      </c>
      <c r="AB382">
        <f>(-I382*44100)</f>
        <v>0</v>
      </c>
      <c r="AC382">
        <f>2*29.3*Q382*0.92*(BP382-V382)</f>
        <v>0</v>
      </c>
      <c r="AD382">
        <f>2*0.95*5.67E-8*(((BP382+$B$7)+273)^4-(V382+273)^4)</f>
        <v>0</v>
      </c>
      <c r="AE382">
        <f>T382+AD382+AB382+AC382</f>
        <v>0</v>
      </c>
      <c r="AF382">
        <f>BM382*AT382*(BH382-BG382*(1000-AT382*BJ382)/(1000-AT382*BI382))/(100*BA382)</f>
        <v>0</v>
      </c>
      <c r="AG382">
        <f>1000*BM382*AT382*(BI382-BJ382)/(100*BA382*(1000-AT382*BI382))</f>
        <v>0</v>
      </c>
      <c r="AH382">
        <f>(AI382 - AJ382 - BN382*1E3/(8.314*(BP382+273.15)) * AL382/BM382 * AK382) * BM382/(100*BA382) * (1000 - BJ382)/1000</f>
        <v>0</v>
      </c>
      <c r="AI382">
        <v>426.8640992597113</v>
      </c>
      <c r="AJ382">
        <v>425.0835272727272</v>
      </c>
      <c r="AK382">
        <v>0.0007330654361198552</v>
      </c>
      <c r="AL382">
        <v>67.23235276304786</v>
      </c>
      <c r="AM382">
        <f>(AO382 - AN382 + BN382*1E3/(8.314*(BP382+273.15)) * AQ382/BM382 * AP382) * BM382/(100*BA382) * 1000/(1000 - AO382)</f>
        <v>0</v>
      </c>
      <c r="AN382">
        <v>16.10760355775317</v>
      </c>
      <c r="AO382">
        <v>16.60501515151514</v>
      </c>
      <c r="AP382">
        <v>-7.732252610940573E-06</v>
      </c>
      <c r="AQ382">
        <v>78.517574111095</v>
      </c>
      <c r="AR382">
        <v>0</v>
      </c>
      <c r="AS382">
        <v>0</v>
      </c>
      <c r="AT382">
        <f>IF(AR382*$H$13&gt;=AV382,1.0,(AV382/(AV382-AR382*$H$13)))</f>
        <v>0</v>
      </c>
      <c r="AU382">
        <f>(AT382-1)*100</f>
        <v>0</v>
      </c>
      <c r="AV382">
        <f>MAX(0,($B$13+$C$13*BU382)/(1+$D$13*BU382)*BN382/(BP382+273)*$E$13)</f>
        <v>0</v>
      </c>
      <c r="AW382">
        <f>$B$11*BV382+$C$11*BW382+$F$11*CH382*(1-CK382)</f>
        <v>0</v>
      </c>
      <c r="AX382">
        <f>AW382*AY382</f>
        <v>0</v>
      </c>
      <c r="AY382">
        <f>($B$11*$D$9+$C$11*$D$9+$F$11*((CU382+CM382)/MAX(CU382+CM382+CV382, 0.1)*$I$9+CV382/MAX(CU382+CM382+CV382, 0.1)*$J$9))/($B$11+$C$11+$F$11)</f>
        <v>0</v>
      </c>
      <c r="AZ382">
        <f>($B$11*$K$9+$C$11*$K$9+$F$11*((CU382+CM382)/MAX(CU382+CM382+CV382, 0.1)*$P$9+CV382/MAX(CU382+CM382+CV382, 0.1)*$Q$9))/($B$11+$C$11+$F$11)</f>
        <v>0</v>
      </c>
      <c r="BA382">
        <v>6</v>
      </c>
      <c r="BB382">
        <v>0.5</v>
      </c>
      <c r="BC382" t="s">
        <v>355</v>
      </c>
      <c r="BD382">
        <v>2</v>
      </c>
      <c r="BE382" t="b">
        <v>1</v>
      </c>
      <c r="BF382">
        <v>1714169856.666666</v>
      </c>
      <c r="BG382">
        <v>418.0351333333334</v>
      </c>
      <c r="BH382">
        <v>420.0082333333333</v>
      </c>
      <c r="BI382">
        <v>16.61074666666666</v>
      </c>
      <c r="BJ382">
        <v>16.11001666666667</v>
      </c>
      <c r="BK382">
        <v>420.2707</v>
      </c>
      <c r="BL382">
        <v>16.61201</v>
      </c>
      <c r="BM382">
        <v>600.0036333333334</v>
      </c>
      <c r="BN382">
        <v>101.1896666666667</v>
      </c>
      <c r="BO382">
        <v>0.10002388</v>
      </c>
      <c r="BP382">
        <v>27.00836333333334</v>
      </c>
      <c r="BQ382">
        <v>27.06004</v>
      </c>
      <c r="BR382">
        <v>999.9000000000002</v>
      </c>
      <c r="BS382">
        <v>0</v>
      </c>
      <c r="BT382">
        <v>0</v>
      </c>
      <c r="BU382">
        <v>9996.753333333332</v>
      </c>
      <c r="BV382">
        <v>0</v>
      </c>
      <c r="BW382">
        <v>134.8141</v>
      </c>
      <c r="BX382">
        <v>-1.973307333333333</v>
      </c>
      <c r="BY382">
        <v>425.0961333333332</v>
      </c>
      <c r="BZ382">
        <v>426.8854333333333</v>
      </c>
      <c r="CA382">
        <v>0.5007398999999999</v>
      </c>
      <c r="CB382">
        <v>420.0082333333333</v>
      </c>
      <c r="CC382">
        <v>16.11001666666667</v>
      </c>
      <c r="CD382">
        <v>1.680834666666667</v>
      </c>
      <c r="CE382">
        <v>1.630166333333333</v>
      </c>
      <c r="CF382">
        <v>14.72056666666667</v>
      </c>
      <c r="CG382">
        <v>14.24696</v>
      </c>
      <c r="CH382">
        <v>399.9897333333334</v>
      </c>
      <c r="CI382">
        <v>0.8999833999999997</v>
      </c>
      <c r="CJ382">
        <v>0.1000165466666667</v>
      </c>
      <c r="CK382">
        <v>0</v>
      </c>
      <c r="CL382">
        <v>155.0499333333333</v>
      </c>
      <c r="CM382">
        <v>5.00098</v>
      </c>
      <c r="CN382">
        <v>917.7255333333335</v>
      </c>
      <c r="CO382">
        <v>3655.805333333333</v>
      </c>
      <c r="CP382">
        <v>36.63103333333333</v>
      </c>
      <c r="CQ382">
        <v>38.82266666666666</v>
      </c>
      <c r="CR382">
        <v>38.2123</v>
      </c>
      <c r="CS382">
        <v>38.35806666666666</v>
      </c>
      <c r="CT382">
        <v>38.43939999999999</v>
      </c>
      <c r="CU382">
        <v>355.4836666666667</v>
      </c>
      <c r="CV382">
        <v>39.503</v>
      </c>
      <c r="CW382">
        <v>0</v>
      </c>
      <c r="CX382">
        <v>1714169951.9</v>
      </c>
      <c r="CY382">
        <v>0</v>
      </c>
      <c r="CZ382">
        <v>1714169784.1</v>
      </c>
      <c r="DA382" t="s">
        <v>1113</v>
      </c>
      <c r="DB382">
        <v>1714169784.1</v>
      </c>
      <c r="DC382">
        <v>1714166743.6</v>
      </c>
      <c r="DD382">
        <v>13</v>
      </c>
      <c r="DE382">
        <v>0.082</v>
      </c>
      <c r="DF382">
        <v>0.008</v>
      </c>
      <c r="DG382">
        <v>-2.245</v>
      </c>
      <c r="DH382">
        <v>-0.003</v>
      </c>
      <c r="DI382">
        <v>420</v>
      </c>
      <c r="DJ382">
        <v>16</v>
      </c>
      <c r="DK382">
        <v>0.2</v>
      </c>
      <c r="DL382">
        <v>0.18</v>
      </c>
      <c r="DM382">
        <v>-1.960871951219512</v>
      </c>
      <c r="DN382">
        <v>-0.2039590243902404</v>
      </c>
      <c r="DO382">
        <v>0.04267263738695555</v>
      </c>
      <c r="DP382">
        <v>0</v>
      </c>
      <c r="DQ382">
        <v>0.5006620731707317</v>
      </c>
      <c r="DR382">
        <v>-0.003429365853658238</v>
      </c>
      <c r="DS382">
        <v>0.001258269298994606</v>
      </c>
      <c r="DT382">
        <v>1</v>
      </c>
      <c r="DU382">
        <v>1</v>
      </c>
      <c r="DV382">
        <v>2</v>
      </c>
      <c r="DW382" t="s">
        <v>368</v>
      </c>
      <c r="DX382">
        <v>3.22926</v>
      </c>
      <c r="DY382">
        <v>2.70447</v>
      </c>
      <c r="DZ382">
        <v>0.105472</v>
      </c>
      <c r="EA382">
        <v>0.105743</v>
      </c>
      <c r="EB382">
        <v>0.08897040000000001</v>
      </c>
      <c r="EC382">
        <v>0.0875422</v>
      </c>
      <c r="ED382">
        <v>29197.8</v>
      </c>
      <c r="EE382">
        <v>28477.6</v>
      </c>
      <c r="EF382">
        <v>31259.8</v>
      </c>
      <c r="EG382">
        <v>30190.4</v>
      </c>
      <c r="EH382">
        <v>38147.1</v>
      </c>
      <c r="EI382">
        <v>36444.1</v>
      </c>
      <c r="EJ382">
        <v>43810.4</v>
      </c>
      <c r="EK382">
        <v>42179.3</v>
      </c>
      <c r="EL382">
        <v>2.12933</v>
      </c>
      <c r="EM382">
        <v>1.88945</v>
      </c>
      <c r="EN382">
        <v>0.124075</v>
      </c>
      <c r="EO382">
        <v>0</v>
      </c>
      <c r="EP382">
        <v>25.0117</v>
      </c>
      <c r="EQ382">
        <v>999.9</v>
      </c>
      <c r="ER382">
        <v>43.6</v>
      </c>
      <c r="ES382">
        <v>31.1</v>
      </c>
      <c r="ET382">
        <v>19.549</v>
      </c>
      <c r="EU382">
        <v>62.1717</v>
      </c>
      <c r="EV382">
        <v>22.4479</v>
      </c>
      <c r="EW382">
        <v>1</v>
      </c>
      <c r="EX382">
        <v>-0.046814</v>
      </c>
      <c r="EY382">
        <v>-1.37816</v>
      </c>
      <c r="EZ382">
        <v>20.1512</v>
      </c>
      <c r="FA382">
        <v>5.22672</v>
      </c>
      <c r="FB382">
        <v>11.998</v>
      </c>
      <c r="FC382">
        <v>4.9667</v>
      </c>
      <c r="FD382">
        <v>3.297</v>
      </c>
      <c r="FE382">
        <v>9999</v>
      </c>
      <c r="FF382">
        <v>9999</v>
      </c>
      <c r="FG382">
        <v>9999</v>
      </c>
      <c r="FH382">
        <v>31.8</v>
      </c>
      <c r="FI382">
        <v>4.97153</v>
      </c>
      <c r="FJ382">
        <v>1.86815</v>
      </c>
      <c r="FK382">
        <v>1.85959</v>
      </c>
      <c r="FL382">
        <v>1.86558</v>
      </c>
      <c r="FM382">
        <v>1.86355</v>
      </c>
      <c r="FN382">
        <v>1.86486</v>
      </c>
      <c r="FO382">
        <v>1.86035</v>
      </c>
      <c r="FP382">
        <v>1.86445</v>
      </c>
      <c r="FQ382">
        <v>0</v>
      </c>
      <c r="FR382">
        <v>0</v>
      </c>
      <c r="FS382">
        <v>0</v>
      </c>
      <c r="FT382">
        <v>0</v>
      </c>
      <c r="FU382" t="s">
        <v>358</v>
      </c>
      <c r="FV382" t="s">
        <v>359</v>
      </c>
      <c r="FW382" t="s">
        <v>360</v>
      </c>
      <c r="FX382" t="s">
        <v>360</v>
      </c>
      <c r="FY382" t="s">
        <v>360</v>
      </c>
      <c r="FZ382" t="s">
        <v>360</v>
      </c>
      <c r="GA382">
        <v>0</v>
      </c>
      <c r="GB382">
        <v>100</v>
      </c>
      <c r="GC382">
        <v>100</v>
      </c>
      <c r="GD382">
        <v>-2.236</v>
      </c>
      <c r="GE382">
        <v>-0.0013</v>
      </c>
      <c r="GF382">
        <v>-0.3890628903867854</v>
      </c>
      <c r="GG382">
        <v>-0.004200780211792431</v>
      </c>
      <c r="GH382">
        <v>-6.086107273994438E-07</v>
      </c>
      <c r="GI382">
        <v>3.538391214060535E-10</v>
      </c>
      <c r="GJ382">
        <v>-0.02887423234413912</v>
      </c>
      <c r="GK382">
        <v>0.006682484536868237</v>
      </c>
      <c r="GL382">
        <v>-0.0007200357986506558</v>
      </c>
      <c r="GM382">
        <v>2.515042002614049E-05</v>
      </c>
      <c r="GN382">
        <v>15</v>
      </c>
      <c r="GO382">
        <v>1944</v>
      </c>
      <c r="GP382">
        <v>3</v>
      </c>
      <c r="GQ382">
        <v>20</v>
      </c>
      <c r="GR382">
        <v>1.3</v>
      </c>
      <c r="GS382">
        <v>52</v>
      </c>
      <c r="GT382">
        <v>1.13159</v>
      </c>
      <c r="GU382">
        <v>2.4292</v>
      </c>
      <c r="GV382">
        <v>1.44775</v>
      </c>
      <c r="GW382">
        <v>2.2876</v>
      </c>
      <c r="GX382">
        <v>1.55151</v>
      </c>
      <c r="GY382">
        <v>2.48657</v>
      </c>
      <c r="GZ382">
        <v>36.5523</v>
      </c>
      <c r="HA382">
        <v>24.0875</v>
      </c>
      <c r="HB382">
        <v>18</v>
      </c>
      <c r="HC382">
        <v>598.745</v>
      </c>
      <c r="HD382">
        <v>447.571</v>
      </c>
      <c r="HE382">
        <v>27.9994</v>
      </c>
      <c r="HF382">
        <v>26.4464</v>
      </c>
      <c r="HG382">
        <v>30</v>
      </c>
      <c r="HH382">
        <v>26.5426</v>
      </c>
      <c r="HI382">
        <v>26.5096</v>
      </c>
      <c r="HJ382">
        <v>22.6406</v>
      </c>
      <c r="HK382">
        <v>27.6858</v>
      </c>
      <c r="HL382">
        <v>52.4315</v>
      </c>
      <c r="HM382">
        <v>28</v>
      </c>
      <c r="HN382">
        <v>420</v>
      </c>
      <c r="HO382">
        <v>16.0756</v>
      </c>
      <c r="HP382">
        <v>99.20269999999999</v>
      </c>
      <c r="HQ382">
        <v>100.766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27</v>
      </c>
    </row>
    <row r="16" spans="1:2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2024-04-26T22:18:33Z</dcterms:created>
  <dcterms:modified xsi:type="dcterms:W3CDTF">2024-04-26T22:18:33Z</dcterms:modified>
</cp:coreProperties>
</file>