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3820"/>
  <mc:AlternateContent xmlns:mc="http://schemas.openxmlformats.org/markup-compatibility/2006">
    <mc:Choice Requires="x15">
      <x15ac:absPath xmlns:x15ac="http://schemas.microsoft.com/office/spreadsheetml/2010/11/ac" url="D:\Documents\AM4 Excel 2010 Data\"/>
    </mc:Choice>
  </mc:AlternateContent>
  <bookViews>
    <workbookView xWindow="600" yWindow="210" windowWidth="11100" windowHeight="6345"/>
  </bookViews>
  <sheets>
    <sheet name="Personnel" sheetId="1" r:id="rId1"/>
  </sheets>
  <calcPr calcId="171027"/>
  <webPublishing codePage="1252"/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6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F27" i="1" l="1"/>
  <c r="F28" i="1"/>
  <c r="F29" i="1" s="1"/>
  <c r="F26" i="1"/>
</calcChain>
</file>

<file path=xl/sharedStrings.xml><?xml version="1.0" encoding="utf-8"?>
<sst xmlns="http://schemas.openxmlformats.org/spreadsheetml/2006/main" count="80" uniqueCount="60">
  <si>
    <t>Surname</t>
  </si>
  <si>
    <t>First</t>
  </si>
  <si>
    <t>Department</t>
  </si>
  <si>
    <t>Absence</t>
  </si>
  <si>
    <t>Age</t>
  </si>
  <si>
    <t>Borland</t>
  </si>
  <si>
    <t>James</t>
  </si>
  <si>
    <t>Administration</t>
  </si>
  <si>
    <t>Chapman</t>
  </si>
  <si>
    <t>Ian</t>
  </si>
  <si>
    <t>Finance</t>
  </si>
  <si>
    <t>Chesterton</t>
  </si>
  <si>
    <t>Training</t>
  </si>
  <si>
    <t>Clarke</t>
  </si>
  <si>
    <t>Allan</t>
  </si>
  <si>
    <t>Advertising</t>
  </si>
  <si>
    <t>Collins</t>
  </si>
  <si>
    <t>Paul</t>
  </si>
  <si>
    <t>Gardner</t>
  </si>
  <si>
    <t>Peter</t>
  </si>
  <si>
    <t>Leigh</t>
  </si>
  <si>
    <t>Clare</t>
  </si>
  <si>
    <t>McMillan</t>
  </si>
  <si>
    <t>Rose</t>
  </si>
  <si>
    <t>Transport Pool</t>
  </si>
  <si>
    <t>Myers</t>
  </si>
  <si>
    <t>Andrew</t>
  </si>
  <si>
    <t>Computer Services</t>
  </si>
  <si>
    <t>Parke</t>
  </si>
  <si>
    <t>Neil</t>
  </si>
  <si>
    <t>Phillips</t>
  </si>
  <si>
    <t>Lee</t>
  </si>
  <si>
    <t>Personnel</t>
  </si>
  <si>
    <t>Smith</t>
  </si>
  <si>
    <t>Christopher</t>
  </si>
  <si>
    <t>Production</t>
  </si>
  <si>
    <t>John</t>
  </si>
  <si>
    <t>Waldram</t>
  </si>
  <si>
    <t>Brian</t>
  </si>
  <si>
    <t>Waterman</t>
  </si>
  <si>
    <t>David</t>
  </si>
  <si>
    <t>Westgarth</t>
  </si>
  <si>
    <t>Shaun</t>
  </si>
  <si>
    <t>Catering</t>
  </si>
  <si>
    <t>Wright</t>
  </si>
  <si>
    <t>Barry</t>
  </si>
  <si>
    <t>Bloggs</t>
  </si>
  <si>
    <t>Harry</t>
  </si>
  <si>
    <t>Date of Birth</t>
  </si>
  <si>
    <t>Trainee</t>
  </si>
  <si>
    <t>COUNTIF</t>
  </si>
  <si>
    <t>DCOUNT</t>
  </si>
  <si>
    <t>DAVERAGE</t>
  </si>
  <si>
    <t>ROUND</t>
  </si>
  <si>
    <t>&gt;30</t>
  </si>
  <si>
    <t>Bonus</t>
  </si>
  <si>
    <t>Bonus 1</t>
  </si>
  <si>
    <t>Bonus 2</t>
  </si>
  <si>
    <t>Retirement Year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</si>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</sst>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left"/>
    </xf>
    <xf numFmtId="0" fontId="1" fillId="0" borderId="0" xfId="0" applyFont="1" applyProtection="1"/>
    <xf numFmtId="0" fontId="1" fillId="0" borderId="0" xfId="0" applyFont="1"/>
    <xf numFmtId="0" fontId="1" fillId="0" borderId="0" xfId="0" applyFont="1" applyAlignment="1" applyProtection="1">
      <alignment horizontal="right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24" sqref="J24"/>
    </sheetView>
  </sheetViews>
  <sheetFormatPr defaultRowHeight="12.75" x14ac:dyDescent="0.2"/>
  <cols>
    <col min="1" max="1" width="13.5703125" customWidth="1"/>
    <col min="2" max="2" width="12" customWidth="1"/>
    <col min="3" max="3" width="11.85546875" customWidth="1"/>
    <col min="4" max="4" width="17.7109375" customWidth="1"/>
    <col min="5" max="5" width="11.42578125" bestFit="1" customWidth="1"/>
    <col min="6" max="6" width="10.42578125" customWidth="1"/>
    <col min="7" max="7" width="11" customWidth="1"/>
    <col min="9" max="9" width="14.5703125" style="7" bestFit="1" customWidth="1"/>
    <col min="10" max="10" width="16" bestFit="1" customWidth="1"/>
  </cols>
  <sheetData>
    <row r="1" spans="1:10" x14ac:dyDescent="0.2">
      <c r="A1" s="1" t="s">
        <v>0</v>
      </c>
      <c r="B1" s="1" t="s">
        <v>1</v>
      </c>
      <c r="C1" s="1" t="s">
        <v>48</v>
      </c>
      <c r="D1" s="1" t="s">
        <v>2</v>
      </c>
      <c r="E1" s="2" t="s">
        <v>4</v>
      </c>
      <c r="F1" s="6" t="s">
        <v>3</v>
      </c>
    </row>
    <row r="2" spans="1:10" x14ac:dyDescent="0.2">
      <c r="E2" t="s">
        <v>54</v>
      </c>
    </row>
    <row r="5" spans="1:10" x14ac:dyDescent="0.2">
      <c r="A5" s="1" t="s">
        <v>0</v>
      </c>
      <c r="B5" s="1" t="s">
        <v>1</v>
      </c>
      <c r="C5" s="1" t="s">
        <v>48</v>
      </c>
      <c r="D5" s="1" t="s">
        <v>2</v>
      </c>
      <c r="E5" s="2" t="s">
        <v>4</v>
      </c>
      <c r="F5" s="6" t="s">
        <v>3</v>
      </c>
      <c r="G5" s="1" t="s">
        <v>56</v>
      </c>
      <c r="H5" s="1" t="s">
        <v>57</v>
      </c>
      <c r="I5" s="8" t="s">
        <v>58</v>
      </c>
      <c r="J5" s="5" t="s">
        <v>59</v>
      </c>
    </row>
    <row r="6" spans="1:10" x14ac:dyDescent="0.2">
      <c r="A6" s="1" t="s">
        <v>5</v>
      </c>
      <c r="B6" s="1" t="s">
        <v>6</v>
      </c>
      <c r="C6" s="3">
        <v>23010</v>
      </c>
      <c r="D6" s="1" t="s">
        <v>7</v>
      </c>
      <c r="E6" s="5">
        <f t="shared" ref="E6:E24" ca="1" si="0">INT((NOW()-C6)/365.25)</f>
        <v>53</v>
      </c>
      <c r="F6" s="4">
        <v>0</v>
      </c>
      <c r="G6">
        <f>HLOOKUP(F6,A$32:E$33,2)</f>
        <v>50</v>
      </c>
      <c r="H6">
        <f>IF(OR(D6="Finance", D6="Training"), 100, 20)</f>
        <v>20</v>
      </c>
      <c r="I6" s="7">
        <f>YEAR(C6)+65</f>
        <v>2027</v>
      </c>
      <c r="J6" t="str">
        <f>_xlfn.CONCAT(B6," ",A6)</f>
        <v>James Borland</v>
      </c>
    </row>
    <row r="7" spans="1:10" x14ac:dyDescent="0.2">
      <c r="A7" s="1" t="s">
        <v>8</v>
      </c>
      <c r="B7" s="1" t="s">
        <v>9</v>
      </c>
      <c r="C7" s="3">
        <v>18318</v>
      </c>
      <c r="D7" s="1" t="s">
        <v>10</v>
      </c>
      <c r="E7" s="5">
        <f t="shared" ca="1" si="0"/>
        <v>66</v>
      </c>
      <c r="F7" s="4">
        <v>17</v>
      </c>
      <c r="G7">
        <f t="shared" ref="G7:G24" si="1">HLOOKUP(F7,A$32:E$33,2)</f>
        <v>0</v>
      </c>
      <c r="H7">
        <f t="shared" ref="H7:H24" si="2">IF(OR(D7="Finance", D7="Training"), 100, 20)</f>
        <v>100</v>
      </c>
      <c r="I7" s="7">
        <f t="shared" ref="I7:I24" si="3">YEAR(C7)+65</f>
        <v>2015</v>
      </c>
      <c r="J7" t="str">
        <f t="shared" ref="J7:J24" si="4">_xlfn.CONCAT(B7," ",A7)</f>
        <v>Ian Chapman</v>
      </c>
    </row>
    <row r="8" spans="1:10" x14ac:dyDescent="0.2">
      <c r="A8" s="1" t="s">
        <v>11</v>
      </c>
      <c r="B8" s="1" t="s">
        <v>9</v>
      </c>
      <c r="C8" s="3">
        <v>20214</v>
      </c>
      <c r="D8" s="1" t="s">
        <v>12</v>
      </c>
      <c r="E8" s="5">
        <f t="shared" ca="1" si="0"/>
        <v>61</v>
      </c>
      <c r="F8" s="4">
        <v>0</v>
      </c>
      <c r="G8">
        <f t="shared" si="1"/>
        <v>50</v>
      </c>
      <c r="H8">
        <f t="shared" si="2"/>
        <v>100</v>
      </c>
      <c r="I8" s="7">
        <f t="shared" si="3"/>
        <v>2020</v>
      </c>
      <c r="J8" t="str">
        <f t="shared" si="4"/>
        <v>Ian Chesterton</v>
      </c>
    </row>
    <row r="9" spans="1:10" x14ac:dyDescent="0.2">
      <c r="A9" s="1" t="s">
        <v>13</v>
      </c>
      <c r="B9" s="1" t="s">
        <v>14</v>
      </c>
      <c r="C9" s="3">
        <v>24207</v>
      </c>
      <c r="D9" s="1" t="s">
        <v>15</v>
      </c>
      <c r="E9" s="5">
        <f t="shared" ca="1" si="0"/>
        <v>50</v>
      </c>
      <c r="F9" s="4">
        <v>0</v>
      </c>
      <c r="G9">
        <f t="shared" si="1"/>
        <v>50</v>
      </c>
      <c r="H9">
        <f t="shared" si="2"/>
        <v>20</v>
      </c>
      <c r="I9" s="7">
        <f t="shared" si="3"/>
        <v>2031</v>
      </c>
      <c r="J9" t="str">
        <f t="shared" si="4"/>
        <v>Allan Clarke</v>
      </c>
    </row>
    <row r="10" spans="1:10" x14ac:dyDescent="0.2">
      <c r="A10" s="1" t="s">
        <v>16</v>
      </c>
      <c r="B10" s="1" t="s">
        <v>17</v>
      </c>
      <c r="C10" s="3">
        <v>24532</v>
      </c>
      <c r="D10" s="1" t="s">
        <v>7</v>
      </c>
      <c r="E10" s="5">
        <f t="shared" ca="1" si="0"/>
        <v>49</v>
      </c>
      <c r="F10" s="4">
        <v>5</v>
      </c>
      <c r="G10">
        <f t="shared" si="1"/>
        <v>15</v>
      </c>
      <c r="H10">
        <f t="shared" si="2"/>
        <v>20</v>
      </c>
      <c r="I10" s="7">
        <f t="shared" si="3"/>
        <v>2032</v>
      </c>
      <c r="J10" t="str">
        <f t="shared" si="4"/>
        <v>Paul Collins</v>
      </c>
    </row>
    <row r="11" spans="1:10" x14ac:dyDescent="0.2">
      <c r="A11" s="1" t="s">
        <v>18</v>
      </c>
      <c r="B11" s="1" t="s">
        <v>19</v>
      </c>
      <c r="C11" s="3">
        <v>29917</v>
      </c>
      <c r="D11" s="1" t="s">
        <v>49</v>
      </c>
      <c r="E11" s="5">
        <f t="shared" ca="1" si="0"/>
        <v>34</v>
      </c>
      <c r="F11" s="4">
        <v>0</v>
      </c>
      <c r="G11">
        <f t="shared" si="1"/>
        <v>50</v>
      </c>
      <c r="H11">
        <f t="shared" si="2"/>
        <v>20</v>
      </c>
      <c r="I11" s="7">
        <f t="shared" si="3"/>
        <v>2046</v>
      </c>
      <c r="J11" t="str">
        <f t="shared" si="4"/>
        <v>Peter Gardner</v>
      </c>
    </row>
    <row r="12" spans="1:10" x14ac:dyDescent="0.2">
      <c r="A12" s="1" t="s">
        <v>20</v>
      </c>
      <c r="B12" s="1" t="s">
        <v>21</v>
      </c>
      <c r="C12" s="3">
        <v>25001</v>
      </c>
      <c r="D12" s="1" t="s">
        <v>7</v>
      </c>
      <c r="E12" s="5">
        <f t="shared" ca="1" si="0"/>
        <v>48</v>
      </c>
      <c r="F12" s="4">
        <v>3</v>
      </c>
      <c r="G12">
        <f t="shared" si="1"/>
        <v>30</v>
      </c>
      <c r="H12">
        <f t="shared" si="2"/>
        <v>20</v>
      </c>
      <c r="I12" s="7">
        <f t="shared" si="3"/>
        <v>2033</v>
      </c>
      <c r="J12" t="str">
        <f t="shared" si="4"/>
        <v>Clare Leigh</v>
      </c>
    </row>
    <row r="13" spans="1:10" x14ac:dyDescent="0.2">
      <c r="A13" s="1" t="s">
        <v>22</v>
      </c>
      <c r="B13" s="1" t="s">
        <v>23</v>
      </c>
      <c r="C13" s="3">
        <v>21840</v>
      </c>
      <c r="D13" s="1" t="s">
        <v>24</v>
      </c>
      <c r="E13" s="5">
        <f t="shared" ca="1" si="0"/>
        <v>57</v>
      </c>
      <c r="F13" s="4">
        <v>1</v>
      </c>
      <c r="G13">
        <f t="shared" si="1"/>
        <v>50</v>
      </c>
      <c r="H13">
        <f t="shared" si="2"/>
        <v>20</v>
      </c>
      <c r="I13" s="7">
        <f t="shared" si="3"/>
        <v>2024</v>
      </c>
      <c r="J13" t="str">
        <f t="shared" si="4"/>
        <v>Rose McMillan</v>
      </c>
    </row>
    <row r="14" spans="1:10" x14ac:dyDescent="0.2">
      <c r="A14" s="1" t="s">
        <v>25</v>
      </c>
      <c r="B14" s="1" t="s">
        <v>26</v>
      </c>
      <c r="C14" s="3">
        <v>24485</v>
      </c>
      <c r="D14" s="1" t="s">
        <v>27</v>
      </c>
      <c r="E14" s="5">
        <f t="shared" ca="1" si="0"/>
        <v>49</v>
      </c>
      <c r="F14" s="4">
        <v>0</v>
      </c>
      <c r="G14">
        <f t="shared" si="1"/>
        <v>50</v>
      </c>
      <c r="H14">
        <f t="shared" si="2"/>
        <v>20</v>
      </c>
      <c r="I14" s="7">
        <f t="shared" si="3"/>
        <v>2032</v>
      </c>
      <c r="J14" t="str">
        <f t="shared" si="4"/>
        <v>Andrew Myers</v>
      </c>
    </row>
    <row r="15" spans="1:10" x14ac:dyDescent="0.2">
      <c r="A15" s="1" t="s">
        <v>28</v>
      </c>
      <c r="B15" s="1" t="s">
        <v>29</v>
      </c>
      <c r="C15" s="3">
        <v>19927</v>
      </c>
      <c r="D15" s="1" t="s">
        <v>12</v>
      </c>
      <c r="E15" s="5">
        <f t="shared" ca="1" si="0"/>
        <v>62</v>
      </c>
      <c r="F15" s="4">
        <v>1</v>
      </c>
      <c r="G15">
        <f t="shared" si="1"/>
        <v>50</v>
      </c>
      <c r="H15">
        <f t="shared" si="2"/>
        <v>100</v>
      </c>
      <c r="I15" s="7">
        <f t="shared" si="3"/>
        <v>2019</v>
      </c>
      <c r="J15" t="str">
        <f t="shared" si="4"/>
        <v>Neil Parke</v>
      </c>
    </row>
    <row r="16" spans="1:10" x14ac:dyDescent="0.2">
      <c r="A16" s="1" t="s">
        <v>30</v>
      </c>
      <c r="B16" s="1" t="s">
        <v>31</v>
      </c>
      <c r="C16" s="3">
        <v>20359</v>
      </c>
      <c r="D16" s="1" t="s">
        <v>32</v>
      </c>
      <c r="E16" s="5">
        <f t="shared" ca="1" si="0"/>
        <v>61</v>
      </c>
      <c r="F16" s="4">
        <v>2</v>
      </c>
      <c r="G16">
        <f t="shared" si="1"/>
        <v>30</v>
      </c>
      <c r="H16">
        <f t="shared" si="2"/>
        <v>20</v>
      </c>
      <c r="I16" s="7">
        <f t="shared" si="3"/>
        <v>2020</v>
      </c>
      <c r="J16" t="str">
        <f t="shared" si="4"/>
        <v>Lee Phillips</v>
      </c>
    </row>
    <row r="17" spans="1:10" x14ac:dyDescent="0.2">
      <c r="A17" s="1" t="s">
        <v>33</v>
      </c>
      <c r="B17" s="1" t="s">
        <v>34</v>
      </c>
      <c r="C17" s="3">
        <v>15025</v>
      </c>
      <c r="D17" s="1" t="s">
        <v>10</v>
      </c>
      <c r="E17" s="5">
        <f t="shared" ca="1" si="0"/>
        <v>75</v>
      </c>
      <c r="F17" s="4">
        <v>1</v>
      </c>
      <c r="G17">
        <f t="shared" si="1"/>
        <v>50</v>
      </c>
      <c r="H17">
        <f t="shared" si="2"/>
        <v>100</v>
      </c>
      <c r="I17" s="7">
        <f t="shared" si="3"/>
        <v>2006</v>
      </c>
      <c r="J17" t="str">
        <f t="shared" si="4"/>
        <v>Christopher Smith</v>
      </c>
    </row>
    <row r="18" spans="1:10" x14ac:dyDescent="0.2">
      <c r="A18" s="1" t="s">
        <v>33</v>
      </c>
      <c r="B18" s="1" t="s">
        <v>6</v>
      </c>
      <c r="C18" s="3">
        <v>23139</v>
      </c>
      <c r="D18" s="1" t="s">
        <v>35</v>
      </c>
      <c r="E18" s="5">
        <f t="shared" ca="1" si="0"/>
        <v>53</v>
      </c>
      <c r="F18" s="4">
        <v>2</v>
      </c>
      <c r="G18">
        <f t="shared" si="1"/>
        <v>30</v>
      </c>
      <c r="H18">
        <f t="shared" si="2"/>
        <v>20</v>
      </c>
      <c r="I18" s="7">
        <f t="shared" si="3"/>
        <v>2028</v>
      </c>
      <c r="J18" t="str">
        <f t="shared" si="4"/>
        <v>James Smith</v>
      </c>
    </row>
    <row r="19" spans="1:10" x14ac:dyDescent="0.2">
      <c r="A19" s="1" t="s">
        <v>33</v>
      </c>
      <c r="B19" s="1" t="s">
        <v>36</v>
      </c>
      <c r="C19" s="3">
        <v>23139</v>
      </c>
      <c r="D19" s="1" t="s">
        <v>35</v>
      </c>
      <c r="E19" s="5">
        <f t="shared" ca="1" si="0"/>
        <v>53</v>
      </c>
      <c r="F19" s="4">
        <v>4</v>
      </c>
      <c r="G19">
        <f t="shared" si="1"/>
        <v>15</v>
      </c>
      <c r="H19">
        <f t="shared" si="2"/>
        <v>20</v>
      </c>
      <c r="I19" s="7">
        <f t="shared" si="3"/>
        <v>2028</v>
      </c>
      <c r="J19" t="str">
        <f t="shared" si="4"/>
        <v>John Smith</v>
      </c>
    </row>
    <row r="20" spans="1:10" x14ac:dyDescent="0.2">
      <c r="A20" s="1" t="s">
        <v>37</v>
      </c>
      <c r="B20" s="1" t="s">
        <v>38</v>
      </c>
      <c r="C20" s="3">
        <v>18162</v>
      </c>
      <c r="D20" s="1" t="s">
        <v>27</v>
      </c>
      <c r="E20" s="5">
        <f t="shared" ca="1" si="0"/>
        <v>67</v>
      </c>
      <c r="F20" s="4">
        <v>2</v>
      </c>
      <c r="G20">
        <f t="shared" si="1"/>
        <v>30</v>
      </c>
      <c r="H20">
        <f t="shared" si="2"/>
        <v>20</v>
      </c>
      <c r="I20" s="7">
        <f t="shared" si="3"/>
        <v>2014</v>
      </c>
      <c r="J20" t="str">
        <f t="shared" si="4"/>
        <v>Brian Waldram</v>
      </c>
    </row>
    <row r="21" spans="1:10" x14ac:dyDescent="0.2">
      <c r="A21" s="1" t="s">
        <v>39</v>
      </c>
      <c r="B21" s="1" t="s">
        <v>40</v>
      </c>
      <c r="C21" s="3">
        <v>26858</v>
      </c>
      <c r="D21" s="1" t="s">
        <v>27</v>
      </c>
      <c r="E21" s="5">
        <f t="shared" ca="1" si="0"/>
        <v>43</v>
      </c>
      <c r="F21" s="4">
        <v>7</v>
      </c>
      <c r="G21">
        <f t="shared" si="1"/>
        <v>0</v>
      </c>
      <c r="H21">
        <f t="shared" si="2"/>
        <v>20</v>
      </c>
      <c r="I21" s="7">
        <f t="shared" si="3"/>
        <v>2038</v>
      </c>
      <c r="J21" t="str">
        <f t="shared" si="4"/>
        <v>David Waterman</v>
      </c>
    </row>
    <row r="22" spans="1:10" x14ac:dyDescent="0.2">
      <c r="A22" s="1" t="s">
        <v>41</v>
      </c>
      <c r="B22" s="1" t="s">
        <v>42</v>
      </c>
      <c r="C22" s="3">
        <v>18628</v>
      </c>
      <c r="D22" s="1" t="s">
        <v>43</v>
      </c>
      <c r="E22" s="5">
        <f t="shared" ca="1" si="0"/>
        <v>65</v>
      </c>
      <c r="F22" s="4">
        <v>0</v>
      </c>
      <c r="G22">
        <f t="shared" si="1"/>
        <v>50</v>
      </c>
      <c r="H22">
        <f t="shared" si="2"/>
        <v>20</v>
      </c>
      <c r="I22" s="7">
        <f t="shared" si="3"/>
        <v>2015</v>
      </c>
      <c r="J22" t="str">
        <f t="shared" si="4"/>
        <v>Shaun Westgarth</v>
      </c>
    </row>
    <row r="23" spans="1:10" x14ac:dyDescent="0.2">
      <c r="A23" s="1" t="s">
        <v>44</v>
      </c>
      <c r="B23" s="1" t="s">
        <v>45</v>
      </c>
      <c r="C23" s="3">
        <v>26771</v>
      </c>
      <c r="D23" s="1" t="s">
        <v>12</v>
      </c>
      <c r="E23" s="5">
        <f t="shared" ca="1" si="0"/>
        <v>43</v>
      </c>
      <c r="F23" s="4">
        <v>4</v>
      </c>
      <c r="G23">
        <f t="shared" si="1"/>
        <v>15</v>
      </c>
      <c r="H23">
        <f t="shared" si="2"/>
        <v>100</v>
      </c>
      <c r="I23" s="7">
        <f t="shared" si="3"/>
        <v>2038</v>
      </c>
      <c r="J23" t="str">
        <f t="shared" si="4"/>
        <v>Barry Wright</v>
      </c>
    </row>
    <row r="24" spans="1:10" x14ac:dyDescent="0.2">
      <c r="A24" s="1" t="s">
        <v>46</v>
      </c>
      <c r="B24" s="1" t="s">
        <v>47</v>
      </c>
      <c r="C24" s="3">
        <v>28158</v>
      </c>
      <c r="D24" s="1" t="s">
        <v>32</v>
      </c>
      <c r="E24" s="5">
        <f t="shared" ca="1" si="0"/>
        <v>39</v>
      </c>
      <c r="F24" s="4">
        <v>0</v>
      </c>
      <c r="G24">
        <f t="shared" si="1"/>
        <v>50</v>
      </c>
      <c r="H24">
        <f t="shared" si="2"/>
        <v>20</v>
      </c>
      <c r="I24" s="7">
        <f t="shared" si="3"/>
        <v>2042</v>
      </c>
      <c r="J24" t="str">
        <f t="shared" si="4"/>
        <v>Harry Bloggs</v>
      </c>
    </row>
    <row r="26" spans="1:10" x14ac:dyDescent="0.2">
      <c r="E26" t="s">
        <v>50</v>
      </c>
      <c r="F26">
        <f ca="1">COUNTIF(E6:E24,"&gt;40")</f>
        <v>17</v>
      </c>
    </row>
    <row r="27" spans="1:10" x14ac:dyDescent="0.2">
      <c r="E27" t="s">
        <v>51</v>
      </c>
      <c r="F27">
        <f ca="1">DCOUNT(A5:F25,E5,A1:F2)</f>
        <v>19</v>
      </c>
    </row>
    <row r="28" spans="1:10" x14ac:dyDescent="0.2">
      <c r="E28" t="s">
        <v>52</v>
      </c>
      <c r="F28">
        <f ca="1">DAVERAGE(A5:F24,E5,A1:F2)</f>
        <v>54.10526315789474</v>
      </c>
    </row>
    <row r="29" spans="1:10" x14ac:dyDescent="0.2">
      <c r="E29" t="s">
        <v>53</v>
      </c>
      <c r="F29">
        <f ca="1">ROUND(F28,0)</f>
        <v>54</v>
      </c>
    </row>
    <row r="32" spans="1:10" x14ac:dyDescent="0.2">
      <c r="A32" t="s">
        <v>3</v>
      </c>
      <c r="B32">
        <v>0</v>
      </c>
      <c r="C32">
        <v>2</v>
      </c>
      <c r="D32">
        <v>4</v>
      </c>
      <c r="E32">
        <v>6</v>
      </c>
    </row>
    <row r="33" spans="1:5" x14ac:dyDescent="0.2">
      <c r="A33" t="s">
        <v>55</v>
      </c>
      <c r="B33">
        <v>50</v>
      </c>
      <c r="C33">
        <v>30</v>
      </c>
      <c r="D33">
        <v>15</v>
      </c>
      <c r="E33">
        <v>0</v>
      </c>
    </row>
  </sheetData>
  <pageMargins left="0.7" right="0.7" top="0.75" bottom="0.7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</vt:lpstr>
    </vt:vector>
  </TitlesOfParts>
  <Company>CIA Training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Waldram</dc:creator>
  <cp:lastModifiedBy>johnpaul</cp:lastModifiedBy>
  <dcterms:created xsi:type="dcterms:W3CDTF">1999-05-26T12:18:18Z</dcterms:created>
  <dcterms:modified xsi:type="dcterms:W3CDTF">2016-11-13T21:02:41Z</dcterms:modified>
</cp:coreProperties>
</file>