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aveExternalLinkValues="0" defaultThemeVersion="123820"/>
  <bookViews>
    <workbookView xWindow="600" yWindow="510" windowWidth="8955" windowHeight="5055" tabRatio="205"/>
  </bookViews>
  <sheets>
    <sheet name="Cash flow" sheetId="2" r:id="rId1"/>
  </sheets>
  <definedNames>
    <definedName name="Print_Area_MI">#REF!</definedName>
    <definedName name="_xlnm.Print_Titles" localSheetId="0">'Cash flow'!$A:$A</definedName>
  </definedNames>
  <calcPr calcId="144315"/>
  <webPublishing codePage="1252"/>
</workbook>
</file>

<file path=xl/calcChain.xml><?xml version="1.0" encoding="utf-8"?>
<calcChain xmlns="http://schemas.openxmlformats.org/spreadsheetml/2006/main">
  <c r="N4" i="2" l="1"/>
  <c r="N5" i="2"/>
  <c r="N6" i="2"/>
  <c r="N7" i="2"/>
  <c r="N8" i="2"/>
  <c r="N9" i="2"/>
  <c r="N10" i="2"/>
  <c r="N11" i="2"/>
  <c r="N12" i="2"/>
  <c r="N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N16" i="2"/>
  <c r="N17" i="2"/>
  <c r="N18" i="2"/>
  <c r="N19" i="2"/>
  <c r="N20" i="2"/>
  <c r="N21" i="2"/>
  <c r="N22" i="2"/>
  <c r="N23" i="2"/>
  <c r="N24" i="2"/>
  <c r="N25" i="2"/>
  <c r="N26" i="2"/>
  <c r="N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B31" i="2"/>
  <c r="B30" i="2" s="1"/>
  <c r="C31" i="2"/>
  <c r="C30" i="2" s="1"/>
  <c r="C32" i="2" s="1"/>
  <c r="D31" i="2"/>
  <c r="D30" i="2" s="1"/>
  <c r="D32" i="2" s="1"/>
  <c r="E31" i="2"/>
  <c r="E30" i="2" s="1"/>
  <c r="E32" i="2" s="1"/>
  <c r="F31" i="2"/>
  <c r="F30" i="2" s="1"/>
  <c r="F32" i="2" s="1"/>
  <c r="G31" i="2"/>
  <c r="G30" i="2" s="1"/>
  <c r="G32" i="2" s="1"/>
  <c r="H31" i="2"/>
  <c r="H30" i="2" s="1"/>
  <c r="H32" i="2" s="1"/>
  <c r="I31" i="2"/>
  <c r="I30" i="2" s="1"/>
  <c r="I32" i="2" s="1"/>
  <c r="J31" i="2"/>
  <c r="J30" i="2" s="1"/>
  <c r="J32" i="2" s="1"/>
  <c r="K31" i="2"/>
  <c r="K30" i="2" s="1"/>
  <c r="K32" i="2" s="1"/>
  <c r="L31" i="2"/>
  <c r="L30" i="2" s="1"/>
  <c r="L32" i="2" s="1"/>
  <c r="M31" i="2"/>
  <c r="M30" i="2" s="1"/>
  <c r="M32" i="2" s="1"/>
  <c r="N31" i="2"/>
  <c r="N30" i="2" l="1"/>
  <c r="B32" i="2"/>
  <c r="N32" i="2" s="1"/>
</calcChain>
</file>

<file path=xl/sharedStrings.xml><?xml version="1.0" encoding="utf-8"?>
<sst xmlns="http://schemas.openxmlformats.org/spreadsheetml/2006/main" count="44" uniqueCount="44">
  <si>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</si>
  <si>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</si>
  <si>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</si>
  <si>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</si>
  <si>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</si>
  <si>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</si>
  <si>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</si>
  <si>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</si>
  <si>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</si>
  <si>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</si>
  <si>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</si>
  <si>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</si>
  <si>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</si>
  <si>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Single Rooms</t>
  </si>
  <si>
    <t>Double Rooms</t>
  </si>
  <si>
    <t>Twin Rooms</t>
  </si>
  <si>
    <t>Family Rooms</t>
  </si>
  <si>
    <t>Function Rooms</t>
  </si>
  <si>
    <t>Restaurant</t>
  </si>
  <si>
    <t>Bar</t>
  </si>
  <si>
    <t>Games Machines</t>
  </si>
  <si>
    <t>Telephones</t>
  </si>
  <si>
    <t>Misc.</t>
  </si>
  <si>
    <t>Turnover</t>
  </si>
  <si>
    <t>Payments:</t>
  </si>
  <si>
    <t>Food</t>
  </si>
  <si>
    <t>Bar Supplies</t>
  </si>
  <si>
    <t>Laundry</t>
  </si>
  <si>
    <t>Telecom Charges</t>
  </si>
  <si>
    <t>VAT</t>
  </si>
  <si>
    <t>Repairs &amp; Maint.</t>
  </si>
  <si>
    <t>Gas</t>
  </si>
  <si>
    <t>Rates</t>
  </si>
  <si>
    <t>Electricity</t>
  </si>
  <si>
    <t>Wages / NI</t>
  </si>
  <si>
    <t>Insurance</t>
  </si>
  <si>
    <t>Administration</t>
  </si>
  <si>
    <t>Advertising</t>
  </si>
  <si>
    <t>Spending</t>
  </si>
  <si>
    <t>Gross Profit</t>
  </si>
  <si>
    <t>Company Tax</t>
  </si>
  <si>
    <t>Net Profit</t>
  </si>
  <si>
    <t>Income:</t>
  </si>
  <si>
    <t>The Macro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</si>
</sst>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&quot;£&quot;#,##0_);\(&quot;£&quot;#,##0\)"/>
  </numFmts>
  <fonts count="4" x14ac:knownFonts="1">
    <font>
      <sz val="10"/>
      <name val="Courie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164" fontId="0" fillId="0" borderId="0"/>
  </cellStyleXfs>
  <cellXfs count="14">
    <xf numFmtId="164" fontId="0" fillId="0" borderId="0" xfId="0"/>
    <xf numFmtId="164" fontId="1" fillId="0" borderId="0" xfId="0" applyFont="1" applyAlignment="1">
      <alignment horizontal="left"/>
    </xf>
    <xf numFmtId="164" fontId="1" fillId="0" borderId="0" xfId="0" applyFont="1"/>
    <xf numFmtId="164" fontId="2" fillId="0" borderId="0" xfId="0" applyFont="1" applyAlignment="1">
      <alignment horizontal="left"/>
    </xf>
    <xf numFmtId="164" fontId="1" fillId="0" borderId="1" xfId="0" applyFont="1" applyBorder="1" applyAlignment="1">
      <alignment horizontal="left"/>
    </xf>
    <xf numFmtId="164" fontId="1" fillId="0" borderId="1" xfId="0" applyFont="1" applyBorder="1" applyAlignment="1">
      <alignment horizontal="right"/>
    </xf>
    <xf numFmtId="164" fontId="1" fillId="0" borderId="2" xfId="0" applyFont="1" applyBorder="1" applyAlignment="1">
      <alignment horizontal="left"/>
    </xf>
    <xf numFmtId="164" fontId="1" fillId="0" borderId="3" xfId="0" applyFont="1" applyBorder="1" applyAlignment="1">
      <alignment horizontal="left"/>
    </xf>
    <xf numFmtId="165" fontId="1" fillId="0" borderId="0" xfId="0" applyNumberFormat="1" applyFont="1" applyProtection="1"/>
    <xf numFmtId="165" fontId="1" fillId="0" borderId="2" xfId="0" applyNumberFormat="1" applyFont="1" applyBorder="1" applyProtection="1"/>
    <xf numFmtId="165" fontId="1" fillId="0" borderId="0" xfId="0" applyNumberFormat="1" applyFont="1"/>
    <xf numFmtId="165" fontId="1" fillId="0" borderId="3" xfId="0" applyNumberFormat="1" applyFont="1" applyBorder="1" applyProtection="1"/>
    <xf numFmtId="165" fontId="1" fillId="0" borderId="1" xfId="0" applyNumberFormat="1" applyFont="1" applyBorder="1" applyProtection="1"/>
    <xf numFmtId="164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2" x14ac:dyDescent="0.15"/>
  <cols>
    <col min="1" max="1" width="20.5" customWidth="1"/>
    <col min="2" max="13" width="9.25" customWidth="1"/>
    <col min="14" max="14" width="11.375" customWidth="1"/>
  </cols>
  <sheetData>
    <row r="1" spans="1:14" ht="28.5" customHeight="1" x14ac:dyDescent="0.25">
      <c r="A1" s="13" t="s">
        <v>43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9.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8" customHeight="1" thickBot="1" x14ac:dyDescent="0.25">
      <c r="A3" s="4" t="s">
        <v>42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</row>
    <row r="4" spans="1:14" ht="12.75" x14ac:dyDescent="0.2">
      <c r="A4" s="1" t="s">
        <v>13</v>
      </c>
      <c r="B4" s="8">
        <v>2178</v>
      </c>
      <c r="C4" s="8">
        <v>1653</v>
      </c>
      <c r="D4" s="8">
        <v>2607</v>
      </c>
      <c r="E4" s="8">
        <v>2528</v>
      </c>
      <c r="F4" s="8">
        <v>2766</v>
      </c>
      <c r="G4" s="8">
        <v>2973</v>
      </c>
      <c r="H4" s="8">
        <v>4277</v>
      </c>
      <c r="I4" s="8">
        <v>4308</v>
      </c>
      <c r="J4" s="8">
        <v>3943</v>
      </c>
      <c r="K4" s="8">
        <v>2925</v>
      </c>
      <c r="L4" s="8">
        <v>2241</v>
      </c>
      <c r="M4" s="8">
        <v>2003</v>
      </c>
      <c r="N4" s="8">
        <f t="shared" ref="N4:N13" si="0">SUM(B4:M4)</f>
        <v>34402</v>
      </c>
    </row>
    <row r="5" spans="1:14" ht="12.75" x14ac:dyDescent="0.2">
      <c r="A5" s="1" t="s">
        <v>14</v>
      </c>
      <c r="B5" s="8">
        <v>2129</v>
      </c>
      <c r="C5" s="8">
        <v>2083</v>
      </c>
      <c r="D5" s="8">
        <v>3137</v>
      </c>
      <c r="E5" s="8">
        <v>4144</v>
      </c>
      <c r="F5" s="8">
        <v>3915</v>
      </c>
      <c r="G5" s="8">
        <v>4373</v>
      </c>
      <c r="H5" s="8">
        <v>6366</v>
      </c>
      <c r="I5" s="8">
        <v>6663</v>
      </c>
      <c r="J5" s="8">
        <v>6022</v>
      </c>
      <c r="K5" s="8">
        <v>5198</v>
      </c>
      <c r="L5" s="8">
        <v>3022</v>
      </c>
      <c r="M5" s="8">
        <v>2152</v>
      </c>
      <c r="N5" s="8">
        <f t="shared" si="0"/>
        <v>49204</v>
      </c>
    </row>
    <row r="6" spans="1:14" ht="12.75" x14ac:dyDescent="0.2">
      <c r="A6" s="1" t="s">
        <v>15</v>
      </c>
      <c r="B6" s="8">
        <v>1836</v>
      </c>
      <c r="C6" s="8">
        <v>1674</v>
      </c>
      <c r="D6" s="8">
        <v>1917</v>
      </c>
      <c r="E6" s="8">
        <v>2052</v>
      </c>
      <c r="F6" s="8">
        <v>2538</v>
      </c>
      <c r="G6" s="8">
        <v>4563</v>
      </c>
      <c r="H6" s="8">
        <v>4617</v>
      </c>
      <c r="I6" s="8">
        <v>4482</v>
      </c>
      <c r="J6" s="8">
        <v>3861</v>
      </c>
      <c r="K6" s="8">
        <v>2322</v>
      </c>
      <c r="L6" s="8">
        <v>2052</v>
      </c>
      <c r="M6" s="8">
        <v>1890</v>
      </c>
      <c r="N6" s="8">
        <f t="shared" si="0"/>
        <v>33804</v>
      </c>
    </row>
    <row r="7" spans="1:14" ht="12.75" x14ac:dyDescent="0.2">
      <c r="A7" s="1" t="s">
        <v>16</v>
      </c>
      <c r="B7" s="8">
        <v>807</v>
      </c>
      <c r="C7" s="8">
        <v>777</v>
      </c>
      <c r="D7" s="8">
        <v>1285</v>
      </c>
      <c r="E7" s="8">
        <v>1435</v>
      </c>
      <c r="F7" s="8">
        <v>1136</v>
      </c>
      <c r="G7" s="8">
        <v>1913</v>
      </c>
      <c r="H7" s="8">
        <v>2451</v>
      </c>
      <c r="I7" s="8">
        <v>2571</v>
      </c>
      <c r="J7" s="8">
        <v>1883</v>
      </c>
      <c r="K7" s="8">
        <v>1405</v>
      </c>
      <c r="L7" s="8">
        <v>926</v>
      </c>
      <c r="M7" s="8">
        <v>777</v>
      </c>
      <c r="N7" s="8">
        <f t="shared" si="0"/>
        <v>17366</v>
      </c>
    </row>
    <row r="8" spans="1:14" ht="12.75" x14ac:dyDescent="0.2">
      <c r="A8" s="1" t="s">
        <v>17</v>
      </c>
      <c r="B8" s="8">
        <v>630</v>
      </c>
      <c r="C8" s="8">
        <v>490</v>
      </c>
      <c r="D8" s="8">
        <v>1505</v>
      </c>
      <c r="E8" s="8">
        <v>1820</v>
      </c>
      <c r="F8" s="8">
        <v>1680</v>
      </c>
      <c r="G8" s="8">
        <v>1505</v>
      </c>
      <c r="H8" s="8">
        <v>1750</v>
      </c>
      <c r="I8" s="8">
        <v>1645</v>
      </c>
      <c r="J8" s="8">
        <v>1820</v>
      </c>
      <c r="K8" s="8">
        <v>1435</v>
      </c>
      <c r="L8" s="8">
        <v>1820</v>
      </c>
      <c r="M8" s="8">
        <v>1925</v>
      </c>
      <c r="N8" s="8">
        <f t="shared" si="0"/>
        <v>18025</v>
      </c>
    </row>
    <row r="9" spans="1:14" ht="12.75" x14ac:dyDescent="0.2">
      <c r="A9" s="1" t="s">
        <v>18</v>
      </c>
      <c r="B9" s="8">
        <v>4376</v>
      </c>
      <c r="C9" s="8">
        <v>5738</v>
      </c>
      <c r="D9" s="8">
        <v>5492</v>
      </c>
      <c r="E9" s="8">
        <v>8762</v>
      </c>
      <c r="F9" s="8">
        <v>8201</v>
      </c>
      <c r="G9" s="8">
        <v>8620</v>
      </c>
      <c r="H9" s="8">
        <v>8945</v>
      </c>
      <c r="I9" s="8">
        <v>7392</v>
      </c>
      <c r="J9" s="8">
        <v>7018</v>
      </c>
      <c r="K9" s="8">
        <v>5920</v>
      </c>
      <c r="L9" s="8">
        <v>9391</v>
      </c>
      <c r="M9" s="8">
        <v>11573</v>
      </c>
      <c r="N9" s="8">
        <f t="shared" si="0"/>
        <v>91428</v>
      </c>
    </row>
    <row r="10" spans="1:14" ht="12.75" x14ac:dyDescent="0.2">
      <c r="A10" s="1" t="s">
        <v>19</v>
      </c>
      <c r="B10" s="8">
        <v>2197</v>
      </c>
      <c r="C10" s="8">
        <v>2846</v>
      </c>
      <c r="D10" s="8">
        <v>2679</v>
      </c>
      <c r="E10" s="8">
        <v>3987</v>
      </c>
      <c r="F10" s="8">
        <v>3873</v>
      </c>
      <c r="G10" s="8">
        <v>4096</v>
      </c>
      <c r="H10" s="8">
        <v>4427</v>
      </c>
      <c r="I10" s="8">
        <v>4210</v>
      </c>
      <c r="J10" s="8">
        <v>4362</v>
      </c>
      <c r="K10" s="8">
        <v>3617</v>
      </c>
      <c r="L10" s="8">
        <v>3201</v>
      </c>
      <c r="M10" s="8">
        <v>5632</v>
      </c>
      <c r="N10" s="8">
        <f t="shared" si="0"/>
        <v>45127</v>
      </c>
    </row>
    <row r="11" spans="1:14" ht="12.75" x14ac:dyDescent="0.2">
      <c r="A11" s="1" t="s">
        <v>20</v>
      </c>
      <c r="B11" s="8">
        <v>1026</v>
      </c>
      <c r="C11" s="8">
        <v>984</v>
      </c>
      <c r="D11" s="8">
        <v>1104</v>
      </c>
      <c r="E11" s="8">
        <v>1246</v>
      </c>
      <c r="F11" s="8">
        <v>1107</v>
      </c>
      <c r="G11" s="8">
        <v>1231</v>
      </c>
      <c r="H11" s="8">
        <v>1242</v>
      </c>
      <c r="I11" s="8">
        <v>1197</v>
      </c>
      <c r="J11" s="8">
        <v>987</v>
      </c>
      <c r="K11" s="8">
        <v>959</v>
      </c>
      <c r="L11" s="8">
        <v>897</v>
      </c>
      <c r="M11" s="8">
        <v>994</v>
      </c>
      <c r="N11" s="8">
        <f t="shared" si="0"/>
        <v>12974</v>
      </c>
    </row>
    <row r="12" spans="1:14" ht="12.75" x14ac:dyDescent="0.2">
      <c r="A12" s="1" t="s">
        <v>21</v>
      </c>
      <c r="B12" s="8">
        <v>167</v>
      </c>
      <c r="C12" s="8">
        <v>142</v>
      </c>
      <c r="D12" s="8">
        <v>163</v>
      </c>
      <c r="E12" s="8">
        <v>196</v>
      </c>
      <c r="F12" s="8">
        <v>173</v>
      </c>
      <c r="G12" s="8">
        <v>188</v>
      </c>
      <c r="H12" s="8">
        <v>217</v>
      </c>
      <c r="I12" s="8">
        <v>234</v>
      </c>
      <c r="J12" s="8">
        <v>205</v>
      </c>
      <c r="K12" s="8">
        <v>172</v>
      </c>
      <c r="L12" s="8">
        <v>170</v>
      </c>
      <c r="M12" s="8">
        <v>174</v>
      </c>
      <c r="N12" s="8">
        <f t="shared" si="0"/>
        <v>2201</v>
      </c>
    </row>
    <row r="13" spans="1:14" ht="12.75" x14ac:dyDescent="0.2">
      <c r="A13" s="1" t="s">
        <v>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f t="shared" si="0"/>
        <v>0</v>
      </c>
    </row>
    <row r="14" spans="1:14" ht="21" customHeight="1" thickBot="1" x14ac:dyDescent="0.25">
      <c r="A14" s="6" t="s">
        <v>23</v>
      </c>
      <c r="B14" s="9">
        <f t="shared" ref="B14:N14" si="1">SUM(B4:B13)</f>
        <v>15346</v>
      </c>
      <c r="C14" s="9">
        <f t="shared" si="1"/>
        <v>16387</v>
      </c>
      <c r="D14" s="9">
        <f t="shared" si="1"/>
        <v>19889</v>
      </c>
      <c r="E14" s="9">
        <f t="shared" si="1"/>
        <v>26170</v>
      </c>
      <c r="F14" s="9">
        <f t="shared" si="1"/>
        <v>25389</v>
      </c>
      <c r="G14" s="9">
        <f t="shared" si="1"/>
        <v>29462</v>
      </c>
      <c r="H14" s="9">
        <f t="shared" si="1"/>
        <v>34292</v>
      </c>
      <c r="I14" s="9">
        <f t="shared" si="1"/>
        <v>32702</v>
      </c>
      <c r="J14" s="9">
        <f t="shared" si="1"/>
        <v>30101</v>
      </c>
      <c r="K14" s="9">
        <f t="shared" si="1"/>
        <v>23953</v>
      </c>
      <c r="L14" s="9">
        <f t="shared" si="1"/>
        <v>23720</v>
      </c>
      <c r="M14" s="9">
        <f t="shared" si="1"/>
        <v>27120</v>
      </c>
      <c r="N14" s="9">
        <f t="shared" si="1"/>
        <v>304531</v>
      </c>
    </row>
    <row r="15" spans="1:14" ht="21.75" customHeight="1" thickTop="1" x14ac:dyDescent="0.2">
      <c r="A15" s="1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12.75" x14ac:dyDescent="0.2">
      <c r="A16" s="1" t="s">
        <v>25</v>
      </c>
      <c r="B16" s="8">
        <v>2196</v>
      </c>
      <c r="C16" s="8">
        <v>2853</v>
      </c>
      <c r="D16" s="8">
        <v>3421</v>
      </c>
      <c r="E16" s="8">
        <v>5219</v>
      </c>
      <c r="F16" s="8">
        <v>4832</v>
      </c>
      <c r="G16" s="8">
        <v>5164</v>
      </c>
      <c r="H16" s="8">
        <v>5785</v>
      </c>
      <c r="I16" s="8">
        <v>4038</v>
      </c>
      <c r="J16" s="8">
        <v>3926</v>
      </c>
      <c r="K16" s="8">
        <v>2749</v>
      </c>
      <c r="L16" s="8">
        <v>5183</v>
      </c>
      <c r="M16" s="8">
        <v>7843</v>
      </c>
      <c r="N16" s="8">
        <f t="shared" ref="N16:N27" si="2">SUM(B16:M16)</f>
        <v>53209</v>
      </c>
    </row>
    <row r="17" spans="1:14" ht="12.75" x14ac:dyDescent="0.2">
      <c r="A17" s="1" t="s">
        <v>26</v>
      </c>
      <c r="B17" s="8">
        <v>1342</v>
      </c>
      <c r="C17" s="8">
        <v>1895</v>
      </c>
      <c r="D17" s="8">
        <v>1745</v>
      </c>
      <c r="E17" s="8">
        <v>2672</v>
      </c>
      <c r="F17" s="8">
        <v>2394</v>
      </c>
      <c r="G17" s="8">
        <v>2786</v>
      </c>
      <c r="H17" s="8">
        <v>3164</v>
      </c>
      <c r="I17" s="8">
        <v>2067</v>
      </c>
      <c r="J17" s="8">
        <v>2262</v>
      </c>
      <c r="K17" s="8">
        <v>1863</v>
      </c>
      <c r="L17" s="8">
        <v>1673</v>
      </c>
      <c r="M17" s="8">
        <v>3082</v>
      </c>
      <c r="N17" s="8">
        <f t="shared" si="2"/>
        <v>26945</v>
      </c>
    </row>
    <row r="18" spans="1:14" ht="12.75" x14ac:dyDescent="0.2">
      <c r="A18" s="1" t="s">
        <v>27</v>
      </c>
      <c r="B18" s="8">
        <v>462</v>
      </c>
      <c r="C18" s="8">
        <v>427</v>
      </c>
      <c r="D18" s="8">
        <v>538</v>
      </c>
      <c r="E18" s="8">
        <v>657</v>
      </c>
      <c r="F18" s="8">
        <v>604</v>
      </c>
      <c r="G18" s="8">
        <v>687</v>
      </c>
      <c r="H18" s="8">
        <v>853</v>
      </c>
      <c r="I18" s="8">
        <v>634</v>
      </c>
      <c r="J18" s="8">
        <v>555</v>
      </c>
      <c r="K18" s="8">
        <v>375</v>
      </c>
      <c r="L18" s="8">
        <v>274</v>
      </c>
      <c r="M18" s="8">
        <v>186</v>
      </c>
      <c r="N18" s="8">
        <f t="shared" si="2"/>
        <v>6252</v>
      </c>
    </row>
    <row r="19" spans="1:14" ht="12.75" x14ac:dyDescent="0.2">
      <c r="A19" s="1" t="s">
        <v>28</v>
      </c>
      <c r="B19" s="8">
        <v>600</v>
      </c>
      <c r="C19" s="8">
        <v>0</v>
      </c>
      <c r="D19" s="8">
        <v>0</v>
      </c>
      <c r="E19" s="8">
        <v>897</v>
      </c>
      <c r="F19" s="8">
        <v>0</v>
      </c>
      <c r="G19" s="8">
        <v>0</v>
      </c>
      <c r="H19" s="8">
        <v>1094</v>
      </c>
      <c r="I19" s="8">
        <v>0</v>
      </c>
      <c r="J19" s="8">
        <v>0</v>
      </c>
      <c r="K19" s="8">
        <v>569</v>
      </c>
      <c r="L19" s="8">
        <v>0</v>
      </c>
      <c r="M19" s="8">
        <v>0</v>
      </c>
      <c r="N19" s="8">
        <f t="shared" si="2"/>
        <v>3160</v>
      </c>
    </row>
    <row r="20" spans="1:14" ht="12.75" x14ac:dyDescent="0.2">
      <c r="A20" s="1" t="s">
        <v>30</v>
      </c>
      <c r="B20" s="8">
        <v>326</v>
      </c>
      <c r="C20" s="8">
        <v>268</v>
      </c>
      <c r="D20" s="8">
        <v>578</v>
      </c>
      <c r="E20" s="8">
        <v>1296</v>
      </c>
      <c r="F20" s="8">
        <v>1073</v>
      </c>
      <c r="G20" s="8">
        <v>857</v>
      </c>
      <c r="H20" s="8">
        <v>1146</v>
      </c>
      <c r="I20" s="8">
        <v>987</v>
      </c>
      <c r="J20" s="8">
        <v>1276</v>
      </c>
      <c r="K20" s="8">
        <v>849</v>
      </c>
      <c r="L20" s="8">
        <v>654</v>
      </c>
      <c r="M20" s="8">
        <v>521</v>
      </c>
      <c r="N20" s="8">
        <f t="shared" si="2"/>
        <v>9831</v>
      </c>
    </row>
    <row r="21" spans="1:14" ht="12.75" x14ac:dyDescent="0.2">
      <c r="A21" s="1" t="s">
        <v>31</v>
      </c>
      <c r="B21" s="8">
        <v>0</v>
      </c>
      <c r="C21" s="8">
        <v>0</v>
      </c>
      <c r="D21" s="8">
        <v>786</v>
      </c>
      <c r="E21" s="8">
        <v>0</v>
      </c>
      <c r="F21" s="8">
        <v>0</v>
      </c>
      <c r="G21" s="8">
        <v>786</v>
      </c>
      <c r="H21" s="8">
        <v>0</v>
      </c>
      <c r="I21" s="8">
        <v>0</v>
      </c>
      <c r="J21" s="8">
        <v>984</v>
      </c>
      <c r="K21" s="8">
        <v>0</v>
      </c>
      <c r="L21" s="8">
        <v>0</v>
      </c>
      <c r="M21" s="8">
        <v>739</v>
      </c>
      <c r="N21" s="8">
        <f t="shared" si="2"/>
        <v>3295</v>
      </c>
    </row>
    <row r="22" spans="1:14" ht="12.75" x14ac:dyDescent="0.2">
      <c r="A22" s="1" t="s">
        <v>32</v>
      </c>
      <c r="B22" s="8">
        <v>1205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1205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f t="shared" si="2"/>
        <v>2410</v>
      </c>
    </row>
    <row r="23" spans="1:14" ht="12.75" x14ac:dyDescent="0.2">
      <c r="A23" s="1" t="s">
        <v>33</v>
      </c>
      <c r="B23" s="8">
        <v>0</v>
      </c>
      <c r="C23" s="8">
        <v>1786</v>
      </c>
      <c r="D23" s="8">
        <v>0</v>
      </c>
      <c r="E23" s="8">
        <v>0</v>
      </c>
      <c r="F23" s="8">
        <v>1856</v>
      </c>
      <c r="G23" s="8">
        <v>0</v>
      </c>
      <c r="H23" s="8">
        <v>0</v>
      </c>
      <c r="I23" s="8">
        <v>1663</v>
      </c>
      <c r="J23" s="8">
        <v>0</v>
      </c>
      <c r="K23" s="8">
        <v>0</v>
      </c>
      <c r="L23" s="8">
        <v>1205</v>
      </c>
      <c r="M23" s="8">
        <v>0</v>
      </c>
      <c r="N23" s="8">
        <f t="shared" si="2"/>
        <v>6510</v>
      </c>
    </row>
    <row r="24" spans="1:14" ht="12.75" x14ac:dyDescent="0.2">
      <c r="A24" s="1" t="s">
        <v>34</v>
      </c>
      <c r="B24" s="8">
        <v>4276</v>
      </c>
      <c r="C24" s="8">
        <v>4276</v>
      </c>
      <c r="D24" s="8">
        <v>4276</v>
      </c>
      <c r="E24" s="8">
        <v>5793</v>
      </c>
      <c r="F24" s="8">
        <v>5042</v>
      </c>
      <c r="G24" s="8">
        <v>5042</v>
      </c>
      <c r="H24" s="8">
        <v>6137</v>
      </c>
      <c r="I24" s="8">
        <v>6042</v>
      </c>
      <c r="J24" s="8">
        <v>5253</v>
      </c>
      <c r="K24" s="8">
        <v>4276</v>
      </c>
      <c r="L24" s="8">
        <v>4276</v>
      </c>
      <c r="M24" s="8">
        <v>5463</v>
      </c>
      <c r="N24" s="8">
        <f t="shared" si="2"/>
        <v>60152</v>
      </c>
    </row>
    <row r="25" spans="1:14" ht="12.75" x14ac:dyDescent="0.2">
      <c r="A25" s="1" t="s">
        <v>35</v>
      </c>
      <c r="B25" s="8">
        <v>2576</v>
      </c>
      <c r="C25" s="8">
        <v>0</v>
      </c>
      <c r="D25" s="8">
        <v>0</v>
      </c>
      <c r="E25" s="8">
        <v>0</v>
      </c>
      <c r="F25" s="8">
        <v>0</v>
      </c>
      <c r="G25" s="8">
        <v>1394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f t="shared" si="2"/>
        <v>3970</v>
      </c>
    </row>
    <row r="26" spans="1:14" ht="12.75" x14ac:dyDescent="0.2">
      <c r="A26" s="1" t="s">
        <v>36</v>
      </c>
      <c r="B26" s="8">
        <v>376</v>
      </c>
      <c r="C26" s="8">
        <v>346</v>
      </c>
      <c r="D26" s="8">
        <v>438</v>
      </c>
      <c r="E26" s="8">
        <v>557</v>
      </c>
      <c r="F26" s="8">
        <v>529</v>
      </c>
      <c r="G26" s="8">
        <v>589</v>
      </c>
      <c r="H26" s="8">
        <v>634</v>
      </c>
      <c r="I26" s="8">
        <v>548</v>
      </c>
      <c r="J26" s="8">
        <v>553</v>
      </c>
      <c r="K26" s="8">
        <v>429</v>
      </c>
      <c r="L26" s="8">
        <v>372</v>
      </c>
      <c r="M26" s="8">
        <v>501</v>
      </c>
      <c r="N26" s="8">
        <f t="shared" si="2"/>
        <v>5872</v>
      </c>
    </row>
    <row r="27" spans="1:14" ht="12.75" x14ac:dyDescent="0.2">
      <c r="A27" s="1" t="s">
        <v>37</v>
      </c>
      <c r="B27" s="8">
        <v>200</v>
      </c>
      <c r="C27" s="8">
        <v>250</v>
      </c>
      <c r="D27" s="8">
        <v>250</v>
      </c>
      <c r="E27" s="8">
        <v>1000</v>
      </c>
      <c r="F27" s="8">
        <v>1000</v>
      </c>
      <c r="G27" s="8">
        <v>1200</v>
      </c>
      <c r="H27" s="8">
        <v>1200</v>
      </c>
      <c r="I27" s="8">
        <v>800</v>
      </c>
      <c r="J27" s="8">
        <v>400</v>
      </c>
      <c r="K27" s="8">
        <v>400</v>
      </c>
      <c r="L27" s="8">
        <v>650</v>
      </c>
      <c r="M27" s="8">
        <v>700</v>
      </c>
      <c r="N27" s="8">
        <f t="shared" si="2"/>
        <v>8050</v>
      </c>
    </row>
    <row r="28" spans="1:14" ht="19.5" customHeight="1" thickBot="1" x14ac:dyDescent="0.25">
      <c r="A28" s="7" t="s">
        <v>38</v>
      </c>
      <c r="B28" s="11">
        <f t="shared" ref="B28:N28" si="3">SUM(B16:B27)</f>
        <v>13559</v>
      </c>
      <c r="C28" s="11">
        <f t="shared" si="3"/>
        <v>12101</v>
      </c>
      <c r="D28" s="11">
        <f t="shared" si="3"/>
        <v>12032</v>
      </c>
      <c r="E28" s="11">
        <f t="shared" si="3"/>
        <v>18091</v>
      </c>
      <c r="F28" s="11">
        <f t="shared" si="3"/>
        <v>17330</v>
      </c>
      <c r="G28" s="11">
        <f t="shared" si="3"/>
        <v>18505</v>
      </c>
      <c r="H28" s="11">
        <f t="shared" si="3"/>
        <v>21218</v>
      </c>
      <c r="I28" s="11">
        <f t="shared" si="3"/>
        <v>16779</v>
      </c>
      <c r="J28" s="11">
        <f t="shared" si="3"/>
        <v>15209</v>
      </c>
      <c r="K28" s="11">
        <f t="shared" si="3"/>
        <v>11510</v>
      </c>
      <c r="L28" s="11">
        <f t="shared" si="3"/>
        <v>14287</v>
      </c>
      <c r="M28" s="11">
        <f t="shared" si="3"/>
        <v>19035</v>
      </c>
      <c r="N28" s="11">
        <f t="shared" si="3"/>
        <v>189656</v>
      </c>
    </row>
    <row r="29" spans="1:14" ht="12.75" x14ac:dyDescent="0.2">
      <c r="A29" s="1" t="s">
        <v>39</v>
      </c>
      <c r="B29" s="8">
        <f t="shared" ref="B29:M29" si="4">B14-B28</f>
        <v>1787</v>
      </c>
      <c r="C29" s="8">
        <f t="shared" si="4"/>
        <v>4286</v>
      </c>
      <c r="D29" s="8">
        <f t="shared" si="4"/>
        <v>7857</v>
      </c>
      <c r="E29" s="8">
        <f t="shared" si="4"/>
        <v>8079</v>
      </c>
      <c r="F29" s="8">
        <f t="shared" si="4"/>
        <v>8059</v>
      </c>
      <c r="G29" s="8">
        <f t="shared" si="4"/>
        <v>10957</v>
      </c>
      <c r="H29" s="8">
        <f t="shared" si="4"/>
        <v>13074</v>
      </c>
      <c r="I29" s="8">
        <f t="shared" si="4"/>
        <v>15923</v>
      </c>
      <c r="J29" s="8">
        <f t="shared" si="4"/>
        <v>14892</v>
      </c>
      <c r="K29" s="8">
        <f t="shared" si="4"/>
        <v>12443</v>
      </c>
      <c r="L29" s="8">
        <f t="shared" si="4"/>
        <v>9433</v>
      </c>
      <c r="M29" s="8">
        <f t="shared" si="4"/>
        <v>8085</v>
      </c>
      <c r="N29" s="8">
        <f>SUM(B29:M29)</f>
        <v>114875</v>
      </c>
    </row>
    <row r="30" spans="1:14" ht="12.75" x14ac:dyDescent="0.2">
      <c r="A30" s="1" t="s">
        <v>40</v>
      </c>
      <c r="B30" s="8">
        <f>INT((B29-B31)*0.4)</f>
        <v>590</v>
      </c>
      <c r="C30" s="8">
        <f t="shared" ref="C30:M30" si="5">INT((C29-C31)*0.4)</f>
        <v>1414</v>
      </c>
      <c r="D30" s="8">
        <f t="shared" si="5"/>
        <v>2593</v>
      </c>
      <c r="E30" s="8">
        <f t="shared" si="5"/>
        <v>2666</v>
      </c>
      <c r="F30" s="8">
        <f t="shared" si="5"/>
        <v>2659</v>
      </c>
      <c r="G30" s="8">
        <f t="shared" si="5"/>
        <v>3616</v>
      </c>
      <c r="H30" s="8">
        <f t="shared" si="5"/>
        <v>4314</v>
      </c>
      <c r="I30" s="8">
        <f t="shared" si="5"/>
        <v>5254</v>
      </c>
      <c r="J30" s="8">
        <f t="shared" si="5"/>
        <v>4914</v>
      </c>
      <c r="K30" s="8">
        <f t="shared" si="5"/>
        <v>4106</v>
      </c>
      <c r="L30" s="8">
        <f t="shared" si="5"/>
        <v>3113</v>
      </c>
      <c r="M30" s="8">
        <f t="shared" si="5"/>
        <v>2668</v>
      </c>
      <c r="N30" s="8">
        <f>SUM(B30:M30)</f>
        <v>37907</v>
      </c>
    </row>
    <row r="31" spans="1:14" ht="13.5" thickBot="1" x14ac:dyDescent="0.25">
      <c r="A31" s="4" t="s">
        <v>29</v>
      </c>
      <c r="B31" s="12">
        <f t="shared" ref="B31:M31" si="6">INT((B14-B28)*0.175)</f>
        <v>312</v>
      </c>
      <c r="C31" s="12">
        <f t="shared" si="6"/>
        <v>750</v>
      </c>
      <c r="D31" s="12">
        <f t="shared" si="6"/>
        <v>1374</v>
      </c>
      <c r="E31" s="12">
        <f t="shared" si="6"/>
        <v>1413</v>
      </c>
      <c r="F31" s="12">
        <f t="shared" si="6"/>
        <v>1410</v>
      </c>
      <c r="G31" s="12">
        <f t="shared" si="6"/>
        <v>1917</v>
      </c>
      <c r="H31" s="12">
        <f t="shared" si="6"/>
        <v>2287</v>
      </c>
      <c r="I31" s="12">
        <f t="shared" si="6"/>
        <v>2786</v>
      </c>
      <c r="J31" s="12">
        <f t="shared" si="6"/>
        <v>2606</v>
      </c>
      <c r="K31" s="12">
        <f t="shared" si="6"/>
        <v>2177</v>
      </c>
      <c r="L31" s="12">
        <f t="shared" si="6"/>
        <v>1650</v>
      </c>
      <c r="M31" s="12">
        <f t="shared" si="6"/>
        <v>1414</v>
      </c>
      <c r="N31" s="12">
        <f>SUM(B31:M31)</f>
        <v>20096</v>
      </c>
    </row>
    <row r="32" spans="1:14" ht="21" customHeight="1" thickBot="1" x14ac:dyDescent="0.25">
      <c r="A32" s="4" t="s">
        <v>41</v>
      </c>
      <c r="B32" s="12">
        <f>B29-B30-B31</f>
        <v>885</v>
      </c>
      <c r="C32" s="12">
        <f t="shared" ref="C32:M32" si="7">C29-C30-C31</f>
        <v>2122</v>
      </c>
      <c r="D32" s="12">
        <f t="shared" si="7"/>
        <v>3890</v>
      </c>
      <c r="E32" s="12">
        <f t="shared" si="7"/>
        <v>4000</v>
      </c>
      <c r="F32" s="12">
        <f t="shared" si="7"/>
        <v>3990</v>
      </c>
      <c r="G32" s="12">
        <f t="shared" si="7"/>
        <v>5424</v>
      </c>
      <c r="H32" s="12">
        <f t="shared" si="7"/>
        <v>6473</v>
      </c>
      <c r="I32" s="12">
        <f t="shared" si="7"/>
        <v>7883</v>
      </c>
      <c r="J32" s="12">
        <f t="shared" si="7"/>
        <v>7372</v>
      </c>
      <c r="K32" s="12">
        <f t="shared" si="7"/>
        <v>6160</v>
      </c>
      <c r="L32" s="12">
        <f t="shared" si="7"/>
        <v>4670</v>
      </c>
      <c r="M32" s="12">
        <f t="shared" si="7"/>
        <v>4003</v>
      </c>
      <c r="N32" s="12">
        <f>SUM(B32:M32)</f>
        <v>56872</v>
      </c>
    </row>
  </sheetData>
  <printOptions horizontalCentered="1" verticalCentered="1"/>
  <pageMargins left="0.35433070866141736" right="0.35433070866141736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Cash flow</vt:lpstr>
      <vt:lpstr>'Cash flow'!Print_Titles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Hotel</dc:title>
  <dc:subject>Dodgy Spires Accounts</dc:subject>
  <dc:creator>Ian Chapman</dc:creator>
  <cp:lastModifiedBy>Testing2</cp:lastModifiedBy>
  <cp:lastPrinted>2001-05-02T11:24:47Z</cp:lastPrinted>
  <dcterms:created xsi:type="dcterms:W3CDTF">1998-02-23T16:47:07Z</dcterms:created>
  <dcterms:modified xsi:type="dcterms:W3CDTF">2010-01-04T10:36:27Z</dcterms:modified>
</cp:coreProperties>
</file>