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9435" windowHeight="5505"/>
  </bookViews>
  <sheets>
    <sheet name="BUDGET" sheetId="1" r:id="rId1"/>
  </sheets>
  <calcPr calcId="125725"/>
</workbook>
</file>

<file path=xl/calcChain.xml><?xml version="1.0" encoding="utf-8"?>
<calcChain xmlns="http://schemas.openxmlformats.org/spreadsheetml/2006/main">
  <c r="C3" i="1"/>
  <c r="D3"/>
  <c r="E3"/>
  <c r="F3"/>
  <c r="G3"/>
  <c r="H3"/>
  <c r="I3"/>
  <c r="J3"/>
  <c r="K3"/>
  <c r="L3"/>
  <c r="M3"/>
  <c r="N3"/>
  <c r="B4"/>
  <c r="C4"/>
  <c r="D4"/>
  <c r="E4"/>
  <c r="F4"/>
  <c r="G4"/>
  <c r="H4"/>
  <c r="I4"/>
  <c r="J4"/>
  <c r="K4"/>
  <c r="L4"/>
  <c r="M4"/>
  <c r="B5"/>
  <c r="C5"/>
  <c r="D5"/>
  <c r="E5"/>
  <c r="F5"/>
  <c r="G5"/>
  <c r="H5"/>
  <c r="I5"/>
  <c r="J5"/>
  <c r="K5"/>
  <c r="L5"/>
  <c r="M5"/>
  <c r="N5"/>
  <c r="C6"/>
  <c r="D6"/>
  <c r="E6"/>
  <c r="F6"/>
  <c r="G6"/>
  <c r="H6"/>
  <c r="I6"/>
  <c r="J6"/>
  <c r="K6"/>
  <c r="L6"/>
  <c r="M6"/>
  <c r="B8"/>
  <c r="C8"/>
  <c r="D8"/>
  <c r="E8"/>
  <c r="F8"/>
  <c r="G8"/>
  <c r="H8"/>
  <c r="I8"/>
  <c r="J8"/>
  <c r="K8"/>
  <c r="L8"/>
  <c r="M8"/>
  <c r="N8"/>
  <c r="B9"/>
  <c r="C9"/>
  <c r="D9"/>
  <c r="E9"/>
  <c r="F9"/>
  <c r="G9"/>
  <c r="H9"/>
  <c r="I9"/>
  <c r="J9"/>
  <c r="K9"/>
  <c r="L9"/>
  <c r="M9"/>
  <c r="N9"/>
  <c r="N10"/>
  <c r="B11"/>
  <c r="C11"/>
  <c r="D11"/>
  <c r="E11"/>
  <c r="F11"/>
  <c r="G11"/>
  <c r="H11"/>
  <c r="I11"/>
  <c r="J11"/>
  <c r="K11"/>
  <c r="L11"/>
  <c r="M11"/>
  <c r="N11"/>
  <c r="B12"/>
  <c r="C12"/>
  <c r="D12"/>
  <c r="E12"/>
  <c r="F12"/>
  <c r="G12"/>
  <c r="H12"/>
  <c r="I12"/>
  <c r="J12"/>
  <c r="K12"/>
  <c r="L12"/>
  <c r="M12"/>
  <c r="N12"/>
</calcChain>
</file>

<file path=xl/sharedStrings.xml><?xml version="1.0" encoding="utf-8"?>
<sst xmlns="http://schemas.openxmlformats.org/spreadsheetml/2006/main" count="26" uniqueCount="26">
  <si>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</si>
  <si>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</si>
  <si>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</si>
  <si>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</si>
  <si>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</si>
  <si>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</si>
  <si>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</si>
  <si>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</si>
  <si>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</si>
  <si>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</si>
  <si>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</si>
  <si>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</si>
  <si>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</si>
  <si>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Price</t>
  </si>
  <si>
    <t>Turnover</t>
  </si>
  <si>
    <t>Pay</t>
  </si>
  <si>
    <t>Wages</t>
  </si>
  <si>
    <t>Materials</t>
  </si>
  <si>
    <t>Overheads</t>
  </si>
  <si>
    <t>Net Profit</t>
  </si>
  <si>
    <t>Units Sold</t>
  </si>
  <si>
    <t>Employees</t>
  </si>
  <si>
    <t>Costs</t>
  </si>
  <si>
    <t>Business Plan</t>
  </si>
  <si>
    <t>Growth  Rate</t>
  </si>
  <si>
    <t>Unit Price</t>
  </si>
</sst>
</file>

<file path=xl/styles.xml><?xml version="1.0" encoding="utf-8"?>
<styleSheet xmlns="http://schemas.openxmlformats.org/spreadsheetml/2006/main">
  <numFmts count="1">
    <numFmt numFmtId="178" formatCode="&quot;£&quot;#,##0"/>
  </numFmts>
  <fonts count="7">
    <font>
      <sz val="10"/>
      <name val="Helv"/>
    </font>
    <font>
      <b/>
      <sz val="10"/>
      <name val="Helv"/>
    </font>
    <font>
      <sz val="10"/>
      <name val="Helv"/>
    </font>
    <font>
      <sz val="10"/>
      <color indexed="8"/>
      <name val="Helv"/>
    </font>
    <font>
      <b/>
      <sz val="10"/>
      <color indexed="8"/>
      <name val="Helv"/>
    </font>
    <font>
      <b/>
      <sz val="10"/>
      <color indexed="9"/>
      <name val="Helv"/>
    </font>
    <font>
      <b/>
      <sz val="10"/>
      <color indexed="8"/>
      <name val="Helv"/>
    </font>
  </fonts>
  <fills count="5">
    <fill>
      <patternFill patternType="none"/>
    </fill>
    <fill>
      <patternFill patternType="gray125"/>
    </fill>
    <fill>
      <patternFill patternType="darkGray">
        <fgColor indexed="21"/>
        <bgColor indexed="17"/>
      </patternFill>
    </fill>
    <fill>
      <patternFill patternType="solid">
        <fgColor indexed="42"/>
        <bgColor indexed="24"/>
      </patternFill>
    </fill>
    <fill>
      <patternFill patternType="solid">
        <fgColor indexed="9"/>
        <bgColor indexed="24"/>
      </patternFill>
    </fill>
  </fills>
  <borders count="7">
    <border>
      <left/>
      <right/>
      <top/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ck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3" fillId="2" borderId="0" xfId="0" applyFont="1" applyFill="1" applyBorder="1" applyAlignment="1"/>
    <xf numFmtId="0" fontId="3" fillId="3" borderId="0" xfId="0" applyFont="1" applyFill="1" applyBorder="1" applyAlignment="1"/>
    <xf numFmtId="1" fontId="3" fillId="3" borderId="0" xfId="0" applyNumberFormat="1" applyFont="1" applyFill="1" applyBorder="1" applyAlignment="1"/>
    <xf numFmtId="0" fontId="3" fillId="3" borderId="0" xfId="0" applyFont="1" applyFill="1" applyBorder="1" applyAlignment="1">
      <alignment horizontal="left"/>
    </xf>
    <xf numFmtId="1" fontId="3" fillId="4" borderId="1" xfId="0" applyNumberFormat="1" applyFont="1" applyFill="1" applyBorder="1" applyAlignment="1"/>
    <xf numFmtId="0" fontId="4" fillId="4" borderId="1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1" fontId="3" fillId="4" borderId="2" xfId="0" applyNumberFormat="1" applyFont="1" applyFill="1" applyBorder="1" applyAlignment="1"/>
    <xf numFmtId="3" fontId="3" fillId="3" borderId="0" xfId="0" applyNumberFormat="1" applyFont="1" applyFill="1" applyBorder="1" applyAlignment="1"/>
    <xf numFmtId="3" fontId="3" fillId="4" borderId="1" xfId="0" applyNumberFormat="1" applyFont="1" applyFill="1" applyBorder="1" applyAlignment="1"/>
    <xf numFmtId="3" fontId="3" fillId="4" borderId="2" xfId="0" applyNumberFormat="1" applyFont="1" applyFill="1" applyBorder="1" applyAlignment="1"/>
    <xf numFmtId="178" fontId="6" fillId="4" borderId="1" xfId="0" applyNumberFormat="1" applyFont="1" applyFill="1" applyBorder="1" applyAlignment="1"/>
    <xf numFmtId="0" fontId="1" fillId="0" borderId="0" xfId="0" applyFont="1"/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9" fontId="3" fillId="3" borderId="6" xfId="1" applyFont="1" applyFill="1" applyBorder="1" applyAlignment="1">
      <alignment horizontal="left"/>
    </xf>
    <xf numFmtId="2" fontId="3" fillId="3" borderId="0" xfId="0" applyNumberFormat="1" applyFon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6"/>
  <sheetViews>
    <sheetView showGridLines="0" tabSelected="1" workbookViewId="0">
      <selection activeCell="A13" sqref="A13"/>
    </sheetView>
  </sheetViews>
  <sheetFormatPr defaultRowHeight="12.75"/>
  <cols>
    <col min="1" max="1" width="11.85546875" customWidth="1"/>
    <col min="2" max="13" width="7" customWidth="1"/>
    <col min="14" max="14" width="9.5703125" customWidth="1"/>
  </cols>
  <sheetData>
    <row r="1" spans="1:14">
      <c r="A1" s="14" t="s">
        <v>23</v>
      </c>
    </row>
    <row r="2" spans="1:14">
      <c r="A2" s="1"/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7" t="s">
        <v>11</v>
      </c>
      <c r="N2" s="7" t="s">
        <v>12</v>
      </c>
    </row>
    <row r="3" spans="1:14">
      <c r="A3" s="4" t="s">
        <v>20</v>
      </c>
      <c r="B3" s="2">
        <v>6000</v>
      </c>
      <c r="C3" s="3">
        <f>B3*(1+$B$15)</f>
        <v>6300</v>
      </c>
      <c r="D3" s="3">
        <f t="shared" ref="D3:M3" si="0">C3*(1+$B$15)</f>
        <v>6615</v>
      </c>
      <c r="E3" s="3">
        <f t="shared" si="0"/>
        <v>6945.75</v>
      </c>
      <c r="F3" s="3">
        <f t="shared" si="0"/>
        <v>7293.0375000000004</v>
      </c>
      <c r="G3" s="3">
        <f t="shared" si="0"/>
        <v>7657.6893750000008</v>
      </c>
      <c r="H3" s="3">
        <f t="shared" si="0"/>
        <v>8040.5738437500013</v>
      </c>
      <c r="I3" s="3">
        <f t="shared" si="0"/>
        <v>8442.6025359375017</v>
      </c>
      <c r="J3" s="3">
        <f t="shared" si="0"/>
        <v>8864.7326627343773</v>
      </c>
      <c r="K3" s="3">
        <f t="shared" si="0"/>
        <v>9307.9692958710966</v>
      </c>
      <c r="L3" s="3">
        <f t="shared" si="0"/>
        <v>9773.3677606646525</v>
      </c>
      <c r="M3" s="3">
        <f t="shared" si="0"/>
        <v>10262.036148697885</v>
      </c>
      <c r="N3" s="10">
        <f>SUM(B3:M3)</f>
        <v>95502.759122655509</v>
      </c>
    </row>
    <row r="4" spans="1:14">
      <c r="A4" s="4" t="s">
        <v>13</v>
      </c>
      <c r="B4" s="19">
        <f>$B$16</f>
        <v>7</v>
      </c>
      <c r="C4" s="19">
        <f t="shared" ref="C4:M4" si="1">$B$16</f>
        <v>7</v>
      </c>
      <c r="D4" s="19">
        <f t="shared" si="1"/>
        <v>7</v>
      </c>
      <c r="E4" s="19">
        <f t="shared" si="1"/>
        <v>7</v>
      </c>
      <c r="F4" s="19">
        <f t="shared" si="1"/>
        <v>7</v>
      </c>
      <c r="G4" s="19">
        <f t="shared" si="1"/>
        <v>7</v>
      </c>
      <c r="H4" s="19">
        <f t="shared" si="1"/>
        <v>7</v>
      </c>
      <c r="I4" s="19">
        <f t="shared" si="1"/>
        <v>7</v>
      </c>
      <c r="J4" s="19">
        <f t="shared" si="1"/>
        <v>7</v>
      </c>
      <c r="K4" s="19">
        <f t="shared" si="1"/>
        <v>7</v>
      </c>
      <c r="L4" s="19">
        <f t="shared" si="1"/>
        <v>7</v>
      </c>
      <c r="M4" s="19">
        <f t="shared" si="1"/>
        <v>7</v>
      </c>
      <c r="N4" s="10"/>
    </row>
    <row r="5" spans="1:14">
      <c r="A5" s="6" t="s">
        <v>14</v>
      </c>
      <c r="B5" s="5">
        <f t="shared" ref="B5:M5" si="2">B3*B4</f>
        <v>42000</v>
      </c>
      <c r="C5" s="5">
        <f t="shared" si="2"/>
        <v>44100</v>
      </c>
      <c r="D5" s="5">
        <f t="shared" si="2"/>
        <v>46305</v>
      </c>
      <c r="E5" s="5">
        <f t="shared" si="2"/>
        <v>48620.25</v>
      </c>
      <c r="F5" s="5">
        <f t="shared" si="2"/>
        <v>51051.262500000004</v>
      </c>
      <c r="G5" s="5">
        <f t="shared" si="2"/>
        <v>53603.825625000005</v>
      </c>
      <c r="H5" s="5">
        <f t="shared" si="2"/>
        <v>56284.016906250006</v>
      </c>
      <c r="I5" s="5">
        <f t="shared" si="2"/>
        <v>59098.217751562508</v>
      </c>
      <c r="J5" s="5">
        <f t="shared" si="2"/>
        <v>62053.128639140639</v>
      </c>
      <c r="K5" s="5">
        <f t="shared" si="2"/>
        <v>65155.785071097678</v>
      </c>
      <c r="L5" s="5">
        <f t="shared" si="2"/>
        <v>68413.574324652567</v>
      </c>
      <c r="M5" s="5">
        <f t="shared" si="2"/>
        <v>71834.253040885204</v>
      </c>
      <c r="N5" s="11">
        <f>SUM(B5:M5)</f>
        <v>668519.31385858858</v>
      </c>
    </row>
    <row r="6" spans="1:14">
      <c r="A6" s="4" t="s">
        <v>21</v>
      </c>
      <c r="B6" s="3">
        <v>12</v>
      </c>
      <c r="C6" s="3">
        <f>B6*(1+$B$15)</f>
        <v>12.600000000000001</v>
      </c>
      <c r="D6" s="3">
        <f t="shared" ref="D6:M6" si="3">C6*(1+$B$15)</f>
        <v>13.230000000000002</v>
      </c>
      <c r="E6" s="3">
        <f t="shared" si="3"/>
        <v>13.891500000000002</v>
      </c>
      <c r="F6" s="3">
        <f t="shared" si="3"/>
        <v>14.586075000000003</v>
      </c>
      <c r="G6" s="3">
        <f t="shared" si="3"/>
        <v>15.315378750000004</v>
      </c>
      <c r="H6" s="3">
        <f t="shared" si="3"/>
        <v>16.081147687500007</v>
      </c>
      <c r="I6" s="3">
        <f t="shared" si="3"/>
        <v>16.885205071875006</v>
      </c>
      <c r="J6" s="3">
        <f t="shared" si="3"/>
        <v>17.729465325468759</v>
      </c>
      <c r="K6" s="3">
        <f t="shared" si="3"/>
        <v>18.615938591742196</v>
      </c>
      <c r="L6" s="3">
        <f t="shared" si="3"/>
        <v>19.546735521329307</v>
      </c>
      <c r="M6" s="3">
        <f t="shared" si="3"/>
        <v>20.524072297395772</v>
      </c>
      <c r="N6" s="10"/>
    </row>
    <row r="7" spans="1:14">
      <c r="A7" s="4" t="s">
        <v>15</v>
      </c>
      <c r="B7" s="2">
        <v>950</v>
      </c>
      <c r="C7" s="2">
        <v>950</v>
      </c>
      <c r="D7" s="2">
        <v>950</v>
      </c>
      <c r="E7" s="2">
        <v>950</v>
      </c>
      <c r="F7" s="2">
        <v>950</v>
      </c>
      <c r="G7" s="2">
        <v>950</v>
      </c>
      <c r="H7" s="2">
        <v>950</v>
      </c>
      <c r="I7" s="2">
        <v>950</v>
      </c>
      <c r="J7" s="2">
        <v>950</v>
      </c>
      <c r="K7" s="2">
        <v>950</v>
      </c>
      <c r="L7" s="2">
        <v>950</v>
      </c>
      <c r="M7" s="2">
        <v>950</v>
      </c>
      <c r="N7" s="10"/>
    </row>
    <row r="8" spans="1:14">
      <c r="A8" s="6" t="s">
        <v>16</v>
      </c>
      <c r="B8" s="11">
        <f>B6*B7</f>
        <v>11400</v>
      </c>
      <c r="C8" s="11">
        <f>C7*ROUND(C6,0)</f>
        <v>12350</v>
      </c>
      <c r="D8" s="11">
        <f t="shared" ref="D8:M8" si="4">D7*ROUND(D6,0)</f>
        <v>12350</v>
      </c>
      <c r="E8" s="11">
        <f t="shared" si="4"/>
        <v>13300</v>
      </c>
      <c r="F8" s="11">
        <f t="shared" si="4"/>
        <v>14250</v>
      </c>
      <c r="G8" s="11">
        <f t="shared" si="4"/>
        <v>14250</v>
      </c>
      <c r="H8" s="11">
        <f t="shared" si="4"/>
        <v>15200</v>
      </c>
      <c r="I8" s="11">
        <f t="shared" si="4"/>
        <v>16150</v>
      </c>
      <c r="J8" s="11">
        <f t="shared" si="4"/>
        <v>17100</v>
      </c>
      <c r="K8" s="11">
        <f t="shared" si="4"/>
        <v>18050</v>
      </c>
      <c r="L8" s="11">
        <f t="shared" si="4"/>
        <v>19000</v>
      </c>
      <c r="M8" s="11">
        <f t="shared" si="4"/>
        <v>19950</v>
      </c>
      <c r="N8" s="11">
        <f>SUM(B8:M8)</f>
        <v>183350</v>
      </c>
    </row>
    <row r="9" spans="1:14">
      <c r="A9" s="2" t="s">
        <v>17</v>
      </c>
      <c r="B9" s="10">
        <f>B3*4</f>
        <v>24000</v>
      </c>
      <c r="C9" s="10">
        <f t="shared" ref="C9:M9" si="5">C3*4</f>
        <v>25200</v>
      </c>
      <c r="D9" s="10">
        <f t="shared" si="5"/>
        <v>26460</v>
      </c>
      <c r="E9" s="10">
        <f t="shared" si="5"/>
        <v>27783</v>
      </c>
      <c r="F9" s="10">
        <f t="shared" si="5"/>
        <v>29172.15</v>
      </c>
      <c r="G9" s="10">
        <f t="shared" si="5"/>
        <v>30630.757500000003</v>
      </c>
      <c r="H9" s="10">
        <f t="shared" si="5"/>
        <v>32162.295375000005</v>
      </c>
      <c r="I9" s="10">
        <f t="shared" si="5"/>
        <v>33770.410143750007</v>
      </c>
      <c r="J9" s="10">
        <f t="shared" si="5"/>
        <v>35458.930650937509</v>
      </c>
      <c r="K9" s="10">
        <f t="shared" si="5"/>
        <v>37231.877183484386</v>
      </c>
      <c r="L9" s="10">
        <f t="shared" si="5"/>
        <v>39093.47104265861</v>
      </c>
      <c r="M9" s="10">
        <f t="shared" si="5"/>
        <v>41048.144594791542</v>
      </c>
      <c r="N9" s="10">
        <f>SUM(B9:M9)</f>
        <v>382011.03649062203</v>
      </c>
    </row>
    <row r="10" spans="1:14">
      <c r="A10" s="2" t="s">
        <v>18</v>
      </c>
      <c r="B10" s="10">
        <v>8500</v>
      </c>
      <c r="C10" s="10">
        <v>8500</v>
      </c>
      <c r="D10" s="10">
        <v>8500</v>
      </c>
      <c r="E10" s="10">
        <v>8500</v>
      </c>
      <c r="F10" s="10">
        <v>8500</v>
      </c>
      <c r="G10" s="10">
        <v>8500</v>
      </c>
      <c r="H10" s="10">
        <v>8500</v>
      </c>
      <c r="I10" s="10">
        <v>8500</v>
      </c>
      <c r="J10" s="10">
        <v>8500</v>
      </c>
      <c r="K10" s="10">
        <v>8500</v>
      </c>
      <c r="L10" s="10">
        <v>8500</v>
      </c>
      <c r="M10" s="10">
        <v>8500</v>
      </c>
      <c r="N10" s="10">
        <f>SUM(B10:M10)</f>
        <v>102000</v>
      </c>
    </row>
    <row r="11" spans="1:14">
      <c r="A11" s="13" t="s">
        <v>22</v>
      </c>
      <c r="B11" s="11">
        <f t="shared" ref="B11:M11" si="6">SUM(B8:B10)</f>
        <v>43900</v>
      </c>
      <c r="C11" s="11">
        <f t="shared" si="6"/>
        <v>46050</v>
      </c>
      <c r="D11" s="11">
        <f t="shared" si="6"/>
        <v>47310</v>
      </c>
      <c r="E11" s="11">
        <f t="shared" si="6"/>
        <v>49583</v>
      </c>
      <c r="F11" s="11">
        <f t="shared" si="6"/>
        <v>51922.15</v>
      </c>
      <c r="G11" s="11">
        <f t="shared" si="6"/>
        <v>53380.757500000007</v>
      </c>
      <c r="H11" s="11">
        <f t="shared" si="6"/>
        <v>55862.295375000002</v>
      </c>
      <c r="I11" s="11">
        <f t="shared" si="6"/>
        <v>58420.410143750007</v>
      </c>
      <c r="J11" s="11">
        <f t="shared" si="6"/>
        <v>61058.930650937509</v>
      </c>
      <c r="K11" s="11">
        <f t="shared" si="6"/>
        <v>63781.877183484386</v>
      </c>
      <c r="L11" s="11">
        <f t="shared" si="6"/>
        <v>66593.47104265861</v>
      </c>
      <c r="M11" s="11">
        <f t="shared" si="6"/>
        <v>69498.144594791549</v>
      </c>
      <c r="N11" s="11">
        <f>SUM(B11:M11)</f>
        <v>667361.03649062198</v>
      </c>
    </row>
    <row r="12" spans="1:14" ht="13.5" thickBot="1">
      <c r="A12" s="8" t="s">
        <v>19</v>
      </c>
      <c r="B12" s="9">
        <f>B5-B11</f>
        <v>-1900</v>
      </c>
      <c r="C12" s="9">
        <f t="shared" ref="C12:N12" si="7">C5-C11</f>
        <v>-1950</v>
      </c>
      <c r="D12" s="9">
        <f t="shared" si="7"/>
        <v>-1005</v>
      </c>
      <c r="E12" s="9">
        <f t="shared" si="7"/>
        <v>-962.75</v>
      </c>
      <c r="F12" s="9">
        <f t="shared" si="7"/>
        <v>-870.88749999999709</v>
      </c>
      <c r="G12" s="9">
        <f t="shared" si="7"/>
        <v>223.06812499999796</v>
      </c>
      <c r="H12" s="9">
        <f t="shared" si="7"/>
        <v>421.72153125000477</v>
      </c>
      <c r="I12" s="9">
        <f t="shared" si="7"/>
        <v>677.80760781250137</v>
      </c>
      <c r="J12" s="9">
        <f t="shared" si="7"/>
        <v>994.19798820313008</v>
      </c>
      <c r="K12" s="9">
        <f t="shared" si="7"/>
        <v>1373.9078876132917</v>
      </c>
      <c r="L12" s="9">
        <f t="shared" si="7"/>
        <v>1820.1032819939574</v>
      </c>
      <c r="M12" s="9">
        <f t="shared" si="7"/>
        <v>2336.1084460936545</v>
      </c>
      <c r="N12" s="12">
        <f t="shared" si="7"/>
        <v>1158.2773679665988</v>
      </c>
    </row>
    <row r="13" spans="1:14" ht="13.5" thickTop="1"/>
    <row r="14" spans="1:14" ht="13.5" thickBot="1"/>
    <row r="15" spans="1:14">
      <c r="A15" s="15" t="s">
        <v>24</v>
      </c>
      <c r="B15" s="18">
        <v>0.05</v>
      </c>
    </row>
    <row r="16" spans="1:14" ht="13.5" thickBot="1">
      <c r="A16" s="16" t="s">
        <v>25</v>
      </c>
      <c r="B16" s="17">
        <v>7</v>
      </c>
    </row>
  </sheetData>
  <phoneticPr fontId="0" type="noConversion"/>
  <printOptions gridLinesSet="0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Testing2</dc:creator>
  <cp:lastModifiedBy>Jean Waldram</cp:lastModifiedBy>
  <cp:lastPrinted>2004-01-19T16:15:44Z</cp:lastPrinted>
  <dcterms:created xsi:type="dcterms:W3CDTF">2002-07-02T11:19:03Z</dcterms:created>
  <dcterms:modified xsi:type="dcterms:W3CDTF">2009-05-12T13:27:50Z</dcterms:modified>
</cp:coreProperties>
</file>