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90" yWindow="75" windowWidth="9420" windowHeight="5010" activeTab="2"/>
  </bookViews>
  <sheets>
    <sheet name="Scenario Summary" sheetId="1" r:id="rId1"/>
    <sheet name="Chart" sheetId="2" r:id="rId2"/>
    <sheet name="Forecast" sheetId="4" r:id="rId3"/>
    <sheet name="Rooms" sheetId="5" r:id="rId4"/>
    <sheet name="Costs" sheetId="6" r:id="rId5"/>
    <sheet name="Special" sheetId="7" state="hidden" r:id="rId6"/>
  </sheets>
  <definedNames>
    <definedName name="Costs" localSheetId="4">Costs!$A$2:$M$10</definedName>
    <definedName name="Double">Forecast!$B$22</definedName>
    <definedName name="Family">Forecast!$B$23</definedName>
    <definedName name="Increase">Forecast!$B$25</definedName>
    <definedName name="Rooms" localSheetId="3">Rooms!$A$2:$M$7</definedName>
    <definedName name="Single">Forecast!$B$21</definedName>
    <definedName name="Suite">Forecast!$B$24</definedName>
    <definedName name="Z_8BDABD10_30BF_4116_9D85_1CF3FE0665B7_.wvu.Rows" localSheetId="0" hidden="1">'Scenario Summary'!$4:$4</definedName>
  </definedNames>
  <calcPr calcId="125725"/>
  <customWorkbookViews>
    <customWorkbookView name="bob - Personal View" guid="{8BDABD10-30BF-4116-9D85-1CF3FE0665B7}" mergeInterval="0" personalView="1" maximized="1" windowWidth="1020" windowHeight="592" activeSheetId="7"/>
  </customWorkbookViews>
</workbook>
</file>

<file path=xl/calcChain.xml><?xml version="1.0" encoding="utf-8"?>
<calcChain xmlns="http://schemas.openxmlformats.org/spreadsheetml/2006/main">
  <c r="G4" i="4"/>
  <c r="L7"/>
  <c r="J7"/>
  <c r="C7"/>
  <c r="G7"/>
  <c r="C4"/>
  <c r="C5"/>
  <c r="C6"/>
  <c r="C8"/>
  <c r="B4"/>
  <c r="D4"/>
  <c r="E4"/>
  <c r="F4"/>
  <c r="H4"/>
  <c r="I4"/>
  <c r="J4"/>
  <c r="K4"/>
  <c r="L4"/>
  <c r="M4"/>
  <c r="D7"/>
  <c r="E7"/>
  <c r="F7"/>
  <c r="H7"/>
  <c r="I7"/>
  <c r="K7"/>
  <c r="M7"/>
  <c r="B7"/>
  <c r="D6"/>
  <c r="E6"/>
  <c r="F6"/>
  <c r="G6"/>
  <c r="H6"/>
  <c r="I6"/>
  <c r="J6"/>
  <c r="K6"/>
  <c r="L6"/>
  <c r="M6"/>
  <c r="B6"/>
  <c r="D5"/>
  <c r="E5"/>
  <c r="F5"/>
  <c r="G5"/>
  <c r="H5"/>
  <c r="I5"/>
  <c r="J5"/>
  <c r="K5"/>
  <c r="L5"/>
  <c r="M5"/>
  <c r="B5"/>
  <c r="N6"/>
  <c r="N10"/>
  <c r="N11"/>
  <c r="N12"/>
  <c r="N13"/>
  <c r="N14"/>
  <c r="N15"/>
  <c r="N16"/>
  <c r="N17"/>
  <c r="N18"/>
  <c r="B8"/>
  <c r="B18"/>
  <c r="B19"/>
  <c r="C18"/>
  <c r="C19" s="1"/>
  <c r="D8"/>
  <c r="D18"/>
  <c r="D19"/>
  <c r="E8"/>
  <c r="E18"/>
  <c r="E19"/>
  <c r="F8"/>
  <c r="F18"/>
  <c r="F19"/>
  <c r="G8"/>
  <c r="G18"/>
  <c r="G19"/>
  <c r="H8"/>
  <c r="H18"/>
  <c r="H19"/>
  <c r="I8"/>
  <c r="I18"/>
  <c r="I19"/>
  <c r="J8"/>
  <c r="J18"/>
  <c r="J19"/>
  <c r="K8"/>
  <c r="K18"/>
  <c r="K19"/>
  <c r="L8"/>
  <c r="L18"/>
  <c r="L19"/>
  <c r="M8"/>
  <c r="M18"/>
  <c r="M19"/>
  <c r="N4"/>
  <c r="N5"/>
  <c r="N7"/>
  <c r="N8"/>
  <c r="N19" l="1"/>
</calcChain>
</file>

<file path=xl/connections.xml><?xml version="1.0" encoding="utf-8"?>
<connections xmlns="http://schemas.openxmlformats.org/spreadsheetml/2006/main">
  <connection id="1" name="Costs" type="6" refreshedVersion="0" background="1" saveData="1">
    <textPr sourceFile="C:\Adv Spreadsheet Exercises\Costs.txt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Rooms" type="6" refreshedVersion="0" background="1" saveData="1">
    <textPr sourceFile="C:\Adv Spreadsheet Exercises\Rooms.txt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<sst xmlns="http://schemas.openxmlformats.org/spreadsheetml/2006/main" count="101" uniqueCount="71">
  <si>
    <t>Receipts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</si>
  <si>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</si>
  <si>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</si>
  <si>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</si>
  <si>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</si>
  <si>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</si>
  <si>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</si>
  <si>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</si>
  <si>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</si>
  <si>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</si>
  <si>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</si>
  <si>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</si>
  <si>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</si>
  <si>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</t>
  </si>
  <si>
    <t>Single Rooms</t>
  </si>
  <si>
    <t>Double Rooms</t>
  </si>
  <si>
    <t>Family Rooms</t>
  </si>
  <si>
    <t>Turnover</t>
  </si>
  <si>
    <t>Payments:</t>
  </si>
  <si>
    <t>Advertising</t>
  </si>
  <si>
    <t>Spending</t>
  </si>
  <si>
    <t>Gross Profit</t>
  </si>
  <si>
    <t>Occupancy Increase</t>
  </si>
  <si>
    <t>Food/Supplies</t>
  </si>
  <si>
    <t>Laundry</t>
  </si>
  <si>
    <t>Utilities</t>
  </si>
  <si>
    <t>Repairs &amp; Maint.</t>
  </si>
  <si>
    <t>Rates</t>
  </si>
  <si>
    <t>Wages / NI</t>
  </si>
  <si>
    <t>Administration</t>
  </si>
  <si>
    <t>Conference Suite</t>
  </si>
  <si>
    <t>Blagdon Mires Hotel</t>
  </si>
  <si>
    <t>Jan</t>
  </si>
  <si>
    <t>Feb</t>
  </si>
  <si>
    <t>Aug</t>
  </si>
  <si>
    <t>Sept</t>
  </si>
  <si>
    <t>Oct</t>
  </si>
  <si>
    <t>Nov</t>
  </si>
  <si>
    <t>Dec</t>
  </si>
  <si>
    <t xml:space="preserve">Single </t>
  </si>
  <si>
    <t xml:space="preserve">Double </t>
  </si>
  <si>
    <t xml:space="preserve">Family </t>
  </si>
  <si>
    <t>Mar</t>
  </si>
  <si>
    <t>Apr</t>
  </si>
  <si>
    <t>Jun</t>
  </si>
  <si>
    <t>Jul</t>
  </si>
  <si>
    <t>Sep</t>
  </si>
  <si>
    <t>Single</t>
  </si>
  <si>
    <t>Double</t>
  </si>
  <si>
    <t>Family</t>
  </si>
  <si>
    <t>Suite</t>
  </si>
  <si>
    <t>Increase</t>
  </si>
  <si>
    <t>$N$19</t>
  </si>
  <si>
    <t>Mean</t>
  </si>
  <si>
    <t>Created by Bob Browell on 02/02/2004
Modified by Bob Browell on 02/02/2004</t>
  </si>
  <si>
    <t>Cheap</t>
  </si>
  <si>
    <t>Pricey</t>
  </si>
  <si>
    <t>Scenario Summary</t>
  </si>
  <si>
    <t>Changing Cells:</t>
  </si>
  <si>
    <t>Current Values:</t>
  </si>
  <si>
    <t>Result Cells:</t>
  </si>
  <si>
    <t>Notes:  Current Values column represents values of changing cells at</t>
  </si>
  <si>
    <t>time Scenario Summary Report was created.  Changing cells for each</t>
  </si>
  <si>
    <t>scenario are highlighted in gray.</t>
  </si>
  <si>
    <t xml:space="preserve">Order Number </t>
  </si>
  <si>
    <t>Month</t>
  </si>
  <si>
    <t>Amount</t>
  </si>
  <si>
    <t>Special Income</t>
  </si>
  <si>
    <t>Forecast for 2009</t>
  </si>
  <si>
    <t>2008 Occupancy</t>
  </si>
  <si>
    <t>Estimated Costs for 2009</t>
  </si>
</sst>
</file>

<file path=xl/styles.xml><?xml version="1.0" encoding="utf-8"?>
<styleSheet xmlns="http://schemas.openxmlformats.org/spreadsheetml/2006/main">
  <numFmts count="3">
    <numFmt numFmtId="8" formatCode="&quot;£&quot;#,##0.00;[Red]\-&quot;£&quot;#,##0.00"/>
    <numFmt numFmtId="164" formatCode="&quot;£&quot;#,##0.00_);\(&quot;£&quot;#,##0.00\)"/>
    <numFmt numFmtId="165" formatCode="&quot;£&quot;#,##0.00"/>
  </numFmts>
  <fonts count="13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11"/>
      <color indexed="9"/>
      <name val="Arial"/>
      <family val="2"/>
    </font>
    <font>
      <b/>
      <sz val="10"/>
      <color indexed="8"/>
      <name val="Arial"/>
      <family val="2"/>
    </font>
    <font>
      <b/>
      <sz val="10"/>
      <color indexed="18"/>
      <name val="Arial"/>
      <family val="2"/>
    </font>
    <font>
      <sz val="9"/>
      <color indexed="9"/>
      <name val="Arial"/>
      <family val="2"/>
    </font>
    <font>
      <sz val="8"/>
      <name val="Arial"/>
      <family val="2"/>
    </font>
    <font>
      <sz val="8"/>
      <name val="Arial"/>
      <family val="2"/>
    </font>
    <font>
      <b/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0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indexed="2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/>
    <xf numFmtId="0" fontId="4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1" xfId="0" applyFont="1" applyBorder="1" applyAlignment="1">
      <alignment horizontal="right"/>
    </xf>
    <xf numFmtId="0" fontId="3" fillId="0" borderId="2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8" fontId="0" fillId="0" borderId="0" xfId="0" applyNumberFormat="1"/>
    <xf numFmtId="0" fontId="5" fillId="0" borderId="0" xfId="0" applyFont="1"/>
    <xf numFmtId="0" fontId="0" fillId="0" borderId="0" xfId="0" applyFill="1" applyBorder="1" applyAlignment="1"/>
    <xf numFmtId="165" fontId="0" fillId="0" borderId="0" xfId="0" applyNumberFormat="1" applyFill="1" applyBorder="1" applyAlignment="1"/>
    <xf numFmtId="9" fontId="0" fillId="0" borderId="0" xfId="0" applyNumberFormat="1" applyFill="1" applyBorder="1" applyAlignment="1"/>
    <xf numFmtId="164" fontId="0" fillId="0" borderId="4" xfId="0" applyNumberFormat="1" applyFill="1" applyBorder="1" applyAlignment="1"/>
    <xf numFmtId="0" fontId="6" fillId="2" borderId="1" xfId="0" applyFont="1" applyFill="1" applyBorder="1" applyAlignment="1">
      <alignment horizontal="left"/>
    </xf>
    <xf numFmtId="0" fontId="6" fillId="2" borderId="5" xfId="0" applyFont="1" applyFill="1" applyBorder="1" applyAlignment="1">
      <alignment horizontal="left"/>
    </xf>
    <xf numFmtId="0" fontId="0" fillId="0" borderId="3" xfId="0" applyFill="1" applyBorder="1" applyAlignment="1"/>
    <xf numFmtId="0" fontId="7" fillId="3" borderId="0" xfId="0" applyFont="1" applyFill="1" applyBorder="1" applyAlignment="1">
      <alignment horizontal="left"/>
    </xf>
    <xf numFmtId="0" fontId="8" fillId="3" borderId="3" xfId="0" applyFont="1" applyFill="1" applyBorder="1" applyAlignment="1">
      <alignment horizontal="left"/>
    </xf>
    <xf numFmtId="0" fontId="7" fillId="3" borderId="4" xfId="0" applyFont="1" applyFill="1" applyBorder="1" applyAlignment="1">
      <alignment horizontal="left"/>
    </xf>
    <xf numFmtId="0" fontId="9" fillId="2" borderId="5" xfId="0" applyFont="1" applyFill="1" applyBorder="1" applyAlignment="1">
      <alignment horizontal="right"/>
    </xf>
    <xf numFmtId="0" fontId="9" fillId="2" borderId="1" xfId="0" applyFont="1" applyFill="1" applyBorder="1" applyAlignment="1">
      <alignment horizontal="right"/>
    </xf>
    <xf numFmtId="165" fontId="0" fillId="4" borderId="0" xfId="0" applyNumberFormat="1" applyFill="1" applyBorder="1" applyAlignment="1"/>
    <xf numFmtId="9" fontId="0" fillId="4" borderId="0" xfId="0" applyNumberFormat="1" applyFill="1" applyBorder="1" applyAlignment="1"/>
    <xf numFmtId="0" fontId="10" fillId="0" borderId="0" xfId="0" applyFont="1" applyFill="1" applyBorder="1" applyAlignment="1">
      <alignment vertical="top" wrapText="1"/>
    </xf>
    <xf numFmtId="165" fontId="0" fillId="0" borderId="0" xfId="0" applyNumberFormat="1" applyProtection="1">
      <protection locked="0"/>
    </xf>
    <xf numFmtId="9" fontId="0" fillId="0" borderId="0" xfId="1" applyFont="1" applyProtection="1">
      <protection locked="0"/>
    </xf>
    <xf numFmtId="165" fontId="0" fillId="0" borderId="0" xfId="0" applyNumberFormat="1"/>
    <xf numFmtId="0" fontId="12" fillId="0" borderId="0" xfId="0" applyFont="1"/>
    <xf numFmtId="165" fontId="3" fillId="0" borderId="0" xfId="0" applyNumberFormat="1" applyFont="1" applyProtection="1"/>
    <xf numFmtId="165" fontId="3" fillId="0" borderId="2" xfId="0" applyNumberFormat="1" applyFont="1" applyBorder="1" applyProtection="1"/>
    <xf numFmtId="165" fontId="3" fillId="0" borderId="0" xfId="0" applyNumberFormat="1" applyFont="1"/>
    <xf numFmtId="165" fontId="3" fillId="0" borderId="3" xfId="0" applyNumberFormat="1" applyFont="1" applyBorder="1" applyProtection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2.xml"/><Relationship Id="rId7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calcChain" Target="calcChain.xml"/><Relationship Id="rId5" Type="http://schemas.openxmlformats.org/officeDocument/2006/relationships/worksheet" Target="worksheets/sheet4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3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GB"/>
              <a:t>Revenue by Room Type</a:t>
            </a:r>
          </a:p>
        </c:rich>
      </c:tx>
      <c:layout>
        <c:manualLayout>
          <c:xMode val="edge"/>
          <c:yMode val="edge"/>
          <c:x val="0.38883143743536724"/>
          <c:y val="0.16440677966101688"/>
        </c:manualLayout>
      </c:layout>
      <c:spPr>
        <a:noFill/>
        <a:ln w="25400">
          <a:noFill/>
        </a:ln>
      </c:spPr>
    </c:title>
    <c:view3D>
      <c:perspective val="0"/>
    </c:view3D>
    <c:plotArea>
      <c:layout>
        <c:manualLayout>
          <c:layoutTarget val="inner"/>
          <c:xMode val="edge"/>
          <c:yMode val="edge"/>
          <c:x val="0.19544984488107561"/>
          <c:y val="0.35084745762711866"/>
          <c:w val="0.60910031023784905"/>
          <c:h val="0.39491525423728835"/>
        </c:manualLayout>
      </c:layout>
      <c:pie3DChart>
        <c:varyColors val="1"/>
        <c:ser>
          <c:idx val="0"/>
          <c:order val="0"/>
          <c:tx>
            <c:strRef>
              <c:f>Forecast!$N$3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explosion val="25"/>
          <c:dPt>
            <c:idx val="1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CatName val="1"/>
            <c:showPercent val="1"/>
            <c:showLeaderLines val="1"/>
          </c:dLbls>
          <c:cat>
            <c:strRef>
              <c:f>Forecast!$A$4:$A$7</c:f>
              <c:strCache>
                <c:ptCount val="4"/>
                <c:pt idx="0">
                  <c:v>Single Rooms</c:v>
                </c:pt>
                <c:pt idx="1">
                  <c:v>Double Rooms</c:v>
                </c:pt>
                <c:pt idx="2">
                  <c:v>Family Rooms</c:v>
                </c:pt>
                <c:pt idx="3">
                  <c:v>Conference Suite</c:v>
                </c:pt>
              </c:strCache>
            </c:strRef>
          </c:cat>
          <c:val>
            <c:numRef>
              <c:f>Forecast!$N$4:$N$7</c:f>
              <c:numCache>
                <c:formatCode>"£"#,##0.00</c:formatCode>
                <c:ptCount val="4"/>
                <c:pt idx="0">
                  <c:v>68871</c:v>
                </c:pt>
                <c:pt idx="1">
                  <c:v>106375.5</c:v>
                </c:pt>
                <c:pt idx="2">
                  <c:v>35150.5</c:v>
                </c:pt>
                <c:pt idx="3">
                  <c:v>24600</c:v>
                </c:pt>
              </c:numCache>
            </c:numRef>
          </c:val>
        </c:ser>
      </c:pie3DChart>
      <c:spPr>
        <a:noFill/>
        <a:ln w="25400">
          <a:noFill/>
        </a:ln>
      </c:spPr>
    </c:plotArea>
    <c:plotVisOnly val="1"/>
    <c:dispBlanksAs val="zero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1" workbookViewId="0"/>
  </sheetViews>
  <customSheetViews>
    <customSheetView guid="{8BDABD10-30BF-4116-9D85-1CF3FE0665B7}" scale="71">
      <pageMargins left="0.75" right="0.75" top="1" bottom="1" header="0.5" footer="0.5"/>
      <pageSetup paperSize="9" orientation="landscape" r:id="rId1"/>
      <headerFooter alignWithMargins="0"/>
    </customSheetView>
  </customSheetViews>
  <pageMargins left="0.75" right="0.75" top="1" bottom="1" header="0.5" footer="0.5"/>
  <pageSetup paperSize="9" orientation="landscape" r:id="rId2"/>
  <headerFooter alignWithMargins="0"/>
  <drawing r:id="rId3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10675" cy="561975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Rooms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Costs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/>
  </sheetPr>
  <dimension ref="B1:G15"/>
  <sheetViews>
    <sheetView showGridLines="0" workbookViewId="0">
      <selection activeCell="K10" sqref="K10"/>
    </sheetView>
  </sheetViews>
  <sheetFormatPr defaultRowHeight="12.75" outlineLevelRow="1" outlineLevelCol="1"/>
  <cols>
    <col min="3" max="3" width="8.7109375" customWidth="1"/>
    <col min="4" max="7" width="13.28515625" bestFit="1" customWidth="1" outlineLevel="1"/>
  </cols>
  <sheetData>
    <row r="1" spans="2:7" ht="13.5" thickBot="1"/>
    <row r="2" spans="2:7" ht="15">
      <c r="B2" s="16" t="s">
        <v>57</v>
      </c>
      <c r="C2" s="16"/>
      <c r="D2" s="21"/>
      <c r="E2" s="21"/>
      <c r="F2" s="21"/>
      <c r="G2" s="21"/>
    </row>
    <row r="3" spans="2:7" ht="15" collapsed="1">
      <c r="B3" s="15"/>
      <c r="C3" s="15"/>
      <c r="D3" s="22" t="s">
        <v>59</v>
      </c>
      <c r="E3" s="22" t="s">
        <v>53</v>
      </c>
      <c r="F3" s="22" t="s">
        <v>55</v>
      </c>
      <c r="G3" s="22" t="s">
        <v>56</v>
      </c>
    </row>
    <row r="4" spans="2:7" ht="67.5" hidden="1" outlineLevel="1">
      <c r="B4" s="18"/>
      <c r="C4" s="18"/>
      <c r="D4" s="11"/>
      <c r="E4" s="25" t="s">
        <v>54</v>
      </c>
      <c r="F4" s="25" t="s">
        <v>54</v>
      </c>
      <c r="G4" s="25" t="s">
        <v>54</v>
      </c>
    </row>
    <row r="5" spans="2:7">
      <c r="B5" s="19" t="s">
        <v>58</v>
      </c>
      <c r="C5" s="19"/>
      <c r="D5" s="17"/>
      <c r="E5" s="17"/>
      <c r="F5" s="17"/>
      <c r="G5" s="17"/>
    </row>
    <row r="6" spans="2:7" outlineLevel="1">
      <c r="B6" s="18"/>
      <c r="C6" s="18" t="s">
        <v>47</v>
      </c>
      <c r="D6" s="12">
        <v>30</v>
      </c>
      <c r="E6" s="23">
        <v>30</v>
      </c>
      <c r="F6" s="23">
        <v>25</v>
      </c>
      <c r="G6" s="23">
        <v>35</v>
      </c>
    </row>
    <row r="7" spans="2:7" outlineLevel="1">
      <c r="B7" s="18"/>
      <c r="C7" s="18" t="s">
        <v>48</v>
      </c>
      <c r="D7" s="12">
        <v>45</v>
      </c>
      <c r="E7" s="23">
        <v>45</v>
      </c>
      <c r="F7" s="23">
        <v>40</v>
      </c>
      <c r="G7" s="23">
        <v>50</v>
      </c>
    </row>
    <row r="8" spans="2:7" outlineLevel="1">
      <c r="B8" s="18"/>
      <c r="C8" s="18" t="s">
        <v>49</v>
      </c>
      <c r="D8" s="12">
        <v>55</v>
      </c>
      <c r="E8" s="23">
        <v>55</v>
      </c>
      <c r="F8" s="23">
        <v>50</v>
      </c>
      <c r="G8" s="23">
        <v>60</v>
      </c>
    </row>
    <row r="9" spans="2:7" outlineLevel="1">
      <c r="B9" s="18"/>
      <c r="C9" s="18" t="s">
        <v>50</v>
      </c>
      <c r="D9" s="12">
        <v>750</v>
      </c>
      <c r="E9" s="23">
        <v>750</v>
      </c>
      <c r="F9" s="23">
        <v>700</v>
      </c>
      <c r="G9" s="23">
        <v>800</v>
      </c>
    </row>
    <row r="10" spans="2:7" outlineLevel="1">
      <c r="B10" s="18"/>
      <c r="C10" s="18" t="s">
        <v>51</v>
      </c>
      <c r="D10" s="13">
        <v>0.1</v>
      </c>
      <c r="E10" s="24">
        <v>0.1</v>
      </c>
      <c r="F10" s="24">
        <v>0.2</v>
      </c>
      <c r="G10" s="24">
        <v>0</v>
      </c>
    </row>
    <row r="11" spans="2:7">
      <c r="B11" s="19" t="s">
        <v>60</v>
      </c>
      <c r="C11" s="19"/>
      <c r="D11" s="17"/>
      <c r="E11" s="17"/>
      <c r="F11" s="17"/>
      <c r="G11" s="17"/>
    </row>
    <row r="12" spans="2:7" ht="13.5" outlineLevel="1" thickBot="1">
      <c r="B12" s="20"/>
      <c r="C12" s="20" t="s">
        <v>52</v>
      </c>
      <c r="D12" s="14">
        <v>73501.429999999993</v>
      </c>
      <c r="E12" s="14">
        <v>73501.429999999993</v>
      </c>
      <c r="F12" s="14">
        <v>64146.43</v>
      </c>
      <c r="G12" s="14">
        <v>77759.429999999993</v>
      </c>
    </row>
    <row r="13" spans="2:7">
      <c r="B13" t="s">
        <v>61</v>
      </c>
    </row>
    <row r="14" spans="2:7">
      <c r="B14" t="s">
        <v>62</v>
      </c>
    </row>
    <row r="15" spans="2:7">
      <c r="B15" t="s">
        <v>63</v>
      </c>
    </row>
  </sheetData>
  <sheetProtection sheet="1" objects="1" scenarios="1"/>
  <customSheetViews>
    <customSheetView guid="{8BDABD10-30BF-4116-9D85-1CF3FE0665B7}" showGridLines="0" hiddenRows="1" showRuler="0">
      <selection activeCell="K10" sqref="K10"/>
      <pageMargins left="0.75" right="0.75" top="1" bottom="1" header="0.5" footer="0.5"/>
      <headerFooter alignWithMargins="0"/>
    </customSheetView>
  </customSheetViews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N25"/>
  <sheetViews>
    <sheetView tabSelected="1" workbookViewId="0"/>
  </sheetViews>
  <sheetFormatPr defaultRowHeight="12.75"/>
  <cols>
    <col min="1" max="1" width="24.7109375" bestFit="1" customWidth="1"/>
    <col min="2" max="13" width="11.140625" customWidth="1"/>
    <col min="14" max="14" width="13.28515625" customWidth="1"/>
  </cols>
  <sheetData>
    <row r="1" spans="1:14" ht="15.75">
      <c r="A1" s="1" t="s">
        <v>31</v>
      </c>
      <c r="B1" s="2"/>
      <c r="C1" s="3" t="s">
        <v>68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14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4">
      <c r="A3" s="5" t="s">
        <v>0</v>
      </c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6" t="s">
        <v>7</v>
      </c>
      <c r="I3" s="6" t="s">
        <v>8</v>
      </c>
      <c r="J3" s="6" t="s">
        <v>9</v>
      </c>
      <c r="K3" s="6" t="s">
        <v>10</v>
      </c>
      <c r="L3" s="6" t="s">
        <v>11</v>
      </c>
      <c r="M3" s="6" t="s">
        <v>12</v>
      </c>
      <c r="N3" s="6" t="s">
        <v>13</v>
      </c>
    </row>
    <row r="4" spans="1:14">
      <c r="A4" s="4" t="s">
        <v>14</v>
      </c>
      <c r="B4" s="30">
        <f>Single*Rooms!B3*(Increase+1)</f>
        <v>1980.0000000000002</v>
      </c>
      <c r="C4" s="30">
        <f>Single*Rooms!C3*(Increase+1)</f>
        <v>3432.0000000000005</v>
      </c>
      <c r="D4" s="30">
        <f>Single*Rooms!D3*(Increase+1)</f>
        <v>5412</v>
      </c>
      <c r="E4" s="30">
        <f>Single*Rooms!E3*(Increase+1)</f>
        <v>5247</v>
      </c>
      <c r="F4" s="30">
        <f>Single*Rooms!F3*(Increase+1)</f>
        <v>5742.0000000000009</v>
      </c>
      <c r="G4" s="28">
        <f>(Single*Rooms!G3*(Increase+1))</f>
        <v>6171.0000000000009</v>
      </c>
      <c r="H4" s="30">
        <f>Single*Rooms!H3*(Increase+1)</f>
        <v>8877</v>
      </c>
      <c r="I4" s="30">
        <f>Single*Rooms!I3*(Increase+1)</f>
        <v>8943</v>
      </c>
      <c r="J4" s="30">
        <f>Single*Rooms!J3*(Increase+1)</f>
        <v>8184.0000000000009</v>
      </c>
      <c r="K4" s="30">
        <f>Single*Rooms!K3*(Increase+1)</f>
        <v>6072.0000000000009</v>
      </c>
      <c r="L4" s="30">
        <f>Single*Rooms!L3*(Increase+1)</f>
        <v>4653</v>
      </c>
      <c r="M4" s="30">
        <f>Single*Rooms!M3*(Increase+1)</f>
        <v>4158</v>
      </c>
      <c r="N4" s="30">
        <f>SUM(B4:M4)</f>
        <v>68871</v>
      </c>
    </row>
    <row r="5" spans="1:14">
      <c r="A5" s="4" t="s">
        <v>15</v>
      </c>
      <c r="B5" s="30">
        <f>Double*Rooms!B4*(Increase+1)</f>
        <v>4603.5</v>
      </c>
      <c r="C5" s="30">
        <f>Double*Rooms!C4*(Increase+1)</f>
        <v>4504.5</v>
      </c>
      <c r="D5" s="30">
        <f>Double*Rooms!D4*(Increase+1)</f>
        <v>6781.5000000000009</v>
      </c>
      <c r="E5" s="30">
        <f>Double*Rooms!E4*(Increase+1)</f>
        <v>8959.5</v>
      </c>
      <c r="F5" s="30">
        <f>Double*Rooms!F4*(Increase+1)</f>
        <v>8464.5</v>
      </c>
      <c r="G5" s="30">
        <f>Double*Rooms!G4*(Increase+1)</f>
        <v>9454.5</v>
      </c>
      <c r="H5" s="30">
        <f>Double*Rooms!H4*(Increase+1)</f>
        <v>13761.000000000002</v>
      </c>
      <c r="I5" s="30">
        <f>Double*Rooms!I4*(Increase+1)</f>
        <v>14404.500000000002</v>
      </c>
      <c r="J5" s="30">
        <f>Double*Rooms!J4*(Increase+1)</f>
        <v>13018.500000000002</v>
      </c>
      <c r="K5" s="30">
        <f>Double*Rooms!K4*(Increase+1)</f>
        <v>11236.5</v>
      </c>
      <c r="L5" s="30">
        <f>Double*Rooms!L4*(Increase+1)</f>
        <v>6534.0000000000009</v>
      </c>
      <c r="M5" s="30">
        <f>Double*Rooms!M4*(Increase+1)</f>
        <v>4653</v>
      </c>
      <c r="N5" s="30">
        <f>SUM(B5:M5)</f>
        <v>106375.5</v>
      </c>
    </row>
    <row r="6" spans="1:14">
      <c r="A6" s="4" t="s">
        <v>16</v>
      </c>
      <c r="B6" s="30">
        <f>Family*Rooms!B5*(Increase+1)</f>
        <v>1633.5000000000002</v>
      </c>
      <c r="C6" s="30">
        <f>Family*Rooms!C5*(Increase+1)</f>
        <v>1573.0000000000002</v>
      </c>
      <c r="D6" s="30">
        <f>Family*Rooms!D5*(Increase+1)</f>
        <v>2601.5</v>
      </c>
      <c r="E6" s="30">
        <f>Family*Rooms!E5*(Increase+1)</f>
        <v>2904.0000000000005</v>
      </c>
      <c r="F6" s="30">
        <f>Family*Rooms!F5*(Increase+1)</f>
        <v>2299</v>
      </c>
      <c r="G6" s="30">
        <f>Family*Rooms!G5*(Increase+1)</f>
        <v>3872.0000000000005</v>
      </c>
      <c r="H6" s="30">
        <f>Family*Rooms!H5*(Increase+1)</f>
        <v>4961</v>
      </c>
      <c r="I6" s="30">
        <f>Family*Rooms!I5*(Increase+1)</f>
        <v>5203</v>
      </c>
      <c r="J6" s="30">
        <f>Family*Rooms!J5*(Increase+1)</f>
        <v>3811.5000000000005</v>
      </c>
      <c r="K6" s="30">
        <f>Family*Rooms!K5*(Increase+1)</f>
        <v>2843.5000000000005</v>
      </c>
      <c r="L6" s="30">
        <f>Family*Rooms!L5*(Increase+1)</f>
        <v>1875.5000000000002</v>
      </c>
      <c r="M6" s="30">
        <f>Family*Rooms!M5*(Increase+1)</f>
        <v>1573.0000000000002</v>
      </c>
      <c r="N6" s="30">
        <f>SUM(B6:M6)</f>
        <v>35150.5</v>
      </c>
    </row>
    <row r="7" spans="1:14">
      <c r="A7" s="4" t="s">
        <v>30</v>
      </c>
      <c r="B7" s="30">
        <f>Suite*Rooms!B6*(Increase+1)</f>
        <v>3300.0000000000005</v>
      </c>
      <c r="C7" s="28">
        <f>(Suite*Rooms!C6*(Increase+1))+500</f>
        <v>2150</v>
      </c>
      <c r="D7" s="30">
        <f>Suite*Rooms!D6*(Increase+1)</f>
        <v>2475</v>
      </c>
      <c r="E7" s="30">
        <f>Suite*Rooms!E6*(Increase+1)</f>
        <v>3300.0000000000005</v>
      </c>
      <c r="F7" s="30">
        <f>Suite*Rooms!F6*(Increase+1)</f>
        <v>1650.0000000000002</v>
      </c>
      <c r="G7" s="30">
        <f>Suite*Rooms!G6*(Increase+1)</f>
        <v>825.00000000000011</v>
      </c>
      <c r="H7" s="30">
        <f>Suite*Rooms!H6*(Increase+1)</f>
        <v>0</v>
      </c>
      <c r="I7" s="30">
        <f>Suite*Rooms!I6*(Increase+1)</f>
        <v>0</v>
      </c>
      <c r="J7" s="28">
        <f>(Suite*Rooms!J6*(Increase+1))+400</f>
        <v>2050</v>
      </c>
      <c r="K7" s="30">
        <f>Suite*Rooms!K6*(Increase+1)</f>
        <v>4125</v>
      </c>
      <c r="L7" s="28">
        <f>(Suite*Rooms!L6*(Increase+1))+600</f>
        <v>3075</v>
      </c>
      <c r="M7" s="30">
        <f>Suite*Rooms!M6*(Increase+1)</f>
        <v>1650.0000000000002</v>
      </c>
      <c r="N7" s="30">
        <f>SUM(B7:M7)</f>
        <v>24600</v>
      </c>
    </row>
    <row r="8" spans="1:14" ht="18" customHeight="1" thickBot="1">
      <c r="A8" s="7" t="s">
        <v>17</v>
      </c>
      <c r="B8" s="31">
        <f t="shared" ref="B8:N8" si="0">SUM(B4:B7)</f>
        <v>11517</v>
      </c>
      <c r="C8" s="31">
        <f t="shared" si="0"/>
        <v>11659.5</v>
      </c>
      <c r="D8" s="31">
        <f t="shared" si="0"/>
        <v>17270</v>
      </c>
      <c r="E8" s="31">
        <f t="shared" si="0"/>
        <v>20410.5</v>
      </c>
      <c r="F8" s="31">
        <f t="shared" si="0"/>
        <v>18155.5</v>
      </c>
      <c r="G8" s="31">
        <f t="shared" si="0"/>
        <v>20322.5</v>
      </c>
      <c r="H8" s="31">
        <f t="shared" si="0"/>
        <v>27599</v>
      </c>
      <c r="I8" s="31">
        <f t="shared" si="0"/>
        <v>28550.5</v>
      </c>
      <c r="J8" s="31">
        <f t="shared" si="0"/>
        <v>27064.000000000004</v>
      </c>
      <c r="K8" s="31">
        <f t="shared" si="0"/>
        <v>24277</v>
      </c>
      <c r="L8" s="31">
        <f t="shared" si="0"/>
        <v>16137.5</v>
      </c>
      <c r="M8" s="31">
        <f t="shared" si="0"/>
        <v>12034</v>
      </c>
      <c r="N8" s="31">
        <f t="shared" si="0"/>
        <v>234997</v>
      </c>
    </row>
    <row r="9" spans="1:14" ht="13.5" thickTop="1">
      <c r="A9" s="4" t="s">
        <v>18</v>
      </c>
      <c r="B9" s="32"/>
      <c r="C9" s="32"/>
      <c r="D9" s="32"/>
      <c r="E9" s="32"/>
      <c r="F9" s="32"/>
      <c r="G9" s="32"/>
      <c r="H9" s="32"/>
      <c r="I9" s="32"/>
      <c r="J9" s="32"/>
      <c r="K9" s="32"/>
      <c r="L9" s="32"/>
      <c r="M9" s="32"/>
      <c r="N9" s="28"/>
    </row>
    <row r="10" spans="1:14">
      <c r="A10" t="s">
        <v>23</v>
      </c>
      <c r="B10" s="28">
        <v>2196.48</v>
      </c>
      <c r="C10" s="28">
        <v>2853.05</v>
      </c>
      <c r="D10" s="28">
        <v>3421.82</v>
      </c>
      <c r="E10" s="28">
        <v>5219.83</v>
      </c>
      <c r="F10" s="28">
        <v>4832.93</v>
      </c>
      <c r="G10" s="28">
        <v>5164.04</v>
      </c>
      <c r="H10" s="28">
        <v>5785.93</v>
      </c>
      <c r="I10" s="28">
        <v>4038.62</v>
      </c>
      <c r="J10" s="28">
        <v>3926.2</v>
      </c>
      <c r="K10" s="28">
        <v>2749.38</v>
      </c>
      <c r="L10" s="28">
        <v>5183.72</v>
      </c>
      <c r="M10" s="28">
        <v>7843.57</v>
      </c>
      <c r="N10" s="30">
        <f t="shared" ref="N10:N17" si="1">SUM(B10:M10)</f>
        <v>53215.57</v>
      </c>
    </row>
    <row r="11" spans="1:14">
      <c r="A11" t="s">
        <v>24</v>
      </c>
      <c r="B11" s="28">
        <v>200</v>
      </c>
      <c r="C11" s="28">
        <v>300</v>
      </c>
      <c r="D11" s="28">
        <v>540</v>
      </c>
      <c r="E11" s="28">
        <v>600</v>
      </c>
      <c r="F11" s="28">
        <v>600</v>
      </c>
      <c r="G11" s="28">
        <v>650</v>
      </c>
      <c r="H11" s="28">
        <v>650</v>
      </c>
      <c r="I11" s="28">
        <v>650</v>
      </c>
      <c r="J11" s="28">
        <v>375</v>
      </c>
      <c r="K11" s="28">
        <v>375</v>
      </c>
      <c r="L11" s="28">
        <v>250</v>
      </c>
      <c r="M11" s="28">
        <v>250</v>
      </c>
      <c r="N11" s="30">
        <f t="shared" si="1"/>
        <v>5440</v>
      </c>
    </row>
    <row r="12" spans="1:14">
      <c r="A12" t="s">
        <v>25</v>
      </c>
      <c r="B12" s="28">
        <v>525</v>
      </c>
      <c r="C12" s="28">
        <v>525</v>
      </c>
      <c r="D12" s="28">
        <v>525</v>
      </c>
      <c r="E12" s="28">
        <v>525</v>
      </c>
      <c r="F12" s="28">
        <v>680</v>
      </c>
      <c r="G12" s="28">
        <v>680</v>
      </c>
      <c r="H12" s="28">
        <v>680</v>
      </c>
      <c r="I12" s="28">
        <v>680</v>
      </c>
      <c r="J12" s="28">
        <v>680</v>
      </c>
      <c r="K12" s="28">
        <v>680</v>
      </c>
      <c r="L12" s="28">
        <v>600</v>
      </c>
      <c r="M12" s="28">
        <v>600</v>
      </c>
      <c r="N12" s="30">
        <f t="shared" si="1"/>
        <v>7380</v>
      </c>
    </row>
    <row r="13" spans="1:14">
      <c r="A13" t="s">
        <v>26</v>
      </c>
      <c r="B13" s="28">
        <v>2000</v>
      </c>
      <c r="C13" s="28">
        <v>2000</v>
      </c>
      <c r="D13" s="28">
        <v>1000</v>
      </c>
      <c r="E13" s="28">
        <v>200</v>
      </c>
      <c r="F13" s="28">
        <v>200</v>
      </c>
      <c r="G13" s="28">
        <v>200</v>
      </c>
      <c r="H13" s="28">
        <v>200</v>
      </c>
      <c r="I13" s="28">
        <v>200</v>
      </c>
      <c r="J13" s="28">
        <v>200</v>
      </c>
      <c r="K13" s="28">
        <v>1000</v>
      </c>
      <c r="L13" s="28">
        <v>1000</v>
      </c>
      <c r="M13" s="28">
        <v>1000</v>
      </c>
      <c r="N13" s="30">
        <f t="shared" si="1"/>
        <v>9200</v>
      </c>
    </row>
    <row r="14" spans="1:14">
      <c r="A14" t="s">
        <v>27</v>
      </c>
      <c r="B14" s="28">
        <v>1205</v>
      </c>
      <c r="C14" s="28">
        <v>0</v>
      </c>
      <c r="D14" s="28">
        <v>0</v>
      </c>
      <c r="E14" s="28">
        <v>0</v>
      </c>
      <c r="F14" s="28">
        <v>0</v>
      </c>
      <c r="G14" s="28">
        <v>0</v>
      </c>
      <c r="H14" s="28">
        <v>1205</v>
      </c>
      <c r="I14" s="28">
        <v>0</v>
      </c>
      <c r="J14" s="28">
        <v>0</v>
      </c>
      <c r="K14" s="28">
        <v>0</v>
      </c>
      <c r="L14" s="28">
        <v>0</v>
      </c>
      <c r="M14" s="28">
        <v>0</v>
      </c>
      <c r="N14" s="30">
        <f t="shared" si="1"/>
        <v>2410</v>
      </c>
    </row>
    <row r="15" spans="1:14">
      <c r="A15" t="s">
        <v>28</v>
      </c>
      <c r="B15" s="28">
        <v>4500</v>
      </c>
      <c r="C15" s="28">
        <v>4500</v>
      </c>
      <c r="D15" s="28">
        <v>4500</v>
      </c>
      <c r="E15" s="28">
        <v>5500</v>
      </c>
      <c r="F15" s="28">
        <v>5500</v>
      </c>
      <c r="G15" s="28">
        <v>6000</v>
      </c>
      <c r="H15" s="28">
        <v>7000</v>
      </c>
      <c r="I15" s="28">
        <v>7000</v>
      </c>
      <c r="J15" s="28">
        <v>7000</v>
      </c>
      <c r="K15" s="28">
        <v>6000</v>
      </c>
      <c r="L15" s="28">
        <v>5000</v>
      </c>
      <c r="M15" s="28">
        <v>6000</v>
      </c>
      <c r="N15" s="30">
        <f t="shared" si="1"/>
        <v>68500</v>
      </c>
    </row>
    <row r="16" spans="1:14">
      <c r="A16" t="s">
        <v>29</v>
      </c>
      <c r="B16" s="28">
        <v>400</v>
      </c>
      <c r="C16" s="28">
        <v>400</v>
      </c>
      <c r="D16" s="28">
        <v>400</v>
      </c>
      <c r="E16" s="28">
        <v>400</v>
      </c>
      <c r="F16" s="28">
        <v>500</v>
      </c>
      <c r="G16" s="28">
        <v>600</v>
      </c>
      <c r="H16" s="28">
        <v>600</v>
      </c>
      <c r="I16" s="28">
        <v>600</v>
      </c>
      <c r="J16" s="28">
        <v>600</v>
      </c>
      <c r="K16" s="28">
        <v>500</v>
      </c>
      <c r="L16" s="28">
        <v>400</v>
      </c>
      <c r="M16" s="28">
        <v>400</v>
      </c>
      <c r="N16" s="30">
        <f t="shared" si="1"/>
        <v>5800</v>
      </c>
    </row>
    <row r="17" spans="1:14">
      <c r="A17" t="s">
        <v>19</v>
      </c>
      <c r="B17" s="28">
        <v>200</v>
      </c>
      <c r="C17" s="28">
        <v>250</v>
      </c>
      <c r="D17" s="28">
        <v>250</v>
      </c>
      <c r="E17" s="28">
        <v>1000</v>
      </c>
      <c r="F17" s="28">
        <v>1000</v>
      </c>
      <c r="G17" s="28">
        <v>1200</v>
      </c>
      <c r="H17" s="28">
        <v>1200</v>
      </c>
      <c r="I17" s="28">
        <v>800</v>
      </c>
      <c r="J17" s="28">
        <v>400</v>
      </c>
      <c r="K17" s="28">
        <v>400</v>
      </c>
      <c r="L17" s="28">
        <v>650</v>
      </c>
      <c r="M17" s="28">
        <v>700</v>
      </c>
      <c r="N17" s="30">
        <f t="shared" si="1"/>
        <v>8050</v>
      </c>
    </row>
    <row r="18" spans="1:14">
      <c r="A18" s="8" t="s">
        <v>20</v>
      </c>
      <c r="B18" s="33">
        <f t="shared" ref="B18:N18" si="2">SUM(B10:B17)</f>
        <v>11226.48</v>
      </c>
      <c r="C18" s="33">
        <f t="shared" si="2"/>
        <v>10828.05</v>
      </c>
      <c r="D18" s="33">
        <f t="shared" si="2"/>
        <v>10636.82</v>
      </c>
      <c r="E18" s="33">
        <f t="shared" si="2"/>
        <v>13444.83</v>
      </c>
      <c r="F18" s="33">
        <f t="shared" si="2"/>
        <v>13312.93</v>
      </c>
      <c r="G18" s="33">
        <f t="shared" si="2"/>
        <v>14494.04</v>
      </c>
      <c r="H18" s="33">
        <f t="shared" si="2"/>
        <v>17320.93</v>
      </c>
      <c r="I18" s="33">
        <f t="shared" si="2"/>
        <v>13968.619999999999</v>
      </c>
      <c r="J18" s="33">
        <f t="shared" si="2"/>
        <v>13181.2</v>
      </c>
      <c r="K18" s="33">
        <f t="shared" si="2"/>
        <v>11704.380000000001</v>
      </c>
      <c r="L18" s="33">
        <f t="shared" si="2"/>
        <v>13083.720000000001</v>
      </c>
      <c r="M18" s="33">
        <f t="shared" si="2"/>
        <v>16793.57</v>
      </c>
      <c r="N18" s="33">
        <f t="shared" si="2"/>
        <v>159995.57</v>
      </c>
    </row>
    <row r="19" spans="1:14">
      <c r="A19" s="4" t="s">
        <v>21</v>
      </c>
      <c r="B19" s="30">
        <f t="shared" ref="B19:M19" si="3">B8-B18</f>
        <v>290.52000000000044</v>
      </c>
      <c r="C19" s="30">
        <f t="shared" si="3"/>
        <v>831.45000000000073</v>
      </c>
      <c r="D19" s="30">
        <f t="shared" si="3"/>
        <v>6633.18</v>
      </c>
      <c r="E19" s="30">
        <f t="shared" si="3"/>
        <v>6965.67</v>
      </c>
      <c r="F19" s="30">
        <f t="shared" si="3"/>
        <v>4842.57</v>
      </c>
      <c r="G19" s="30">
        <f t="shared" si="3"/>
        <v>5828.4599999999991</v>
      </c>
      <c r="H19" s="30">
        <f t="shared" si="3"/>
        <v>10278.07</v>
      </c>
      <c r="I19" s="30">
        <f t="shared" si="3"/>
        <v>14581.880000000001</v>
      </c>
      <c r="J19" s="30">
        <f t="shared" si="3"/>
        <v>13882.800000000003</v>
      </c>
      <c r="K19" s="30">
        <f t="shared" si="3"/>
        <v>12572.619999999999</v>
      </c>
      <c r="L19" s="30">
        <f t="shared" si="3"/>
        <v>3053.7799999999988</v>
      </c>
      <c r="M19" s="30">
        <f t="shared" si="3"/>
        <v>-4759.57</v>
      </c>
      <c r="N19" s="30">
        <f>SUM(B19:M19)</f>
        <v>75001.429999999993</v>
      </c>
    </row>
    <row r="20" spans="1:14">
      <c r="A20" s="2"/>
      <c r="B20" s="32"/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</row>
    <row r="21" spans="1:14">
      <c r="A21" s="4" t="s">
        <v>14</v>
      </c>
      <c r="B21" s="26">
        <v>30</v>
      </c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</row>
    <row r="22" spans="1:14">
      <c r="A22" s="4" t="s">
        <v>15</v>
      </c>
      <c r="B22" s="26">
        <v>45</v>
      </c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</row>
    <row r="23" spans="1:14">
      <c r="A23" s="4" t="s">
        <v>16</v>
      </c>
      <c r="B23" s="26">
        <v>55</v>
      </c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</row>
    <row r="24" spans="1:14">
      <c r="A24" s="4" t="s">
        <v>30</v>
      </c>
      <c r="B24" s="26">
        <v>750</v>
      </c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</row>
    <row r="25" spans="1:14">
      <c r="A25" s="4" t="s">
        <v>22</v>
      </c>
      <c r="B25" s="27">
        <v>0.1</v>
      </c>
    </row>
  </sheetData>
  <sheetProtection sheet="1" objects="1" scenarios="1"/>
  <protectedRanges>
    <protectedRange sqref="B21:B25" name="Range1"/>
  </protectedRanges>
  <scenarios current="2" show="0" sqref="N19">
    <scenario name="Mean" locked="1" count="5" user="Bob Browell" comment="Created by Bob Browell on 02/02/2004_x000a_Modified by Bob Browell on 02/02/2004">
      <inputCells r="B21" val="30" numFmtId="165"/>
      <inputCells r="B22" val="45" numFmtId="165"/>
      <inputCells r="B23" val="55" numFmtId="165"/>
      <inputCells r="B24" val="750" numFmtId="165"/>
      <inputCells r="B25" val="0.1" numFmtId="9"/>
    </scenario>
    <scenario name="Cheap" locked="1" count="5" user="Bob Browell" comment="Created by Bob Browell on 02/02/2004_x000a_Modified by Bob Browell on 02/02/2004">
      <inputCells r="B21" val="25" numFmtId="165"/>
      <inputCells r="B22" val="40" numFmtId="165"/>
      <inputCells r="B23" val="50" numFmtId="165"/>
      <inputCells r="B24" val="700" numFmtId="165"/>
      <inputCells r="B25" val="0.2" numFmtId="9"/>
    </scenario>
    <scenario name="Pricey" locked="1" count="5" user="Bob Browell" comment="Created by Bob Browell on 02/02/2004_x000a_Modified by Bob Browell on 02/02/2004">
      <inputCells r="B21" val="35" numFmtId="165"/>
      <inputCells r="B22" val="50" numFmtId="165"/>
      <inputCells r="B23" val="60" numFmtId="165"/>
      <inputCells r="B24" val="800" numFmtId="165"/>
      <inputCells r="B25" val="0" numFmtId="9"/>
    </scenario>
  </scenarios>
  <customSheetViews>
    <customSheetView guid="{8BDABD10-30BF-4116-9D85-1CF3FE0665B7}" showRuler="0">
      <selection activeCell="B21" sqref="B21"/>
      <pageMargins left="0.75" right="0.75" top="1" bottom="1" header="0.5" footer="0.5"/>
      <headerFooter alignWithMargins="0"/>
    </customSheetView>
  </customSheetViews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M6"/>
  <sheetViews>
    <sheetView workbookViewId="0">
      <selection activeCell="A2" sqref="A2"/>
    </sheetView>
  </sheetViews>
  <sheetFormatPr defaultRowHeight="12.75"/>
  <cols>
    <col min="1" max="1" width="15.28515625" bestFit="1" customWidth="1"/>
    <col min="2" max="2" width="3.85546875" customWidth="1"/>
    <col min="3" max="3" width="4.140625" customWidth="1"/>
    <col min="4" max="4" width="6.140625" customWidth="1"/>
    <col min="5" max="5" width="4.7109375" customWidth="1"/>
    <col min="6" max="6" width="4.5703125" customWidth="1"/>
    <col min="7" max="7" width="4.85546875" customWidth="1"/>
    <col min="8" max="9" width="4.28515625" customWidth="1"/>
    <col min="10" max="10" width="4.85546875" customWidth="1"/>
    <col min="11" max="12" width="4" customWidth="1"/>
    <col min="13" max="13" width="4.28515625" customWidth="1"/>
  </cols>
  <sheetData>
    <row r="1" spans="1:13" ht="15">
      <c r="A1" s="10" t="s">
        <v>69</v>
      </c>
    </row>
    <row r="2" spans="1:13">
      <c r="B2" t="s">
        <v>32</v>
      </c>
      <c r="C2" t="s">
        <v>33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34</v>
      </c>
      <c r="J2" t="s">
        <v>35</v>
      </c>
      <c r="K2" t="s">
        <v>36</v>
      </c>
      <c r="L2" t="s">
        <v>37</v>
      </c>
      <c r="M2" t="s">
        <v>38</v>
      </c>
    </row>
    <row r="3" spans="1:13">
      <c r="A3" t="s">
        <v>39</v>
      </c>
      <c r="B3">
        <v>60</v>
      </c>
      <c r="C3">
        <v>104</v>
      </c>
      <c r="D3">
        <v>164</v>
      </c>
      <c r="E3">
        <v>159</v>
      </c>
      <c r="F3">
        <v>174</v>
      </c>
      <c r="G3">
        <v>187</v>
      </c>
      <c r="H3">
        <v>269</v>
      </c>
      <c r="I3">
        <v>271</v>
      </c>
      <c r="J3">
        <v>248</v>
      </c>
      <c r="K3">
        <v>184</v>
      </c>
      <c r="L3">
        <v>141</v>
      </c>
      <c r="M3">
        <v>126</v>
      </c>
    </row>
    <row r="4" spans="1:13">
      <c r="A4" t="s">
        <v>40</v>
      </c>
      <c r="B4">
        <v>93</v>
      </c>
      <c r="C4">
        <v>91</v>
      </c>
      <c r="D4">
        <v>137</v>
      </c>
      <c r="E4">
        <v>181</v>
      </c>
      <c r="F4">
        <v>171</v>
      </c>
      <c r="G4">
        <v>191</v>
      </c>
      <c r="H4">
        <v>278</v>
      </c>
      <c r="I4">
        <v>291</v>
      </c>
      <c r="J4">
        <v>263</v>
      </c>
      <c r="K4">
        <v>227</v>
      </c>
      <c r="L4">
        <v>132</v>
      </c>
      <c r="M4">
        <v>94</v>
      </c>
    </row>
    <row r="5" spans="1:13">
      <c r="A5" t="s">
        <v>41</v>
      </c>
      <c r="B5">
        <v>27</v>
      </c>
      <c r="C5">
        <v>26</v>
      </c>
      <c r="D5">
        <v>43</v>
      </c>
      <c r="E5">
        <v>48</v>
      </c>
      <c r="F5">
        <v>38</v>
      </c>
      <c r="G5">
        <v>64</v>
      </c>
      <c r="H5">
        <v>82</v>
      </c>
      <c r="I5">
        <v>86</v>
      </c>
      <c r="J5">
        <v>63</v>
      </c>
      <c r="K5">
        <v>47</v>
      </c>
      <c r="L5">
        <v>31</v>
      </c>
      <c r="M5">
        <v>26</v>
      </c>
    </row>
    <row r="6" spans="1:13">
      <c r="A6" t="s">
        <v>30</v>
      </c>
      <c r="B6">
        <v>4</v>
      </c>
      <c r="C6">
        <v>2</v>
      </c>
      <c r="D6">
        <v>3</v>
      </c>
      <c r="E6">
        <v>4</v>
      </c>
      <c r="F6">
        <v>2</v>
      </c>
      <c r="G6">
        <v>1</v>
      </c>
      <c r="H6">
        <v>0</v>
      </c>
      <c r="I6">
        <v>0</v>
      </c>
      <c r="J6">
        <v>2</v>
      </c>
      <c r="K6">
        <v>5</v>
      </c>
      <c r="L6">
        <v>3</v>
      </c>
      <c r="M6">
        <v>2</v>
      </c>
    </row>
  </sheetData>
  <customSheetViews>
    <customSheetView guid="{8BDABD10-30BF-4116-9D85-1CF3FE0665B7}" showRuler="0">
      <selection activeCell="A2" sqref="A2"/>
      <pageMargins left="0.75" right="0.75" top="1" bottom="1" header="0.5" footer="0.5"/>
      <headerFooter alignWithMargins="0"/>
    </customSheetView>
  </customSheetViews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M10"/>
  <sheetViews>
    <sheetView workbookViewId="0">
      <selection activeCell="A2" sqref="A2"/>
    </sheetView>
  </sheetViews>
  <sheetFormatPr defaultRowHeight="12.75"/>
  <cols>
    <col min="1" max="1" width="15" bestFit="1" customWidth="1"/>
  </cols>
  <sheetData>
    <row r="1" spans="1:13" ht="15">
      <c r="A1" s="10" t="s">
        <v>70</v>
      </c>
    </row>
    <row r="2" spans="1:13">
      <c r="B2" t="s">
        <v>32</v>
      </c>
      <c r="C2" t="s">
        <v>33</v>
      </c>
      <c r="D2" t="s">
        <v>42</v>
      </c>
      <c r="E2" t="s">
        <v>43</v>
      </c>
      <c r="F2" t="s">
        <v>5</v>
      </c>
      <c r="G2" t="s">
        <v>44</v>
      </c>
      <c r="H2" t="s">
        <v>45</v>
      </c>
      <c r="I2" t="s">
        <v>34</v>
      </c>
      <c r="J2" t="s">
        <v>46</v>
      </c>
      <c r="K2" t="s">
        <v>36</v>
      </c>
      <c r="L2" t="s">
        <v>37</v>
      </c>
      <c r="M2" t="s">
        <v>38</v>
      </c>
    </row>
    <row r="3" spans="1:13">
      <c r="A3" t="s">
        <v>23</v>
      </c>
      <c r="B3" s="9">
        <v>2196.48</v>
      </c>
      <c r="C3" s="9">
        <v>2853.05</v>
      </c>
      <c r="D3" s="9">
        <v>3421.82</v>
      </c>
      <c r="E3" s="9">
        <v>5219.83</v>
      </c>
      <c r="F3" s="9">
        <v>4832.93</v>
      </c>
      <c r="G3" s="9">
        <v>5164.04</v>
      </c>
      <c r="H3" s="9">
        <v>5785.93</v>
      </c>
      <c r="I3" s="9">
        <v>4038.62</v>
      </c>
      <c r="J3" s="9">
        <v>3926.2</v>
      </c>
      <c r="K3" s="9">
        <v>2749.38</v>
      </c>
      <c r="L3" s="9">
        <v>5183.72</v>
      </c>
      <c r="M3" s="9">
        <v>7843.57</v>
      </c>
    </row>
    <row r="4" spans="1:13">
      <c r="A4" t="s">
        <v>24</v>
      </c>
      <c r="B4" s="9">
        <v>200</v>
      </c>
      <c r="C4" s="9">
        <v>300</v>
      </c>
      <c r="D4" s="9">
        <v>540</v>
      </c>
      <c r="E4" s="9">
        <v>600</v>
      </c>
      <c r="F4" s="9">
        <v>600</v>
      </c>
      <c r="G4" s="9">
        <v>650</v>
      </c>
      <c r="H4" s="9">
        <v>650</v>
      </c>
      <c r="I4" s="9">
        <v>650</v>
      </c>
      <c r="J4" s="9">
        <v>375</v>
      </c>
      <c r="K4" s="9">
        <v>375</v>
      </c>
      <c r="L4" s="9">
        <v>250</v>
      </c>
      <c r="M4" s="9">
        <v>250</v>
      </c>
    </row>
    <row r="5" spans="1:13">
      <c r="A5" t="s">
        <v>25</v>
      </c>
      <c r="B5" s="9">
        <v>525</v>
      </c>
      <c r="C5" s="9">
        <v>525</v>
      </c>
      <c r="D5" s="9">
        <v>525</v>
      </c>
      <c r="E5" s="9">
        <v>525</v>
      </c>
      <c r="F5" s="9">
        <v>680</v>
      </c>
      <c r="G5" s="9">
        <v>680</v>
      </c>
      <c r="H5" s="9">
        <v>680</v>
      </c>
      <c r="I5" s="9">
        <v>680</v>
      </c>
      <c r="J5" s="9">
        <v>680</v>
      </c>
      <c r="K5" s="9">
        <v>680</v>
      </c>
      <c r="L5" s="9">
        <v>600</v>
      </c>
      <c r="M5" s="9">
        <v>600</v>
      </c>
    </row>
    <row r="6" spans="1:13">
      <c r="A6" t="s">
        <v>26</v>
      </c>
      <c r="B6" s="9">
        <v>2000</v>
      </c>
      <c r="C6" s="9">
        <v>2000</v>
      </c>
      <c r="D6" s="9">
        <v>1000</v>
      </c>
      <c r="E6" s="9">
        <v>200</v>
      </c>
      <c r="F6" s="9">
        <v>200</v>
      </c>
      <c r="G6" s="9">
        <v>200</v>
      </c>
      <c r="H6" s="9">
        <v>200</v>
      </c>
      <c r="I6" s="9">
        <v>200</v>
      </c>
      <c r="J6" s="9">
        <v>200</v>
      </c>
      <c r="K6" s="9">
        <v>1000</v>
      </c>
      <c r="L6" s="9">
        <v>1000</v>
      </c>
      <c r="M6" s="9">
        <v>1000</v>
      </c>
    </row>
    <row r="7" spans="1:13">
      <c r="A7" t="s">
        <v>27</v>
      </c>
      <c r="B7" s="9">
        <v>1205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1205</v>
      </c>
      <c r="I7" s="9">
        <v>0</v>
      </c>
      <c r="J7" s="9">
        <v>0</v>
      </c>
      <c r="K7" s="9">
        <v>0</v>
      </c>
      <c r="L7" s="9">
        <v>0</v>
      </c>
      <c r="M7" s="9">
        <v>0</v>
      </c>
    </row>
    <row r="8" spans="1:13">
      <c r="A8" t="s">
        <v>28</v>
      </c>
      <c r="B8" s="9">
        <v>4500</v>
      </c>
      <c r="C8" s="9">
        <v>4500</v>
      </c>
      <c r="D8" s="9">
        <v>4500</v>
      </c>
      <c r="E8" s="9">
        <v>5500</v>
      </c>
      <c r="F8" s="9">
        <v>5500</v>
      </c>
      <c r="G8" s="9">
        <v>6000</v>
      </c>
      <c r="H8" s="9">
        <v>7000</v>
      </c>
      <c r="I8" s="9">
        <v>7000</v>
      </c>
      <c r="J8" s="9">
        <v>7000</v>
      </c>
      <c r="K8" s="9">
        <v>6000</v>
      </c>
      <c r="L8" s="9">
        <v>5000</v>
      </c>
      <c r="M8" s="9">
        <v>6000</v>
      </c>
    </row>
    <row r="9" spans="1:13">
      <c r="A9" t="s">
        <v>29</v>
      </c>
      <c r="B9" s="9">
        <v>400</v>
      </c>
      <c r="C9" s="9">
        <v>400</v>
      </c>
      <c r="D9" s="9">
        <v>400</v>
      </c>
      <c r="E9" s="9">
        <v>400</v>
      </c>
      <c r="F9" s="9">
        <v>500</v>
      </c>
      <c r="G9" s="9">
        <v>600</v>
      </c>
      <c r="H9" s="9">
        <v>600</v>
      </c>
      <c r="I9" s="9">
        <v>600</v>
      </c>
      <c r="J9" s="9">
        <v>600</v>
      </c>
      <c r="K9" s="9">
        <v>500</v>
      </c>
      <c r="L9" s="9">
        <v>400</v>
      </c>
      <c r="M9" s="9">
        <v>400</v>
      </c>
    </row>
    <row r="10" spans="1:13">
      <c r="A10" t="s">
        <v>19</v>
      </c>
      <c r="B10" s="9">
        <v>200</v>
      </c>
      <c r="C10" s="9">
        <v>250</v>
      </c>
      <c r="D10" s="9">
        <v>250</v>
      </c>
      <c r="E10" s="9">
        <v>1000</v>
      </c>
      <c r="F10" s="9">
        <v>1000</v>
      </c>
      <c r="G10" s="9">
        <v>1200</v>
      </c>
      <c r="H10" s="9">
        <v>1200</v>
      </c>
      <c r="I10" s="9">
        <v>800</v>
      </c>
      <c r="J10" s="9">
        <v>400</v>
      </c>
      <c r="K10" s="9">
        <v>400</v>
      </c>
      <c r="L10" s="9">
        <v>650</v>
      </c>
      <c r="M10" s="9">
        <v>700</v>
      </c>
    </row>
  </sheetData>
  <customSheetViews>
    <customSheetView guid="{8BDABD10-30BF-4116-9D85-1CF3FE0665B7}" showRuler="0">
      <selection activeCell="B3" sqref="B3:M10"/>
      <pageMargins left="0.75" right="0.75" top="1" bottom="1" header="0.5" footer="0.5"/>
      <headerFooter alignWithMargins="0"/>
    </customSheetView>
  </customSheetViews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:C5"/>
  <sheetViews>
    <sheetView workbookViewId="0"/>
  </sheetViews>
  <sheetFormatPr defaultRowHeight="12.75"/>
  <cols>
    <col min="1" max="1" width="18.140625" bestFit="1" customWidth="1"/>
    <col min="2" max="2" width="10.42578125" customWidth="1"/>
    <col min="3" max="3" width="9.85546875" style="28" customWidth="1"/>
  </cols>
  <sheetData>
    <row r="1" spans="1:3" ht="15.75">
      <c r="A1" s="29" t="s">
        <v>67</v>
      </c>
    </row>
    <row r="2" spans="1:3">
      <c r="A2" s="28" t="s">
        <v>64</v>
      </c>
      <c r="B2" t="s">
        <v>65</v>
      </c>
      <c r="C2" s="28" t="s">
        <v>66</v>
      </c>
    </row>
    <row r="3" spans="1:3">
      <c r="A3">
        <v>1002</v>
      </c>
      <c r="B3" t="s">
        <v>2</v>
      </c>
      <c r="C3" s="28">
        <v>500</v>
      </c>
    </row>
    <row r="4" spans="1:3">
      <c r="A4">
        <v>1542</v>
      </c>
      <c r="B4" t="s">
        <v>9</v>
      </c>
      <c r="C4" s="28">
        <v>400</v>
      </c>
    </row>
    <row r="5" spans="1:3">
      <c r="A5">
        <v>1688</v>
      </c>
      <c r="B5" t="s">
        <v>11</v>
      </c>
      <c r="C5" s="28">
        <v>600</v>
      </c>
    </row>
  </sheetData>
  <customSheetViews>
    <customSheetView guid="{8BDABD10-30BF-4116-9D85-1CF3FE0665B7}" showRuler="0">
      <selection activeCell="C5" sqref="C5"/>
      <pageMargins left="0.75" right="0.75" top="1" bottom="1" header="0.5" footer="0.5"/>
      <pageSetup paperSize="9" orientation="portrait" r:id="rId1"/>
      <headerFooter alignWithMargins="0"/>
    </customSheetView>
  </customSheetViews>
  <phoneticPr fontId="11" type="noConversion"/>
  <dataValidations count="1">
    <dataValidation type="whole" allowBlank="1" showInputMessage="1" showErrorMessage="1" errorTitle="Error" error="Numbers between 1000 and 2000 only" prompt="Enter number from reservation form" sqref="A1:A1048576">
      <formula1>1000</formula1>
      <formula2>2000</formula2>
    </dataValidation>
  </dataValidations>
  <pageMargins left="0.75" right="0.75" top="1" bottom="1" header="0.5" footer="0.5"/>
  <pageSetup paperSize="9" orientation="portrait" r:id="rId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5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7</vt:i4>
      </vt:variant>
    </vt:vector>
  </HeadingPairs>
  <TitlesOfParts>
    <vt:vector size="13" baseType="lpstr">
      <vt:lpstr>Scenario Summary</vt:lpstr>
      <vt:lpstr>Forecast</vt:lpstr>
      <vt:lpstr>Rooms</vt:lpstr>
      <vt:lpstr>Costs</vt:lpstr>
      <vt:lpstr>Special</vt:lpstr>
      <vt:lpstr>Chart</vt:lpstr>
      <vt:lpstr>Costs!Costs</vt:lpstr>
      <vt:lpstr>Double</vt:lpstr>
      <vt:lpstr>Family</vt:lpstr>
      <vt:lpstr>Increase</vt:lpstr>
      <vt:lpstr>Rooms!Rooms</vt:lpstr>
      <vt:lpstr>Single</vt:lpstr>
      <vt:lpstr>Suite</vt:lpstr>
    </vt:vector>
  </TitlesOfParts>
  <Company>CIA Training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Chapman</dc:creator>
  <cp:lastModifiedBy>Jean Waldram</cp:lastModifiedBy>
  <cp:lastPrinted>2004-02-02T09:27:31Z</cp:lastPrinted>
  <dcterms:created xsi:type="dcterms:W3CDTF">1999-07-04T18:24:18Z</dcterms:created>
  <dcterms:modified xsi:type="dcterms:W3CDTF">2009-06-19T13:00:07Z</dcterms:modified>
</cp:coreProperties>
</file>