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9435" windowHeight="5505"/>
  </bookViews>
  <sheets>
    <sheet name="BUDGET" sheetId="1" r:id="rId1"/>
  </sheets>
  <calcPr calcId="125725"/>
</workbook>
</file>

<file path=xl/calcChain.xml><?xml version="1.0" encoding="utf-8"?>
<calcChain xmlns="http://schemas.openxmlformats.org/spreadsheetml/2006/main">
  <c r="N4" i="1"/>
  <c r="P4"/>
  <c r="B4"/>
  <c r="B5"/>
  <c r="C3"/>
  <c r="C4"/>
  <c r="C5"/>
  <c r="D3"/>
  <c r="D4"/>
  <c r="D5"/>
  <c r="E3"/>
  <c r="E4"/>
  <c r="E5"/>
  <c r="F3"/>
  <c r="F4"/>
  <c r="F5"/>
  <c r="G3"/>
  <c r="G4"/>
  <c r="G5"/>
  <c r="H5"/>
  <c r="I3"/>
  <c r="I4"/>
  <c r="I5"/>
  <c r="J3"/>
  <c r="J4"/>
  <c r="J5"/>
  <c r="K3"/>
  <c r="K4"/>
  <c r="K5"/>
  <c r="L3"/>
  <c r="L4"/>
  <c r="L5"/>
  <c r="M3"/>
  <c r="M4"/>
  <c r="M5"/>
  <c r="N3"/>
  <c r="N5"/>
  <c r="O5"/>
  <c r="C6"/>
  <c r="D6"/>
  <c r="E6"/>
  <c r="F6"/>
  <c r="G6"/>
  <c r="I6"/>
  <c r="I8"/>
  <c r="I9"/>
  <c r="I11"/>
  <c r="J6"/>
  <c r="J8"/>
  <c r="J9"/>
  <c r="J11"/>
  <c r="K6"/>
  <c r="K8"/>
  <c r="K9"/>
  <c r="K11"/>
  <c r="L6"/>
  <c r="L8"/>
  <c r="L9"/>
  <c r="L11"/>
  <c r="M6"/>
  <c r="M8"/>
  <c r="M9"/>
  <c r="M11"/>
  <c r="N6"/>
  <c r="N8"/>
  <c r="N9"/>
  <c r="N11"/>
  <c r="O11"/>
  <c r="O12"/>
  <c r="B8"/>
  <c r="B9"/>
  <c r="B11"/>
  <c r="C8"/>
  <c r="C9"/>
  <c r="C11"/>
  <c r="D8"/>
  <c r="D9"/>
  <c r="D11"/>
  <c r="E8"/>
  <c r="E9"/>
  <c r="E11"/>
  <c r="F8"/>
  <c r="F9"/>
  <c r="F11"/>
  <c r="G8"/>
  <c r="G9"/>
  <c r="G11"/>
  <c r="H11"/>
  <c r="H12"/>
  <c r="P5"/>
  <c r="H7"/>
  <c r="P7"/>
  <c r="H8"/>
  <c r="P8"/>
  <c r="H9"/>
  <c r="P9"/>
  <c r="H10"/>
  <c r="P10"/>
  <c r="P11"/>
  <c r="H3"/>
  <c r="P3"/>
  <c r="O4"/>
  <c r="O7"/>
  <c r="O8"/>
  <c r="O9"/>
  <c r="O10"/>
  <c r="O3"/>
  <c r="C12"/>
  <c r="D12"/>
  <c r="E12"/>
  <c r="F12"/>
  <c r="G12"/>
  <c r="I12"/>
  <c r="J12"/>
  <c r="K12"/>
  <c r="L12"/>
  <c r="M12"/>
  <c r="N12"/>
  <c r="P12"/>
  <c r="B12"/>
</calcChain>
</file>

<file path=xl/sharedStrings.xml><?xml version="1.0" encoding="utf-8"?>
<sst xmlns="http://schemas.openxmlformats.org/spreadsheetml/2006/main" count="28" uniqueCount="28">
  <si>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</si>
  <si>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</si>
  <si>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</si>
  <si>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</si>
  <si>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</si>
  <si>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</si>
  <si>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</si>
  <si>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</si>
  <si>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</si>
  <si>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</si>
  <si>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</si>
  <si>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</si>
  <si>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</si>
  <si>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Price</t>
  </si>
  <si>
    <t>Turnover</t>
  </si>
  <si>
    <t>Pay</t>
  </si>
  <si>
    <t>Wages</t>
  </si>
  <si>
    <t>Materials</t>
  </si>
  <si>
    <t>Overheads</t>
  </si>
  <si>
    <t>Net Profit</t>
  </si>
  <si>
    <t>Units Sold</t>
  </si>
  <si>
    <t>Employees</t>
  </si>
  <si>
    <t>Costs</t>
  </si>
  <si>
    <t>Business Plan</t>
  </si>
  <si>
    <t>Growth  Rate</t>
  </si>
  <si>
    <t>Unit Price</t>
  </si>
  <si>
    <t>1st Q</t>
  </si>
  <si>
    <t>2nd Q</t>
  </si>
</sst>
</file>

<file path=xl/styles.xml><?xml version="1.0" encoding="utf-8"?>
<styleSheet xmlns="http://schemas.openxmlformats.org/spreadsheetml/2006/main">
  <numFmts count="1">
    <numFmt numFmtId="178" formatCode="&quot;£&quot;#,##0"/>
  </numFmts>
  <fonts count="7">
    <font>
      <sz val="10"/>
      <name val="Helv"/>
    </font>
    <font>
      <b/>
      <sz val="11"/>
      <color indexed="9"/>
      <name val="Helv"/>
    </font>
    <font>
      <b/>
      <sz val="10"/>
      <color indexed="8"/>
      <name val="Helv"/>
    </font>
    <font>
      <b/>
      <i/>
      <sz val="10"/>
      <color indexed="8"/>
      <name val="Helv"/>
    </font>
    <font>
      <b/>
      <sz val="10"/>
      <color indexed="18"/>
      <name val="Helv"/>
    </font>
    <font>
      <sz val="9"/>
      <color indexed="9"/>
      <name val="Helv"/>
    </font>
    <font>
      <b/>
      <sz val="9"/>
      <color indexed="9"/>
      <name val="Helv"/>
    </font>
  </fonts>
  <fills count="5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6" fillId="2" borderId="2" xfId="0" applyFont="1" applyFill="1" applyBorder="1" applyAlignment="1">
      <alignment horizontal="right"/>
    </xf>
    <xf numFmtId="0" fontId="6" fillId="2" borderId="1" xfId="0" applyFont="1" applyFill="1" applyBorder="1" applyAlignment="1">
      <alignment horizontal="right"/>
    </xf>
    <xf numFmtId="0" fontId="4" fillId="3" borderId="4" xfId="0" applyFont="1" applyFill="1" applyBorder="1" applyAlignment="1">
      <alignment horizontal="left"/>
    </xf>
    <xf numFmtId="1" fontId="0" fillId="0" borderId="0" xfId="0" applyNumberFormat="1" applyFill="1" applyBorder="1" applyAlignment="1"/>
    <xf numFmtId="1" fontId="0" fillId="4" borderId="0" xfId="0" applyNumberFormat="1" applyFill="1" applyBorder="1" applyAlignment="1"/>
    <xf numFmtId="3" fontId="0" fillId="0" borderId="0" xfId="0" applyNumberFormat="1" applyFill="1" applyBorder="1" applyAlignment="1"/>
    <xf numFmtId="3" fontId="0" fillId="4" borderId="0" xfId="0" applyNumberFormat="1" applyFill="1" applyBorder="1" applyAlignment="1"/>
    <xf numFmtId="178" fontId="0" fillId="0" borderId="0" xfId="0" applyNumberFormat="1" applyFill="1" applyBorder="1" applyAlignment="1"/>
    <xf numFmtId="178" fontId="0" fillId="4" borderId="0" xfId="0" applyNumberFormat="1" applyFill="1" applyBorder="1" applyAlignment="1"/>
    <xf numFmtId="178" fontId="0" fillId="0" borderId="3" xfId="0" applyNumberFormat="1" applyFill="1" applyBorder="1" applyAlignment="1"/>
    <xf numFmtId="178" fontId="0" fillId="4" borderId="3" xfId="0" applyNumberFormat="1" applyFill="1" applyBorder="1" applyAlignment="1"/>
    <xf numFmtId="178" fontId="0" fillId="0" borderId="4" xfId="0" applyNumberFormat="1" applyFill="1" applyBorder="1" applyAlignment="1"/>
    <xf numFmtId="178" fontId="0" fillId="4" borderId="4" xfId="0" applyNumberForma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showGridLines="0" tabSelected="1" workbookViewId="0">
      <selection activeCell="P1" sqref="P1"/>
    </sheetView>
  </sheetViews>
  <sheetFormatPr defaultRowHeight="12.75" outlineLevelRow="3" outlineLevelCol="1"/>
  <cols>
    <col min="1" max="1" width="15.42578125" customWidth="1"/>
    <col min="2" max="7" width="12" hidden="1" customWidth="1" outlineLevel="1"/>
    <col min="8" max="8" width="12" customWidth="1" collapsed="1"/>
    <col min="9" max="14" width="12" customWidth="1" outlineLevel="1"/>
    <col min="15" max="16" width="12" customWidth="1"/>
  </cols>
  <sheetData>
    <row r="1" spans="1:16">
      <c r="A1" s="2" t="s">
        <v>23</v>
      </c>
      <c r="B1" s="5"/>
      <c r="C1" s="5"/>
      <c r="D1" s="5"/>
      <c r="E1" s="5"/>
      <c r="F1" s="5"/>
      <c r="G1" s="5"/>
      <c r="H1" s="7"/>
      <c r="I1" s="5"/>
      <c r="J1" s="5"/>
      <c r="K1" s="5"/>
      <c r="L1" s="5"/>
      <c r="M1" s="5"/>
      <c r="N1" s="5"/>
      <c r="O1" s="7"/>
      <c r="P1" s="7"/>
    </row>
    <row r="2" spans="1:16">
      <c r="A2" s="1"/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8" t="s">
        <v>26</v>
      </c>
      <c r="I2" s="6" t="s">
        <v>6</v>
      </c>
      <c r="J2" s="6" t="s">
        <v>7</v>
      </c>
      <c r="K2" s="6" t="s">
        <v>8</v>
      </c>
      <c r="L2" s="6" t="s">
        <v>9</v>
      </c>
      <c r="M2" s="6" t="s">
        <v>10</v>
      </c>
      <c r="N2" s="6" t="s">
        <v>11</v>
      </c>
      <c r="O2" s="8" t="s">
        <v>27</v>
      </c>
      <c r="P2" s="8" t="s">
        <v>12</v>
      </c>
    </row>
    <row r="3" spans="1:16" outlineLevel="2">
      <c r="A3" s="3" t="s">
        <v>20</v>
      </c>
      <c r="B3" s="10">
        <v>6000</v>
      </c>
      <c r="C3" s="10">
        <f>B3*(1+$B$15)</f>
        <v>6300</v>
      </c>
      <c r="D3" s="10">
        <f t="shared" ref="D3:N3" si="0">C3*(1+$B$15)</f>
        <v>6615</v>
      </c>
      <c r="E3" s="10">
        <f t="shared" si="0"/>
        <v>6945.75</v>
      </c>
      <c r="F3" s="10">
        <f t="shared" si="0"/>
        <v>7293.0375000000004</v>
      </c>
      <c r="G3" s="10">
        <f t="shared" si="0"/>
        <v>7657.6893750000008</v>
      </c>
      <c r="H3" s="11">
        <f>SUM(B3:G3)</f>
        <v>40811.476875</v>
      </c>
      <c r="I3" s="10">
        <f>G3*(1+$B$15)</f>
        <v>8040.5738437500013</v>
      </c>
      <c r="J3" s="10">
        <f t="shared" si="0"/>
        <v>8442.6025359375017</v>
      </c>
      <c r="K3" s="10">
        <f t="shared" si="0"/>
        <v>8864.7326627343773</v>
      </c>
      <c r="L3" s="10">
        <f t="shared" si="0"/>
        <v>9307.9692958710966</v>
      </c>
      <c r="M3" s="10">
        <f t="shared" si="0"/>
        <v>9773.3677606646525</v>
      </c>
      <c r="N3" s="10">
        <f t="shared" si="0"/>
        <v>10262.036148697885</v>
      </c>
      <c r="O3" s="11">
        <f>SUM(I3:N3)</f>
        <v>54691.282247655516</v>
      </c>
      <c r="P3" s="10">
        <f>H3+N3</f>
        <v>51073.513023697888</v>
      </c>
    </row>
    <row r="4" spans="1:16" outlineLevel="2">
      <c r="A4" s="3" t="s">
        <v>13</v>
      </c>
      <c r="B4" s="14">
        <f>$B$16</f>
        <v>7</v>
      </c>
      <c r="C4" s="14">
        <f t="shared" ref="C4:N4" si="1">$B$16</f>
        <v>7</v>
      </c>
      <c r="D4" s="14">
        <f t="shared" si="1"/>
        <v>7</v>
      </c>
      <c r="E4" s="14">
        <f t="shared" si="1"/>
        <v>7</v>
      </c>
      <c r="F4" s="14">
        <f t="shared" si="1"/>
        <v>7</v>
      </c>
      <c r="G4" s="14">
        <f t="shared" si="1"/>
        <v>7</v>
      </c>
      <c r="H4" s="15"/>
      <c r="I4" s="14">
        <f t="shared" si="1"/>
        <v>7</v>
      </c>
      <c r="J4" s="14">
        <f t="shared" si="1"/>
        <v>7</v>
      </c>
      <c r="K4" s="14">
        <f t="shared" si="1"/>
        <v>7</v>
      </c>
      <c r="L4" s="14">
        <f t="shared" si="1"/>
        <v>7</v>
      </c>
      <c r="M4" s="14">
        <f t="shared" si="1"/>
        <v>7</v>
      </c>
      <c r="N4" s="14">
        <f t="shared" si="1"/>
        <v>7</v>
      </c>
      <c r="O4" s="15">
        <f t="shared" ref="O4:O11" si="2">SUM(I4:N4)</f>
        <v>42</v>
      </c>
      <c r="P4" s="14">
        <f t="shared" ref="P4:P11" si="3">H4+N4</f>
        <v>7</v>
      </c>
    </row>
    <row r="5" spans="1:16" outlineLevel="1">
      <c r="A5" s="4" t="s">
        <v>14</v>
      </c>
      <c r="B5" s="16">
        <f t="shared" ref="B5:N5" si="4">B3*B4</f>
        <v>42000</v>
      </c>
      <c r="C5" s="16">
        <f t="shared" si="4"/>
        <v>44100</v>
      </c>
      <c r="D5" s="16">
        <f t="shared" si="4"/>
        <v>46305</v>
      </c>
      <c r="E5" s="16">
        <f t="shared" si="4"/>
        <v>48620.25</v>
      </c>
      <c r="F5" s="16">
        <f t="shared" si="4"/>
        <v>51051.262500000004</v>
      </c>
      <c r="G5" s="16">
        <f t="shared" si="4"/>
        <v>53603.825625000005</v>
      </c>
      <c r="H5" s="17">
        <f>SUM(B5:G5)</f>
        <v>285680.33812500001</v>
      </c>
      <c r="I5" s="16">
        <f t="shared" si="4"/>
        <v>56284.016906250006</v>
      </c>
      <c r="J5" s="16">
        <f t="shared" si="4"/>
        <v>59098.217751562508</v>
      </c>
      <c r="K5" s="16">
        <f t="shared" si="4"/>
        <v>62053.128639140639</v>
      </c>
      <c r="L5" s="16">
        <f t="shared" si="4"/>
        <v>65155.785071097678</v>
      </c>
      <c r="M5" s="16">
        <f t="shared" si="4"/>
        <v>68413.574324652567</v>
      </c>
      <c r="N5" s="16">
        <f t="shared" si="4"/>
        <v>71834.253040885204</v>
      </c>
      <c r="O5" s="17">
        <f t="shared" si="2"/>
        <v>382838.97573358857</v>
      </c>
      <c r="P5" s="16">
        <f t="shared" si="3"/>
        <v>357514.59116588521</v>
      </c>
    </row>
    <row r="6" spans="1:16" hidden="1" outlineLevel="3">
      <c r="A6" s="3" t="s">
        <v>21</v>
      </c>
      <c r="B6" s="12">
        <v>12</v>
      </c>
      <c r="C6" s="12">
        <f>B6*(1+$B$15)</f>
        <v>12.600000000000001</v>
      </c>
      <c r="D6" s="12">
        <f t="shared" ref="D6:N6" si="5">C6*(1+$B$15)</f>
        <v>13.230000000000002</v>
      </c>
      <c r="E6" s="12">
        <f t="shared" si="5"/>
        <v>13.891500000000002</v>
      </c>
      <c r="F6" s="12">
        <f t="shared" si="5"/>
        <v>14.586075000000003</v>
      </c>
      <c r="G6" s="12">
        <f t="shared" si="5"/>
        <v>15.315378750000004</v>
      </c>
      <c r="H6" s="13"/>
      <c r="I6" s="12">
        <f>G6*(1+$B$15)</f>
        <v>16.081147687500007</v>
      </c>
      <c r="J6" s="12">
        <f t="shared" si="5"/>
        <v>16.885205071875006</v>
      </c>
      <c r="K6" s="12">
        <f t="shared" si="5"/>
        <v>17.729465325468759</v>
      </c>
      <c r="L6" s="12">
        <f t="shared" si="5"/>
        <v>18.615938591742196</v>
      </c>
      <c r="M6" s="12">
        <f t="shared" si="5"/>
        <v>19.546735521329307</v>
      </c>
      <c r="N6" s="12">
        <f t="shared" si="5"/>
        <v>20.524072297395772</v>
      </c>
      <c r="O6" s="13"/>
      <c r="P6" s="12"/>
    </row>
    <row r="7" spans="1:16" hidden="1" outlineLevel="3">
      <c r="A7" s="3" t="s">
        <v>15</v>
      </c>
      <c r="B7" s="14">
        <v>950</v>
      </c>
      <c r="C7" s="14">
        <v>950</v>
      </c>
      <c r="D7" s="14">
        <v>950</v>
      </c>
      <c r="E7" s="14">
        <v>950</v>
      </c>
      <c r="F7" s="14">
        <v>950</v>
      </c>
      <c r="G7" s="14">
        <v>950</v>
      </c>
      <c r="H7" s="15">
        <f>SUM(B7:G7)</f>
        <v>5700</v>
      </c>
      <c r="I7" s="14">
        <v>950</v>
      </c>
      <c r="J7" s="14">
        <v>950</v>
      </c>
      <c r="K7" s="14">
        <v>950</v>
      </c>
      <c r="L7" s="14">
        <v>950</v>
      </c>
      <c r="M7" s="14">
        <v>950</v>
      </c>
      <c r="N7" s="14">
        <v>950</v>
      </c>
      <c r="O7" s="15">
        <f t="shared" si="2"/>
        <v>5700</v>
      </c>
      <c r="P7" s="14">
        <f t="shared" si="3"/>
        <v>6650</v>
      </c>
    </row>
    <row r="8" spans="1:16" outlineLevel="2" collapsed="1">
      <c r="A8" s="4" t="s">
        <v>16</v>
      </c>
      <c r="B8" s="16">
        <f>B6*B7</f>
        <v>11400</v>
      </c>
      <c r="C8" s="16">
        <f>C7*ROUND(C6,0)</f>
        <v>12350</v>
      </c>
      <c r="D8" s="16">
        <f t="shared" ref="D8:N8" si="6">D7*ROUND(D6,0)</f>
        <v>12350</v>
      </c>
      <c r="E8" s="16">
        <f t="shared" si="6"/>
        <v>13300</v>
      </c>
      <c r="F8" s="16">
        <f t="shared" si="6"/>
        <v>14250</v>
      </c>
      <c r="G8" s="16">
        <f t="shared" si="6"/>
        <v>14250</v>
      </c>
      <c r="H8" s="17">
        <f>SUM(B8:G8)</f>
        <v>77900</v>
      </c>
      <c r="I8" s="16">
        <f t="shared" si="6"/>
        <v>15200</v>
      </c>
      <c r="J8" s="16">
        <f t="shared" si="6"/>
        <v>16150</v>
      </c>
      <c r="K8" s="16">
        <f t="shared" si="6"/>
        <v>17100</v>
      </c>
      <c r="L8" s="16">
        <f t="shared" si="6"/>
        <v>18050</v>
      </c>
      <c r="M8" s="16">
        <f t="shared" si="6"/>
        <v>19000</v>
      </c>
      <c r="N8" s="16">
        <f t="shared" si="6"/>
        <v>19950</v>
      </c>
      <c r="O8" s="17">
        <f t="shared" si="2"/>
        <v>105450</v>
      </c>
      <c r="P8" s="16">
        <f t="shared" si="3"/>
        <v>97850</v>
      </c>
    </row>
    <row r="9" spans="1:16" outlineLevel="2">
      <c r="A9" s="3" t="s">
        <v>17</v>
      </c>
      <c r="B9" s="16">
        <f>B3*4</f>
        <v>24000</v>
      </c>
      <c r="C9" s="16">
        <f t="shared" ref="C9:N9" si="7">C3*4</f>
        <v>25200</v>
      </c>
      <c r="D9" s="16">
        <f t="shared" si="7"/>
        <v>26460</v>
      </c>
      <c r="E9" s="16">
        <f t="shared" si="7"/>
        <v>27783</v>
      </c>
      <c r="F9" s="16">
        <f t="shared" si="7"/>
        <v>29172.15</v>
      </c>
      <c r="G9" s="16">
        <f t="shared" si="7"/>
        <v>30630.757500000003</v>
      </c>
      <c r="H9" s="17">
        <f>SUM(B9:G9)</f>
        <v>163245.9075</v>
      </c>
      <c r="I9" s="16">
        <f t="shared" si="7"/>
        <v>32162.295375000005</v>
      </c>
      <c r="J9" s="16">
        <f t="shared" si="7"/>
        <v>33770.410143750007</v>
      </c>
      <c r="K9" s="16">
        <f t="shared" si="7"/>
        <v>35458.930650937509</v>
      </c>
      <c r="L9" s="16">
        <f t="shared" si="7"/>
        <v>37231.877183484386</v>
      </c>
      <c r="M9" s="16">
        <f t="shared" si="7"/>
        <v>39093.47104265861</v>
      </c>
      <c r="N9" s="16">
        <f t="shared" si="7"/>
        <v>41048.144594791542</v>
      </c>
      <c r="O9" s="17">
        <f t="shared" si="2"/>
        <v>218765.12899062206</v>
      </c>
      <c r="P9" s="16">
        <f t="shared" si="3"/>
        <v>204294.05209479155</v>
      </c>
    </row>
    <row r="10" spans="1:16" outlineLevel="2">
      <c r="A10" s="3" t="s">
        <v>18</v>
      </c>
      <c r="B10" s="16">
        <v>8500</v>
      </c>
      <c r="C10" s="16">
        <v>8500</v>
      </c>
      <c r="D10" s="16">
        <v>8500</v>
      </c>
      <c r="E10" s="16">
        <v>8500</v>
      </c>
      <c r="F10" s="16">
        <v>8500</v>
      </c>
      <c r="G10" s="16">
        <v>8500</v>
      </c>
      <c r="H10" s="17">
        <f>SUM(B10:G10)</f>
        <v>51000</v>
      </c>
      <c r="I10" s="16">
        <v>8500</v>
      </c>
      <c r="J10" s="16">
        <v>8500</v>
      </c>
      <c r="K10" s="16">
        <v>8500</v>
      </c>
      <c r="L10" s="16">
        <v>8500</v>
      </c>
      <c r="M10" s="16">
        <v>8500</v>
      </c>
      <c r="N10" s="16">
        <v>8500</v>
      </c>
      <c r="O10" s="17">
        <f t="shared" si="2"/>
        <v>51000</v>
      </c>
      <c r="P10" s="16">
        <f t="shared" si="3"/>
        <v>59500</v>
      </c>
    </row>
    <row r="11" spans="1:16" outlineLevel="1">
      <c r="A11" s="4" t="s">
        <v>22</v>
      </c>
      <c r="B11" s="16">
        <f t="shared" ref="B11:N11" si="8">SUM(B8:B10)</f>
        <v>43900</v>
      </c>
      <c r="C11" s="16">
        <f t="shared" si="8"/>
        <v>46050</v>
      </c>
      <c r="D11" s="16">
        <f t="shared" si="8"/>
        <v>47310</v>
      </c>
      <c r="E11" s="16">
        <f t="shared" si="8"/>
        <v>49583</v>
      </c>
      <c r="F11" s="16">
        <f t="shared" si="8"/>
        <v>51922.15</v>
      </c>
      <c r="G11" s="16">
        <f t="shared" si="8"/>
        <v>53380.757500000007</v>
      </c>
      <c r="H11" s="17">
        <f>SUM(B11:G11)</f>
        <v>292145.90749999997</v>
      </c>
      <c r="I11" s="16">
        <f t="shared" si="8"/>
        <v>55862.295375000002</v>
      </c>
      <c r="J11" s="16">
        <f t="shared" si="8"/>
        <v>58420.410143750007</v>
      </c>
      <c r="K11" s="16">
        <f t="shared" si="8"/>
        <v>61058.930650937509</v>
      </c>
      <c r="L11" s="16">
        <f t="shared" si="8"/>
        <v>63781.877183484386</v>
      </c>
      <c r="M11" s="16">
        <f t="shared" si="8"/>
        <v>66593.47104265861</v>
      </c>
      <c r="N11" s="16">
        <f t="shared" si="8"/>
        <v>69498.144594791549</v>
      </c>
      <c r="O11" s="17">
        <f t="shared" si="2"/>
        <v>375215.12899062212</v>
      </c>
      <c r="P11" s="16">
        <f t="shared" si="3"/>
        <v>361644.05209479155</v>
      </c>
    </row>
    <row r="12" spans="1:16" ht="13.5" thickBot="1">
      <c r="A12" s="9" t="s">
        <v>19</v>
      </c>
      <c r="B12" s="18">
        <f>B5-B11</f>
        <v>-1900</v>
      </c>
      <c r="C12" s="18">
        <f t="shared" ref="C12:P12" si="9">C5-C11</f>
        <v>-1950</v>
      </c>
      <c r="D12" s="18">
        <f t="shared" si="9"/>
        <v>-1005</v>
      </c>
      <c r="E12" s="18">
        <f t="shared" si="9"/>
        <v>-962.75</v>
      </c>
      <c r="F12" s="18">
        <f t="shared" si="9"/>
        <v>-870.88749999999709</v>
      </c>
      <c r="G12" s="18">
        <f t="shared" si="9"/>
        <v>223.06812499999796</v>
      </c>
      <c r="H12" s="19">
        <f t="shared" si="9"/>
        <v>-6465.5693749999627</v>
      </c>
      <c r="I12" s="18">
        <f t="shared" si="9"/>
        <v>421.72153125000477</v>
      </c>
      <c r="J12" s="18">
        <f t="shared" si="9"/>
        <v>677.80760781250137</v>
      </c>
      <c r="K12" s="18">
        <f t="shared" si="9"/>
        <v>994.19798820313008</v>
      </c>
      <c r="L12" s="18">
        <f t="shared" si="9"/>
        <v>1373.9078876132917</v>
      </c>
      <c r="M12" s="18">
        <f t="shared" si="9"/>
        <v>1820.1032819939574</v>
      </c>
      <c r="N12" s="18">
        <f t="shared" si="9"/>
        <v>2336.1084460936545</v>
      </c>
      <c r="O12" s="19">
        <f t="shared" si="9"/>
        <v>7623.8467429664452</v>
      </c>
      <c r="P12" s="18">
        <f t="shared" si="9"/>
        <v>-4129.4609289063374</v>
      </c>
    </row>
    <row r="15" spans="1:16">
      <c r="A15" t="s">
        <v>24</v>
      </c>
      <c r="B15">
        <v>0.05</v>
      </c>
    </row>
    <row r="16" spans="1:16">
      <c r="A16" t="s">
        <v>25</v>
      </c>
      <c r="B16">
        <v>7</v>
      </c>
    </row>
  </sheetData>
  <phoneticPr fontId="0" type="noConversion"/>
  <printOptions gridLinesSet="0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Testing2</dc:creator>
  <cp:lastModifiedBy>Jean Waldram</cp:lastModifiedBy>
  <cp:lastPrinted>2004-01-19T16:15:44Z</cp:lastPrinted>
  <dcterms:created xsi:type="dcterms:W3CDTF">2002-07-02T11:19:03Z</dcterms:created>
  <dcterms:modified xsi:type="dcterms:W3CDTF">2009-05-13T08:34:19Z</dcterms:modified>
</cp:coreProperties>
</file>