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340" windowHeight="6030"/>
  </bookViews>
  <sheets>
    <sheet name="Register" sheetId="1" r:id="rId1"/>
    <sheet name="Details" sheetId="2" r:id="rId2"/>
    <sheet name="Table" sheetId="3" r:id="rId3"/>
  </sheets>
  <externalReferences>
    <externalReference r:id="rId4"/>
  </externalReferences>
  <calcPr calcId="125725"/>
  <pivotCaches>
    <pivotCache cacheId="4" r:id="rId5"/>
  </pivotCaches>
</workbook>
</file>

<file path=xl/calcChain.xml><?xml version="1.0" encoding="utf-8"?>
<calcChain xmlns="http://schemas.openxmlformats.org/spreadsheetml/2006/main">
  <c r="P30" i="1"/>
  <c r="P29"/>
  <c r="P28"/>
  <c r="P27"/>
  <c r="P26"/>
  <c r="P25"/>
  <c r="P24"/>
  <c r="P23"/>
  <c r="P22"/>
  <c r="P21"/>
  <c r="P20"/>
  <c r="P19"/>
  <c r="P18"/>
  <c r="P17"/>
  <c r="P14"/>
  <c r="P13"/>
  <c r="P12"/>
  <c r="P11"/>
  <c r="P10"/>
  <c r="P9"/>
  <c r="P8"/>
  <c r="P7"/>
  <c r="P6"/>
  <c r="P5"/>
  <c r="P4"/>
  <c r="P3"/>
  <c r="G3" i="2"/>
  <c r="H3"/>
  <c r="G4"/>
  <c r="H4"/>
  <c r="G5"/>
  <c r="H5"/>
  <c r="G6"/>
  <c r="H6"/>
  <c r="G7"/>
  <c r="H7"/>
  <c r="G8"/>
  <c r="H8"/>
  <c r="G9"/>
  <c r="H9"/>
  <c r="G10"/>
  <c r="H10"/>
  <c r="G11"/>
  <c r="H11"/>
  <c r="G12"/>
  <c r="H12"/>
  <c r="G13"/>
  <c r="H13"/>
  <c r="G14"/>
  <c r="H14"/>
  <c r="G15"/>
  <c r="H15"/>
  <c r="G16"/>
  <c r="H16"/>
  <c r="G17"/>
  <c r="H17"/>
  <c r="G18"/>
  <c r="H18"/>
  <c r="G19"/>
  <c r="H19"/>
  <c r="G20"/>
  <c r="H20"/>
  <c r="G21"/>
  <c r="H21"/>
  <c r="G22"/>
  <c r="H22"/>
  <c r="G23"/>
  <c r="H23"/>
  <c r="G24"/>
  <c r="H24"/>
  <c r="G25"/>
  <c r="H25"/>
  <c r="G26"/>
  <c r="H26"/>
  <c r="G27"/>
  <c r="H27"/>
  <c r="H2"/>
  <c r="G2"/>
  <c r="D48" i="1"/>
  <c r="D47"/>
  <c r="D46"/>
  <c r="D41"/>
  <c r="D40"/>
  <c r="D39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3"/>
  <c r="N31"/>
  <c r="N34"/>
  <c r="N32"/>
  <c r="O26"/>
  <c r="O25"/>
  <c r="O27"/>
  <c r="O4"/>
  <c r="O7"/>
  <c r="O11"/>
  <c r="O21"/>
  <c r="O28"/>
  <c r="O12"/>
  <c r="O17"/>
  <c r="O9"/>
  <c r="O23"/>
  <c r="O5"/>
  <c r="O18"/>
  <c r="O6"/>
  <c r="O19"/>
  <c r="O20"/>
  <c r="O8"/>
  <c r="O14"/>
  <c r="O29"/>
  <c r="O22"/>
  <c r="O3"/>
  <c r="O24"/>
  <c r="O30"/>
  <c r="O10"/>
  <c r="O13"/>
  <c r="M25"/>
  <c r="M27"/>
  <c r="M4"/>
  <c r="M7"/>
  <c r="M11"/>
  <c r="M21"/>
  <c r="M28"/>
  <c r="M12"/>
  <c r="M17"/>
  <c r="M9"/>
  <c r="M23"/>
  <c r="M5"/>
  <c r="M18"/>
  <c r="M6"/>
  <c r="M19"/>
  <c r="M20"/>
  <c r="M8"/>
  <c r="M14"/>
  <c r="M29"/>
  <c r="M22"/>
  <c r="M3"/>
  <c r="M24"/>
  <c r="M30"/>
  <c r="M10"/>
  <c r="M13"/>
  <c r="M26"/>
</calcChain>
</file>

<file path=xl/sharedStrings.xml><?xml version="1.0" encoding="utf-8"?>
<sst xmlns="http://schemas.openxmlformats.org/spreadsheetml/2006/main" count="233" uniqueCount="94">
  <si>
    <t>Wales</t>
  </si>
  <si>
    <t>Paul</t>
  </si>
  <si>
    <t>Stephenson</t>
  </si>
  <si>
    <t>Frank</t>
  </si>
  <si>
    <t>Watson</t>
  </si>
  <si>
    <t>Joseph</t>
  </si>
  <si>
    <t>Barratt</t>
  </si>
  <si>
    <t>Lynda</t>
  </si>
  <si>
    <t>Kilroy</t>
  </si>
  <si>
    <t>Jean</t>
  </si>
  <si>
    <t>Swift</t>
  </si>
  <si>
    <t>Norma</t>
  </si>
  <si>
    <t>Johnson</t>
  </si>
  <si>
    <t>Richard</t>
  </si>
  <si>
    <t>Wilson</t>
  </si>
  <si>
    <t>Robert</t>
  </si>
  <si>
    <t>White</t>
  </si>
  <si>
    <t>Gladys</t>
  </si>
  <si>
    <t>Best</t>
  </si>
  <si>
    <t>Cowley</t>
  </si>
  <si>
    <t>Susan</t>
  </si>
  <si>
    <t>Carter</t>
  </si>
  <si>
    <t>Robin</t>
  </si>
  <si>
    <t>Elliott</t>
  </si>
  <si>
    <t>Vera</t>
  </si>
  <si>
    <t>Dobson</t>
  </si>
  <si>
    <t>William</t>
  </si>
  <si>
    <t>Garrett</t>
  </si>
  <si>
    <t>Peter</t>
  </si>
  <si>
    <t>King</t>
  </si>
  <si>
    <t>Wendy</t>
  </si>
  <si>
    <t>Young</t>
  </si>
  <si>
    <t>Pauline</t>
  </si>
  <si>
    <t>Wilkinson</t>
  </si>
  <si>
    <t>Cecil</t>
  </si>
  <si>
    <t>Sewell</t>
  </si>
  <si>
    <t>Trevor</t>
  </si>
  <si>
    <t>Atkinson</t>
  </si>
  <si>
    <t>Rose</t>
  </si>
  <si>
    <t>Smithson</t>
  </si>
  <si>
    <t>Phillip</t>
  </si>
  <si>
    <t>Wright</t>
  </si>
  <si>
    <t>Thomas</t>
  </si>
  <si>
    <t>Porter</t>
  </si>
  <si>
    <t>Judith</t>
  </si>
  <si>
    <t>Williams</t>
  </si>
  <si>
    <t>Mandy</t>
  </si>
  <si>
    <t>Surname</t>
  </si>
  <si>
    <t>Firstname</t>
  </si>
  <si>
    <t>WK 1</t>
  </si>
  <si>
    <t>WK 2</t>
  </si>
  <si>
    <t>WK 3</t>
  </si>
  <si>
    <t>WK 4</t>
  </si>
  <si>
    <t>WK 5</t>
  </si>
  <si>
    <t>WK 6</t>
  </si>
  <si>
    <t>WK 8</t>
  </si>
  <si>
    <t>Attendance</t>
  </si>
  <si>
    <t>Total</t>
  </si>
  <si>
    <t>M/F</t>
  </si>
  <si>
    <t>M</t>
  </si>
  <si>
    <t>F</t>
  </si>
  <si>
    <t>WK 7</t>
  </si>
  <si>
    <t>Odara</t>
  </si>
  <si>
    <t>Marie</t>
  </si>
  <si>
    <t>Singh</t>
  </si>
  <si>
    <t>Vikram</t>
  </si>
  <si>
    <t>IT Evening Class Register</t>
  </si>
  <si>
    <t>Code</t>
  </si>
  <si>
    <t>Grades</t>
  </si>
  <si>
    <t>Student No.</t>
  </si>
  <si>
    <t>F Average</t>
  </si>
  <si>
    <t>M Average</t>
  </si>
  <si>
    <t>Grand Average</t>
  </si>
  <si>
    <t>F Min</t>
  </si>
  <si>
    <t>M Min</t>
  </si>
  <si>
    <t>Grand Min</t>
  </si>
  <si>
    <t>Female</t>
  </si>
  <si>
    <t>No of A grades</t>
  </si>
  <si>
    <t>No of B grades</t>
  </si>
  <si>
    <t>No of C grades</t>
  </si>
  <si>
    <t>Male</t>
  </si>
  <si>
    <t>Date of Birth</t>
  </si>
  <si>
    <t>Grade</t>
  </si>
  <si>
    <t>Month</t>
  </si>
  <si>
    <t>Year</t>
  </si>
  <si>
    <t>B</t>
  </si>
  <si>
    <t>C</t>
  </si>
  <si>
    <t>A</t>
  </si>
  <si>
    <t>Grand Total</t>
  </si>
  <si>
    <t>Count of Surname</t>
  </si>
  <si>
    <t>70's</t>
  </si>
  <si>
    <t>80's</t>
  </si>
  <si>
    <t>Decade</t>
  </si>
  <si>
    <t>Group1</t>
  </si>
</sst>
</file>

<file path=xl/styles.xml><?xml version="1.0" encoding="utf-8"?>
<styleSheet xmlns="http://schemas.openxmlformats.org/spreadsheetml/2006/main">
  <numFmts count="3">
    <numFmt numFmtId="164" formatCode="dd\ mmm\ yy"/>
    <numFmt numFmtId="165" formatCode="000"/>
    <numFmt numFmtId="166" formatCode="d\-mmm\-yy"/>
  </numFmts>
  <fonts count="5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3" fillId="0" borderId="0" xfId="0" applyNumberFormat="1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6" fontId="4" fillId="0" borderId="0" xfId="0" applyNumberFormat="1" applyFont="1" applyAlignment="1" applyProtection="1">
      <alignment horizontal="right"/>
    </xf>
    <xf numFmtId="0" fontId="2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pivotButton="1" applyBorder="1"/>
    <xf numFmtId="0" fontId="0" fillId="0" borderId="10" xfId="0" applyBorder="1"/>
    <xf numFmtId="0" fontId="0" fillId="0" borderId="11" xfId="0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20" xfId="0" applyNumberFormat="1" applyBorder="1"/>
    <xf numFmtId="0" fontId="0" fillId="0" borderId="0" xfId="0" applyNumberFormat="1"/>
    <xf numFmtId="0" fontId="0" fillId="0" borderId="21" xfId="0" applyNumberFormat="1" applyBorder="1"/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Tgrad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des"/>
      <sheetName val="ITgrades"/>
    </sheetNames>
    <sheetDataSet>
      <sheetData sheetId="0">
        <row r="3">
          <cell r="B3" t="str">
            <v>B</v>
          </cell>
        </row>
        <row r="4">
          <cell r="B4" t="str">
            <v>C</v>
          </cell>
        </row>
        <row r="5">
          <cell r="B5" t="str">
            <v>A</v>
          </cell>
        </row>
        <row r="6">
          <cell r="B6" t="str">
            <v>A</v>
          </cell>
        </row>
        <row r="7">
          <cell r="B7" t="str">
            <v>B</v>
          </cell>
        </row>
        <row r="8">
          <cell r="B8" t="str">
            <v>A</v>
          </cell>
        </row>
        <row r="9">
          <cell r="B9" t="str">
            <v>B</v>
          </cell>
        </row>
        <row r="10">
          <cell r="B10" t="str">
            <v>A</v>
          </cell>
        </row>
        <row r="11">
          <cell r="B11" t="str">
            <v>A</v>
          </cell>
        </row>
        <row r="12">
          <cell r="B12" t="str">
            <v>B</v>
          </cell>
        </row>
        <row r="13">
          <cell r="B13" t="str">
            <v>B</v>
          </cell>
        </row>
        <row r="14">
          <cell r="B14" t="str">
            <v>A</v>
          </cell>
        </row>
        <row r="15">
          <cell r="B15" t="str">
            <v>C</v>
          </cell>
        </row>
        <row r="16">
          <cell r="B16" t="str">
            <v>C</v>
          </cell>
        </row>
        <row r="17">
          <cell r="B17" t="str">
            <v>B</v>
          </cell>
        </row>
        <row r="18">
          <cell r="B18" t="str">
            <v>B</v>
          </cell>
        </row>
        <row r="19">
          <cell r="B19" t="str">
            <v>A</v>
          </cell>
        </row>
        <row r="20">
          <cell r="B20" t="str">
            <v>A</v>
          </cell>
        </row>
        <row r="21">
          <cell r="B21" t="str">
            <v>B</v>
          </cell>
        </row>
        <row r="22">
          <cell r="B22" t="str">
            <v>B</v>
          </cell>
        </row>
        <row r="23">
          <cell r="B23" t="str">
            <v>B</v>
          </cell>
        </row>
        <row r="24">
          <cell r="B24" t="str">
            <v>A</v>
          </cell>
        </row>
        <row r="25">
          <cell r="B25" t="str">
            <v>B</v>
          </cell>
        </row>
        <row r="26">
          <cell r="B26" t="str">
            <v>C</v>
          </cell>
        </row>
        <row r="27">
          <cell r="B27" t="str">
            <v>C</v>
          </cell>
        </row>
        <row r="28">
          <cell r="B28" t="str">
            <v>B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ob" refreshedDate="39925.711023495373" createdVersion="1" refreshedVersion="1" recordCount="26" upgradeOnRefresh="1">
  <cacheSource type="worksheet">
    <worksheetSource ref="A1:H27" sheet="Details"/>
  </cacheSource>
  <cacheFields count="9">
    <cacheField name="Student No." numFmtId="0">
      <sharedItems containsSemiMixedTypes="0" containsString="0" containsNumber="1" containsInteger="1" minValue="101" maxValue="126" count="26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</sharedItems>
    </cacheField>
    <cacheField name="Surname" numFmtId="0">
      <sharedItems count="26">
        <s v="Wales"/>
        <s v="Stephenson"/>
        <s v="Watson"/>
        <s v="Barratt"/>
        <s v="Kilroy"/>
        <s v="Swift"/>
        <s v="Johnson"/>
        <s v="Wilson"/>
        <s v="White"/>
        <s v="Best"/>
        <s v="Odara"/>
        <s v="Singh"/>
        <s v="Cowley"/>
        <s v="Carter"/>
        <s v="Elliott"/>
        <s v="Dobson"/>
        <s v="Garrett"/>
        <s v="King"/>
        <s v="Young"/>
        <s v="Wilkinson"/>
        <s v="Sewell"/>
        <s v="Atkinson"/>
        <s v="Smithson"/>
        <s v="Wright"/>
        <s v="Porter"/>
        <s v="Williams"/>
      </sharedItems>
    </cacheField>
    <cacheField name="Firstname" numFmtId="0">
      <sharedItems count="25">
        <s v="Paul"/>
        <s v="Frank"/>
        <s v="Joseph"/>
        <s v="Lynda"/>
        <s v="Jean"/>
        <s v="Norma"/>
        <s v="Richard"/>
        <s v="Robert"/>
        <s v="Gladys"/>
        <s v="Marie"/>
        <s v="Vikram"/>
        <s v="Susan"/>
        <s v="Robin"/>
        <s v="Vera"/>
        <s v="William"/>
        <s v="Peter"/>
        <s v="Wendy"/>
        <s v="Pauline"/>
        <s v="Cecil"/>
        <s v="Trevor"/>
        <s v="Rose"/>
        <s v="Phillip"/>
        <s v="Thomas"/>
        <s v="Judith"/>
        <s v="Mandy"/>
      </sharedItems>
    </cacheField>
    <cacheField name="M/F" numFmtId="0">
      <sharedItems count="2">
        <s v="M"/>
        <s v="F"/>
      </sharedItems>
    </cacheField>
    <cacheField name="Date of Birth" numFmtId="0">
      <sharedItems containsSemiMixedTypes="0" containsNonDate="0" containsDate="1" containsString="0" minDate="1961-02-18T00:00:00" maxDate="1986-10-12T00:00:00" count="26">
        <d v="1962-12-30T00:00:00"/>
        <d v="1970-09-24T00:00:00"/>
        <d v="1985-05-05T00:00:00"/>
        <d v="1976-04-10T00:00:00"/>
        <d v="1967-03-01T00:00:00"/>
        <d v="1981-11-27T00:00:00"/>
        <d v="1968-06-12T00:00:00"/>
        <d v="1979-10-17T00:00:00"/>
        <d v="1967-01-13T00:00:00"/>
        <d v="1964-07-22T00:00:00"/>
        <d v="1984-09-27T00:00:00"/>
        <d v="1961-02-18T00:00:00"/>
        <d v="1963-09-08T00:00:00"/>
        <d v="1983-05-12T00:00:00"/>
        <d v="1979-09-21T00:00:00"/>
        <d v="1973-07-13T00:00:00"/>
        <d v="1980-12-31T00:00:00"/>
        <d v="1973-04-17T00:00:00"/>
        <d v="1977-02-02T00:00:00"/>
        <d v="1961-05-12T00:00:00"/>
        <d v="1981-11-03T00:00:00"/>
        <d v="1969-06-10T00:00:00"/>
        <d v="1986-10-11T00:00:00"/>
        <d v="1986-08-12T00:00:00"/>
        <d v="1976-09-13T00:00:00"/>
        <d v="1982-10-04T00:00:00"/>
      </sharedItems>
    </cacheField>
    <cacheField name="Grade" numFmtId="0">
      <sharedItems count="3">
        <s v="C"/>
        <s v="A"/>
        <s v="B"/>
      </sharedItems>
    </cacheField>
    <cacheField name="Month" numFmtId="0">
      <sharedItems containsSemiMixedTypes="0" containsString="0" containsNumber="1" containsInteger="1" minValue="1" maxValue="12" count="12">
        <n v="12"/>
        <n v="9"/>
        <n v="5"/>
        <n v="4"/>
        <n v="3"/>
        <n v="11"/>
        <n v="6"/>
        <n v="10"/>
        <n v="1"/>
        <n v="7"/>
        <n v="2"/>
        <n v="8"/>
      </sharedItems>
    </cacheField>
    <cacheField name="Year" numFmtId="0">
      <sharedItems containsSemiMixedTypes="0" containsString="0" containsNumber="1" containsInteger="1" minValue="1961" maxValue="1986" count="19">
        <n v="1962"/>
        <n v="1970"/>
        <n v="1985"/>
        <n v="1976"/>
        <n v="1967"/>
        <n v="1981"/>
        <n v="1968"/>
        <n v="1979"/>
        <n v="1964"/>
        <n v="1984"/>
        <n v="1961"/>
        <n v="1963"/>
        <n v="1983"/>
        <n v="1973"/>
        <n v="1980"/>
        <n v="1977"/>
        <n v="1969"/>
        <n v="1986"/>
        <n v="1982"/>
      </sharedItems>
      <fieldGroup par="8"/>
    </cacheField>
    <cacheField name="Year2" numFmtId="0" databaseField="0">
      <fieldGroup base="7">
        <discretePr count="19">
          <x v="2"/>
          <x v="0"/>
          <x v="1"/>
          <x v="0"/>
          <x v="2"/>
          <x v="1"/>
          <x v="2"/>
          <x v="0"/>
          <x v="2"/>
          <x v="1"/>
          <x v="2"/>
          <x v="2"/>
          <x v="1"/>
          <x v="0"/>
          <x v="1"/>
          <x v="0"/>
          <x v="2"/>
          <x v="1"/>
          <x v="1"/>
        </discretePr>
        <groupItems count="3">
          <s v="Group2"/>
          <s v="Group3"/>
          <s v="Group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x v="0"/>
    <x v="0"/>
    <x v="0"/>
    <x v="0"/>
    <x v="0"/>
    <x v="0"/>
    <x v="0"/>
    <x v="0"/>
  </r>
  <r>
    <x v="1"/>
    <x v="1"/>
    <x v="1"/>
    <x v="0"/>
    <x v="1"/>
    <x v="0"/>
    <x v="1"/>
    <x v="1"/>
  </r>
  <r>
    <x v="2"/>
    <x v="2"/>
    <x v="2"/>
    <x v="0"/>
    <x v="2"/>
    <x v="1"/>
    <x v="2"/>
    <x v="2"/>
  </r>
  <r>
    <x v="3"/>
    <x v="3"/>
    <x v="3"/>
    <x v="1"/>
    <x v="3"/>
    <x v="1"/>
    <x v="3"/>
    <x v="3"/>
  </r>
  <r>
    <x v="4"/>
    <x v="4"/>
    <x v="4"/>
    <x v="1"/>
    <x v="4"/>
    <x v="2"/>
    <x v="4"/>
    <x v="4"/>
  </r>
  <r>
    <x v="5"/>
    <x v="5"/>
    <x v="5"/>
    <x v="1"/>
    <x v="5"/>
    <x v="1"/>
    <x v="5"/>
    <x v="5"/>
  </r>
  <r>
    <x v="6"/>
    <x v="6"/>
    <x v="6"/>
    <x v="0"/>
    <x v="6"/>
    <x v="2"/>
    <x v="6"/>
    <x v="6"/>
  </r>
  <r>
    <x v="7"/>
    <x v="7"/>
    <x v="7"/>
    <x v="0"/>
    <x v="7"/>
    <x v="1"/>
    <x v="7"/>
    <x v="7"/>
  </r>
  <r>
    <x v="8"/>
    <x v="8"/>
    <x v="8"/>
    <x v="1"/>
    <x v="8"/>
    <x v="1"/>
    <x v="8"/>
    <x v="4"/>
  </r>
  <r>
    <x v="9"/>
    <x v="9"/>
    <x v="7"/>
    <x v="0"/>
    <x v="9"/>
    <x v="2"/>
    <x v="9"/>
    <x v="8"/>
  </r>
  <r>
    <x v="10"/>
    <x v="10"/>
    <x v="9"/>
    <x v="1"/>
    <x v="10"/>
    <x v="2"/>
    <x v="1"/>
    <x v="9"/>
  </r>
  <r>
    <x v="11"/>
    <x v="11"/>
    <x v="10"/>
    <x v="0"/>
    <x v="11"/>
    <x v="1"/>
    <x v="10"/>
    <x v="10"/>
  </r>
  <r>
    <x v="12"/>
    <x v="12"/>
    <x v="11"/>
    <x v="1"/>
    <x v="12"/>
    <x v="0"/>
    <x v="1"/>
    <x v="11"/>
  </r>
  <r>
    <x v="13"/>
    <x v="13"/>
    <x v="12"/>
    <x v="0"/>
    <x v="13"/>
    <x v="0"/>
    <x v="2"/>
    <x v="12"/>
  </r>
  <r>
    <x v="14"/>
    <x v="14"/>
    <x v="13"/>
    <x v="1"/>
    <x v="14"/>
    <x v="2"/>
    <x v="1"/>
    <x v="7"/>
  </r>
  <r>
    <x v="15"/>
    <x v="15"/>
    <x v="14"/>
    <x v="0"/>
    <x v="15"/>
    <x v="2"/>
    <x v="9"/>
    <x v="13"/>
  </r>
  <r>
    <x v="16"/>
    <x v="16"/>
    <x v="15"/>
    <x v="0"/>
    <x v="16"/>
    <x v="1"/>
    <x v="0"/>
    <x v="14"/>
  </r>
  <r>
    <x v="17"/>
    <x v="17"/>
    <x v="16"/>
    <x v="1"/>
    <x v="17"/>
    <x v="1"/>
    <x v="3"/>
    <x v="13"/>
  </r>
  <r>
    <x v="18"/>
    <x v="18"/>
    <x v="17"/>
    <x v="1"/>
    <x v="18"/>
    <x v="2"/>
    <x v="10"/>
    <x v="15"/>
  </r>
  <r>
    <x v="19"/>
    <x v="19"/>
    <x v="18"/>
    <x v="0"/>
    <x v="19"/>
    <x v="2"/>
    <x v="2"/>
    <x v="10"/>
  </r>
  <r>
    <x v="20"/>
    <x v="20"/>
    <x v="19"/>
    <x v="0"/>
    <x v="20"/>
    <x v="2"/>
    <x v="5"/>
    <x v="5"/>
  </r>
  <r>
    <x v="21"/>
    <x v="21"/>
    <x v="20"/>
    <x v="1"/>
    <x v="21"/>
    <x v="1"/>
    <x v="6"/>
    <x v="16"/>
  </r>
  <r>
    <x v="22"/>
    <x v="22"/>
    <x v="21"/>
    <x v="0"/>
    <x v="22"/>
    <x v="2"/>
    <x v="7"/>
    <x v="17"/>
  </r>
  <r>
    <x v="23"/>
    <x v="23"/>
    <x v="22"/>
    <x v="0"/>
    <x v="23"/>
    <x v="0"/>
    <x v="11"/>
    <x v="17"/>
  </r>
  <r>
    <x v="24"/>
    <x v="24"/>
    <x v="23"/>
    <x v="1"/>
    <x v="24"/>
    <x v="0"/>
    <x v="1"/>
    <x v="3"/>
  </r>
  <r>
    <x v="25"/>
    <x v="25"/>
    <x v="24"/>
    <x v="1"/>
    <x v="25"/>
    <x v="2"/>
    <x v="7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dataOnRows="1" applyNumberFormats="0" applyBorderFormats="0" applyFontFormats="0" applyPatternFormats="0" applyAlignmentFormats="0" applyWidthHeightFormats="1" dataCaption="Data" updatedVersion="3" showItems="0" showMultipleLabel="0" showMemberPropertyTips="0" useAutoFormatting="1" itemPrintTitles="1" indent="0" compact="0" compactData="0" gridDropZones="1">
  <location ref="A3:F14" firstHeaderRow="1" firstDataRow="2" firstDataCol="2"/>
  <pivotFields count="9">
    <pivotField compact="0" numFmtId="1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6" outline="0" subtotalTop="0" showAll="0" includeNewItemsInFilter="1"/>
    <pivotField axis="axisCol" compact="0" outline="0" subtotalTop="0" showAll="0" includeNewItemsInFilter="1">
      <items count="4">
        <item x="1"/>
        <item x="2"/>
        <item x="0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20">
        <item x="10"/>
        <item x="0"/>
        <item x="11"/>
        <item x="8"/>
        <item x="4"/>
        <item x="6"/>
        <item x="16"/>
        <item x="1"/>
        <item x="13"/>
        <item x="3"/>
        <item x="15"/>
        <item x="7"/>
        <item x="14"/>
        <item x="5"/>
        <item x="18"/>
        <item x="12"/>
        <item x="9"/>
        <item x="2"/>
        <item x="17"/>
        <item t="default"/>
      </items>
    </pivotField>
    <pivotField name="Decade" axis="axisRow" compact="0" outline="0" subtotalTop="0" showAll="0" includeNewItemsInFilter="1" defaultSubtotal="0">
      <items count="3">
        <item x="2"/>
        <item n="70's" sd="0" x="0"/>
        <item n="80's" sd="0" x="1"/>
      </items>
    </pivotField>
  </pivotFields>
  <rowFields count="2">
    <field x="8"/>
    <field x="7"/>
  </rowFields>
  <rowItems count="1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Surname" fld="1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>
      <selection sqref="A1:D1"/>
    </sheetView>
  </sheetViews>
  <sheetFormatPr defaultRowHeight="12.75" outlineLevelRow="3"/>
  <cols>
    <col min="1" max="1" width="10.85546875" bestFit="1" customWidth="1"/>
    <col min="2" max="2" width="11.7109375" customWidth="1"/>
    <col min="3" max="3" width="12.140625" customWidth="1"/>
    <col min="4" max="4" width="9.42578125" customWidth="1"/>
    <col min="5" max="9" width="5.7109375" bestFit="1" customWidth="1"/>
    <col min="10" max="11" width="5.7109375" customWidth="1"/>
    <col min="12" max="12" width="5.7109375" bestFit="1" customWidth="1"/>
    <col min="13" max="13" width="7.85546875" customWidth="1"/>
    <col min="14" max="14" width="11.28515625" bestFit="1" customWidth="1"/>
    <col min="16" max="16" width="9.140625" style="6"/>
    <col min="27" max="27" width="10.42578125" bestFit="1" customWidth="1"/>
  </cols>
  <sheetData>
    <row r="1" spans="1:27" ht="23.25" customHeight="1">
      <c r="A1" s="40" t="s">
        <v>66</v>
      </c>
      <c r="B1" s="41"/>
      <c r="C1" s="41"/>
      <c r="D1" s="41"/>
    </row>
    <row r="2" spans="1:27" ht="24.75" customHeight="1">
      <c r="A2" s="8" t="s">
        <v>69</v>
      </c>
      <c r="B2" s="8" t="s">
        <v>47</v>
      </c>
      <c r="C2" s="8" t="s">
        <v>48</v>
      </c>
      <c r="D2" s="8" t="s">
        <v>58</v>
      </c>
      <c r="E2" s="8" t="s">
        <v>49</v>
      </c>
      <c r="F2" s="8" t="s">
        <v>50</v>
      </c>
      <c r="G2" s="8" t="s">
        <v>51</v>
      </c>
      <c r="H2" s="8" t="s">
        <v>52</v>
      </c>
      <c r="I2" s="8" t="s">
        <v>53</v>
      </c>
      <c r="J2" s="8" t="s">
        <v>54</v>
      </c>
      <c r="K2" s="8" t="s">
        <v>61</v>
      </c>
      <c r="L2" s="8" t="s">
        <v>55</v>
      </c>
      <c r="M2" s="9" t="s">
        <v>57</v>
      </c>
      <c r="N2" s="9" t="s">
        <v>56</v>
      </c>
      <c r="O2" s="9" t="s">
        <v>67</v>
      </c>
      <c r="P2" s="10" t="s">
        <v>68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outlineLevel="3">
      <c r="A3" s="5">
        <v>122</v>
      </c>
      <c r="B3" t="s">
        <v>37</v>
      </c>
      <c r="C3" t="s">
        <v>38</v>
      </c>
      <c r="D3" t="s">
        <v>60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f t="shared" ref="M3:M30" si="0">SUM(E3:L3)</f>
        <v>7</v>
      </c>
      <c r="N3" s="3">
        <f t="shared" ref="N3:N30" si="1">AVERAGE(E3:L3)</f>
        <v>0.875</v>
      </c>
      <c r="O3" t="str">
        <f t="shared" ref="O3:O30" si="2">CONCATENATE(LEFT(UPPER(B3),3),A3)</f>
        <v>ATK122</v>
      </c>
      <c r="P3" s="6" t="str">
        <f>[1]Grades!B24</f>
        <v>A</v>
      </c>
      <c r="Q3" s="19"/>
      <c r="AA3" s="2"/>
    </row>
    <row r="4" spans="1:27" outlineLevel="3">
      <c r="A4" s="5">
        <v>104</v>
      </c>
      <c r="B4" t="s">
        <v>6</v>
      </c>
      <c r="C4" t="s">
        <v>7</v>
      </c>
      <c r="D4" t="s">
        <v>60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f t="shared" si="0"/>
        <v>8</v>
      </c>
      <c r="N4" s="3">
        <f t="shared" si="1"/>
        <v>1</v>
      </c>
      <c r="O4" t="str">
        <f t="shared" si="2"/>
        <v>BAR104</v>
      </c>
      <c r="P4" s="6" t="str">
        <f>[1]Grades!B6</f>
        <v>A</v>
      </c>
      <c r="Q4" s="19"/>
      <c r="AA4" s="2"/>
    </row>
    <row r="5" spans="1:27" outlineLevel="3">
      <c r="A5" s="5">
        <v>113</v>
      </c>
      <c r="B5" t="s">
        <v>19</v>
      </c>
      <c r="C5" t="s">
        <v>20</v>
      </c>
      <c r="D5" t="s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f t="shared" si="0"/>
        <v>2</v>
      </c>
      <c r="N5" s="3">
        <f t="shared" si="1"/>
        <v>0.25</v>
      </c>
      <c r="O5" t="str">
        <f t="shared" si="2"/>
        <v>COW113</v>
      </c>
      <c r="P5" s="6" t="str">
        <f>[1]Grades!B15</f>
        <v>C</v>
      </c>
      <c r="Q5" s="19"/>
      <c r="AA5" s="2"/>
    </row>
    <row r="6" spans="1:27" outlineLevel="3">
      <c r="A6" s="4">
        <v>115</v>
      </c>
      <c r="B6" t="s">
        <v>23</v>
      </c>
      <c r="C6" t="s">
        <v>24</v>
      </c>
      <c r="D6" t="s">
        <v>60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f t="shared" si="0"/>
        <v>8</v>
      </c>
      <c r="N6" s="3">
        <f t="shared" si="1"/>
        <v>1</v>
      </c>
      <c r="O6" t="str">
        <f t="shared" si="2"/>
        <v>ELL115</v>
      </c>
      <c r="P6" s="6" t="str">
        <f>[1]Grades!B17</f>
        <v>B</v>
      </c>
      <c r="Q6" s="19"/>
      <c r="AA6" s="2"/>
    </row>
    <row r="7" spans="1:27" outlineLevel="3">
      <c r="A7" s="4">
        <v>105</v>
      </c>
      <c r="B7" t="s">
        <v>8</v>
      </c>
      <c r="C7" t="s">
        <v>9</v>
      </c>
      <c r="D7" t="s">
        <v>60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f t="shared" si="0"/>
        <v>8</v>
      </c>
      <c r="N7" s="3">
        <f t="shared" si="1"/>
        <v>1</v>
      </c>
      <c r="O7" t="str">
        <f t="shared" si="2"/>
        <v>KIL105</v>
      </c>
      <c r="P7" s="6" t="str">
        <f>[1]Grades!B7</f>
        <v>B</v>
      </c>
      <c r="Q7" s="19"/>
      <c r="AA7" s="2"/>
    </row>
    <row r="8" spans="1:27" outlineLevel="3">
      <c r="A8" s="4">
        <v>118</v>
      </c>
      <c r="B8" t="s">
        <v>29</v>
      </c>
      <c r="C8" t="s">
        <v>30</v>
      </c>
      <c r="D8" t="s">
        <v>60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f t="shared" si="0"/>
        <v>7</v>
      </c>
      <c r="N8" s="3">
        <f t="shared" si="1"/>
        <v>0.875</v>
      </c>
      <c r="O8" t="str">
        <f t="shared" si="2"/>
        <v>KIN118</v>
      </c>
      <c r="P8" s="6" t="str">
        <f>[1]Grades!B20</f>
        <v>A</v>
      </c>
      <c r="Q8" s="19"/>
      <c r="AA8" s="2"/>
    </row>
    <row r="9" spans="1:27" outlineLevel="3">
      <c r="A9" s="4">
        <v>111</v>
      </c>
      <c r="B9" t="s">
        <v>62</v>
      </c>
      <c r="C9" t="s">
        <v>63</v>
      </c>
      <c r="D9" t="s">
        <v>60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f t="shared" si="0"/>
        <v>7</v>
      </c>
      <c r="N9" s="3">
        <f t="shared" si="1"/>
        <v>0.875</v>
      </c>
      <c r="O9" t="str">
        <f t="shared" si="2"/>
        <v>ODA111</v>
      </c>
      <c r="P9" s="6" t="str">
        <f>[1]Grades!B13</f>
        <v>B</v>
      </c>
      <c r="Q9" s="19"/>
      <c r="AA9" s="2"/>
    </row>
    <row r="10" spans="1:27" outlineLevel="3">
      <c r="A10" s="5">
        <v>125</v>
      </c>
      <c r="B10" t="s">
        <v>43</v>
      </c>
      <c r="C10" t="s">
        <v>44</v>
      </c>
      <c r="D10" t="s">
        <v>60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f t="shared" si="0"/>
        <v>6</v>
      </c>
      <c r="N10" s="3">
        <f t="shared" si="1"/>
        <v>0.75</v>
      </c>
      <c r="O10" t="str">
        <f t="shared" si="2"/>
        <v>POR125</v>
      </c>
      <c r="P10" s="6" t="str">
        <f>[1]Grades!B27</f>
        <v>C</v>
      </c>
      <c r="Q10" s="19"/>
      <c r="AA10" s="2"/>
    </row>
    <row r="11" spans="1:27" outlineLevel="3">
      <c r="A11" s="4">
        <v>106</v>
      </c>
      <c r="B11" t="s">
        <v>10</v>
      </c>
      <c r="C11" t="s">
        <v>11</v>
      </c>
      <c r="D11" t="s">
        <v>60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f t="shared" si="0"/>
        <v>5</v>
      </c>
      <c r="N11" s="3">
        <f t="shared" si="1"/>
        <v>0.625</v>
      </c>
      <c r="O11" t="str">
        <f t="shared" si="2"/>
        <v>SWI106</v>
      </c>
      <c r="P11" s="6" t="str">
        <f>[1]Grades!B8</f>
        <v>A</v>
      </c>
      <c r="Q11" s="19"/>
      <c r="AA11" s="2"/>
    </row>
    <row r="12" spans="1:27" outlineLevel="3">
      <c r="A12" s="4">
        <v>109</v>
      </c>
      <c r="B12" t="s">
        <v>16</v>
      </c>
      <c r="C12" t="s">
        <v>17</v>
      </c>
      <c r="D12" t="s">
        <v>60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f t="shared" si="0"/>
        <v>8</v>
      </c>
      <c r="N12" s="3">
        <f t="shared" si="1"/>
        <v>1</v>
      </c>
      <c r="O12" t="str">
        <f t="shared" si="2"/>
        <v>WHI109</v>
      </c>
      <c r="P12" s="6" t="str">
        <f>[1]Grades!B11</f>
        <v>A</v>
      </c>
      <c r="Q12" s="19"/>
      <c r="AA12" s="2"/>
    </row>
    <row r="13" spans="1:27" outlineLevel="3">
      <c r="A13" s="4">
        <v>126</v>
      </c>
      <c r="B13" t="s">
        <v>45</v>
      </c>
      <c r="C13" t="s">
        <v>46</v>
      </c>
      <c r="D13" t="s">
        <v>60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f t="shared" si="0"/>
        <v>8</v>
      </c>
      <c r="N13" s="3">
        <f t="shared" si="1"/>
        <v>1</v>
      </c>
      <c r="O13" t="str">
        <f>CONCATENATE(LEFT(UPPER(B13),3),A13)</f>
        <v>WIL126</v>
      </c>
      <c r="P13" s="6" t="str">
        <f>[1]Grades!B28</f>
        <v>B</v>
      </c>
      <c r="Q13" s="19"/>
    </row>
    <row r="14" spans="1:27" outlineLevel="3">
      <c r="A14" s="5">
        <v>119</v>
      </c>
      <c r="B14" t="s">
        <v>31</v>
      </c>
      <c r="C14" t="s">
        <v>32</v>
      </c>
      <c r="D14" t="s">
        <v>60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f t="shared" si="0"/>
        <v>8</v>
      </c>
      <c r="N14" s="3">
        <f t="shared" si="1"/>
        <v>1</v>
      </c>
      <c r="O14" t="str">
        <f t="shared" si="2"/>
        <v>YOU119</v>
      </c>
      <c r="P14" s="6" t="str">
        <f>[1]Grades!B21</f>
        <v>B</v>
      </c>
    </row>
    <row r="15" spans="1:27" outlineLevel="2">
      <c r="A15" s="5"/>
      <c r="D15" s="11" t="s">
        <v>73</v>
      </c>
      <c r="N15" s="3">
        <f>SUBTOTAL(5,N3:N14)</f>
        <v>0.25</v>
      </c>
    </row>
    <row r="16" spans="1:27" outlineLevel="1">
      <c r="A16" s="5"/>
      <c r="D16" s="11" t="s">
        <v>70</v>
      </c>
      <c r="N16" s="3">
        <f>SUBTOTAL(1,N3:N14)</f>
        <v>0.85416666666666663</v>
      </c>
    </row>
    <row r="17" spans="1:27" outlineLevel="3">
      <c r="A17" s="5">
        <v>110</v>
      </c>
      <c r="B17" t="s">
        <v>18</v>
      </c>
      <c r="C17" t="s">
        <v>15</v>
      </c>
      <c r="D17" t="s">
        <v>59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f t="shared" si="0"/>
        <v>8</v>
      </c>
      <c r="N17" s="3">
        <f t="shared" si="1"/>
        <v>1</v>
      </c>
      <c r="O17" t="str">
        <f t="shared" si="2"/>
        <v>BES110</v>
      </c>
      <c r="P17" s="6" t="str">
        <f>[1]Grades!B12</f>
        <v>B</v>
      </c>
      <c r="AA17" s="2"/>
    </row>
    <row r="18" spans="1:27" outlineLevel="3">
      <c r="A18" s="4">
        <v>114</v>
      </c>
      <c r="B18" t="s">
        <v>21</v>
      </c>
      <c r="C18" t="s">
        <v>22</v>
      </c>
      <c r="D18" t="s">
        <v>59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f t="shared" si="0"/>
        <v>4</v>
      </c>
      <c r="N18" s="3">
        <f t="shared" si="1"/>
        <v>0.5</v>
      </c>
      <c r="O18" t="str">
        <f t="shared" si="2"/>
        <v>CAR114</v>
      </c>
      <c r="P18" s="6" t="str">
        <f>[1]Grades!B16</f>
        <v>C</v>
      </c>
      <c r="AA18" s="2"/>
    </row>
    <row r="19" spans="1:27" outlineLevel="3">
      <c r="A19" s="5">
        <v>116</v>
      </c>
      <c r="B19" t="s">
        <v>25</v>
      </c>
      <c r="C19" t="s">
        <v>26</v>
      </c>
      <c r="D19" t="s">
        <v>59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f t="shared" si="0"/>
        <v>7</v>
      </c>
      <c r="N19" s="3">
        <f t="shared" si="1"/>
        <v>0.875</v>
      </c>
      <c r="O19" t="str">
        <f t="shared" si="2"/>
        <v>DOB116</v>
      </c>
      <c r="P19" s="6" t="str">
        <f>[1]Grades!B18</f>
        <v>B</v>
      </c>
      <c r="AA19" s="2"/>
    </row>
    <row r="20" spans="1:27" outlineLevel="3">
      <c r="A20" s="4">
        <v>117</v>
      </c>
      <c r="B20" t="s">
        <v>27</v>
      </c>
      <c r="C20" t="s">
        <v>28</v>
      </c>
      <c r="D20" t="s">
        <v>59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f t="shared" si="0"/>
        <v>8</v>
      </c>
      <c r="N20" s="3">
        <f t="shared" si="1"/>
        <v>1</v>
      </c>
      <c r="O20" t="str">
        <f t="shared" si="2"/>
        <v>GAR117</v>
      </c>
      <c r="P20" s="6" t="str">
        <f>[1]Grades!B19</f>
        <v>A</v>
      </c>
      <c r="AA20" s="2"/>
    </row>
    <row r="21" spans="1:27" outlineLevel="3">
      <c r="A21" s="5">
        <v>107</v>
      </c>
      <c r="B21" t="s">
        <v>12</v>
      </c>
      <c r="C21" t="s">
        <v>13</v>
      </c>
      <c r="D21" t="s">
        <v>59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f t="shared" si="0"/>
        <v>8</v>
      </c>
      <c r="N21" s="3">
        <f t="shared" si="1"/>
        <v>1</v>
      </c>
      <c r="O21" t="str">
        <f t="shared" si="2"/>
        <v>JOH107</v>
      </c>
      <c r="P21" s="6" t="str">
        <f>[1]Grades!B9</f>
        <v>B</v>
      </c>
      <c r="AA21" s="2"/>
    </row>
    <row r="22" spans="1:27" outlineLevel="3">
      <c r="A22" s="4">
        <v>121</v>
      </c>
      <c r="B22" t="s">
        <v>35</v>
      </c>
      <c r="C22" t="s">
        <v>36</v>
      </c>
      <c r="D22" t="s">
        <v>59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f t="shared" si="0"/>
        <v>8</v>
      </c>
      <c r="N22" s="3">
        <f t="shared" si="1"/>
        <v>1</v>
      </c>
      <c r="O22" t="str">
        <f t="shared" si="2"/>
        <v>SEW121</v>
      </c>
      <c r="P22" s="6" t="str">
        <f>[1]Grades!B23</f>
        <v>B</v>
      </c>
      <c r="AA22" s="2"/>
    </row>
    <row r="23" spans="1:27" outlineLevel="3">
      <c r="A23" s="4">
        <v>112</v>
      </c>
      <c r="B23" t="s">
        <v>64</v>
      </c>
      <c r="C23" t="s">
        <v>65</v>
      </c>
      <c r="D23" t="s">
        <v>59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f t="shared" si="0"/>
        <v>8</v>
      </c>
      <c r="N23" s="3">
        <f t="shared" si="1"/>
        <v>1</v>
      </c>
      <c r="O23" t="str">
        <f t="shared" si="2"/>
        <v>SIN112</v>
      </c>
      <c r="P23" s="6" t="str">
        <f>[1]Grades!B14</f>
        <v>A</v>
      </c>
      <c r="AA23" s="2"/>
    </row>
    <row r="24" spans="1:27" outlineLevel="3">
      <c r="A24" s="4">
        <v>123</v>
      </c>
      <c r="B24" t="s">
        <v>39</v>
      </c>
      <c r="C24" t="s">
        <v>40</v>
      </c>
      <c r="D24" t="s">
        <v>59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f t="shared" si="0"/>
        <v>4</v>
      </c>
      <c r="N24" s="3">
        <f t="shared" si="1"/>
        <v>0.5</v>
      </c>
      <c r="O24" t="str">
        <f t="shared" si="2"/>
        <v>SMI123</v>
      </c>
      <c r="P24" s="6" t="str">
        <f>[1]Grades!B25</f>
        <v>B</v>
      </c>
      <c r="AA24" s="2"/>
    </row>
    <row r="25" spans="1:27" outlineLevel="3">
      <c r="A25" s="4">
        <v>102</v>
      </c>
      <c r="B25" t="s">
        <v>2</v>
      </c>
      <c r="C25" t="s">
        <v>3</v>
      </c>
      <c r="D25" t="s">
        <v>59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f t="shared" si="0"/>
        <v>5</v>
      </c>
      <c r="N25" s="3">
        <f t="shared" si="1"/>
        <v>0.625</v>
      </c>
      <c r="O25" t="str">
        <f t="shared" si="2"/>
        <v>STE102</v>
      </c>
      <c r="P25" s="6" t="str">
        <f>[1]Grades!B4</f>
        <v>C</v>
      </c>
      <c r="AA25" s="2"/>
    </row>
    <row r="26" spans="1:27" outlineLevel="3">
      <c r="A26" s="5">
        <v>101</v>
      </c>
      <c r="B26" t="s">
        <v>0</v>
      </c>
      <c r="C26" t="s">
        <v>1</v>
      </c>
      <c r="D26" t="s">
        <v>59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f>SUM(E26:L26)</f>
        <v>7</v>
      </c>
      <c r="N26" s="3">
        <f>AVERAGE(E26:L26)</f>
        <v>0.875</v>
      </c>
      <c r="O26" t="str">
        <f t="shared" si="2"/>
        <v>WAL101</v>
      </c>
      <c r="P26" s="7" t="str">
        <f>[1]Grades!B3</f>
        <v>B</v>
      </c>
      <c r="AA26" s="2"/>
    </row>
    <row r="27" spans="1:27" outlineLevel="3">
      <c r="A27" s="4">
        <v>103</v>
      </c>
      <c r="B27" t="s">
        <v>4</v>
      </c>
      <c r="C27" t="s">
        <v>5</v>
      </c>
      <c r="D27" t="s">
        <v>59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f t="shared" si="0"/>
        <v>8</v>
      </c>
      <c r="N27" s="3">
        <f t="shared" si="1"/>
        <v>1</v>
      </c>
      <c r="O27" t="str">
        <f t="shared" si="2"/>
        <v>WAT103</v>
      </c>
      <c r="P27" s="6" t="str">
        <f>[1]Grades!B5</f>
        <v>A</v>
      </c>
      <c r="AA27" s="2"/>
    </row>
    <row r="28" spans="1:27" outlineLevel="3">
      <c r="A28" s="4">
        <v>108</v>
      </c>
      <c r="B28" t="s">
        <v>14</v>
      </c>
      <c r="C28" t="s">
        <v>15</v>
      </c>
      <c r="D28" t="s">
        <v>59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f t="shared" si="0"/>
        <v>8</v>
      </c>
      <c r="N28" s="3">
        <f t="shared" si="1"/>
        <v>1</v>
      </c>
      <c r="O28" t="str">
        <f t="shared" si="2"/>
        <v>WIL108</v>
      </c>
      <c r="P28" s="6" t="str">
        <f>[1]Grades!B10</f>
        <v>A</v>
      </c>
      <c r="AA28" s="2"/>
    </row>
    <row r="29" spans="1:27" outlineLevel="3">
      <c r="A29" s="4">
        <v>120</v>
      </c>
      <c r="B29" t="s">
        <v>33</v>
      </c>
      <c r="C29" t="s">
        <v>34</v>
      </c>
      <c r="D29" t="s">
        <v>59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f t="shared" si="0"/>
        <v>8</v>
      </c>
      <c r="N29" s="3">
        <f t="shared" si="1"/>
        <v>1</v>
      </c>
      <c r="O29" t="str">
        <f t="shared" si="2"/>
        <v>WIL120</v>
      </c>
      <c r="P29" s="6" t="str">
        <f>[1]Grades!B22</f>
        <v>B</v>
      </c>
      <c r="AA29" s="2"/>
    </row>
    <row r="30" spans="1:27" outlineLevel="3">
      <c r="A30" s="4">
        <v>124</v>
      </c>
      <c r="B30" t="s">
        <v>41</v>
      </c>
      <c r="C30" t="s">
        <v>42</v>
      </c>
      <c r="D30" t="s">
        <v>59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f t="shared" si="0"/>
        <v>6</v>
      </c>
      <c r="N30" s="3">
        <f t="shared" si="1"/>
        <v>0.75</v>
      </c>
      <c r="O30" t="str">
        <f t="shared" si="2"/>
        <v>WRI124</v>
      </c>
      <c r="P30" s="6" t="str">
        <f>[1]Grades!B26</f>
        <v>C</v>
      </c>
      <c r="AA30" s="2"/>
    </row>
    <row r="31" spans="1:27" outlineLevel="2">
      <c r="A31" s="4"/>
      <c r="D31" s="12" t="s">
        <v>74</v>
      </c>
      <c r="N31" s="3">
        <f>SUBTOTAL(5,N17:N30)</f>
        <v>0.5</v>
      </c>
      <c r="AA31" s="2"/>
    </row>
    <row r="32" spans="1:27" outlineLevel="1">
      <c r="A32" s="4"/>
      <c r="D32" s="12" t="s">
        <v>71</v>
      </c>
      <c r="N32" s="3">
        <f>SUBTOTAL(1,N17:N30)</f>
        <v>0.8660714285714286</v>
      </c>
      <c r="AA32" s="2"/>
    </row>
    <row r="33" spans="1:27">
      <c r="A33" s="4"/>
      <c r="D33" s="12" t="s">
        <v>75</v>
      </c>
      <c r="N33" s="3">
        <f>SUBTOTAL(5,N3:N30)</f>
        <v>0.25</v>
      </c>
      <c r="AA33" s="2"/>
    </row>
    <row r="34" spans="1:27">
      <c r="A34" s="4"/>
      <c r="D34" s="12" t="s">
        <v>72</v>
      </c>
      <c r="N34" s="3">
        <f>SUBTOTAL(1,N3:N30)</f>
        <v>0.86057692307692313</v>
      </c>
      <c r="AA34" s="2"/>
    </row>
    <row r="36" spans="1:27" ht="13.5" thickBot="1"/>
    <row r="37" spans="1:27">
      <c r="B37" s="42" t="s">
        <v>76</v>
      </c>
      <c r="C37" s="43"/>
      <c r="D37" s="44"/>
    </row>
    <row r="38" spans="1:27">
      <c r="B38" s="45"/>
      <c r="C38" s="46"/>
      <c r="D38" s="47"/>
    </row>
    <row r="39" spans="1:27">
      <c r="B39" s="13" t="s">
        <v>77</v>
      </c>
      <c r="C39" s="14"/>
      <c r="D39" s="15">
        <f>COUNTIF(P3:P14,"A")</f>
        <v>5</v>
      </c>
    </row>
    <row r="40" spans="1:27">
      <c r="B40" s="13" t="s">
        <v>78</v>
      </c>
      <c r="C40" s="14"/>
      <c r="D40" s="15">
        <f>COUNTIF(P3:P14,"B")</f>
        <v>5</v>
      </c>
    </row>
    <row r="41" spans="1:27" ht="13.5" thickBot="1">
      <c r="B41" s="16" t="s">
        <v>79</v>
      </c>
      <c r="C41" s="17"/>
      <c r="D41" s="18">
        <f>COUNTIF(P3:P14,"C")</f>
        <v>2</v>
      </c>
    </row>
    <row r="43" spans="1:27" ht="13.5" thickBot="1"/>
    <row r="44" spans="1:27">
      <c r="B44" s="42" t="s">
        <v>80</v>
      </c>
      <c r="C44" s="43"/>
      <c r="D44" s="44"/>
    </row>
    <row r="45" spans="1:27">
      <c r="B45" s="45"/>
      <c r="C45" s="46"/>
      <c r="D45" s="47"/>
    </row>
    <row r="46" spans="1:27">
      <c r="B46" s="13" t="s">
        <v>77</v>
      </c>
      <c r="C46" s="14"/>
      <c r="D46" s="15">
        <f>COUNTIF(P17:P30,"A")</f>
        <v>4</v>
      </c>
    </row>
    <row r="47" spans="1:27">
      <c r="B47" s="13" t="s">
        <v>78</v>
      </c>
      <c r="C47" s="14"/>
      <c r="D47" s="15">
        <f>COUNTIF(P17:P30,"B")</f>
        <v>7</v>
      </c>
    </row>
    <row r="48" spans="1:27" ht="13.5" thickBot="1">
      <c r="B48" s="16" t="s">
        <v>79</v>
      </c>
      <c r="C48" s="17"/>
      <c r="D48" s="18">
        <f>COUNTIF(P17:P30,"C")</f>
        <v>3</v>
      </c>
    </row>
  </sheetData>
  <mergeCells count="3">
    <mergeCell ref="A1:D1"/>
    <mergeCell ref="B37:D38"/>
    <mergeCell ref="B44:D45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E15" sqref="E15"/>
    </sheetView>
  </sheetViews>
  <sheetFormatPr defaultRowHeight="12.75"/>
  <cols>
    <col min="1" max="1" width="11.5703125" bestFit="1" customWidth="1"/>
    <col min="2" max="2" width="10.85546875" bestFit="1" customWidth="1"/>
    <col min="3" max="3" width="10" bestFit="1" customWidth="1"/>
    <col min="5" max="5" width="12.28515625" bestFit="1" customWidth="1"/>
  </cols>
  <sheetData>
    <row r="1" spans="1:8">
      <c r="A1" s="8" t="s">
        <v>69</v>
      </c>
      <c r="B1" s="8" t="s">
        <v>47</v>
      </c>
      <c r="C1" s="8" t="s">
        <v>48</v>
      </c>
      <c r="D1" s="8" t="s">
        <v>58</v>
      </c>
      <c r="E1" s="8" t="s">
        <v>81</v>
      </c>
      <c r="F1" s="20" t="s">
        <v>82</v>
      </c>
      <c r="G1" s="8" t="s">
        <v>83</v>
      </c>
      <c r="H1" s="8" t="s">
        <v>84</v>
      </c>
    </row>
    <row r="2" spans="1:8">
      <c r="A2" s="5">
        <v>101</v>
      </c>
      <c r="B2" t="s">
        <v>0</v>
      </c>
      <c r="C2" t="s">
        <v>1</v>
      </c>
      <c r="D2" t="s">
        <v>59</v>
      </c>
      <c r="E2" s="19">
        <v>23010</v>
      </c>
      <c r="F2" t="s">
        <v>86</v>
      </c>
      <c r="G2">
        <f>MONTH(E2)</f>
        <v>12</v>
      </c>
      <c r="H2">
        <f>YEAR(E2)</f>
        <v>1962</v>
      </c>
    </row>
    <row r="3" spans="1:8">
      <c r="A3" s="4">
        <v>102</v>
      </c>
      <c r="B3" t="s">
        <v>2</v>
      </c>
      <c r="C3" t="s">
        <v>3</v>
      </c>
      <c r="D3" t="s">
        <v>59</v>
      </c>
      <c r="E3" s="19">
        <v>25835</v>
      </c>
      <c r="F3" t="s">
        <v>86</v>
      </c>
      <c r="G3">
        <f t="shared" ref="G3:G27" si="0">MONTH(E3)</f>
        <v>9</v>
      </c>
      <c r="H3">
        <f t="shared" ref="H3:H27" si="1">YEAR(E3)</f>
        <v>1970</v>
      </c>
    </row>
    <row r="4" spans="1:8">
      <c r="A4" s="4">
        <v>103</v>
      </c>
      <c r="B4" t="s">
        <v>4</v>
      </c>
      <c r="C4" t="s">
        <v>5</v>
      </c>
      <c r="D4" t="s">
        <v>59</v>
      </c>
      <c r="E4" s="19">
        <v>31172</v>
      </c>
      <c r="F4" t="s">
        <v>87</v>
      </c>
      <c r="G4">
        <f t="shared" si="0"/>
        <v>5</v>
      </c>
      <c r="H4">
        <f t="shared" si="1"/>
        <v>1985</v>
      </c>
    </row>
    <row r="5" spans="1:8">
      <c r="A5" s="5">
        <v>104</v>
      </c>
      <c r="B5" t="s">
        <v>6</v>
      </c>
      <c r="C5" t="s">
        <v>7</v>
      </c>
      <c r="D5" t="s">
        <v>60</v>
      </c>
      <c r="E5" s="19">
        <v>27860</v>
      </c>
      <c r="F5" t="s">
        <v>87</v>
      </c>
      <c r="G5">
        <f t="shared" si="0"/>
        <v>4</v>
      </c>
      <c r="H5">
        <f t="shared" si="1"/>
        <v>1976</v>
      </c>
    </row>
    <row r="6" spans="1:8">
      <c r="A6" s="4">
        <v>105</v>
      </c>
      <c r="B6" t="s">
        <v>8</v>
      </c>
      <c r="C6" t="s">
        <v>9</v>
      </c>
      <c r="D6" t="s">
        <v>60</v>
      </c>
      <c r="E6" s="19">
        <v>24532</v>
      </c>
      <c r="F6" t="s">
        <v>85</v>
      </c>
      <c r="G6">
        <f t="shared" si="0"/>
        <v>3</v>
      </c>
      <c r="H6">
        <f t="shared" si="1"/>
        <v>1967</v>
      </c>
    </row>
    <row r="7" spans="1:8">
      <c r="A7" s="4">
        <v>106</v>
      </c>
      <c r="B7" t="s">
        <v>10</v>
      </c>
      <c r="C7" t="s">
        <v>11</v>
      </c>
      <c r="D7" t="s">
        <v>60</v>
      </c>
      <c r="E7" s="19">
        <v>29917</v>
      </c>
      <c r="F7" t="s">
        <v>87</v>
      </c>
      <c r="G7">
        <f t="shared" si="0"/>
        <v>11</v>
      </c>
      <c r="H7">
        <f t="shared" si="1"/>
        <v>1981</v>
      </c>
    </row>
    <row r="8" spans="1:8">
      <c r="A8" s="5">
        <v>107</v>
      </c>
      <c r="B8" t="s">
        <v>12</v>
      </c>
      <c r="C8" t="s">
        <v>13</v>
      </c>
      <c r="D8" t="s">
        <v>59</v>
      </c>
      <c r="E8" s="19">
        <v>25001</v>
      </c>
      <c r="F8" t="s">
        <v>85</v>
      </c>
      <c r="G8">
        <f t="shared" si="0"/>
        <v>6</v>
      </c>
      <c r="H8">
        <f t="shared" si="1"/>
        <v>1968</v>
      </c>
    </row>
    <row r="9" spans="1:8">
      <c r="A9" s="4">
        <v>108</v>
      </c>
      <c r="B9" t="s">
        <v>14</v>
      </c>
      <c r="C9" t="s">
        <v>15</v>
      </c>
      <c r="D9" t="s">
        <v>59</v>
      </c>
      <c r="E9" s="19">
        <v>29145</v>
      </c>
      <c r="F9" t="s">
        <v>87</v>
      </c>
      <c r="G9">
        <f t="shared" si="0"/>
        <v>10</v>
      </c>
      <c r="H9">
        <f t="shared" si="1"/>
        <v>1979</v>
      </c>
    </row>
    <row r="10" spans="1:8">
      <c r="A10" s="4">
        <v>109</v>
      </c>
      <c r="B10" t="s">
        <v>16</v>
      </c>
      <c r="C10" t="s">
        <v>17</v>
      </c>
      <c r="D10" t="s">
        <v>60</v>
      </c>
      <c r="E10" s="19">
        <v>24485</v>
      </c>
      <c r="F10" t="s">
        <v>87</v>
      </c>
      <c r="G10">
        <f t="shared" si="0"/>
        <v>1</v>
      </c>
      <c r="H10">
        <f t="shared" si="1"/>
        <v>1967</v>
      </c>
    </row>
    <row r="11" spans="1:8">
      <c r="A11" s="5">
        <v>110</v>
      </c>
      <c r="B11" t="s">
        <v>18</v>
      </c>
      <c r="C11" t="s">
        <v>15</v>
      </c>
      <c r="D11" t="s">
        <v>59</v>
      </c>
      <c r="E11" s="19">
        <v>23580</v>
      </c>
      <c r="F11" t="s">
        <v>85</v>
      </c>
      <c r="G11">
        <f t="shared" si="0"/>
        <v>7</v>
      </c>
      <c r="H11">
        <f t="shared" si="1"/>
        <v>1964</v>
      </c>
    </row>
    <row r="12" spans="1:8">
      <c r="A12" s="4">
        <v>111</v>
      </c>
      <c r="B12" t="s">
        <v>62</v>
      </c>
      <c r="C12" t="s">
        <v>63</v>
      </c>
      <c r="D12" t="s">
        <v>60</v>
      </c>
      <c r="E12" s="19">
        <v>30952</v>
      </c>
      <c r="F12" t="s">
        <v>85</v>
      </c>
      <c r="G12">
        <f t="shared" si="0"/>
        <v>9</v>
      </c>
      <c r="H12">
        <f t="shared" si="1"/>
        <v>1984</v>
      </c>
    </row>
    <row r="13" spans="1:8">
      <c r="A13" s="4">
        <v>112</v>
      </c>
      <c r="B13" t="s">
        <v>64</v>
      </c>
      <c r="C13" t="s">
        <v>65</v>
      </c>
      <c r="D13" t="s">
        <v>59</v>
      </c>
      <c r="E13" s="19">
        <v>22330</v>
      </c>
      <c r="F13" t="s">
        <v>87</v>
      </c>
      <c r="G13">
        <f t="shared" si="0"/>
        <v>2</v>
      </c>
      <c r="H13">
        <f t="shared" si="1"/>
        <v>1961</v>
      </c>
    </row>
    <row r="14" spans="1:8">
      <c r="A14" s="5">
        <v>113</v>
      </c>
      <c r="B14" t="s">
        <v>19</v>
      </c>
      <c r="C14" t="s">
        <v>20</v>
      </c>
      <c r="D14" t="s">
        <v>60</v>
      </c>
      <c r="E14" s="19">
        <v>23262</v>
      </c>
      <c r="F14" t="s">
        <v>86</v>
      </c>
      <c r="G14">
        <f t="shared" si="0"/>
        <v>9</v>
      </c>
      <c r="H14">
        <f t="shared" si="1"/>
        <v>1963</v>
      </c>
    </row>
    <row r="15" spans="1:8">
      <c r="A15" s="4">
        <v>114</v>
      </c>
      <c r="B15" t="s">
        <v>21</v>
      </c>
      <c r="C15" t="s">
        <v>22</v>
      </c>
      <c r="D15" t="s">
        <v>59</v>
      </c>
      <c r="E15" s="19">
        <v>30448</v>
      </c>
      <c r="F15" t="s">
        <v>86</v>
      </c>
      <c r="G15">
        <f t="shared" si="0"/>
        <v>5</v>
      </c>
      <c r="H15">
        <f t="shared" si="1"/>
        <v>1983</v>
      </c>
    </row>
    <row r="16" spans="1:8">
      <c r="A16" s="4">
        <v>115</v>
      </c>
      <c r="B16" t="s">
        <v>23</v>
      </c>
      <c r="C16" t="s">
        <v>24</v>
      </c>
      <c r="D16" t="s">
        <v>60</v>
      </c>
      <c r="E16" s="19">
        <v>29119</v>
      </c>
      <c r="F16" t="s">
        <v>85</v>
      </c>
      <c r="G16">
        <f t="shared" si="0"/>
        <v>9</v>
      </c>
      <c r="H16">
        <f t="shared" si="1"/>
        <v>1979</v>
      </c>
    </row>
    <row r="17" spans="1:8">
      <c r="A17" s="5">
        <v>116</v>
      </c>
      <c r="B17" t="s">
        <v>25</v>
      </c>
      <c r="C17" t="s">
        <v>26</v>
      </c>
      <c r="D17" t="s">
        <v>59</v>
      </c>
      <c r="E17" s="19">
        <v>26858</v>
      </c>
      <c r="F17" t="s">
        <v>85</v>
      </c>
      <c r="G17">
        <f t="shared" si="0"/>
        <v>7</v>
      </c>
      <c r="H17">
        <f t="shared" si="1"/>
        <v>1973</v>
      </c>
    </row>
    <row r="18" spans="1:8">
      <c r="A18" s="4">
        <v>117</v>
      </c>
      <c r="B18" t="s">
        <v>27</v>
      </c>
      <c r="C18" t="s">
        <v>28</v>
      </c>
      <c r="D18" t="s">
        <v>59</v>
      </c>
      <c r="E18" s="19">
        <v>29586</v>
      </c>
      <c r="F18" t="s">
        <v>87</v>
      </c>
      <c r="G18">
        <f t="shared" si="0"/>
        <v>12</v>
      </c>
      <c r="H18">
        <f t="shared" si="1"/>
        <v>1980</v>
      </c>
    </row>
    <row r="19" spans="1:8">
      <c r="A19" s="4">
        <v>118</v>
      </c>
      <c r="B19" t="s">
        <v>29</v>
      </c>
      <c r="C19" t="s">
        <v>30</v>
      </c>
      <c r="D19" t="s">
        <v>60</v>
      </c>
      <c r="E19" s="19">
        <v>26771</v>
      </c>
      <c r="F19" t="s">
        <v>87</v>
      </c>
      <c r="G19">
        <f t="shared" si="0"/>
        <v>4</v>
      </c>
      <c r="H19">
        <f t="shared" si="1"/>
        <v>1973</v>
      </c>
    </row>
    <row r="20" spans="1:8">
      <c r="A20" s="5">
        <v>119</v>
      </c>
      <c r="B20" t="s">
        <v>31</v>
      </c>
      <c r="C20" t="s">
        <v>32</v>
      </c>
      <c r="D20" t="s">
        <v>60</v>
      </c>
      <c r="E20" s="19">
        <v>28158</v>
      </c>
      <c r="F20" t="s">
        <v>85</v>
      </c>
      <c r="G20">
        <f t="shared" si="0"/>
        <v>2</v>
      </c>
      <c r="H20">
        <f t="shared" si="1"/>
        <v>1977</v>
      </c>
    </row>
    <row r="21" spans="1:8">
      <c r="A21" s="4">
        <v>120</v>
      </c>
      <c r="B21" t="s">
        <v>33</v>
      </c>
      <c r="C21" t="s">
        <v>34</v>
      </c>
      <c r="D21" t="s">
        <v>59</v>
      </c>
      <c r="E21" s="19">
        <v>22413</v>
      </c>
      <c r="F21" t="s">
        <v>85</v>
      </c>
      <c r="G21">
        <f t="shared" si="0"/>
        <v>5</v>
      </c>
      <c r="H21">
        <f t="shared" si="1"/>
        <v>1961</v>
      </c>
    </row>
    <row r="22" spans="1:8">
      <c r="A22" s="4">
        <v>121</v>
      </c>
      <c r="B22" t="s">
        <v>35</v>
      </c>
      <c r="C22" t="s">
        <v>36</v>
      </c>
      <c r="D22" t="s">
        <v>59</v>
      </c>
      <c r="E22" s="19">
        <v>29893</v>
      </c>
      <c r="F22" t="s">
        <v>85</v>
      </c>
      <c r="G22">
        <f t="shared" si="0"/>
        <v>11</v>
      </c>
      <c r="H22">
        <f t="shared" si="1"/>
        <v>1981</v>
      </c>
    </row>
    <row r="23" spans="1:8">
      <c r="A23" s="5">
        <v>122</v>
      </c>
      <c r="B23" t="s">
        <v>37</v>
      </c>
      <c r="C23" t="s">
        <v>38</v>
      </c>
      <c r="D23" t="s">
        <v>60</v>
      </c>
      <c r="E23" s="19">
        <v>25364</v>
      </c>
      <c r="F23" t="s">
        <v>87</v>
      </c>
      <c r="G23">
        <f t="shared" si="0"/>
        <v>6</v>
      </c>
      <c r="H23">
        <f t="shared" si="1"/>
        <v>1969</v>
      </c>
    </row>
    <row r="24" spans="1:8">
      <c r="A24" s="4">
        <v>123</v>
      </c>
      <c r="B24" t="s">
        <v>39</v>
      </c>
      <c r="C24" t="s">
        <v>40</v>
      </c>
      <c r="D24" t="s">
        <v>59</v>
      </c>
      <c r="E24" s="19">
        <v>31696</v>
      </c>
      <c r="F24" t="s">
        <v>85</v>
      </c>
      <c r="G24">
        <f t="shared" si="0"/>
        <v>10</v>
      </c>
      <c r="H24">
        <f t="shared" si="1"/>
        <v>1986</v>
      </c>
    </row>
    <row r="25" spans="1:8">
      <c r="A25" s="4">
        <v>124</v>
      </c>
      <c r="B25" t="s">
        <v>41</v>
      </c>
      <c r="C25" t="s">
        <v>42</v>
      </c>
      <c r="D25" t="s">
        <v>59</v>
      </c>
      <c r="E25" s="19">
        <v>31636</v>
      </c>
      <c r="F25" t="s">
        <v>86</v>
      </c>
      <c r="G25">
        <f t="shared" si="0"/>
        <v>8</v>
      </c>
      <c r="H25">
        <f t="shared" si="1"/>
        <v>1986</v>
      </c>
    </row>
    <row r="26" spans="1:8">
      <c r="A26" s="5">
        <v>125</v>
      </c>
      <c r="B26" t="s">
        <v>43</v>
      </c>
      <c r="C26" t="s">
        <v>44</v>
      </c>
      <c r="D26" t="s">
        <v>60</v>
      </c>
      <c r="E26" s="19">
        <v>28016</v>
      </c>
      <c r="F26" t="s">
        <v>86</v>
      </c>
      <c r="G26">
        <f t="shared" si="0"/>
        <v>9</v>
      </c>
      <c r="H26">
        <f t="shared" si="1"/>
        <v>1976</v>
      </c>
    </row>
    <row r="27" spans="1:8">
      <c r="A27" s="4">
        <v>126</v>
      </c>
      <c r="B27" t="s">
        <v>45</v>
      </c>
      <c r="C27" t="s">
        <v>46</v>
      </c>
      <c r="D27" t="s">
        <v>60</v>
      </c>
      <c r="E27" s="19">
        <v>30228</v>
      </c>
      <c r="F27" t="s">
        <v>85</v>
      </c>
      <c r="G27">
        <f t="shared" si="0"/>
        <v>10</v>
      </c>
      <c r="H27">
        <f t="shared" si="1"/>
        <v>1982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3:F14"/>
  <sheetViews>
    <sheetView workbookViewId="0">
      <selection activeCell="A5" sqref="A5"/>
    </sheetView>
  </sheetViews>
  <sheetFormatPr defaultRowHeight="12.75"/>
  <cols>
    <col min="1" max="1" width="16" bestFit="1" customWidth="1"/>
    <col min="2" max="2" width="7.140625" bestFit="1" customWidth="1"/>
    <col min="3" max="5" width="8.28515625" bestFit="1" customWidth="1"/>
    <col min="6" max="6" width="10.5703125" bestFit="1" customWidth="1"/>
  </cols>
  <sheetData>
    <row r="3" spans="1:6">
      <c r="A3" s="25" t="s">
        <v>89</v>
      </c>
      <c r="B3" s="23"/>
      <c r="C3" s="25" t="s">
        <v>82</v>
      </c>
      <c r="D3" s="23"/>
      <c r="E3" s="23"/>
      <c r="F3" s="24"/>
    </row>
    <row r="4" spans="1:6">
      <c r="A4" s="25" t="s">
        <v>92</v>
      </c>
      <c r="B4" s="25" t="s">
        <v>84</v>
      </c>
      <c r="C4" s="21" t="s">
        <v>87</v>
      </c>
      <c r="D4" s="22" t="s">
        <v>85</v>
      </c>
      <c r="E4" s="22" t="s">
        <v>86</v>
      </c>
      <c r="F4" s="26" t="s">
        <v>88</v>
      </c>
    </row>
    <row r="5" spans="1:6">
      <c r="A5" s="21" t="s">
        <v>93</v>
      </c>
      <c r="B5" s="21">
        <v>1961</v>
      </c>
      <c r="C5" s="31">
        <v>1</v>
      </c>
      <c r="D5" s="32">
        <v>1</v>
      </c>
      <c r="E5" s="32"/>
      <c r="F5" s="33">
        <v>2</v>
      </c>
    </row>
    <row r="6" spans="1:6">
      <c r="A6" s="35"/>
      <c r="B6" s="36">
        <v>1962</v>
      </c>
      <c r="C6" s="37"/>
      <c r="D6" s="38"/>
      <c r="E6" s="38">
        <v>1</v>
      </c>
      <c r="F6" s="39">
        <v>1</v>
      </c>
    </row>
    <row r="7" spans="1:6">
      <c r="A7" s="35"/>
      <c r="B7" s="36">
        <v>1963</v>
      </c>
      <c r="C7" s="37"/>
      <c r="D7" s="38"/>
      <c r="E7" s="38">
        <v>1</v>
      </c>
      <c r="F7" s="39">
        <v>1</v>
      </c>
    </row>
    <row r="8" spans="1:6">
      <c r="A8" s="35"/>
      <c r="B8" s="36">
        <v>1964</v>
      </c>
      <c r="C8" s="37"/>
      <c r="D8" s="38">
        <v>1</v>
      </c>
      <c r="E8" s="38"/>
      <c r="F8" s="39">
        <v>1</v>
      </c>
    </row>
    <row r="9" spans="1:6">
      <c r="A9" s="35"/>
      <c r="B9" s="36">
        <v>1967</v>
      </c>
      <c r="C9" s="37">
        <v>1</v>
      </c>
      <c r="D9" s="38">
        <v>1</v>
      </c>
      <c r="E9" s="38"/>
      <c r="F9" s="39">
        <v>2</v>
      </c>
    </row>
    <row r="10" spans="1:6">
      <c r="A10" s="35"/>
      <c r="B10" s="36">
        <v>1968</v>
      </c>
      <c r="C10" s="37"/>
      <c r="D10" s="38">
        <v>1</v>
      </c>
      <c r="E10" s="38"/>
      <c r="F10" s="39">
        <v>1</v>
      </c>
    </row>
    <row r="11" spans="1:6">
      <c r="A11" s="35"/>
      <c r="B11" s="36">
        <v>1969</v>
      </c>
      <c r="C11" s="37">
        <v>1</v>
      </c>
      <c r="D11" s="38"/>
      <c r="E11" s="38"/>
      <c r="F11" s="39">
        <v>1</v>
      </c>
    </row>
    <row r="12" spans="1:6">
      <c r="A12" s="21" t="s">
        <v>90</v>
      </c>
      <c r="B12" s="23"/>
      <c r="C12" s="31">
        <v>3</v>
      </c>
      <c r="D12" s="32">
        <v>3</v>
      </c>
      <c r="E12" s="32">
        <v>2</v>
      </c>
      <c r="F12" s="33">
        <v>8</v>
      </c>
    </row>
    <row r="13" spans="1:6">
      <c r="A13" s="21" t="s">
        <v>91</v>
      </c>
      <c r="B13" s="23"/>
      <c r="C13" s="31">
        <v>3</v>
      </c>
      <c r="D13" s="32">
        <v>4</v>
      </c>
      <c r="E13" s="32">
        <v>2</v>
      </c>
      <c r="F13" s="33">
        <v>9</v>
      </c>
    </row>
    <row r="14" spans="1:6">
      <c r="A14" s="27" t="s">
        <v>88</v>
      </c>
      <c r="B14" s="34"/>
      <c r="C14" s="28">
        <v>9</v>
      </c>
      <c r="D14" s="29">
        <v>11</v>
      </c>
      <c r="E14" s="29">
        <v>6</v>
      </c>
      <c r="F14" s="30">
        <v>26</v>
      </c>
    </row>
  </sheetData>
  <phoneticPr fontId="0" type="noConversion"/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Details</vt:lpstr>
      <vt:lpstr>Table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2004-02-05T09:24:45Z</cp:lastPrinted>
  <dcterms:created xsi:type="dcterms:W3CDTF">2000-04-26T13:57:27Z</dcterms:created>
  <dcterms:modified xsi:type="dcterms:W3CDTF">2009-06-19T14:09:13Z</dcterms:modified>
</cp:coreProperties>
</file>