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AN\PycharmProjects\wutt\"/>
    </mc:Choice>
  </mc:AlternateContent>
  <xr:revisionPtr revIDLastSave="0" documentId="13_ncr:1_{AEB9E654-FE47-41EC-9772-157FCE6780E1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条数OK" sheetId="3" r:id="rId1"/>
    <sheet name="条数" sheetId="1" r:id="rId2"/>
    <sheet name="所有落地表" sheetId="5" r:id="rId3"/>
    <sheet name="SQL Statement" sheetId="2" state="hidden" r:id="rId4"/>
    <sheet name="RETAIL IND (2)" sheetId="6" r:id="rId5"/>
    <sheet name="RETAIL IND" sheetId="4" r:id="rId6"/>
  </sheets>
  <definedNames>
    <definedName name="_xlnm._FilterDatabase" localSheetId="5" hidden="1">'RETAIL IND'!$A$1:$G$815</definedName>
    <definedName name="_xlnm._FilterDatabase" localSheetId="4" hidden="1">'RETAIL IND (2)'!$A$1:$E$74</definedName>
    <definedName name="_xlnm._FilterDatabase" localSheetId="1" hidden="1">条数!$A$1:$J$95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54" i="3"/>
  <c r="E5" i="3" l="1"/>
  <c r="E3" i="3" l="1"/>
  <c r="D3" i="3"/>
  <c r="E4" i="3"/>
  <c r="D4" i="3"/>
  <c r="E6" i="3"/>
  <c r="E7" i="3"/>
  <c r="E8" i="3"/>
  <c r="D8" i="3"/>
  <c r="E9" i="3"/>
  <c r="D9" i="3"/>
  <c r="E10" i="3"/>
  <c r="D10" i="3"/>
  <c r="E11" i="3"/>
  <c r="E12" i="3"/>
  <c r="D12" i="3"/>
  <c r="E13" i="3"/>
  <c r="D13" i="3"/>
  <c r="E14" i="3"/>
  <c r="E15" i="3"/>
  <c r="E16" i="3"/>
  <c r="E17" i="3"/>
  <c r="E18" i="3"/>
  <c r="E19" i="3"/>
  <c r="E20" i="3"/>
  <c r="E21" i="3"/>
  <c r="E22" i="3"/>
  <c r="D22" i="3"/>
  <c r="E23" i="3"/>
  <c r="D23" i="3"/>
  <c r="E24" i="3"/>
  <c r="D24" i="3"/>
  <c r="E25" i="3"/>
  <c r="D25" i="3"/>
  <c r="E26" i="3"/>
  <c r="D26" i="3"/>
  <c r="E27" i="3"/>
  <c r="E28" i="3"/>
  <c r="D28" i="3"/>
  <c r="E29" i="3"/>
  <c r="D29" i="3"/>
  <c r="E30" i="3"/>
  <c r="E31" i="3"/>
  <c r="D31" i="3"/>
  <c r="E32" i="3"/>
  <c r="D32" i="3"/>
  <c r="E33" i="3"/>
  <c r="D33" i="3"/>
  <c r="E34" i="3"/>
  <c r="D34" i="3"/>
  <c r="E35" i="3"/>
  <c r="D35" i="3"/>
  <c r="E36" i="3"/>
  <c r="D36" i="3"/>
  <c r="E37" i="3"/>
  <c r="D37" i="3"/>
  <c r="E38" i="3"/>
  <c r="D38" i="3"/>
  <c r="E39" i="3"/>
  <c r="D39" i="3"/>
  <c r="E40" i="3"/>
  <c r="D40" i="3"/>
  <c r="E41" i="3"/>
  <c r="D41" i="3"/>
  <c r="E42" i="3"/>
  <c r="D42" i="3"/>
  <c r="E43" i="3"/>
  <c r="D43" i="3"/>
  <c r="E44" i="3"/>
  <c r="D44" i="3"/>
  <c r="E45" i="3"/>
  <c r="D45" i="3"/>
  <c r="E46" i="3"/>
  <c r="D46" i="3"/>
  <c r="E47" i="3"/>
  <c r="D47" i="3"/>
  <c r="E48" i="3"/>
  <c r="D48" i="3"/>
  <c r="E49" i="3"/>
  <c r="D49" i="3"/>
  <c r="E50" i="3"/>
  <c r="D50" i="3"/>
  <c r="E51" i="3"/>
  <c r="D51" i="3"/>
  <c r="E52" i="3"/>
  <c r="D52" i="3"/>
  <c r="E53" i="3"/>
  <c r="D53" i="3"/>
  <c r="E54" i="3"/>
  <c r="E55" i="3"/>
  <c r="D55" i="3"/>
  <c r="E56" i="3"/>
  <c r="D56" i="3"/>
  <c r="E57" i="3"/>
  <c r="D57" i="3"/>
  <c r="D2" i="3"/>
  <c r="E2" i="3"/>
  <c r="H5" i="4" l="1"/>
  <c r="H6" i="4"/>
  <c r="H7" i="4" s="1"/>
  <c r="H8" i="4"/>
  <c r="H9" i="4"/>
  <c r="H10" i="4"/>
  <c r="H11" i="4"/>
  <c r="H12" i="4" s="1"/>
  <c r="H13" i="4"/>
  <c r="H14" i="4"/>
  <c r="H15" i="4"/>
  <c r="H16" i="4"/>
  <c r="H17" i="4"/>
  <c r="H18" i="4"/>
  <c r="H19" i="4"/>
  <c r="H20" i="4" s="1"/>
  <c r="H21" i="4"/>
  <c r="H22" i="4"/>
  <c r="H23" i="4"/>
  <c r="H24" i="4" s="1"/>
  <c r="H25" i="4"/>
  <c r="H26" i="4"/>
  <c r="H27" i="4" s="1"/>
  <c r="H28" i="4"/>
  <c r="H29" i="4" s="1"/>
  <c r="H30" i="4" s="1"/>
  <c r="H31" i="4"/>
  <c r="H32" i="4"/>
  <c r="H33" i="4"/>
  <c r="H34" i="4" s="1"/>
  <c r="H35" i="4"/>
  <c r="H36" i="4"/>
  <c r="H37" i="4" s="1"/>
  <c r="H38" i="4" s="1"/>
  <c r="H39" i="4"/>
  <c r="H40" i="4" s="1"/>
  <c r="H41" i="4"/>
  <c r="H42" i="4" s="1"/>
  <c r="H43" i="4" s="1"/>
  <c r="H44" i="4"/>
  <c r="H45" i="4" s="1"/>
  <c r="H46" i="4"/>
  <c r="H47" i="4" s="1"/>
  <c r="H48" i="4" s="1"/>
  <c r="H49" i="4"/>
  <c r="H50" i="4" s="1"/>
  <c r="H51" i="4"/>
  <c r="H52" i="4" s="1"/>
  <c r="H53" i="4"/>
  <c r="H54" i="4" s="1"/>
  <c r="H55" i="4"/>
  <c r="H56" i="4" s="1"/>
  <c r="H57" i="4" s="1"/>
  <c r="H58" i="4"/>
  <c r="H59" i="4" s="1"/>
  <c r="H60" i="4" s="1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 s="1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 s="1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 s="1"/>
  <c r="H172" i="4"/>
  <c r="H173" i="4" s="1"/>
  <c r="H174" i="4" s="1"/>
  <c r="H175" i="4" s="1"/>
  <c r="H176" i="4"/>
  <c r="H177" i="4"/>
  <c r="H178" i="4" s="1"/>
  <c r="H179" i="4"/>
  <c r="H180" i="4" s="1"/>
  <c r="H181" i="4" s="1"/>
  <c r="H182" i="4" s="1"/>
  <c r="H183" i="4"/>
  <c r="H184" i="4" s="1"/>
  <c r="H185" i="4" s="1"/>
  <c r="H186" i="4" s="1"/>
  <c r="H187" i="4"/>
  <c r="H188" i="4" s="1"/>
  <c r="H189" i="4" s="1"/>
  <c r="H190" i="4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/>
  <c r="H202" i="4" s="1"/>
  <c r="H203" i="4" s="1"/>
  <c r="H204" i="4"/>
  <c r="H205" i="4"/>
  <c r="H206" i="4"/>
  <c r="H207" i="4" s="1"/>
  <c r="H208" i="4" s="1"/>
  <c r="H209" i="4" s="1"/>
  <c r="H210" i="4" s="1"/>
  <c r="H211" i="4" s="1"/>
  <c r="H212" i="4"/>
  <c r="H213" i="4"/>
  <c r="H214" i="4" s="1"/>
  <c r="H215" i="4"/>
  <c r="H216" i="4"/>
  <c r="H217" i="4" s="1"/>
  <c r="H218" i="4" s="1"/>
  <c r="H219" i="4" s="1"/>
  <c r="H220" i="4"/>
  <c r="H221" i="4"/>
  <c r="H222" i="4" s="1"/>
  <c r="H223" i="4" s="1"/>
  <c r="H224" i="4"/>
  <c r="H225" i="4" s="1"/>
  <c r="H226" i="4"/>
  <c r="H227" i="4" s="1"/>
  <c r="H228" i="4"/>
  <c r="H229" i="4" s="1"/>
  <c r="H230" i="4"/>
  <c r="H231" i="4"/>
  <c r="H232" i="4"/>
  <c r="H233" i="4" s="1"/>
  <c r="H234" i="4" s="1"/>
  <c r="H235" i="4" s="1"/>
  <c r="H236" i="4" s="1"/>
  <c r="H237" i="4"/>
  <c r="H238" i="4" s="1"/>
  <c r="H239" i="4" s="1"/>
  <c r="H240" i="4" s="1"/>
  <c r="H241" i="4" s="1"/>
  <c r="H242" i="4"/>
  <c r="H243" i="4"/>
  <c r="H244" i="4" s="1"/>
  <c r="H245" i="4"/>
  <c r="H246" i="4" s="1"/>
  <c r="H247" i="4"/>
  <c r="H248" i="4" s="1"/>
  <c r="H249" i="4"/>
  <c r="H250" i="4"/>
  <c r="H251" i="4"/>
  <c r="H252" i="4" s="1"/>
  <c r="H253" i="4" s="1"/>
  <c r="H254" i="4" s="1"/>
  <c r="H255" i="4" s="1"/>
  <c r="H256" i="4" s="1"/>
  <c r="H257" i="4" s="1"/>
  <c r="H258" i="4" s="1"/>
  <c r="H259" i="4" s="1"/>
  <c r="H260" i="4"/>
  <c r="H261" i="4" s="1"/>
  <c r="H262" i="4" s="1"/>
  <c r="H263" i="4"/>
  <c r="H264" i="4" s="1"/>
  <c r="H265" i="4"/>
  <c r="H266" i="4"/>
  <c r="H267" i="4"/>
  <c r="H268" i="4" s="1"/>
  <c r="H269" i="4" s="1"/>
  <c r="H270" i="4"/>
  <c r="H271" i="4" s="1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 s="1"/>
  <c r="H290" i="4"/>
  <c r="H291" i="4" s="1"/>
  <c r="H292" i="4"/>
  <c r="H293" i="4"/>
  <c r="H294" i="4" s="1"/>
  <c r="H295" i="4"/>
  <c r="H296" i="4"/>
  <c r="H297" i="4" s="1"/>
  <c r="H298" i="4" s="1"/>
  <c r="H299" i="4" s="1"/>
  <c r="H300" i="4" s="1"/>
  <c r="H301" i="4" s="1"/>
  <c r="H302" i="4" s="1"/>
  <c r="H303" i="4" s="1"/>
  <c r="H304" i="4"/>
  <c r="H305" i="4" s="1"/>
  <c r="H306" i="4" s="1"/>
  <c r="H307" i="4" s="1"/>
  <c r="H308" i="4"/>
  <c r="H309" i="4" s="1"/>
  <c r="H310" i="4" s="1"/>
  <c r="H311" i="4" s="1"/>
  <c r="H312" i="4" s="1"/>
  <c r="H313" i="4"/>
  <c r="H314" i="4" s="1"/>
  <c r="H315" i="4"/>
  <c r="H316" i="4" s="1"/>
  <c r="H317" i="4" s="1"/>
  <c r="H318" i="4"/>
  <c r="H319" i="4"/>
  <c r="H320" i="4"/>
  <c r="H321" i="4"/>
  <c r="H322" i="4"/>
  <c r="H323" i="4" s="1"/>
  <c r="H324" i="4" s="1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 s="1"/>
  <c r="H429" i="4" s="1"/>
  <c r="H430" i="4" s="1"/>
  <c r="H431" i="4"/>
  <c r="H432" i="4" s="1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 s="1"/>
  <c r="H557" i="4" s="1"/>
  <c r="H558" i="4" s="1"/>
  <c r="H559" i="4" s="1"/>
  <c r="H560" i="4" s="1"/>
  <c r="H561" i="4"/>
  <c r="H562" i="4"/>
  <c r="H563" i="4"/>
  <c r="H564" i="4"/>
  <c r="H565" i="4" s="1"/>
  <c r="H566" i="4"/>
  <c r="H567" i="4"/>
  <c r="H568" i="4"/>
  <c r="H569" i="4"/>
  <c r="H570" i="4"/>
  <c r="H571" i="4"/>
  <c r="H572" i="4"/>
  <c r="H573" i="4" s="1"/>
  <c r="H574" i="4"/>
  <c r="H575" i="4" s="1"/>
  <c r="H576" i="4"/>
  <c r="H577" i="4"/>
  <c r="H578" i="4"/>
  <c r="H579" i="4" s="1"/>
  <c r="H580" i="4"/>
  <c r="H581" i="4"/>
  <c r="H582" i="4" s="1"/>
  <c r="H583" i="4" s="1"/>
  <c r="H584" i="4"/>
  <c r="H585" i="4" s="1"/>
  <c r="H586" i="4"/>
  <c r="H587" i="4"/>
  <c r="H588" i="4"/>
  <c r="H589" i="4"/>
  <c r="H590" i="4" s="1"/>
  <c r="H591" i="4"/>
  <c r="H592" i="4" s="1"/>
  <c r="H593" i="4" s="1"/>
  <c r="H594" i="4"/>
  <c r="H595" i="4"/>
  <c r="H596" i="4"/>
  <c r="H597" i="4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/>
  <c r="H626" i="4"/>
  <c r="H627" i="4" s="1"/>
  <c r="H628" i="4" s="1"/>
  <c r="H629" i="4"/>
  <c r="H630" i="4"/>
  <c r="H631" i="4"/>
  <c r="H632" i="4" s="1"/>
  <c r="H633" i="4" s="1"/>
  <c r="H634" i="4"/>
  <c r="H635" i="4"/>
  <c r="H636" i="4" s="1"/>
  <c r="H637" i="4" s="1"/>
  <c r="H638" i="4" s="1"/>
  <c r="H639" i="4"/>
  <c r="H640" i="4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/>
  <c r="H695" i="4" s="1"/>
  <c r="H696" i="4"/>
  <c r="H697" i="4"/>
  <c r="H698" i="4" s="1"/>
  <c r="H699" i="4" s="1"/>
  <c r="H700" i="4" s="1"/>
  <c r="H701" i="4"/>
  <c r="H702" i="4" s="1"/>
  <c r="H703" i="4" s="1"/>
  <c r="H704" i="4"/>
  <c r="H705" i="4" s="1"/>
  <c r="H706" i="4"/>
  <c r="H707" i="4"/>
  <c r="H708" i="4" s="1"/>
  <c r="H709" i="4" s="1"/>
  <c r="H710" i="4"/>
  <c r="H711" i="4" s="1"/>
  <c r="H712" i="4" s="1"/>
  <c r="H713" i="4"/>
  <c r="H714" i="4" s="1"/>
  <c r="H715" i="4" s="1"/>
  <c r="H716" i="4" s="1"/>
  <c r="H717" i="4" s="1"/>
  <c r="H718" i="4" s="1"/>
  <c r="H719" i="4" s="1"/>
  <c r="H720" i="4" s="1"/>
  <c r="H721" i="4" s="1"/>
  <c r="H722" i="4"/>
  <c r="H723" i="4"/>
  <c r="H724" i="4" s="1"/>
  <c r="H725" i="4" s="1"/>
  <c r="H726" i="4" s="1"/>
  <c r="H727" i="4" s="1"/>
  <c r="H728" i="4" s="1"/>
  <c r="H729" i="4" s="1"/>
  <c r="H730" i="4" s="1"/>
  <c r="H731" i="4" s="1"/>
  <c r="H732" i="4"/>
  <c r="H733" i="4"/>
  <c r="H734" i="4"/>
  <c r="H735" i="4" s="1"/>
  <c r="H736" i="4"/>
  <c r="H737" i="4" s="1"/>
  <c r="H738" i="4" s="1"/>
  <c r="H739" i="4"/>
  <c r="H740" i="4" s="1"/>
  <c r="H741" i="4" s="1"/>
  <c r="H742" i="4"/>
  <c r="H743" i="4"/>
  <c r="H744" i="4"/>
  <c r="H745" i="4"/>
  <c r="H746" i="4"/>
  <c r="H747" i="4"/>
  <c r="H748" i="4"/>
  <c r="H749" i="4" s="1"/>
  <c r="H750" i="4"/>
  <c r="H751" i="4" s="1"/>
  <c r="H752" i="4"/>
  <c r="H753" i="4"/>
  <c r="H754" i="4"/>
  <c r="H755" i="4"/>
  <c r="H756" i="4"/>
  <c r="H757" i="4"/>
  <c r="H758" i="4"/>
  <c r="H759" i="4"/>
  <c r="H760" i="4" s="1"/>
  <c r="H761" i="4"/>
  <c r="H762" i="4"/>
  <c r="H763" i="4"/>
  <c r="H764" i="4"/>
  <c r="H765" i="4"/>
  <c r="H766" i="4"/>
  <c r="H767" i="4"/>
  <c r="H768" i="4"/>
  <c r="H769" i="4"/>
  <c r="H770" i="4"/>
  <c r="H771" i="4"/>
  <c r="H772" i="4" s="1"/>
  <c r="H773" i="4"/>
  <c r="H774" i="4"/>
  <c r="H775" i="4"/>
  <c r="H776" i="4"/>
  <c r="H777" i="4"/>
  <c r="H778" i="4"/>
  <c r="H779" i="4"/>
  <c r="H780" i="4"/>
  <c r="H781" i="4"/>
  <c r="H782" i="4" s="1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 s="1"/>
  <c r="H814" i="4"/>
  <c r="H815" i="4"/>
  <c r="H3" i="4"/>
  <c r="H4" i="4" s="1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2" i="4"/>
  <c r="H4" i="3" l="1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2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</calcChain>
</file>

<file path=xl/sharedStrings.xml><?xml version="1.0" encoding="utf-8"?>
<sst xmlns="http://schemas.openxmlformats.org/spreadsheetml/2006/main" count="5510" uniqueCount="2078">
  <si>
    <t>SYSTEM</t>
  </si>
  <si>
    <t>'ODS_SAP_VOUCHERINFO'</t>
  </si>
  <si>
    <t>COUNT(*)</t>
  </si>
  <si>
    <t>PRD</t>
  </si>
  <si>
    <t>ARCH_CITY</t>
  </si>
  <si>
    <t>ARCH_DIC_ITEM</t>
  </si>
  <si>
    <t>ARCH_PROVINCE</t>
  </si>
  <si>
    <t>ARCH_TEMPLATE</t>
  </si>
  <si>
    <t>ARCH_USER</t>
  </si>
  <si>
    <t>CFL_BANK_CITY_MP</t>
  </si>
  <si>
    <t>CFL_BANK_PROV_MP</t>
  </si>
  <si>
    <t>CFL_DIC_MP</t>
  </si>
  <si>
    <t>ODS_AP_PRELOAN_APPINFO_EXT</t>
  </si>
  <si>
    <t>ODS_AP_PRELOAN_ARJ_OVERRIDE</t>
  </si>
  <si>
    <t>ODS_AP_PRELOAN_ELE_AUTH</t>
  </si>
  <si>
    <t>ODS_AP_PRELOAN_LENDINGPOOL</t>
  </si>
  <si>
    <t>ODS_AP_PRELOAN_OCR_RESULT</t>
  </si>
  <si>
    <t>ODS_BKPF</t>
  </si>
  <si>
    <t>ODS_BK_CONT_TRANS_INFO_CFL</t>
  </si>
  <si>
    <t>ODS_B_DF_PERDIS</t>
  </si>
  <si>
    <t>ODS_CFL_001_SP_APP</t>
  </si>
  <si>
    <t>ODS_CFL_001_SP_RESP</t>
  </si>
  <si>
    <t>ODS_CFL_001_ZY_APP</t>
  </si>
  <si>
    <t>ODS_CFL_001_ZY_RESP</t>
  </si>
  <si>
    <t>ODS_CFL_BATCH_DAILY_BAL</t>
  </si>
  <si>
    <t>ODS_CFL_BATCH_REPAY_APP</t>
  </si>
  <si>
    <t>ODS_CFL_BATCH_REPAY_APP_RESP</t>
  </si>
  <si>
    <t>ODS_CFL_BATCH_REPAY_PLAN</t>
  </si>
  <si>
    <t>ODS_CJBPM_WORKFLOW_HISTORY</t>
  </si>
  <si>
    <t>ODS_CJBPM_WORKFLOW_HISTORY_EXT</t>
  </si>
  <si>
    <t>ODS_CM_CFL_BANK_INFO</t>
  </si>
  <si>
    <t>ODS_CM_FINPRT_FJD_AGCY_MP</t>
  </si>
  <si>
    <t>ODS_CM_FINPRT_FJD_ASSET_MP</t>
  </si>
  <si>
    <t>ODS_CM_FINPRT_FJD_INFO</t>
  </si>
  <si>
    <t>ODS_CM_FINPRT_FJD_RATE</t>
  </si>
  <si>
    <t>ODS_CR_NCC_INFO</t>
  </si>
  <si>
    <t>ODS_CR_PY_PHONE</t>
  </si>
  <si>
    <t>ODS_C_VM_IPOUTINFO</t>
  </si>
  <si>
    <t>ODS_FAGLFLEXA</t>
  </si>
  <si>
    <t>ODS_G_DF_USELIST</t>
  </si>
  <si>
    <t>ODS_I_CM_RECORDREG</t>
  </si>
  <si>
    <t>ODS_LN_CFL_SETTLE_BK_TRIAL</t>
  </si>
  <si>
    <t>ODS_LN_CS_CONT_CFL</t>
  </si>
  <si>
    <t>ODS_LN_CS_CONT_EXT</t>
  </si>
  <si>
    <t>ODS_LN_CS_CONT_REPYMTSKD_CFL</t>
  </si>
  <si>
    <t>ODS_LN_CS_PRT_REPYMTSKD</t>
  </si>
  <si>
    <t>ODS_R_APP_COBORWINFO</t>
  </si>
  <si>
    <t>ODS_R_APP_CRBORWINFO</t>
  </si>
  <si>
    <t>ODS_R_APP_CRLINKADDR</t>
  </si>
  <si>
    <t>ODS_R_APP_DESTASK</t>
  </si>
  <si>
    <t>ODS_R_APP_IDBORWINFO</t>
  </si>
  <si>
    <t>ODS_R_APP_IDGUATINFO</t>
  </si>
  <si>
    <t>ODS_R_APP_IDLINKADDR</t>
  </si>
  <si>
    <t>ODS_R_APP_LNAPPINFO</t>
  </si>
  <si>
    <t>ODS_R_COL_EARLYREG</t>
  </si>
  <si>
    <t>ODS_R_COL_EARLYTASK</t>
  </si>
  <si>
    <t>ODS_R_COL_FIELDCOREG</t>
  </si>
  <si>
    <t>ODS_R_COL_LAWSUITREG</t>
  </si>
  <si>
    <t>ODS_R_COL_MIDDREG</t>
  </si>
  <si>
    <t>ODS_R_COL_MIDDTASK</t>
  </si>
  <si>
    <t>ODS_R_COL_OUTTRAILREG</t>
  </si>
  <si>
    <t>ODS_R_CON_FILECARD</t>
  </si>
  <si>
    <t>ODS_R_CON_LNCONTINFO</t>
  </si>
  <si>
    <t>ODS_R_CON_PAYAMT_HIS</t>
  </si>
  <si>
    <t>ODS_R_CON_REPAYPLAN</t>
  </si>
  <si>
    <t>ODS_R_CUS_BRWRREG</t>
  </si>
  <si>
    <t>ODS_R_CUS_VEHFPREG</t>
  </si>
  <si>
    <t>ODS_R_DF_CHARGEINFO</t>
  </si>
  <si>
    <t>ODS_R_DLR_DEALERINFO</t>
  </si>
  <si>
    <t>ODS_R_DLR_DEALERINFO_TMP</t>
  </si>
  <si>
    <t>ODS_R_DLR_DLRADDR</t>
  </si>
  <si>
    <t>ODS_R_DLR_DLRBANKACC</t>
  </si>
  <si>
    <t>ODS_R_DLR_DLRBRDRELA</t>
  </si>
  <si>
    <t>ODS_R_DLR_DLRGRPINFO</t>
  </si>
  <si>
    <t>ODS_R_DLR_DLRLINKMAN</t>
  </si>
  <si>
    <t>ODS_R_DLR_DLRRGTRELA</t>
  </si>
  <si>
    <t>ODS_R_DLR_DLRSTATEHIS</t>
  </si>
  <si>
    <t>ODS_R_PRT_INTRATE</t>
  </si>
  <si>
    <t>ODS_R_PRT_PBOCRATE</t>
  </si>
  <si>
    <t>ODS_R_PRT_PRTFINCRGE</t>
  </si>
  <si>
    <t>ODS_R_PRT_PRTINFO</t>
  </si>
  <si>
    <t>ODS_R_PRT_PRTLOANOBJ</t>
  </si>
  <si>
    <t>ODS_R_PRT_PRTTRMRELA</t>
  </si>
  <si>
    <t>ODS_R_PRT_PRTVEHCOND</t>
  </si>
  <si>
    <t>ODS_R_TRA_TRANSACTION</t>
  </si>
  <si>
    <t>ODS_R_VEH_ASSETINFO</t>
  </si>
  <si>
    <t>ODS_R_VEH_BRANDINFO</t>
  </si>
  <si>
    <t>ODS_R_VEH_MODELINFO</t>
  </si>
  <si>
    <t>ODS_R_VEH_SERIESINFO</t>
  </si>
  <si>
    <t>ODS_R_VER_VERIFICATIONINFO</t>
  </si>
  <si>
    <t>ODS_SAP_VOUCHERINFO</t>
  </si>
  <si>
    <t>ODS_SKA1</t>
  </si>
  <si>
    <t>ODS_SKAT</t>
  </si>
  <si>
    <t>ODS_S_RET_SMSDETAIL</t>
  </si>
  <si>
    <t>ODS_ZUPLOAD</t>
  </si>
  <si>
    <t>ODS_ZUPLOADLOG</t>
  </si>
  <si>
    <t>ODS_ZUPLOADV</t>
  </si>
  <si>
    <t>R_FIN_TRANSACTION_INTERFACE</t>
  </si>
  <si>
    <t>select 'PRD' as system,   'ODS_SAP_VOUCHERINFO'   ,count(*) from     k_ods.ODS_SAP_VOUCHERINFO   union
select 'PRD' as system,   'ODS_S_RET_SMSDETAIL'   ,count(*) from     k_ods.ODS_S_RET_SMSDETAIL   union
select 'PRD' as system,   'ODS_R_VER_VERIFICATIONINFO'   ,count(*) from     k_ods.ODS_R_VER_VERIFICATIONINFO   union
select 'PRD' as system,   'ODS_R_VEH_SERIESINFO'   ,count(*) from     k_ods.ODS_R_VEH_SERIESINFO   union
select 'PRD' as system,   'ODS_R_VEH_MODELINFO'   ,count(*) from     k_ods.ODS_R_VEH_MODELINFO   union
select 'PRD' as system,   'ODS_R_VEH_BRANDINFO'   ,count(*) from     k_ods.ODS_R_VEH_BRANDINFO   union
select 'PRD' as system,   'ODS_R_VEH_ASSETINFO'   ,count(*) from     k_ods.ODS_R_VEH_ASSETINFO   union
select 'PRD' as system,   'ODS_R_TRA_TRANSACTION'   ,count(*) from     k_ods.ODS_R_TRA_TRANSACTION   union
select 'PRD' as system,   'ODS_R_PRT_PRTVEHCOND'   ,count(*) from     k_ods.ODS_R_PRT_PRTVEHCOND   union
select 'PRD' as system,   'ODS_R_PRT_PRTTRMRELA'   ,count(*) from     k_ods.ODS_R_PRT_PRTTRMRELA   union
select 'PRD' as system,   'ODS_R_PRT_PRTLOANOBJ'   ,count(*) from     k_ods.ODS_R_PRT_PRTLOANOBJ   union
select 'PRD' as system,   'ODS_R_PRT_PRTINFO'   ,count(*) from     k_ods.ODS_R_PRT_PRTINFO   union
select 'PRD' as system,   'ODS_R_PRT_PRTFINCRGE'   ,count(*) from     k_ods.ODS_R_PRT_PRTFINCRGE   union
select 'PRD' as system,   'ODS_R_PRT_PBOCRATE'   ,count(*) from     k_ods.ODS_R_PRT_PBOCRATE   union
select 'PRD' as system,   'ODS_R_PRT_INTRATE'   ,count(*) from     k_ods.ODS_R_PRT_INTRATE   union
select 'PRD' as system,   'R_FIN_TRANSACTION_INTERFACE'   ,count(*) from     K_ODS.R_FIN_TRANSACTION_INTERFACE   union
select 'PRD' as system,   'ODS_R_DLR_DLRSTATEHIS'   ,count(*) from     k_ods.ODS_R_DLR_DLRSTATEHIS   union
select 'PRD' as system,   'ODS_R_DLR_DLRRGTRELA'   ,count(*) from     k_ods.ODS_R_DLR_DLRRGTRELA   union
select 'PRD' as system,   'ODS_R_DLR_DLRLINKMAN'   ,count(*) from     k_ods.ODS_R_DLR_DLRLINKMAN   union
select 'PRD' as system,   'ODS_R_DLR_DLRGRPINFO'   ,count(*) from     k_ods.ODS_R_DLR_DLRGRPINFO   union
select 'PRD' as system,   'ODS_R_DLR_DLRBRDRELA'   ,count(*) from     k_ods.ODS_R_DLR_DLRBRDRELA   union
select 'PRD' as system,   'ODS_R_DLR_DLRBANKACC'   ,count(*) from     k_ods.ODS_R_DLR_DLRBANKACC   union
select 'PRD' as system,   'ODS_R_DLR_DLRADDR'   ,count(*) from     k_ods.ODS_R_DLR_DLRADDR   union
select 'PRD' as system,   'ODS_R_DLR_DEALERINFO'   ,count(*) from     k_ods.ODS_R_DLR_DEALERINFO   union
select 'PRD' as system,   'ODS_R_DF_CHARGEINFO'   ,count(*) from     k_ods.ODS_R_DF_CHARGEINFO   union
select 'PRD' as system,   'ODS_R_CUS_VEHFPREG'   ,count(*) from     k_ods.ODS_R_CUS_VEHFPREG   union
select 'PRD' as system,   'ODS_R_CUS_BRWRREG'   ,count(*) from     k_ods.ODS_R_CUS_BRWRREG   union
select 'PRD' as system,   'ODS_R_CON_REPAYPLAN'   ,count(*) from     k_ods.ODS_R_CON_REPAYPLAN   union
select 'PRD' as system,   'ODS_R_CON_PAYAMT_HIS'   ,count(*) from     k_ods.ODS_R_CON_PAYAMT_HIS   union
select 'PRD' as system,   'ODS_R_CON_LNCONTINFO'   ,count(*) from     k_ods.ODS_R_CON_LNCONTINFO   union
select 'PRD' as system,   'ODS_R_CON_FILECARD'   ,count(*) from     k_ods.ODS_R_CON_FILECARD   union
select 'PRD' as system,   'ODS_R_COL_OUTTRAILREG'   ,count(*) from     k_ods.ODS_R_COL_OUTTRAILREG   union
select 'PRD' as system,   'ODS_R_COL_MIDDTASK'   ,count(*) from     k_ods.ODS_R_COL_MIDDTASK   union
select 'PRD' as system,   'ODS_R_COL_MIDDREG'   ,count(*) from     k_ods.ODS_R_COL_MIDDREG   union
select 'PRD' as system,   'ODS_R_COL_LAWSUITREG'   ,count(*) from     k_ods.ODS_R_COL_LAWSUITREG   union
select 'PRD' as system,   'ODS_R_COL_FIELDCOREG'   ,count(*) from     k_ods.ODS_R_COL_FIELDCOREG   union
select 'PRD' as system,   'ODS_R_COL_EARLYTASK'   ,count(*) from     k_ods.ODS_R_COL_EARLYTASK   union
select 'PRD' as system,   'ODS_R_COL_EARLYREG'   ,count(*) from     k_ods.ODS_R_COL_EARLYREG   union
select 'PRD' as system,   'ODS_R_APP_LNAPPINFO'   ,count(*) from     k_ods.ODS_R_APP_LNAPPINFO   union
select 'PRD' as system,   'ODS_R_APP_IDLINKADDR'   ,count(*) from     k_ods.ODS_R_APP_IDLINKADDR   union
select 'PRD' as system,   'ODS_R_APP_IDGUATINFO'   ,count(*) from     k_ods.ODS_R_APP_IDGUATINFO   union
select 'PRD' as system,   'ODS_R_APP_IDBORWINFO'   ,count(*) from     k_ods.ODS_R_APP_IDBORWINFO   union
select 'PRD' as system,   'ODS_R_APP_DESTASK'   ,count(*) from     k_ods.ODS_R_APP_DESTASK   union
select 'PRD' as system,   'ODS_R_APP_CRLINKADDR'   ,count(*) from     k_ods.ODS_R_APP_CRLINKADDR   union
select 'PRD' as system,   'ODS_R_APP_CRBORWINFO'   ,count(*) from     k_ods.ODS_R_APP_CRBORWINFO   union
select 'PRD' as system,   'ODS_AP_PRELOAN_ARJ_OVERRIDE'   ,count(*) from     k_ods.ODS_AP_PRELOAN_ARJ_OVERRIDE   union
select 'PRD' as system,   'ODS_AP_PRELOAN_APPINFO_EXT'   ,count(*) from     k_ods.ODS_AP_PRELOAN_APPINFO_EXT   union
select 'PRD' as system,   'ODS_CJBPM_WORKFLOW_HISTORY_EXT'   ,count(*) from     k_ods.ODS_CJBPM_WORKFLOW_HISTORY_EXT   union
select 'PRD' as system,   'ODS_R_APP_COBORWINFO'   ,count(*) from     k_ods.ODS_R_APP_COBORWINFO   union
select 'PRD' as system,   'ODS_LN_CS_PRT_REPYMTSKD'   ,count(*) from     k_ods.ODS_LN_CS_PRT_REPYMTSKD   union
select 'PRD' as system,   'ODS_LN_CS_CONT_EXT'   ,count(*) from     k_ods.ODS_LN_CS_CONT_EXT   union
select 'PRD' as system,   'ODS_I_CM_RECORDREG'   ,count(*) from     k_ods.ODS_I_CM_RECORDREG   union
select 'PRD' as system,   'ODS_G_DF_USELIST'   ,count(*) from     k_ods.ODS_G_DF_USELIST   union
select 'PRD' as system,   'ODS_CR_PY_PHONE'   ,count(*) from     k_ods.ODS_CR_PY_PHONE   union
select 'PRD' as system,   'ODS_CR_NCC_INFO'   ,count(*) from     k_ods.ODS_CR_NCC_INFO   union
select 'PRD' as system,   'ODS_CM_FINPRT_FJD_RATE'   ,count(*) from     k_ods.ODS_CM_FINPRT_FJD_RATE   union
select 'PRD' as system,   'ODS_CM_FINPRT_FJD_INFO'   ,count(*) from     k_ods.ODS_CM_FINPRT_FJD_INFO   union
select 'PRD' as system,   'ODS_CM_FINPRT_FJD_ASSET_MP'   ,count(*) from     k_ods.ODS_CM_FINPRT_FJD_ASSET_MP   union
select 'PRD' as system,   'ODS_CM_FINPRT_FJD_AGCY_MP'   ,count(*) from     k_ods.ODS_CM_FINPRT_FJD_AGCY_MP   union
select 'PRD' as system,   'ODS_CJBPM_WORKFLOW_HISTORY'   ,count(*) from     k_ods.ODS_CJBPM_WORKFLOW_HISTORY   union
select 'PRD' as system,   'ODS_C_VM_IPOUTINFO'   ,count(*) from     k_ods.ODS_C_VM_IPOUTINFO   union
select 'PRD' as system,   'ODS_B_DF_PERDIS'   ,count(*) from     k_ods.ODS_B_DF_PERDIS   union
select 'PRD' as system,   'ODS_AP_PRELOAN_LENDINGPOOL'   ,count(*) from     k_ods.ODS_AP_PRELOAN_LENDINGPOOL   union
select 'PRD' as system,   'ODS_AP_PRELOAN_ELE_AUTH'   ,count(*) from     k_ods.ODS_AP_PRELOAN_ELE_AUTH   union
select 'PRD' as system,   'ODS_AP_PRELOAN_OCR_RESULT'   ,count(*) from     k_ods.ODS_AP_PRELOAN_OCR_RESULT   union
select 'PRD' as system,   'ODS_R_DLR_DEALERINFO_TMP'   ,count(*) from     k_ods.ODS_R_DLR_DEALERINFO_TMP  UNION
select 'PRD' as system,   'ODS_LN_CS_CONT_REPYMTSKD_CFL'   ,count(*) from     K_ODS.ODS_LN_CS_CONT_REPYMTSKD_CFL   union
select 'PRD' as system,   'ODS_LN_CS_CONT_CFL'   ,count(*) from     K_ODS.ODS_LN_CS_CONT_CFL   union
select 'PRD' as system,   'ODS_CM_CFL_BANK_INFO'   ,count(*) from     K_ODS.ODS_CM_CFL_BANK_INFO   union
select 'PRD' as system,   'ODS_CFL_BATCH_REPAY_PLAN'   ,count(*) from     K_ODS.ODS_CFL_BATCH_REPAY_PLAN   union
select 'PRD' as system,   'ODS_CFL_BATCH_DAILY_BAL'   ,count(*) from     K_ODS.ODS_CFL_BATCH_DAILY_BAL   union
select 'PRD' as system,   'ODS_CFL_001_ZY_RESP'   ,count(*) from     K_ODS.ODS_CFL_001_ZY_RESP   union
select 'PRD' as system,   'ODS_CFL_001_ZY_APP'   ,count(*) from     K_ODS.ODS_CFL_001_ZY_APP   union
select 'PRD' as system,   'ODS_CFL_001_SP_RESP'   ,count(*) from     K_ODS.ODS_CFL_001_SP_RESP   union
select 'PRD' as system,   'ODS_CFL_001_SP_APP'   ,count(*) from     K_ODS.ODS_CFL_001_SP_APP   union
select 'PRD' as system,   'ODS_BK_CONT_TRANS_INFO_CFL'   ,count(*) from     K_ODS.ODS_BK_CONT_TRANS_INFO_CFL   union
select 'PRD' as system,   'ODS_CFL_BATCH_REPAY_APP_RESP'   ,count(*) from     K_ODS.ODS_CFL_BATCH_REPAY_APP_RESP   union
select 'PRD' as system,   'ODS_LN_CFL_SETTLE_BK_TRIAL'   ,count(*) from     K_ODS.ODS_LN_CFL_SETTLE_BK_TRIAL   union
select 'PRD' as system,   'ODS_CFL_BATCH_REPAY_APP'   ,count(*) from     K_ODS.ODS_CFL_BATCH_REPAY_APP   union
select 'PRD' as system,   'CFL_BANK_CITY_MP'   ,count(*) from     DMT_ADMIN.CFL_BANK_CITY_MP   union
select 'PRD' as system,   'CFL_BANK_PROV_MP'   ,count(*) from     DMT_ADMIN.CFL_BANK_PROV_MP   union
select 'PRD' as system,   'CFL_DIC_MP'   ,count(*) from     DMT_ADMIN.CFL_DIC_MP   union
select 'PRD' as system,   'ODS_SKA1'   ,count(*) from     K_ODS.ODS_SKA1   union
select 'PRD' as system,   'ODS_SKAT'   ,count(*) from     K_ODS.ODS_SKAT   union
select 'PRD' as system,   'ODS_BKPF'   ,count(*) from     K_ODS.ODS_BKPF   union
select 'PRD' as system,   'ODS_ZUPLOAD'   ,count(*) from     K_ODS.ODS_ZUPLOAD   union
select 'PRD' as system,   'ODS_ZUPLOADLOG'   ,count(*) from     K_ODS.ODS_ZUPLOADLOG   union
select 'PRD' as system,   'ODS_FAGLFLEXA'   ,count(*) from     K_ODS.ODS_FAGLFLEXA   union
select 'PRD' as system,   'ODS_ZUPLOADV'   ,count(*) from     K_ODS.ODS_ZUPLOADV   union
select 'PRD' as system,   'ARCH_CITY'   ,count(*) from     DMT_ADMIN.ARCH_CITY   union
select 'PRD' as system,   'ARCH_USER'   ,count(*) from     DMT_ADMIN.ARCH_USER   union
select 'PRD' as system,   'ARCH_TEMPLATE'   ,count(*) from     DMT_ADMIN.ARCH_TEMPLATE   union
select 'PRD' as system,   'ARCH_PROVINCE'   ,count(*) from     DMT_ADMIN.ARCH_PROVINCE   union
select 'PRD' as system,   'ARCH_DIC_ITEM'   ,count(*) from     DMT_ADMIN.ARCH_DIC_ITEM</t>
  </si>
  <si>
    <t>'ODS_SAP_VOUCHERINFO1'</t>
  </si>
  <si>
    <t>UAT</t>
  </si>
  <si>
    <t>ARCH_CITY1</t>
  </si>
  <si>
    <t>ARCH_DIC_ITEM1</t>
  </si>
  <si>
    <t>ARCH_PROVINCE1</t>
  </si>
  <si>
    <t>ARCH_TEMPLATE1</t>
  </si>
  <si>
    <t>ARCH_USER1</t>
  </si>
  <si>
    <t>CFL_BANK_CITY_MP1</t>
  </si>
  <si>
    <t>CFL_BANK_PROV_MP1</t>
  </si>
  <si>
    <t>CFL_DIC_MP1</t>
  </si>
  <si>
    <t>CJBPM_WORKFLOW_HISTORY_EXT1</t>
  </si>
  <si>
    <t>ODS_AP_PRELOAN_APPINFO_EXT1</t>
  </si>
  <si>
    <t>ODS_AP_PRELOAN_ARJ_OVERRIDE1</t>
  </si>
  <si>
    <t>ODS_AP_PRELOAN_ELE_AUTH1</t>
  </si>
  <si>
    <t>ODS_AP_PRELOAN_LENDINGPOOL1</t>
  </si>
  <si>
    <t>ODS_AP_PRELOAN_OCR_RESULT1</t>
  </si>
  <si>
    <t>ODS_BKPF1</t>
  </si>
  <si>
    <t>ODS_BK_CONT_TRANS_INFO_CFL1</t>
  </si>
  <si>
    <t>ODS_B_DF_PERDIS1</t>
  </si>
  <si>
    <t>ODS_CFL_001_SP_APP1</t>
  </si>
  <si>
    <t>ODS_CFL_001_SP_RESP1</t>
  </si>
  <si>
    <t>ODS_CFL_001_ZY_APP1</t>
  </si>
  <si>
    <t>ODS_CFL_001_ZY_RESP1</t>
  </si>
  <si>
    <t>ODS_CFL_BATCH_DAILY_BAL1</t>
  </si>
  <si>
    <t>ODS_CFL_BATCH_REPAY_APP1</t>
  </si>
  <si>
    <t>ODS_CFL_BATCH_REPAY_APP_RESP1</t>
  </si>
  <si>
    <t>ODS_CFL_BATCH_REPAY_PLAN1</t>
  </si>
  <si>
    <t>ODS_CJBPM_WORKFLOW_HISTORY1</t>
  </si>
  <si>
    <t>ODS_CM_CFL_BANK_INFO1</t>
  </si>
  <si>
    <t>ODS_CM_FINPRT_FJD_AGCY_MP1</t>
  </si>
  <si>
    <t>ODS_CM_FINPRT_FJD_ASSET_MP1</t>
  </si>
  <si>
    <t>ODS_CM_FINPRT_FJD_INFO1</t>
  </si>
  <si>
    <t>ODS_CM_FINPRT_FJD_RATE1</t>
  </si>
  <si>
    <t>ODS_CR_NCC_INFO1</t>
  </si>
  <si>
    <t>ODS_CR_PY_PHONE1</t>
  </si>
  <si>
    <t>ODS_C_VM_IPOUTINFO1</t>
  </si>
  <si>
    <t>ODS_FAGLFLEXA1</t>
  </si>
  <si>
    <t>ODS_G_DF_USELIST1</t>
  </si>
  <si>
    <t>ODS_I_CM_RECORDREG1</t>
  </si>
  <si>
    <t>ODS_LN_CFL_SETTLE_BK_TRIAL1</t>
  </si>
  <si>
    <t>ODS_LN_CS_CONT_CFL1</t>
  </si>
  <si>
    <t>ODS_LN_CS_CONT_EXT1</t>
  </si>
  <si>
    <t>ODS_LN_CS_CONT_REPYMTSKD_CFL1</t>
  </si>
  <si>
    <t>ODS_LN_CS_PRT_REPYMTSKD1</t>
  </si>
  <si>
    <t>ODS_R_APP_COBORWINFO1</t>
  </si>
  <si>
    <t>ODS_R_APP_CRBORWINFO1</t>
  </si>
  <si>
    <t>ODS_R_APP_CRLINKADDR1</t>
  </si>
  <si>
    <t>ODS_R_APP_DESTASK1</t>
  </si>
  <si>
    <t>ODS_R_APP_IDBORWINFO1</t>
  </si>
  <si>
    <t>ODS_R_APP_IDGUATINFO1</t>
  </si>
  <si>
    <t>ODS_R_APP_IDLINKADDR1</t>
  </si>
  <si>
    <t>ODS_R_APP_LNAPPINFO1</t>
  </si>
  <si>
    <t>ODS_R_COL_EARLYREG1</t>
  </si>
  <si>
    <t>ODS_R_COL_EARLYTASK1</t>
  </si>
  <si>
    <t>ODS_R_COL_FIELDCOREG1</t>
  </si>
  <si>
    <t>ODS_R_COL_LAWSUITREG1</t>
  </si>
  <si>
    <t>ODS_R_COL_MIDDREG1</t>
  </si>
  <si>
    <t>ODS_R_COL_MIDDTASK1</t>
  </si>
  <si>
    <t>ODS_R_COL_OUTTRAILREG1</t>
  </si>
  <si>
    <t>ODS_R_CON_FILECARD1</t>
  </si>
  <si>
    <t>ODS_R_CON_LNCONTINFO1</t>
  </si>
  <si>
    <t>ODS_R_CON_PAYAMT_HIS1</t>
  </si>
  <si>
    <t>ODS_R_CON_REPAYPLAN1</t>
  </si>
  <si>
    <t>ODS_R_CUS_BRWRREG1</t>
  </si>
  <si>
    <t>ODS_R_CUS_VEHFPREG1</t>
  </si>
  <si>
    <t>ODS_R_DF_CHARGEINFO1</t>
  </si>
  <si>
    <t>ODS_R_DLR_DEALERINFO1</t>
  </si>
  <si>
    <t>ODS_R_DLR_DEALERINFO_TMP1</t>
  </si>
  <si>
    <t>ODS_R_DLR_DLRADDR1</t>
  </si>
  <si>
    <t>ODS_R_DLR_DLRBANKACC1</t>
  </si>
  <si>
    <t>ODS_R_DLR_DLRBRDRELA1</t>
  </si>
  <si>
    <t>ODS_R_DLR_DLRGRPINFO1</t>
  </si>
  <si>
    <t>ODS_R_DLR_DLRLINKMAN1</t>
  </si>
  <si>
    <t>ODS_R_DLR_DLRRGTRELA1</t>
  </si>
  <si>
    <t>ODS_R_DLR_DLRSTATEHIS1</t>
  </si>
  <si>
    <t>ODS_R_FIN_TRANS_INT1</t>
  </si>
  <si>
    <t>ODS_R_PRT_INTRATE1</t>
  </si>
  <si>
    <t>ODS_R_PRT_PBOCRATE1</t>
  </si>
  <si>
    <t>ODS_R_PRT_PRTFINCRGE1</t>
  </si>
  <si>
    <t>ODS_R_PRT_PRTINFO1</t>
  </si>
  <si>
    <t>ODS_R_PRT_PRTLOANOBJ1</t>
  </si>
  <si>
    <t>ODS_R_PRT_PRTTRMRELA1</t>
  </si>
  <si>
    <t>ODS_R_PRT_PRTVEHCOND1</t>
  </si>
  <si>
    <t>ODS_R_TRA_TRANSACTION1</t>
  </si>
  <si>
    <t>ODS_R_VEH_ASSETINFO1</t>
  </si>
  <si>
    <t>ODS_R_VEH_BRANDINFO1</t>
  </si>
  <si>
    <t>ODS_R_VEH_MODELINFO1</t>
  </si>
  <si>
    <t>ODS_R_VEH_SERIESINFO1</t>
  </si>
  <si>
    <t>ODS_R_VER_VERIFICATIONINFO1</t>
  </si>
  <si>
    <t>ODS_SAP_VOUCHERINFO1</t>
  </si>
  <si>
    <t>ODS_SKA11</t>
  </si>
  <si>
    <t>ODS_SKAT1</t>
  </si>
  <si>
    <t>ODS_S_RET_SMSDETAIL1</t>
  </si>
  <si>
    <t>ODS_ZUPLOAD1</t>
  </si>
  <si>
    <t>ODS_ZUPLOADLOG1</t>
  </si>
  <si>
    <t>ODS_ZUPLOADV1</t>
  </si>
  <si>
    <t>列1</t>
    <phoneticPr fontId="2" type="noConversion"/>
  </si>
  <si>
    <t>列2</t>
    <phoneticPr fontId="2" type="noConversion"/>
  </si>
  <si>
    <t>10.20.201.101</t>
    <phoneticPr fontId="2" type="noConversion"/>
  </si>
  <si>
    <t>DMT_ADMIN/dmt_admin</t>
    <phoneticPr fontId="2" type="noConversion"/>
  </si>
  <si>
    <t>ip</t>
    <phoneticPr fontId="2" type="noConversion"/>
  </si>
  <si>
    <t>id/pd</t>
    <phoneticPr fontId="2" type="noConversion"/>
  </si>
  <si>
    <t/>
  </si>
  <si>
    <t>INDEX_OWNER</t>
  </si>
  <si>
    <t>INDEX_NAME</t>
  </si>
  <si>
    <t>TABLE_OWNER</t>
  </si>
  <si>
    <t>TABLE_NAME</t>
  </si>
  <si>
    <t>COLUMN_NAME</t>
  </si>
  <si>
    <t>ARCH</t>
  </si>
  <si>
    <t>CONTENT_PKEY</t>
  </si>
  <si>
    <t>CONTENT</t>
  </si>
  <si>
    <t>ID</t>
  </si>
  <si>
    <t>RETAIL</t>
  </si>
  <si>
    <t>TRM_CON_INDX</t>
  </si>
  <si>
    <t>LN_CS_PRT_REPYMTSKD</t>
  </si>
  <si>
    <t>TERMID</t>
  </si>
  <si>
    <t>CONTNO</t>
  </si>
  <si>
    <t>UI_CONTNO</t>
  </si>
  <si>
    <t>BK_BANK_PAYLIST</t>
  </si>
  <si>
    <t>UK_APK_EK</t>
  </si>
  <si>
    <t>AP_APPINFO_EXT</t>
  </si>
  <si>
    <t>APPNO</t>
  </si>
  <si>
    <t>EKEY</t>
  </si>
  <si>
    <t>UK_APK_K</t>
  </si>
  <si>
    <t>AP_KV_ITEM</t>
  </si>
  <si>
    <t>KNAME</t>
  </si>
  <si>
    <t>UK_ES_INPUT_PDNO</t>
  </si>
  <si>
    <t>AP_LOAN_ES_INPUT</t>
  </si>
  <si>
    <t>PDNO</t>
  </si>
  <si>
    <t>UK_NEL_CONTNO</t>
  </si>
  <si>
    <t>CM_NETOFF_ERR_LOG</t>
  </si>
  <si>
    <t>UK_PRT_AGCY_MP</t>
  </si>
  <si>
    <t>CM_FINPRT_PRT_AGCY_MP</t>
  </si>
  <si>
    <t>DEALERNO</t>
  </si>
  <si>
    <t>PRTNO</t>
  </si>
  <si>
    <t>UK_PRT_INFO</t>
  </si>
  <si>
    <t>CM_FINPRT_PRT_INFO</t>
  </si>
  <si>
    <t>UK_P_PRT_RATE_PRTNO</t>
  </si>
  <si>
    <t>CM_FINPRT_RATE</t>
  </si>
  <si>
    <t>UK_R_DLR_DEALERNO</t>
  </si>
  <si>
    <t>CM_AGCY_BASIC_INFO</t>
  </si>
  <si>
    <t>UK_R_FIN_TRA_INT_TRANSID</t>
  </si>
  <si>
    <t>CM_FIN_TRANS_DTL</t>
  </si>
  <si>
    <t>TRANSACTIONS_ID</t>
  </si>
  <si>
    <t>UK_SP_SELLER_INFO_SELLERNO</t>
  </si>
  <si>
    <t>CM_AGCY_SP_SELLER_INFO</t>
  </si>
  <si>
    <t>SELLERNO</t>
  </si>
  <si>
    <t>CLOL_ACUID_IDX</t>
  </si>
  <si>
    <t>AP_CREDIT_LINE_OVD_LOG</t>
  </si>
  <si>
    <t>ACUID</t>
  </si>
  <si>
    <t>R_TRA_TRANSACTION_IND1</t>
  </si>
  <si>
    <t>BK_CONT_TRANS_INFO</t>
  </si>
  <si>
    <t>R_TRA_TRANS_CODE_IND1</t>
  </si>
  <si>
    <t>TRANS_CODE</t>
  </si>
  <si>
    <t>ACT_ONAC_CTPMT</t>
  </si>
  <si>
    <t>LN_CS_ACT_ONAC_CTPMT_MP</t>
  </si>
  <si>
    <t>AP_CL_ACID_IDX</t>
  </si>
  <si>
    <t>AP_CREDIT_LINE_LOG</t>
  </si>
  <si>
    <t>ACID</t>
  </si>
  <si>
    <t>AP_CL_APPID_IDX</t>
  </si>
  <si>
    <t>APPID</t>
  </si>
  <si>
    <t>AP_CL_CONTNO_IDX</t>
  </si>
  <si>
    <t>AP_PRELOAN_DES_GRADE_MOD_N01</t>
  </si>
  <si>
    <t>AP_PRELOAN_DES_GRADE_MOD</t>
  </si>
  <si>
    <t>IDX_TSKINST_SLINST</t>
  </si>
  <si>
    <t>CJBPM_TASKINSTANCE</t>
  </si>
  <si>
    <t>SWIMLANINSTANCE_</t>
  </si>
  <si>
    <t>IDX_TSKINST_TMINST</t>
  </si>
  <si>
    <t>TASKMGMTINSTANCE_</t>
  </si>
  <si>
    <t>IDX_VARINST_PRCINS</t>
  </si>
  <si>
    <t>CJBPM_VARIABLEINSTANCE</t>
  </si>
  <si>
    <t>PROCESSINSTANCE_</t>
  </si>
  <si>
    <t>IDX_VARINST_TK</t>
  </si>
  <si>
    <t>TOKEN_</t>
  </si>
  <si>
    <t>IDX_VARINST_TKVARMP</t>
  </si>
  <si>
    <t>TOKENVARIABLEMAP_</t>
  </si>
  <si>
    <t>INTERACTION_PKEY</t>
  </si>
  <si>
    <t>INTERACTION</t>
  </si>
  <si>
    <t>MODEL_RATING_PKEY</t>
  </si>
  <si>
    <t>MODEL_RATING</t>
  </si>
  <si>
    <t>PK_KIND_CODE</t>
  </si>
  <si>
    <t>KIND</t>
  </si>
  <si>
    <t>CODE</t>
  </si>
  <si>
    <t>PLUGIN_PKEY</t>
  </si>
  <si>
    <t>PLUGIN</t>
  </si>
  <si>
    <t>QRTZ_BLOB_TRIG_PK</t>
  </si>
  <si>
    <t>QRTZ_BLOB_TRIGGERS</t>
  </si>
  <si>
    <t>TRIGGER_GROUP</t>
  </si>
  <si>
    <t>TRIGGER_NAME</t>
  </si>
  <si>
    <t>SCHED_NAME</t>
  </si>
  <si>
    <t>QRTZ_CALENDARS_PK</t>
  </si>
  <si>
    <t>QRTZ_CALENDARS</t>
  </si>
  <si>
    <t>CALENDAR_NAME</t>
  </si>
  <si>
    <t>QRTZ_CRON_TRIG_PK</t>
  </si>
  <si>
    <t>QRTZ_CRON_TRIGGERS</t>
  </si>
  <si>
    <t>QRTZ_FIRED_TRIGGER_PK</t>
  </si>
  <si>
    <t>QRTZ_FIRED_TRIGGERS</t>
  </si>
  <si>
    <t>ENTRY_ID</t>
  </si>
  <si>
    <t>QRTZ_JOB_DETAILS_PK</t>
  </si>
  <si>
    <t>QRTZ_JOB_DETAILS</t>
  </si>
  <si>
    <t>JOB_GROUP</t>
  </si>
  <si>
    <t>JOB_NAME</t>
  </si>
  <si>
    <t>QRTZ_LOCKS_PK</t>
  </si>
  <si>
    <t>QRTZ_LOCKS</t>
  </si>
  <si>
    <t>LOCK_NAME</t>
  </si>
  <si>
    <t>QRTZ_PAUSED_TRIG_GRPS_PK</t>
  </si>
  <si>
    <t>QRTZ_PAUSED_TRIGGER_GRPS</t>
  </si>
  <si>
    <t>QRTZ_SCHEDULER_STATE_PK</t>
  </si>
  <si>
    <t>QRTZ_SCHEDULER_STATE</t>
  </si>
  <si>
    <t>INSTANCE_NAME</t>
  </si>
  <si>
    <t>QRTZ_SIMPLE_TRIG_PK</t>
  </si>
  <si>
    <t>QRTZ_SIMPLE_TRIGGERS</t>
  </si>
  <si>
    <t>QRTZ_SIMPROP_TRIG_PK</t>
  </si>
  <si>
    <t>QRTZ_SIMPROP_TRIGGERS</t>
  </si>
  <si>
    <t>REPRESENTATION_PKEY</t>
  </si>
  <si>
    <t>REPRESENTATION</t>
  </si>
  <si>
    <t>SETTINGS_PKEY</t>
  </si>
  <si>
    <t>SETTING</t>
  </si>
  <si>
    <t>STRUCTURE_PKEY</t>
  </si>
  <si>
    <t>STRUCTURE</t>
  </si>
  <si>
    <t>SYS_C0020524</t>
  </si>
  <si>
    <t>ARCH_MENU</t>
  </si>
  <si>
    <t>MENU_ID</t>
  </si>
  <si>
    <t>SYS_C0020525</t>
  </si>
  <si>
    <t>ARCH_MENU_AUTH</t>
  </si>
  <si>
    <t>RID</t>
  </si>
  <si>
    <t>SYS_C0020526</t>
  </si>
  <si>
    <t>ARCH_MENU_GROUP</t>
  </si>
  <si>
    <t>MAPPING_ID</t>
  </si>
  <si>
    <t>SYS_C0020527</t>
  </si>
  <si>
    <t>ARCH_ACCESS_LOG</t>
  </si>
  <si>
    <t>LOG_ID</t>
  </si>
  <si>
    <t>SYS_C0020528</t>
  </si>
  <si>
    <t>CITY_ID</t>
  </si>
  <si>
    <t>SYS_C0020529</t>
  </si>
  <si>
    <t>ARCH_COMMON_QUERY</t>
  </si>
  <si>
    <t>QUERY_ID</t>
  </si>
  <si>
    <t>SYS_C0020530</t>
  </si>
  <si>
    <t>ARCH_COMMON_QUERY_PROPERTY</t>
  </si>
  <si>
    <t>QUERY_PROPERTY_ID</t>
  </si>
  <si>
    <t>SYS_C0020531</t>
  </si>
  <si>
    <t>ARCH_COUNTER</t>
  </si>
  <si>
    <t>NAME</t>
  </si>
  <si>
    <t>SYS_C0020532</t>
  </si>
  <si>
    <t>SYS_C0020534</t>
  </si>
  <si>
    <t>ARCH_DIC_ITEM_IMAGE</t>
  </si>
  <si>
    <t>DIC_IMG_ID</t>
  </si>
  <si>
    <t>SYS_C0020535</t>
  </si>
  <si>
    <t>ARCH_DIC_KIND</t>
  </si>
  <si>
    <t>SYS_C0020536</t>
  </si>
  <si>
    <t>ARCH_DIC_KINDITEM_LOG</t>
  </si>
  <si>
    <t>SYS_C0020537</t>
  </si>
  <si>
    <t>ARCH_DIC_KIND_LOG</t>
  </si>
  <si>
    <t>SYS_C0020538</t>
  </si>
  <si>
    <t>ARCH_DOCUMENT</t>
  </si>
  <si>
    <t>DOCUMENT_ID</t>
  </si>
  <si>
    <t>SYS_C0020539</t>
  </si>
  <si>
    <t>ARCH_DOCUMENT_HISTORY</t>
  </si>
  <si>
    <t>DOCUMENT_HISTORY_ID</t>
  </si>
  <si>
    <t>SYS_C0020540</t>
  </si>
  <si>
    <t>ARCH_DYNAMIC_PROCESS</t>
  </si>
  <si>
    <t>PROCESS_ID</t>
  </si>
  <si>
    <t>SYS_C0020541</t>
  </si>
  <si>
    <t>ARCH_EMAIL</t>
  </si>
  <si>
    <t>EMAIL_ID</t>
  </si>
  <si>
    <t>SYS_C0020542</t>
  </si>
  <si>
    <t>ARCH_EMAILCONFIG</t>
  </si>
  <si>
    <t>EMAILCONFIG_ID</t>
  </si>
  <si>
    <t>SYS_C0020543</t>
  </si>
  <si>
    <t>ARCH_ERROR</t>
  </si>
  <si>
    <t>ERROR_ID</t>
  </si>
  <si>
    <t>SYS_C0020544</t>
  </si>
  <si>
    <t>ARCH_EXTENDED_COLUMN</t>
  </si>
  <si>
    <t>EXTENDED_COLUMN_ID</t>
  </si>
  <si>
    <t>SYS_C0020545</t>
  </si>
  <si>
    <t>ARCH_FORM_TEMPLATE_VERSION</t>
  </si>
  <si>
    <t>SYS_C0020546</t>
  </si>
  <si>
    <t>ARCH_HOME</t>
  </si>
  <si>
    <t>HOME_ID</t>
  </si>
  <si>
    <t>SYS_C0020547</t>
  </si>
  <si>
    <t>ARCH_HOMES_LAYOUTS</t>
  </si>
  <si>
    <t>HOMES_LAYOUTS_ID</t>
  </si>
  <si>
    <t>SYS_C0020548</t>
  </si>
  <si>
    <t>ARCH_HOME_LAYOUT</t>
  </si>
  <si>
    <t>HOME_LAYOUT_ID</t>
  </si>
  <si>
    <t>SYS_C0020549</t>
  </si>
  <si>
    <t>ARCH_HOME_ROLE</t>
  </si>
  <si>
    <t>HOME_ROLE_ID</t>
  </si>
  <si>
    <t>SYS_C0020550</t>
  </si>
  <si>
    <t>ARCH_INDEX</t>
  </si>
  <si>
    <t>INDEX_ID</t>
  </si>
  <si>
    <t>SYS_C0020551</t>
  </si>
  <si>
    <t>ARCH_INFO</t>
  </si>
  <si>
    <t>INFO_ID</t>
  </si>
  <si>
    <t>SYS_C0020552</t>
  </si>
  <si>
    <t>ARCH_INPUTBOX</t>
  </si>
  <si>
    <t>INPUT_ID</t>
  </si>
  <si>
    <t>SYS_C0020553</t>
  </si>
  <si>
    <t>ARCH_LOGIN_LOG</t>
  </si>
  <si>
    <t>SYS_C0020554</t>
  </si>
  <si>
    <t>ARCH_MENU_IF</t>
  </si>
  <si>
    <t>MENU_IF_ID</t>
  </si>
  <si>
    <t>SYS_C0020555</t>
  </si>
  <si>
    <t>ARCH_MENU_LOG</t>
  </si>
  <si>
    <t>SYS_C0020556</t>
  </si>
  <si>
    <t>ARCH_MENU_MISC</t>
  </si>
  <si>
    <t>MENU_MISC_ID</t>
  </si>
  <si>
    <t>SYS_C0020557</t>
  </si>
  <si>
    <t>ARCH_MENU_USER_GROUP</t>
  </si>
  <si>
    <t>SYS_C0020558</t>
  </si>
  <si>
    <t>ARCH_MESSAGE</t>
  </si>
  <si>
    <t>MSG_ID</t>
  </si>
  <si>
    <t>SYS_C0020559</t>
  </si>
  <si>
    <t>ARCH_METADATA</t>
  </si>
  <si>
    <t>METADATA_ID</t>
  </si>
  <si>
    <t>SYS_C0020560</t>
  </si>
  <si>
    <t>ARCH_METADATA_PROPERTY</t>
  </si>
  <si>
    <t>METADATA_PROPERTY_ID</t>
  </si>
  <si>
    <t>SYS_C0020561</t>
  </si>
  <si>
    <t>ARCH_METADATA_RELATION</t>
  </si>
  <si>
    <t>METADATA_RELATION_ID</t>
  </si>
  <si>
    <t>SYS_C0020562</t>
  </si>
  <si>
    <t>ARCH_MODULE</t>
  </si>
  <si>
    <t>MODULE_ID</t>
  </si>
  <si>
    <t>SYS_C0020563</t>
  </si>
  <si>
    <t>ARCH_NEWS</t>
  </si>
  <si>
    <t>SYS_C0020564</t>
  </si>
  <si>
    <t>ARCH_ORG</t>
  </si>
  <si>
    <t>ORG_ID</t>
  </si>
  <si>
    <t>SYS_C0020565</t>
  </si>
  <si>
    <t>ARCH_ORG_EXT</t>
  </si>
  <si>
    <t>ORG_EXT_ID</t>
  </si>
  <si>
    <t>SYS_C0020566</t>
  </si>
  <si>
    <t>ARCH_ORG_IF</t>
  </si>
  <si>
    <t>ORG_IF_ID</t>
  </si>
  <si>
    <t>SYS_C0020567</t>
  </si>
  <si>
    <t>ARCH_ORG_LOG</t>
  </si>
  <si>
    <t>SYS_C0020568</t>
  </si>
  <si>
    <t>ARCH_PERMISSION</t>
  </si>
  <si>
    <t>PERMISSION_ID</t>
  </si>
  <si>
    <t>SYS_C0020569</t>
  </si>
  <si>
    <t>ARCH_PROMPT</t>
  </si>
  <si>
    <t>PROMPT_ID</t>
  </si>
  <si>
    <t>SYS_C0020570</t>
  </si>
  <si>
    <t>ARCH_PROPERTIES</t>
  </si>
  <si>
    <t>PROPERTIES_ID</t>
  </si>
  <si>
    <t>SYS_C0020571</t>
  </si>
  <si>
    <t>PROVINCE_ID</t>
  </si>
  <si>
    <t>SYS_C0020572</t>
  </si>
  <si>
    <t>ARCH_QUERY</t>
  </si>
  <si>
    <t>SYS_C0020573</t>
  </si>
  <si>
    <t>ARCH_QUERY_COL_PERM</t>
  </si>
  <si>
    <t>COL_PERM_ID</t>
  </si>
  <si>
    <t>SYS_C0020574</t>
  </si>
  <si>
    <t>ARCH_QUERY_OPT_PERM</t>
  </si>
  <si>
    <t>OPT_PERM_ID</t>
  </si>
  <si>
    <t>SYS_C0020575</t>
  </si>
  <si>
    <t>ARCH_QUERY_ROW_PERM</t>
  </si>
  <si>
    <t>SYS_C0020576</t>
  </si>
  <si>
    <t>ARCH_ROLE</t>
  </si>
  <si>
    <t>ROLE_ID</t>
  </si>
  <si>
    <t>SYS_C0020577</t>
  </si>
  <si>
    <t>ARCH_ROLE_EXT</t>
  </si>
  <si>
    <t>ROLE_EXT_ID</t>
  </si>
  <si>
    <t>SYS_C0020578</t>
  </si>
  <si>
    <t>ARCH_ROLE_LOG</t>
  </si>
  <si>
    <t>SYS_C0020579</t>
  </si>
  <si>
    <t>ARCH_SCHEDULE</t>
  </si>
  <si>
    <t>SCHEDULE_ID</t>
  </si>
  <si>
    <t>SYS_C0020580</t>
  </si>
  <si>
    <t>ARCH_STYLE_INSTALLATION</t>
  </si>
  <si>
    <t>STYLE_ID</t>
  </si>
  <si>
    <t>SYS_C0020581</t>
  </si>
  <si>
    <t>TEMPLATE_ID</t>
  </si>
  <si>
    <t>SYS_C0020582</t>
  </si>
  <si>
    <t>USER_ID</t>
  </si>
  <si>
    <t>SYS_C0020583</t>
  </si>
  <si>
    <t>ARCH_USERS_ORGS</t>
  </si>
  <si>
    <t>SYS_C0020584</t>
  </si>
  <si>
    <t>ARCH_USER_EXT</t>
  </si>
  <si>
    <t>USER_EXT_ID</t>
  </si>
  <si>
    <t>SYS_C0020585</t>
  </si>
  <si>
    <t>ARCH_USER_IF</t>
  </si>
  <si>
    <t>USER_IF_ID</t>
  </si>
  <si>
    <t>SYS_C0020586</t>
  </si>
  <si>
    <t>ARCH_USER_LOG</t>
  </si>
  <si>
    <t>SYS_C0020587</t>
  </si>
  <si>
    <t>ARCH_USER_MISC</t>
  </si>
  <si>
    <t>USER_MISC_ID</t>
  </si>
  <si>
    <t>SYS_C0020589</t>
  </si>
  <si>
    <t>ARCH_USER_ROLE</t>
  </si>
  <si>
    <t>SYS_C0020590</t>
  </si>
  <si>
    <t>ARCH_USER_ROLE_IF</t>
  </si>
  <si>
    <t>USER_ROLE_IF_ID</t>
  </si>
  <si>
    <t>SYS_C0020591</t>
  </si>
  <si>
    <t>ARCH_USER_ROLE_LOG</t>
  </si>
  <si>
    <t>SYS_C0020592</t>
  </si>
  <si>
    <t>ARCH_UUID</t>
  </si>
  <si>
    <t>ID_</t>
  </si>
  <si>
    <t>SYS_C0020593</t>
  </si>
  <si>
    <t>ARCH_WF_MULTI_APP</t>
  </si>
  <si>
    <t>SYS_C0020594</t>
  </si>
  <si>
    <t>CJBPM_ACTION</t>
  </si>
  <si>
    <t>SYS_C0020595</t>
  </si>
  <si>
    <t>CJBPM_ARCHIVE_PACKAGE</t>
  </si>
  <si>
    <t>PACKAGE_ID</t>
  </si>
  <si>
    <t>SYS_C0020596</t>
  </si>
  <si>
    <t>CJBPM_BYTEARRAY</t>
  </si>
  <si>
    <t>SYS_C0020597</t>
  </si>
  <si>
    <t>CJBPM_BYTEBLOCK</t>
  </si>
  <si>
    <t>PROCESSFILE_</t>
  </si>
  <si>
    <t>INDEX_</t>
  </si>
  <si>
    <t>SYS_C0020598</t>
  </si>
  <si>
    <t>CJBPM_CUSTOM_VARIABLES</t>
  </si>
  <si>
    <t>VARIABLE_ID</t>
  </si>
  <si>
    <t>SYS_C0020599</t>
  </si>
  <si>
    <t>CJBPM_DELEGATION</t>
  </si>
  <si>
    <t>SYS_C0020600</t>
  </si>
  <si>
    <t>CJBPM_DESIGNER_DEFINITION</t>
  </si>
  <si>
    <t>DEFINITION_ID</t>
  </si>
  <si>
    <t>SYS_C0020601</t>
  </si>
  <si>
    <t>CJBPM_DESIGNER_DEFINITION_TEMP</t>
  </si>
  <si>
    <t>DEFINITION_TEMP_ID</t>
  </si>
  <si>
    <t>SYS_C0020602</t>
  </si>
  <si>
    <t>CJBPM_ENTRUST</t>
  </si>
  <si>
    <t>ENTRUST_ID</t>
  </si>
  <si>
    <t>SYS_C0020603</t>
  </si>
  <si>
    <t>CJBPM_EVENT</t>
  </si>
  <si>
    <t>SYS_C0020604</t>
  </si>
  <si>
    <t>CJBPM_EXCEPTIONHANDLER</t>
  </si>
  <si>
    <t>SYS_C0020605</t>
  </si>
  <si>
    <t>CJBPM_JOB</t>
  </si>
  <si>
    <t>SYS_C0020606</t>
  </si>
  <si>
    <t>CJBPM_MODULEDEFINITION</t>
  </si>
  <si>
    <t>SYS_C0020607</t>
  </si>
  <si>
    <t>CJBPM_MODULEINSTANCE</t>
  </si>
  <si>
    <t>SYS_C0020608</t>
  </si>
  <si>
    <t>CJBPM_NODE</t>
  </si>
  <si>
    <t>SYS_C0020609</t>
  </si>
  <si>
    <t>CJBPM_POOLEDACTOR</t>
  </si>
  <si>
    <t>SYS_C0020610</t>
  </si>
  <si>
    <t>CJBPM_PROCESSDEFINITION</t>
  </si>
  <si>
    <t>SYS_C0020611</t>
  </si>
  <si>
    <t>CJBPM_PROCESSINSTANCE</t>
  </si>
  <si>
    <t>SYS_C0020612</t>
  </si>
  <si>
    <t>CJBPM_RUNTIMEACTION</t>
  </si>
  <si>
    <t>SYS_C0020613</t>
  </si>
  <si>
    <t>CJBPM_SWIMLANEINSTANCE</t>
  </si>
  <si>
    <t>SYS_C0020614</t>
  </si>
  <si>
    <t>CJBPM_TASK</t>
  </si>
  <si>
    <t>SYS_C0020615</t>
  </si>
  <si>
    <t>CJBPM_TASKACTORPOOL</t>
  </si>
  <si>
    <t>POOLEDACTOR_</t>
  </si>
  <si>
    <t>TASKINSTANCE_</t>
  </si>
  <si>
    <t>SYS_C0020616</t>
  </si>
  <si>
    <t>SYS_C0020617</t>
  </si>
  <si>
    <t>CJBPM_TOKEN</t>
  </si>
  <si>
    <t>SYS_C0020618</t>
  </si>
  <si>
    <t>CJBPM_TOKENVARIABLEMAP</t>
  </si>
  <si>
    <t>SYS_C0020619</t>
  </si>
  <si>
    <t>CJBPM_TRANSITION</t>
  </si>
  <si>
    <t>SYS_C0020620</t>
  </si>
  <si>
    <t>SYS_C0020622</t>
  </si>
  <si>
    <t>CJBPM_WORKFLOW_HISTORY_EXT</t>
  </si>
  <si>
    <t>WORKFLOW_HISTORY_EXT_ID</t>
  </si>
  <si>
    <t>SYS_C0020623</t>
  </si>
  <si>
    <t>CJBPM_WORKFLOW_MANAGE_LOG</t>
  </si>
  <si>
    <t>WORKFLOW_MANAGE_LOG_ID</t>
  </si>
  <si>
    <t>SYS_C0020627</t>
  </si>
  <si>
    <t>DESIGNER_UUID</t>
  </si>
  <si>
    <t>SYS_C0020629</t>
  </si>
  <si>
    <t>IDENTITY_IDGENERATOR</t>
  </si>
  <si>
    <t>TID</t>
  </si>
  <si>
    <t>SYS_C0031373</t>
  </si>
  <si>
    <t>CJBPM_WORKFLOW_HISTORY</t>
  </si>
  <si>
    <t>WORKFLOW_HISTORY_ID</t>
  </si>
  <si>
    <t>IDX_APBI_ADDRNO</t>
  </si>
  <si>
    <t>AP_PRELOAN_BORW_INFO</t>
  </si>
  <si>
    <t>ADDRNO</t>
  </si>
  <si>
    <t>IDX_APCI_ADDRNO</t>
  </si>
  <si>
    <t>AP_PRELOAN_COBORW_INFO</t>
  </si>
  <si>
    <t>IDX_APGI_ADDRNO</t>
  </si>
  <si>
    <t>AP_PRELOAN_GUAR_INFO</t>
  </si>
  <si>
    <t>IDX_APK_APPNO_N01</t>
  </si>
  <si>
    <t>IDX_APPINFO_PUSHSTATE_APPID</t>
  </si>
  <si>
    <t>AP_APPINFO_PUSH_STATUS</t>
  </si>
  <si>
    <t>IDX_APPINFO_PUSHSTATE_APPNO</t>
  </si>
  <si>
    <t>IDX_APPINFO_RECODR_N01</t>
  </si>
  <si>
    <t>AP_PRELOAN_APPINFO_RECODR</t>
  </si>
  <si>
    <t>DEALERID</t>
  </si>
  <si>
    <t>IDX_APPINFO_RECODR_N02</t>
  </si>
  <si>
    <t>APPTYPE</t>
  </si>
  <si>
    <t>IDX_APPINFO_RECODR_N2</t>
  </si>
  <si>
    <t>COPER</t>
  </si>
  <si>
    <t>IDX_APPINFO_RECODR_U01</t>
  </si>
  <si>
    <t>IDX_APP_CLINKADDR_N01</t>
  </si>
  <si>
    <t>AP_PRELOAN_CO_CTC_ADDR</t>
  </si>
  <si>
    <t>IDX_AP_ANTIFRAUD_APPID</t>
  </si>
  <si>
    <t>AP_PRELOAN_ANTIFRAUD</t>
  </si>
  <si>
    <t>IDX_AP_ANTIFRAUD_APPNO</t>
  </si>
  <si>
    <t>IDX_ASSET_BSMA_U01</t>
  </si>
  <si>
    <t>CM_ASSET_INFO</t>
  </si>
  <si>
    <t>ASSETNO</t>
  </si>
  <si>
    <t>MODELID</t>
  </si>
  <si>
    <t>SERIESID</t>
  </si>
  <si>
    <t>BRANDID</t>
  </si>
  <si>
    <t>IDX_BANK_PERDIS_N01</t>
  </si>
  <si>
    <t>BK_BANK_PERDIS</t>
  </si>
  <si>
    <t>SUMID</t>
  </si>
  <si>
    <t>IDX_BANK_PERDIS_N02</t>
  </si>
  <si>
    <t>PERDISBATNO</t>
  </si>
  <si>
    <t>IDX_BANK_PERDIS_N03</t>
  </si>
  <si>
    <t>SYS_NC00034$</t>
  </si>
  <si>
    <t>IDX_BANK_PERDIS_N04</t>
  </si>
  <si>
    <t>OPPACCNO</t>
  </si>
  <si>
    <t>IDX_BK_CIB_PERDISBAT_N01</t>
  </si>
  <si>
    <t>BK_CIB_PERDISBAT</t>
  </si>
  <si>
    <t>BANK_CODE</t>
  </si>
  <si>
    <t>IDX_BK_CIB_PERDISBAT_N02</t>
  </si>
  <si>
    <t>REC_STATUS</t>
  </si>
  <si>
    <t>IDX_BK_CIB_PERDISBAT_U01</t>
  </si>
  <si>
    <t>PERDISBAT_NO</t>
  </si>
  <si>
    <t>IDX_BK_CONT_TRANS_INFO</t>
  </si>
  <si>
    <t>PRT_ID</t>
  </si>
  <si>
    <t>CONTRCT_NUM</t>
  </si>
  <si>
    <t>INTEST_DATE</t>
  </si>
  <si>
    <t>IDX_BK_CONT_TRANS_INFO_N01</t>
  </si>
  <si>
    <t>PRT_TYPE</t>
  </si>
  <si>
    <t>IDX_BK_CONT_TRANS_INFO_N02</t>
  </si>
  <si>
    <t>STATUS</t>
  </si>
  <si>
    <t>IDX_BK_CONT_TRANS_INFO_N03</t>
  </si>
  <si>
    <t>DD_STATUS</t>
  </si>
  <si>
    <t>IDX_BK_CONT_TRANS_INFO_N04</t>
  </si>
  <si>
    <t>PAY_STATUS</t>
  </si>
  <si>
    <t>IDX_BK_CONT_TRANS_INFO_N06</t>
  </si>
  <si>
    <t>SYS_NC00077$</t>
  </si>
  <si>
    <t>IDX_BK_CONT_TRANS_INFO_N07</t>
  </si>
  <si>
    <t>IDX_BLACKLIST</t>
  </si>
  <si>
    <t>CR_PUB_BLACKLIST</t>
  </si>
  <si>
    <t>IDNO</t>
  </si>
  <si>
    <t>IDTYPE</t>
  </si>
  <si>
    <t>IDX_CAR_STOLEN_INS_CHG_N01</t>
  </si>
  <si>
    <t>LN_CS_CAR_STOLEN_INS_CHG</t>
  </si>
  <si>
    <t>CONTID</t>
  </si>
  <si>
    <t>IDX_CID_CIID</t>
  </si>
  <si>
    <t>LN_UR_CHARGE_INFO_DTL</t>
  </si>
  <si>
    <t>CHARGEINFOID</t>
  </si>
  <si>
    <t>IDX_CM_FIN_AH_CONTID_TS</t>
  </si>
  <si>
    <t>CM_FIN_ACCRUED_HIS</t>
  </si>
  <si>
    <t>IDX_CM_FIN_AH_N01</t>
  </si>
  <si>
    <t>IDX_CM_FIN_AH_N02</t>
  </si>
  <si>
    <t>IDX_CM_FIN_AH_TRANS_CODE</t>
  </si>
  <si>
    <t>IDX_CM_FIN_TRANS_DTL_STATUS</t>
  </si>
  <si>
    <t>IDX_CONT_REPYMTSKD_CONTID_ISMR</t>
  </si>
  <si>
    <t>LN_CS_CONT_REPYMTSKD</t>
  </si>
  <si>
    <t>ISMONTHLYREPAYMENT</t>
  </si>
  <si>
    <t>IDX_CREDIT_LINE_DERID</t>
  </si>
  <si>
    <t>CM_AGCY_CREDIT_LINE</t>
  </si>
  <si>
    <t>IDX_CR_NCC_CHECK_IDCHECK</t>
  </si>
  <si>
    <t>CR_NCC_CHECK</t>
  </si>
  <si>
    <t>IDCHECK</t>
  </si>
  <si>
    <t>IDX_CR_NCC_CHECK_IDNO</t>
  </si>
  <si>
    <t>IDX_CR_NCC_CHECK_NAME</t>
  </si>
  <si>
    <t>IDX_CR_NCC_CHECK_NAMECHECK</t>
  </si>
  <si>
    <t>NAMECHECK</t>
  </si>
  <si>
    <t>IDX_CR_PERSON_LOANCARD_N01</t>
  </si>
  <si>
    <t>CR_PERSON_LOANCARD</t>
  </si>
  <si>
    <t>PERSON_HEADER_ID</t>
  </si>
  <si>
    <t>IDX_CUS_V_N01</t>
  </si>
  <si>
    <t>LN_CS_CAR_INFO_CHG_REG</t>
  </si>
  <si>
    <t>EFFECTTIME</t>
  </si>
  <si>
    <t>IDX_DEALER_TEMP_DEALERID</t>
  </si>
  <si>
    <t>LN_CS_SETTLE_DEALER_TEMP_MAP</t>
  </si>
  <si>
    <t>IDX_DEALER_TEMP_TEMPID</t>
  </si>
  <si>
    <t>TEMPID</t>
  </si>
  <si>
    <t>IDX_DES_N01</t>
  </si>
  <si>
    <t>AP_PRELOAN_DES_GRADE</t>
  </si>
  <si>
    <t>IDX_DES_N02</t>
  </si>
  <si>
    <t>IDX_FILEMAP_CONTID_FILEID</t>
  </si>
  <si>
    <t>LN_CS_CONT_TOF_MP</t>
  </si>
  <si>
    <t>FILEID</t>
  </si>
  <si>
    <t>IDX_FIN_SAP_CONTNO_N01</t>
  </si>
  <si>
    <t>CM_FIN_SAP_ENTRIES</t>
  </si>
  <si>
    <t>CONTRACTNO</t>
  </si>
  <si>
    <t>IDX_FPH_PSID_N01</t>
  </si>
  <si>
    <t>CR_TD_FRAUD_POLICY_HITRULE</t>
  </si>
  <si>
    <t>POLICY_SET_ID</t>
  </si>
  <si>
    <t>IDX_GZT_C_IDNAME_N04</t>
  </si>
  <si>
    <t>CR_GZT_CHECK</t>
  </si>
  <si>
    <t>IDX_GZT_C_IDNO_N02</t>
  </si>
  <si>
    <t>IDX_GZT_C_NAME_N01</t>
  </si>
  <si>
    <t>IDX_GZT_C_UNID_N03</t>
  </si>
  <si>
    <t>UNID</t>
  </si>
  <si>
    <t>IDX_GZT_S_APPNO_N03</t>
  </si>
  <si>
    <t>CR_GZT_STATE</t>
  </si>
  <si>
    <t>APPLYNO</t>
  </si>
  <si>
    <t>IDX_GZT_S_GCID_N04</t>
  </si>
  <si>
    <t>GCID</t>
  </si>
  <si>
    <t>IDX_GZT_S_IDNO_N01</t>
  </si>
  <si>
    <t>IDX_GZT_S_NID_N02</t>
  </si>
  <si>
    <t>IDX_G_DF_GET_P2</t>
  </si>
  <si>
    <t>LN_CS_ONAC_GET_DTL</t>
  </si>
  <si>
    <t>P2</t>
  </si>
  <si>
    <t>IDX_G_DF_UL_TMP_DDSTATUS</t>
  </si>
  <si>
    <t>LN_CS_ONAC_USE_DTL_TMP</t>
  </si>
  <si>
    <t>DDSTATUS</t>
  </si>
  <si>
    <t>IDX_G_DF_UL_TMP_TRANSID</t>
  </si>
  <si>
    <t>TRANS_ID</t>
  </si>
  <si>
    <t>IDX_IMG_IMGTASK_N01</t>
  </si>
  <si>
    <t>CM_IMG_TASK</t>
  </si>
  <si>
    <t>CASENO</t>
  </si>
  <si>
    <t>APPCODE</t>
  </si>
  <si>
    <t>IDX_LN_CS_CONT_TOF_MP_N01</t>
  </si>
  <si>
    <t>IDX_LN_CS_CONT_TOF_MP_N02</t>
  </si>
  <si>
    <t>IDX_LN_CS_FILES_REG_CONTNO</t>
  </si>
  <si>
    <t>LN_CS_FILES_REG</t>
  </si>
  <si>
    <t>IDX_LN_UR_CHARGE_FEE_MP_N01</t>
  </si>
  <si>
    <t>LN_UR_CHARGE_FEE_MP</t>
  </si>
  <si>
    <t>CHARGECODE</t>
  </si>
  <si>
    <t>IDX_LN_UR_CHARGE_INFO_CONTNO</t>
  </si>
  <si>
    <t>LN_UR_CHARGE_INFO</t>
  </si>
  <si>
    <t>IDX_LN_UR_CHARGE_INFO_N01</t>
  </si>
  <si>
    <t>IDX_LN_UR_CHARGE_INFO_N02</t>
  </si>
  <si>
    <t>IDX_LN_UR_CHARGE_INFO_N03</t>
  </si>
  <si>
    <t>CHARGETYPE</t>
  </si>
  <si>
    <t>IDX_LN_UR_CHARGE_INFO_N04</t>
  </si>
  <si>
    <t>EFFECTSTATUS</t>
  </si>
  <si>
    <t>IDX_LN_UR_CHARGE_INFO_N05</t>
  </si>
  <si>
    <t>IDX_LN_UR_CHARGE_INFO_N06</t>
  </si>
  <si>
    <t>SETTLESTATUS</t>
  </si>
  <si>
    <t>IDX_LN_UR_CHARGE_INFO_N07</t>
  </si>
  <si>
    <t>CHARGEITEM</t>
  </si>
  <si>
    <t>IDX_LN_UR_CHARGE_N02</t>
  </si>
  <si>
    <t>TRANSACTIONID</t>
  </si>
  <si>
    <t>IDX_MODEL_BSM_U01</t>
  </si>
  <si>
    <t>CM_ASSET_MODEL_INFO</t>
  </si>
  <si>
    <t>MODELNO</t>
  </si>
  <si>
    <t>IDX_NCC_STA_APPNO_N02</t>
  </si>
  <si>
    <t>CR_NCC_STATE</t>
  </si>
  <si>
    <t>IDX_NCC_STA_NCID_N01</t>
  </si>
  <si>
    <t>NCID</t>
  </si>
  <si>
    <t>IDX_ONAC_CTPMT_N01</t>
  </si>
  <si>
    <t>LN_CS_ACT_ONAC_CTPMT</t>
  </si>
  <si>
    <t>TASKID</t>
  </si>
  <si>
    <t>IDX_ONAC_USE_DTL_N01</t>
  </si>
  <si>
    <t>LN_CS_ONAC_USE_DTL</t>
  </si>
  <si>
    <t>IDX_PBOC_C_HID_N03</t>
  </si>
  <si>
    <t>CR_PBOC_PERSON_CHECK</t>
  </si>
  <si>
    <t>IDX_PBOC_C_IDNO_NAME_N01</t>
  </si>
  <si>
    <t>IDX_PBOC_PER_APPNO_N02</t>
  </si>
  <si>
    <t>CR_PBOC_PERSON_STATE</t>
  </si>
  <si>
    <t>IDX_PBOC_PER_PBOCID_N01</t>
  </si>
  <si>
    <t>PBOCID</t>
  </si>
  <si>
    <t>IDX_PERSON_CS_ID_N01</t>
  </si>
  <si>
    <t>CR_PERSON_CREDITSUMMARY</t>
  </si>
  <si>
    <t>IDX_PERSON_EC_PHID_N01</t>
  </si>
  <si>
    <t>CR_PERSON_ENFORCEMENT_COURT</t>
  </si>
  <si>
    <t>IDX_PERSON_FR_PHID_N01</t>
  </si>
  <si>
    <t>CR_PERSON_FUND_RD</t>
  </si>
  <si>
    <t>IDX_PERSON_GS_PHID_N01</t>
  </si>
  <si>
    <t>CR_PERSON_GUARANTEE_SUMMARY</t>
  </si>
  <si>
    <t>IDX_PERSON_G_PHID_N01</t>
  </si>
  <si>
    <t>CR_PERSON_GUARANTEE</t>
  </si>
  <si>
    <t>IDX_PERSON_H_ID_N01</t>
  </si>
  <si>
    <t>CR_PERSON_HEADER</t>
  </si>
  <si>
    <t>IDX_PERSON_IDENTITY_HID_N01</t>
  </si>
  <si>
    <t>CR_PERSON_IDENTITY</t>
  </si>
  <si>
    <t>IDX_PERSON_LCU_PHID_N01</t>
  </si>
  <si>
    <t>CR_PERSON_LOANCARDUNCANCELLED</t>
  </si>
  <si>
    <t>IDX_PERSON_LOAN_PHID_N01</t>
  </si>
  <si>
    <t>CR_PERSON_LOAN</t>
  </si>
  <si>
    <t>IDX_PERSON_OD_PHID_N01</t>
  </si>
  <si>
    <t>CR_PERSON_OVERDUE_DEFAULT</t>
  </si>
  <si>
    <t>IDX_PERSON_OS_PHID_N01</t>
  </si>
  <si>
    <t>CR_PERSON_OVERDUE_SUMMARY</t>
  </si>
  <si>
    <t>IDX_PERSON_PAIR_HID_N01</t>
  </si>
  <si>
    <t>CR_PERSON_PAIR</t>
  </si>
  <si>
    <t>IDX_PERSON_PLO_PHID_N01</t>
  </si>
  <si>
    <t>CR_PERSON_LOANCARD_OVERDUE</t>
  </si>
  <si>
    <t>IDX_PERSON_QRD_PHID_N01</t>
  </si>
  <si>
    <t>CR_PERSON_QUERYRECORD_DETAIL</t>
  </si>
  <si>
    <t>IDX_PRT_REP_PAYDATE</t>
  </si>
  <si>
    <t>SYS_NC00041$</t>
  </si>
  <si>
    <t>IDX_P_PRT_RATE_PID_N01</t>
  </si>
  <si>
    <t>PRTID</t>
  </si>
  <si>
    <t>IDX_REPAYPLAN_REF_CONTID</t>
  </si>
  <si>
    <t>LN_CS_CONT_REPYMTSKD_REF</t>
  </si>
  <si>
    <t>IDX_REPAYPLAN_REF_CONTNO</t>
  </si>
  <si>
    <t>IDX_REPAY_REF_CONTID_N01</t>
  </si>
  <si>
    <t>LN_CS_PRT_REPYMTSKD_REF</t>
  </si>
  <si>
    <t>IDX_REPAY_REF_CONTNO_N02</t>
  </si>
  <si>
    <t>IDX_R_APP_COBORWINFO_N01</t>
  </si>
  <si>
    <t>IDX_R_APP_COBORWINFO_N02</t>
  </si>
  <si>
    <t>IDX_R_APP_COBORWINFO_N03</t>
  </si>
  <si>
    <t>SYS_NC00037$</t>
  </si>
  <si>
    <t>IDX_R_APP_CRBORWINFO_N01</t>
  </si>
  <si>
    <t>AP_PRELOAN_CO_COBORW_INFO</t>
  </si>
  <si>
    <t>IDX_R_APP_IDBORWINFO_N01</t>
  </si>
  <si>
    <t>IDX_R_APP_IDBORWINFO_N02</t>
  </si>
  <si>
    <t>IDX_R_APP_IDBORWINFO_N03</t>
  </si>
  <si>
    <t>IDX_R_APP_IDBORWINFO_N04</t>
  </si>
  <si>
    <t>CONTP1TEL</t>
  </si>
  <si>
    <t>IDX_R_APP_IDBORWINFO_N05</t>
  </si>
  <si>
    <t>CONTP2TEL</t>
  </si>
  <si>
    <t>IDX_R_APP_IDBORWINFO_N06</t>
  </si>
  <si>
    <t>DLICHOLDER</t>
  </si>
  <si>
    <t>IDX_R_APP_IDBORWINFO_N07</t>
  </si>
  <si>
    <t>SYS_NC00054$</t>
  </si>
  <si>
    <t>IDX_R_APP_LENDINGPOOL_A01</t>
  </si>
  <si>
    <t>AP_PRELOAN_LENDINGPOOL</t>
  </si>
  <si>
    <t>IDX_R_APP_LENDINGPOOL_B01</t>
  </si>
  <si>
    <t>IDX_R_APP_LENDINGPOOL_C01</t>
  </si>
  <si>
    <t>IDX_R_APP_LENDINGPOOL_D01</t>
  </si>
  <si>
    <t>IDX_R_APP_LNAPPINFO_N01</t>
  </si>
  <si>
    <t>AP_PRELOAN_APPINFO</t>
  </si>
  <si>
    <t>IDX_R_APP_LNAPPINFO_N02</t>
  </si>
  <si>
    <t>IDX_R_APP_LNAPPINFO_N03</t>
  </si>
  <si>
    <t>APPDATE</t>
  </si>
  <si>
    <t>IDX_R_APP_LNAPPINFO_N2</t>
  </si>
  <si>
    <t>IDX_R_APP_LNAPPINFO_U01</t>
  </si>
  <si>
    <t>IDX_R_APP_OCR_RESULT_N01</t>
  </si>
  <si>
    <t>AP_PRELOAN_OCR_RESULT</t>
  </si>
  <si>
    <t>IDX_R_APP_OCR_RESULT_N02</t>
  </si>
  <si>
    <t>IDX_R_APP_PRECHKTASK_N01</t>
  </si>
  <si>
    <t>AP_PRELOAN_PRE_TRIAL_TASK</t>
  </si>
  <si>
    <t>STATE</t>
  </si>
  <si>
    <t>IDX_R_APP_PRECHKTASK_N02</t>
  </si>
  <si>
    <t>IDX_R_APP_PRECHKTASK_N03</t>
  </si>
  <si>
    <t>TAG_DEFINITION_PKEY</t>
  </si>
  <si>
    <t>TAG_DEFINITION</t>
  </si>
  <si>
    <t>TAG_RELATION_PKEY</t>
  </si>
  <si>
    <t>TAG_RELATION</t>
  </si>
  <si>
    <t>USER_MISC_UNIQUE</t>
  </si>
  <si>
    <t>USER_PKEY</t>
  </si>
  <si>
    <t>SUBJECT</t>
  </si>
  <si>
    <t>IDENT_ID</t>
  </si>
  <si>
    <t>WF_CU_VAR_NA_OT_BI</t>
  </si>
  <si>
    <t>ORDER_TYPE</t>
  </si>
  <si>
    <t>BUSINESS_ID</t>
  </si>
  <si>
    <t>PK_R_CON_DEBIT_HIS</t>
  </si>
  <si>
    <t>LN_CS_CONT_CRTL_HIS</t>
  </si>
  <si>
    <t>DEBITID</t>
  </si>
  <si>
    <t>PK_R_CON_FILELIST</t>
  </si>
  <si>
    <t>LN_CS_CONT_TOF</t>
  </si>
  <si>
    <t>PK_R_CON_FILELIST_MAP</t>
  </si>
  <si>
    <t>MAPID</t>
  </si>
  <si>
    <t>PK_R_CON_LNCONTINFO</t>
  </si>
  <si>
    <t>LN_CS_CONT</t>
  </si>
  <si>
    <t>PK_R_CON_LNCONTINFO_HIS</t>
  </si>
  <si>
    <t>LN_CS_CONT_HIS</t>
  </si>
  <si>
    <t>CONTHISID</t>
  </si>
  <si>
    <t>PK_R_CON_PAYAMT_HIS</t>
  </si>
  <si>
    <t>LN_CS_CONT_PMT_HIS</t>
  </si>
  <si>
    <t>PAYAMTID</t>
  </si>
  <si>
    <t>PK_R_CON_REPAYPLAN</t>
  </si>
  <si>
    <t>REPAYID</t>
  </si>
  <si>
    <t>PK_R_CRS_QUERY</t>
  </si>
  <si>
    <t>CR_POBC_QUERY</t>
  </si>
  <si>
    <t>PK_R_CRS_STATE</t>
  </si>
  <si>
    <t>CR_POBC_QUERY_STATE</t>
  </si>
  <si>
    <t>SERIALID</t>
  </si>
  <si>
    <t>PK_R_CRS_SYSVAR</t>
  </si>
  <si>
    <t>CR_POBC_SYSVAR</t>
  </si>
  <si>
    <t>SYSID</t>
  </si>
  <si>
    <t>PK_R_CUS_BRWRREG</t>
  </si>
  <si>
    <t>LN_CS_BORW_CHG_REG</t>
  </si>
  <si>
    <t>CUSBORWREGID</t>
  </si>
  <si>
    <t>PK_R_CUS_COBRWRREG</t>
  </si>
  <si>
    <t>LN_CS_COBORW_CHG_REG</t>
  </si>
  <si>
    <t>CUSCOBRWRREGID</t>
  </si>
  <si>
    <t>PK_R_CUS_CORPREG</t>
  </si>
  <si>
    <t>LN_CS_CO_BORW_CHG_REG</t>
  </si>
  <si>
    <t>CUSCORPREGID</t>
  </si>
  <si>
    <t>PK_R_CUS_GRTORREG</t>
  </si>
  <si>
    <t>LN_CS_GUAR_CHG_REG</t>
  </si>
  <si>
    <t>CUSGRTORREGID</t>
  </si>
  <si>
    <t>PK_R_CUS_PHOVISITREG</t>
  </si>
  <si>
    <t>LN_CS_PHVST_REG</t>
  </si>
  <si>
    <t>VISITID</t>
  </si>
  <si>
    <t>PK_R_CUS_RW_RECORDREG</t>
  </si>
  <si>
    <t>LN_CS_RNWL_INS_CHG_REG</t>
  </si>
  <si>
    <t>CUSRWID</t>
  </si>
  <si>
    <t>PK_R_CUS_VEHFPREG</t>
  </si>
  <si>
    <t>VEHFPREGID</t>
  </si>
  <si>
    <t>PK_R_DF_AVOIDINFO</t>
  </si>
  <si>
    <t>LN_UR_FEE_WAIVER_INFO</t>
  </si>
  <si>
    <t>AVOIDINFOID</t>
  </si>
  <si>
    <t>PK_R_DF_AVOIDREG</t>
  </si>
  <si>
    <t>LN_UR_FEE_WAIVER_REG</t>
  </si>
  <si>
    <t>AVOIDREGID</t>
  </si>
  <si>
    <t>PK_R_DF_CHARGEINFO</t>
  </si>
  <si>
    <t>PK_R_DF_CHARGETOAVOID_MAP</t>
  </si>
  <si>
    <t>CAMAPID</t>
  </si>
  <si>
    <t>PK_R_DF_RETLIST</t>
  </si>
  <si>
    <t>LN_CS_ACSREC_REV_INFO</t>
  </si>
  <si>
    <t>RETID</t>
  </si>
  <si>
    <t>PK_R_DLR_DEALERINFO</t>
  </si>
  <si>
    <t>PK_R_DLR_DEALERINFO_TMP</t>
  </si>
  <si>
    <t>CM_AGCY_BASIC_INFO_TMP</t>
  </si>
  <si>
    <t>DEALERTMPID</t>
  </si>
  <si>
    <t>PK_R_DLR_DLRADDR</t>
  </si>
  <si>
    <t>CM_AGCY_CTC_ADDR_INFO</t>
  </si>
  <si>
    <t>ADDRESSID</t>
  </si>
  <si>
    <t>PK_R_DLR_DLRADDR_BAK</t>
  </si>
  <si>
    <t>R_DLR_DLRADDR_BAK</t>
  </si>
  <si>
    <t>PK_R_DLR_DLRADDR_TMP</t>
  </si>
  <si>
    <t>CM_AGCY_CTC_ADDR_INFO_TMP</t>
  </si>
  <si>
    <t>ADDRESSTMPID</t>
  </si>
  <si>
    <t>PK_R_DLR_DLRBANKACC</t>
  </si>
  <si>
    <t>CM_AGCY_BANK_ACCT</t>
  </si>
  <si>
    <t>BANKACCID</t>
  </si>
  <si>
    <t>PK_R_DLR_DLRBANKACC_TMP</t>
  </si>
  <si>
    <t>CM_AGCY_BANK_ACCT_TMP</t>
  </si>
  <si>
    <t>BANKACCTMPID</t>
  </si>
  <si>
    <t>PK_R_DLR_DLRBRDRELA</t>
  </si>
  <si>
    <t>CM_AGCY_BRAND_AUZ</t>
  </si>
  <si>
    <t>BRDRGTID</t>
  </si>
  <si>
    <t>PK_R_DLR_DLRGRPINFO</t>
  </si>
  <si>
    <t>CM_AGCY_GP_INFO</t>
  </si>
  <si>
    <t>GROUPID</t>
  </si>
  <si>
    <t>PK_R_DLR_DLRGRPRELA</t>
  </si>
  <si>
    <t>CM_AGCY_GP_MP</t>
  </si>
  <si>
    <t>DLRGRPID</t>
  </si>
  <si>
    <t>PK_R_DLR_DLRLINKMAN</t>
  </si>
  <si>
    <t>CM_AGCY_LINKMAN</t>
  </si>
  <si>
    <t>LINKID</t>
  </si>
  <si>
    <t>PK_R_DLR_DLRLINKMAN_TMP</t>
  </si>
  <si>
    <t>CM_AGCY_LINKMAN_TMP</t>
  </si>
  <si>
    <t>LINKTMPID</t>
  </si>
  <si>
    <t>PK_R_DLR_DLRRGTRELA</t>
  </si>
  <si>
    <t>CM_AGCY_AUZ_RANGE</t>
  </si>
  <si>
    <t>RIGHTID</t>
  </si>
  <si>
    <t>PK_R_DLR_DLRSTATEHIS</t>
  </si>
  <si>
    <t>CM_AGCY_STATE_HIS</t>
  </si>
  <si>
    <t>DLRSTATEHISID</t>
  </si>
  <si>
    <t>PK_R_EXH_EXHIBITIONPLAN</t>
  </si>
  <si>
    <t>LN_CS_BALPMT_EXT_REPYMTSKD</t>
  </si>
  <si>
    <t>EXHIBITION_PLAN_ID</t>
  </si>
  <si>
    <t>PK_R_EXH_EXHIBITIONTASK</t>
  </si>
  <si>
    <t>LN_CS_BALPMT_EXT_TASK</t>
  </si>
  <si>
    <t>EXHIBITION_TASK_ID</t>
  </si>
  <si>
    <t>PK_R_FIN_ACCOUNT_CAPTION</t>
  </si>
  <si>
    <t>CM_FIN_ACCT_TIT_DIC</t>
  </si>
  <si>
    <t>CAPTION_ID</t>
  </si>
  <si>
    <t>PK_R_FIN_ACCOUNT_CONDITIONS</t>
  </si>
  <si>
    <t>CM_FIN_ACCT_TIT_MGT</t>
  </si>
  <si>
    <t>CONDITION_ID</t>
  </si>
  <si>
    <t>PK_R_FIN_ACCOUNT_ENTIES</t>
  </si>
  <si>
    <t>CM_FIN_ACCT_ENTRIES</t>
  </si>
  <si>
    <t>ACT_ID</t>
  </si>
  <si>
    <t>PK_R_FIN_ACCOUNT_NAME</t>
  </si>
  <si>
    <t>CM_FIN_ACCT_NAME_MGT</t>
  </si>
  <si>
    <t>PK_R_FIN_ACCOUNT_RECORD</t>
  </si>
  <si>
    <t>CM_FIN_ACCT_TIT_ENTERIES_MP</t>
  </si>
  <si>
    <t>RECORD_ID</t>
  </si>
  <si>
    <t>PK_R_FIN_ACCRUAL_HISTORY</t>
  </si>
  <si>
    <t>ACCRUALID</t>
  </si>
  <si>
    <t>PK_R_FIN_DATA_SOURCES</t>
  </si>
  <si>
    <t>CM_FIN_ACCT_TIT_DTS</t>
  </si>
  <si>
    <t>SOURCE_ID</t>
  </si>
  <si>
    <t>PK_R_FIN_POSTING_DATE</t>
  </si>
  <si>
    <t>CM_FIN_DAILY_STL</t>
  </si>
  <si>
    <t>DATE_ID</t>
  </si>
  <si>
    <t>PK_R_FIN_TRANSACTION_INTERFACE</t>
  </si>
  <si>
    <t>FIN_ID</t>
  </si>
  <si>
    <t>PK_R_IMG_IMAGETASK</t>
  </si>
  <si>
    <t>PK_R_INS_CONINSINFO</t>
  </si>
  <si>
    <t>LN_CS_CONT_INS_INFO</t>
  </si>
  <si>
    <t>INSID</t>
  </si>
  <si>
    <t>PK_R_NCC_CHECK</t>
  </si>
  <si>
    <t>PK_R_ODS_INFO</t>
  </si>
  <si>
    <t>CM_ODS_INFO</t>
  </si>
  <si>
    <t>ODS_ID</t>
  </si>
  <si>
    <t>PK_R_PROCESS_DEFINITION</t>
  </si>
  <si>
    <t>CM_SYS_PROC_DNF</t>
  </si>
  <si>
    <t>PK_R_PRT_GROUP</t>
  </si>
  <si>
    <t>CM_FINPRT_GP_BASIC</t>
  </si>
  <si>
    <t>PK_R_PRT_GROUP_MAP</t>
  </si>
  <si>
    <t>CM_FINPRT_GP_PRT_MP</t>
  </si>
  <si>
    <t>PK_R_PRT_GROUP_MAP_TEMP</t>
  </si>
  <si>
    <t>CM_FINPRT_GP_PRT_MP_TMP</t>
  </si>
  <si>
    <t>PK_R_PRT_GROUP_TEMP</t>
  </si>
  <si>
    <t>CM_FINPRT_GP_BASIC_MOD</t>
  </si>
  <si>
    <t>GROUPTEMPID</t>
  </si>
  <si>
    <t>PK_R_PRT_INTRATE</t>
  </si>
  <si>
    <t>RATEDLRID</t>
  </si>
  <si>
    <t>PK_R_PRT_INTRATE_TMP</t>
  </si>
  <si>
    <t>CM_FINPRT_RATE_TMP</t>
  </si>
  <si>
    <t>RATEDLRTMPID</t>
  </si>
  <si>
    <t>PK_R_PRT_PBOCRATE</t>
  </si>
  <si>
    <t>CM_FINPRT_PBOCRATE</t>
  </si>
  <si>
    <t>RATEID</t>
  </si>
  <si>
    <t>PK_R_PRT_PBOCRATE_HIS</t>
  </si>
  <si>
    <t>CM_FINPRT_PBOCRATE_HIS</t>
  </si>
  <si>
    <t>PK_R_PRT_PRTASTRELA</t>
  </si>
  <si>
    <t>CM_FINPRT_PRT_ASSET_MP</t>
  </si>
  <si>
    <t>PRTASTID</t>
  </si>
  <si>
    <t>PK_R_PRT_PRTASTRELA_TMP</t>
  </si>
  <si>
    <t>CM_FINPRT_PRT_ASSET_MP_TMP</t>
  </si>
  <si>
    <t>PRTASTTMPID</t>
  </si>
  <si>
    <t>PK_R_PRT_PRTDLRRELA</t>
  </si>
  <si>
    <t>PRTDLRID</t>
  </si>
  <si>
    <t>PK_R_PRT_PRTDLRRELA_TMP</t>
  </si>
  <si>
    <t>CM_FINPRT_PRT_AGCY_MP_TMP</t>
  </si>
  <si>
    <t>PRTDLRTMPID</t>
  </si>
  <si>
    <t>PK_R_PRT_PRTFINCRGE</t>
  </si>
  <si>
    <t>CM_FINPRT_PRT_RANGE</t>
  </si>
  <si>
    <t>RGEID</t>
  </si>
  <si>
    <t>PK_R_PRT_PRTFINCRGE_TMP</t>
  </si>
  <si>
    <t>CM_FINPRT_PRT_RANGE_TMP</t>
  </si>
  <si>
    <t>RGETMPID</t>
  </si>
  <si>
    <t>PK_R_PRT_PRTINFO</t>
  </si>
  <si>
    <t>PK_R_PRT_PRTINFO_TMP</t>
  </si>
  <si>
    <t>CM_FINPRT_PRT_INFO_TMP</t>
  </si>
  <si>
    <t>PRTTMPID</t>
  </si>
  <si>
    <t>PK_R_PRT_PRTLOANOBJ</t>
  </si>
  <si>
    <t>CM_FINPRT_PRT_OBJ</t>
  </si>
  <si>
    <t>OBJID</t>
  </si>
  <si>
    <t>PK_R_PRT_PRTLOANOBJ_TMP</t>
  </si>
  <si>
    <t>CM_FINPRT_PRT_OBJ_TMP</t>
  </si>
  <si>
    <t>OBJTMPID</t>
  </si>
  <si>
    <t>PK_R_PRT_PRTREPAYPLAN</t>
  </si>
  <si>
    <t>CM_FINPRT_PRT_REPYMTSKD</t>
  </si>
  <si>
    <t>REPAYPLANID</t>
  </si>
  <si>
    <t>PK_R_PRT_PRTTRMRELA</t>
  </si>
  <si>
    <t>CM_FINPRT_PRT_TERM_MP</t>
  </si>
  <si>
    <t>PK_R_PRT_PRTTRMRELA_TMP</t>
  </si>
  <si>
    <t>CM_FINPRT_PRT_TERM_MP_TMP</t>
  </si>
  <si>
    <t>TERMTMPID</t>
  </si>
  <si>
    <t>PK_R_PRT_PRTVEHCOND</t>
  </si>
  <si>
    <t>CM_FINPRT_PRT_CAR_MP</t>
  </si>
  <si>
    <t>CONDID</t>
  </si>
  <si>
    <t>PK_R_PRT_PRTVEHCOND_TMP</t>
  </si>
  <si>
    <t>CM_FINPRT_PRT_CAR_MP_TMP</t>
  </si>
  <si>
    <t>CONDTMPID</t>
  </si>
  <si>
    <t>PK_R_PRT_RATDLRRELA</t>
  </si>
  <si>
    <t>CM_FINPRT_RATE_AGCY_MP</t>
  </si>
  <si>
    <t>PK_R_PRT_RATDLRRELA_TMP</t>
  </si>
  <si>
    <t>CM_FINPRT_RATE_AGCY_MP_TMP</t>
  </si>
  <si>
    <t>PK_R_QC_QUALITYINFO</t>
  </si>
  <si>
    <t>R_QC_QUALITYINFO</t>
  </si>
  <si>
    <t>QCINFOID</t>
  </si>
  <si>
    <t>PK_R_QC_QUALITYRESULT</t>
  </si>
  <si>
    <t>R_QC_QUALITYRESULT</t>
  </si>
  <si>
    <t>QCRESULTID</t>
  </si>
  <si>
    <t>PK_R_RES_RESTRUCTUREPLAN</t>
  </si>
  <si>
    <t>LN_UR_REBUILD_PLAN</t>
  </si>
  <si>
    <t>RESPLANID</t>
  </si>
  <si>
    <t>PK_R_RES_RESTRUCTURETASK</t>
  </si>
  <si>
    <t>LN_UR_REBUILD_TASK</t>
  </si>
  <si>
    <t>RESTASKID</t>
  </si>
  <si>
    <t>PK_R_SCR_DESOUTPUT</t>
  </si>
  <si>
    <t>AP_PRELOAN_DES_RES</t>
  </si>
  <si>
    <t>PK_R_SPECIAL_REMARK</t>
  </si>
  <si>
    <t>AP_PUB_SPECIAL_REMARK</t>
  </si>
  <si>
    <t>REMARKID</t>
  </si>
  <si>
    <t>PK_R_STL_DLRINFO</t>
  </si>
  <si>
    <t>LN_CS_SETTLE_DEALER_INFO</t>
  </si>
  <si>
    <t>STLDLRINFOID</t>
  </si>
  <si>
    <t>PK_R_VEH_ASSETINFO</t>
  </si>
  <si>
    <t>ASSETID</t>
  </si>
  <si>
    <t>PK_R_VEH_ASSETINFO_TMP</t>
  </si>
  <si>
    <t>CM_ASSET_INFO_TMP</t>
  </si>
  <si>
    <t>ASSETTMPID</t>
  </si>
  <si>
    <t>PK_R_VEH_BRANDINFO</t>
  </si>
  <si>
    <t>CM_ASSET_BRAND_INFO</t>
  </si>
  <si>
    <t>PK_R_VEH_BRANDINFO_TMP</t>
  </si>
  <si>
    <t>CM_ASSET_BRAND_INFO_TMP</t>
  </si>
  <si>
    <t>BRANDTMPID</t>
  </si>
  <si>
    <t>PK_R_VEH_SERIESINFO</t>
  </si>
  <si>
    <t>CM_ASSET_SERIES_INFO</t>
  </si>
  <si>
    <t>PK_R_VEH_SERIESINFO_TMP</t>
  </si>
  <si>
    <t>CM_ASSET_SERIES_INFO_TMP</t>
  </si>
  <si>
    <t>SERIESTMPID</t>
  </si>
  <si>
    <t>PK_R_VER_VERIFICATIONINFO</t>
  </si>
  <si>
    <t>LN_UR_VERIFICATIONINFO</t>
  </si>
  <si>
    <t>VERIFICATIONID</t>
  </si>
  <si>
    <t>PK_SAP_VOUCHERINFO</t>
  </si>
  <si>
    <t>PK_SETTLE_AUTORECEIVE_INFO</t>
  </si>
  <si>
    <t>LN_CS_SETTLE_AUTORECEIVE_INFO</t>
  </si>
  <si>
    <t>AUTOID</t>
  </si>
  <si>
    <t>PK_SETTLE_SEND_HEAD_INFO</t>
  </si>
  <si>
    <t>LN_CS_SETTLE_SEND_HEAD_INFO</t>
  </si>
  <si>
    <t>STLSENDHEADID</t>
  </si>
  <si>
    <t>PK_SETTLE_SEND_LINE_INFO</t>
  </si>
  <si>
    <t>LN_CS_SETTLE_SEND_LINE_INFO</t>
  </si>
  <si>
    <t>STLSENDLINEID</t>
  </si>
  <si>
    <t>PK_SHARE_FILE_BRAND_MAP</t>
  </si>
  <si>
    <t>CM_SHARE_FILE_BRAND_MP</t>
  </si>
  <si>
    <t>SERIALNO</t>
  </si>
  <si>
    <t>PK_SP_SELLER_INFO_ASSID</t>
  </si>
  <si>
    <t>ASSID</t>
  </si>
  <si>
    <t>PK_SP_SELLER_INFO_TMP_ASSTID</t>
  </si>
  <si>
    <t>CM_AGCY_SP_SELLER_INFO_TMP</t>
  </si>
  <si>
    <t>ASSTID</t>
  </si>
  <si>
    <t>PK_S_HAND_SMSTASK</t>
  </si>
  <si>
    <t>CM_HAND_SMS_TASK</t>
  </si>
  <si>
    <t>MSGID</t>
  </si>
  <si>
    <t>PK_S_RET_SMSDETAIL</t>
  </si>
  <si>
    <t>CM_SMS_TASK_DTL</t>
  </si>
  <si>
    <t>PK_S_RET_SMSTASK</t>
  </si>
  <si>
    <t>CM_SMS_TASK</t>
  </si>
  <si>
    <t>PRT_TYPE_INDX</t>
  </si>
  <si>
    <t>PY_PERSION__CINDEX</t>
  </si>
  <si>
    <t>CR_PY_BANKINFO_CHECK</t>
  </si>
  <si>
    <t>REPAYPHONE</t>
  </si>
  <si>
    <t>REPAYACCNO</t>
  </si>
  <si>
    <t>REPAYERIDNO</t>
  </si>
  <si>
    <t>REPAYER</t>
  </si>
  <si>
    <t>BANK_PERDIS_CONTNO</t>
  </si>
  <si>
    <t>BANK_PERDIS_TRS_ID</t>
  </si>
  <si>
    <t>BK_BANK_PERDIS_CHANNEL_N3</t>
  </si>
  <si>
    <t>BK_BANK_PERDIS_CHANNEL</t>
  </si>
  <si>
    <t>BK_BANK_PERDIS_N3</t>
  </si>
  <si>
    <t>RECSTATUS</t>
  </si>
  <si>
    <t>NUMBER_UNIQUE</t>
  </si>
  <si>
    <t>CM_MOB_AREACODE</t>
  </si>
  <si>
    <t>NUMBERHEAD</t>
  </si>
  <si>
    <t>ONAC_USE_DTL_CONTID</t>
  </si>
  <si>
    <t>PERDIS_CHANNEL_CONTNO</t>
  </si>
  <si>
    <t>PK_001</t>
  </si>
  <si>
    <t>CR_TD_FRAUD_HITRULE</t>
  </si>
  <si>
    <t>HIT_RULE_ID</t>
  </si>
  <si>
    <t>PK_002</t>
  </si>
  <si>
    <t>CR_TD_FRAUD_RESPONSE_HEADER</t>
  </si>
  <si>
    <t>RESPONSE_HEADER_ID</t>
  </si>
  <si>
    <t>PK_003</t>
  </si>
  <si>
    <t>CR_TD_FRAUD_POLICY_SET</t>
  </si>
  <si>
    <t>PK_004</t>
  </si>
  <si>
    <t>POLICY_HITRULE_ID</t>
  </si>
  <si>
    <t>PK_005</t>
  </si>
  <si>
    <t>CR_TD_FRAUD_OUTPUT_FIELD</t>
  </si>
  <si>
    <t>FIELD_ID</t>
  </si>
  <si>
    <t>PK_APK_EID</t>
  </si>
  <si>
    <t>EID</t>
  </si>
  <si>
    <t>PK_APK_KVID</t>
  </si>
  <si>
    <t>KVID</t>
  </si>
  <si>
    <t>PK_APPINFO_ID</t>
  </si>
  <si>
    <t>PK_APPINFO_IMGSTATUS</t>
  </si>
  <si>
    <t>AP_PRELOAN_APPINFO_IMGSTATUS</t>
  </si>
  <si>
    <t>PK_AP_CL_ACUID</t>
  </si>
  <si>
    <t>PK_AP_HEFTPROTECTION_HIS</t>
  </si>
  <si>
    <t>AP_THEFTPROTECTION_HIS</t>
  </si>
  <si>
    <t>HISID</t>
  </si>
  <si>
    <t>PK_ARCH_NOTICE</t>
  </si>
  <si>
    <t>AP_PUB_NOTICE</t>
  </si>
  <si>
    <t>NOTICEID</t>
  </si>
  <si>
    <t>PK_ARCH_NOTICE_BRAND_MAP</t>
  </si>
  <si>
    <t>AP_PUB_NOTICE_BRAND_MP</t>
  </si>
  <si>
    <t>PK_BANK_RESULT_ID</t>
  </si>
  <si>
    <t>BANK_RESULT_ID</t>
  </si>
  <si>
    <t>PK_CA_NID</t>
  </si>
  <si>
    <t>AP_CA_CALL_NOTE</t>
  </si>
  <si>
    <t>NID</t>
  </si>
  <si>
    <t>PK_CHANNEL_GRADE_ID</t>
  </si>
  <si>
    <t>CM_CHANNEL_GRADE</t>
  </si>
  <si>
    <t>CHAGRADEID</t>
  </si>
  <si>
    <t>PK_CLOLID</t>
  </si>
  <si>
    <t>CLOLID</t>
  </si>
  <si>
    <t>PK_CM_AGCY_GRADE_MODIFY</t>
  </si>
  <si>
    <t>CM_AGCY_GRADE_MODIFY</t>
  </si>
  <si>
    <t>DLRGRADEID</t>
  </si>
  <si>
    <t>PK_CM_AUTOPUSH_SWITCH</t>
  </si>
  <si>
    <t>CM_AUTOPUSH_SWITCH</t>
  </si>
  <si>
    <t>PK_CM_AUTOPUSH_SWITCH_HIS</t>
  </si>
  <si>
    <t>CM_AUTOPUSH_SWITCH_HIS</t>
  </si>
  <si>
    <t>AUTOHISID</t>
  </si>
  <si>
    <t>PK_CM_BRAND_SUPPLIER_MAP</t>
  </si>
  <si>
    <t>CM_BRAND_SUPPLIER_MAP</t>
  </si>
  <si>
    <t>PK_CM_DLR_CHARGE_MAP</t>
  </si>
  <si>
    <t>CM_DLR_CHARGE_MAP</t>
  </si>
  <si>
    <t>PK_CM_INTERRBANK_PARAMS</t>
  </si>
  <si>
    <t>CM_INTERBANK_PARAMS</t>
  </si>
  <si>
    <t>PK_CREDIT_LINE_ACID</t>
  </si>
  <si>
    <t>PK_CREDIT_LINE_TMP_ID</t>
  </si>
  <si>
    <t>CM_AGCY_CREDIT_LINE_TMP</t>
  </si>
  <si>
    <t>ACTMPID</t>
  </si>
  <si>
    <t>PK_CR_PRETRIAL_TASK_HISTORY</t>
  </si>
  <si>
    <t>CR_PRETRIAL_TASK_HISTORY</t>
  </si>
  <si>
    <t>PK_C_AR_LIST</t>
  </si>
  <si>
    <t>LN_CS_FILES_DTL</t>
  </si>
  <si>
    <t>LISTID</t>
  </si>
  <si>
    <t>PK_C_AR_RECORDREG</t>
  </si>
  <si>
    <t>ARCID</t>
  </si>
  <si>
    <t>PK_C_DF_CANCELINFO</t>
  </si>
  <si>
    <t>LN_CS_CONT_CL</t>
  </si>
  <si>
    <t>CANCELID</t>
  </si>
  <si>
    <t>PK_C_DF_CANCELINFO_DETAIL</t>
  </si>
  <si>
    <t>LN_CS_CONT_CL_DETAIL</t>
  </si>
  <si>
    <t>CANCELDETAILID</t>
  </si>
  <si>
    <t>PK_C_DF_CANCELINFO_TMP</t>
  </si>
  <si>
    <t>LN_CS_CONT_CL_TMP</t>
  </si>
  <si>
    <t>CANCELTMPID</t>
  </si>
  <si>
    <t>PK_C_ET_SETTLECANCELO</t>
  </si>
  <si>
    <t>LN_CS_ES_SETTLE_CL_REG</t>
  </si>
  <si>
    <t>PK_C_ET_SETTLEINFO</t>
  </si>
  <si>
    <t>LN_CS_ES_SETTLE_APP</t>
  </si>
  <si>
    <t>SETTLEINFOID</t>
  </si>
  <si>
    <t>PK_C_ET_SETTLEINFO_TMP</t>
  </si>
  <si>
    <t>LN_CS_ES_SETTLE_APP_TMP</t>
  </si>
  <si>
    <t>SETTLEINFOTMPID</t>
  </si>
  <si>
    <t>PK_C_VM_IPOUTINFO</t>
  </si>
  <si>
    <t>LN_UR_CAR_INOUT_INFO</t>
  </si>
  <si>
    <t>IPOUTID</t>
  </si>
  <si>
    <t>PK_C_VM_IPOUTINFO_TMP</t>
  </si>
  <si>
    <t>LN_UR_CAR_INOUT_INFO_TMP</t>
  </si>
  <si>
    <t>IPOUTTMPID</t>
  </si>
  <si>
    <t>PK_C_VM_RECINFO</t>
  </si>
  <si>
    <t>LN_UR_CAR_REG_ASSIST</t>
  </si>
  <si>
    <t>RECID</t>
  </si>
  <si>
    <t>PK_ES_INPUT_INID</t>
  </si>
  <si>
    <t>INID</t>
  </si>
  <si>
    <t>PK_ES_OUTPUT</t>
  </si>
  <si>
    <t>AP_LOAN_ES_OUTPUT</t>
  </si>
  <si>
    <t>OPID</t>
  </si>
  <si>
    <t>PK_ES_OUTPUT_MOD</t>
  </si>
  <si>
    <t>AP_LOAN_ES_OUTPUT_MOD</t>
  </si>
  <si>
    <t>PK_FJD_RATE_TMP_ID</t>
  </si>
  <si>
    <t>CM_FINPRT_FJD_RATE_TMP</t>
  </si>
  <si>
    <t>FJD_RATE_TEMP_ID</t>
  </si>
  <si>
    <t>PK_FJD_TMP_ID</t>
  </si>
  <si>
    <t>CM_FINPRT_FJD_INFO_TMP</t>
  </si>
  <si>
    <t>FJD_TMP_ID</t>
  </si>
  <si>
    <t>PK_GPS_DEALER</t>
  </si>
  <si>
    <t>LOAN_ES_GPS_DEALER</t>
  </si>
  <si>
    <t>PK_GZT_C_GCID</t>
  </si>
  <si>
    <t>PK_GZT_S_GSID</t>
  </si>
  <si>
    <t>GSID</t>
  </si>
  <si>
    <t>PK_G_DF_DEDUCTIONS</t>
  </si>
  <si>
    <t>PK_G_DF_DEDUC_MAP</t>
  </si>
  <si>
    <t>PK_G_DF_GETLIST</t>
  </si>
  <si>
    <t>GETLISTID</t>
  </si>
  <si>
    <t>PK_G_DF_GETLIST_TMP</t>
  </si>
  <si>
    <t>LN_CS_ONAC_GET_DTL_TMP</t>
  </si>
  <si>
    <t>GETLISTTMPID</t>
  </si>
  <si>
    <t>PK_G_DF_RETLIST</t>
  </si>
  <si>
    <t>LN_CS_ONAC_RET_DTL</t>
  </si>
  <si>
    <t>PK_G_DF_RETLIST_TMP</t>
  </si>
  <si>
    <t>LN_CS_ONAC_RET_DTL_TMP</t>
  </si>
  <si>
    <t>PK_G_DF_USELIST</t>
  </si>
  <si>
    <t>UETLISTID</t>
  </si>
  <si>
    <t>PK_G_DF_USELIST_TMP</t>
  </si>
  <si>
    <t>UETLISTTMPID</t>
  </si>
  <si>
    <t>PK_HEADER_ID</t>
  </si>
  <si>
    <t>CR_TD_FRAUD_REQUEST_PERSON</t>
  </si>
  <si>
    <t>PERSION_ID</t>
  </si>
  <si>
    <t>PK_I_CM_RECORDREG</t>
  </si>
  <si>
    <t>LN_CS_CLM_REG</t>
  </si>
  <si>
    <t>CMID</t>
  </si>
  <si>
    <t>PK_I_CM_RECORDREG_TEMP</t>
  </si>
  <si>
    <t>LN_CS_CLM_REG_TMP</t>
  </si>
  <si>
    <t>PK_I_RW_RECORDREG</t>
  </si>
  <si>
    <t>LN_CS_RNWL_INS_REG</t>
  </si>
  <si>
    <t>RWID</t>
  </si>
  <si>
    <t>PK_LN_CONT_GPS</t>
  </si>
  <si>
    <t>LN_CONT_GPS</t>
  </si>
  <si>
    <t>PK_LN_CS_ACT_ONAC_CTPMT_TASK</t>
  </si>
  <si>
    <t>LN_CS_ACT_ONAC_CTPMT_TASK</t>
  </si>
  <si>
    <t>PK_LN_CS_CONT_REPYMTSKD_REF</t>
  </si>
  <si>
    <t>PK_LN_CS_ONAC_GET_DTL_TASK</t>
  </si>
  <si>
    <t>LN_CS_ONAC_GET_DTL_TASK</t>
  </si>
  <si>
    <t>GETTASKID</t>
  </si>
  <si>
    <t>PK_LN_CS_SETTLE_TEMP</t>
  </si>
  <si>
    <t>LN_CS_SETTLE_TEMP</t>
  </si>
  <si>
    <t>PK_LN_INTERFACE_QUERY_LOG</t>
  </si>
  <si>
    <t>LN_INTERFACE_QUERY_LOG</t>
  </si>
  <si>
    <t>LOGID</t>
  </si>
  <si>
    <t>PK_LN_OV_SMS_WHITE_BANK</t>
  </si>
  <si>
    <t>LN_OV_SMS_WHITE_BANK</t>
  </si>
  <si>
    <t>WBID</t>
  </si>
  <si>
    <t>PK_LN_OV_SMS_WHITE_BANK_TASK</t>
  </si>
  <si>
    <t>LN_OV_SMS_WHITE_BANK_TASK</t>
  </si>
  <si>
    <t>PK_LN_SETTLE_INTERFACE_LOG</t>
  </si>
  <si>
    <t>LN_SETTLE_INTERFACE_LOG</t>
  </si>
  <si>
    <t>PK_LSETTLE_DEALER_TEMP_MAP</t>
  </si>
  <si>
    <t>DLRTEMPMAPID</t>
  </si>
  <si>
    <t>PK_MODEL_P01</t>
  </si>
  <si>
    <t>PK_NEL_ID</t>
  </si>
  <si>
    <t>NRID</t>
  </si>
  <si>
    <t>PK_PREF</t>
  </si>
  <si>
    <t>LN_BOX_NUMBER_PREF</t>
  </si>
  <si>
    <t>PREF</t>
  </si>
  <si>
    <t>PK_R_ALLIN_CHECK</t>
  </si>
  <si>
    <t>BK_ALLIN_CHECK</t>
  </si>
  <si>
    <t>PK_R_APPLY_CODE</t>
  </si>
  <si>
    <t>AP_PRELOAN_CODE</t>
  </si>
  <si>
    <t>CODE_ID</t>
  </si>
  <si>
    <t>PK_R_APP_ARLADXFILE</t>
  </si>
  <si>
    <t>AP_PRELOAN_ATT</t>
  </si>
  <si>
    <t>ARLADXID</t>
  </si>
  <si>
    <t>PK_R_APP_BLACKLIST</t>
  </si>
  <si>
    <t>BLKLISTID</t>
  </si>
  <si>
    <t>PK_R_APP_COBORWINFO</t>
  </si>
  <si>
    <t>COBORWID</t>
  </si>
  <si>
    <t>PK_R_APP_COBORWINFO_HIS</t>
  </si>
  <si>
    <t>AP_PRELOAN_COBORW_CHG_HIS</t>
  </si>
  <si>
    <t>COBORWIDHIS</t>
  </si>
  <si>
    <t>PK_R_APP_CRBORWINFO</t>
  </si>
  <si>
    <t>CRBORWID</t>
  </si>
  <si>
    <t>PK_R_APP_CRBORWINFO_HIS</t>
  </si>
  <si>
    <t>AP_PRELOAN_CO_COBORW_CHG_HIS</t>
  </si>
  <si>
    <t>CRBORWHISID</t>
  </si>
  <si>
    <t>PK_R_APP_CRLINKADDR</t>
  </si>
  <si>
    <t>CRLINKID</t>
  </si>
  <si>
    <t>PK_R_APP_DESTASK</t>
  </si>
  <si>
    <t>DESTASKID</t>
  </si>
  <si>
    <t>PK_R_APP_DESTASK_ALTER</t>
  </si>
  <si>
    <t>ALTERID</t>
  </si>
  <si>
    <t>PK_R_APP_DESTASK_CONTROL</t>
  </si>
  <si>
    <t>AP_PRELOAN_DES_CTRL</t>
  </si>
  <si>
    <t>CONTROLID</t>
  </si>
  <si>
    <t>PK_R_APP_DFCNOTEPAD</t>
  </si>
  <si>
    <t>AP_PRELOAN_REMARK</t>
  </si>
  <si>
    <t>DFCNOTEID</t>
  </si>
  <si>
    <t>PK_R_APP_EXPIRED_DETAIL</t>
  </si>
  <si>
    <t>AP_PRELOAN_EXP_DTL</t>
  </si>
  <si>
    <t>TASK_DETAIL_ID</t>
  </si>
  <si>
    <t>PK_R_APP_EXPIRED_TASK</t>
  </si>
  <si>
    <t>AP_PRELOAN_EXP_TASK</t>
  </si>
  <si>
    <t>TASK_ID</t>
  </si>
  <si>
    <t>PK_R_APP_FLDIVSTASK</t>
  </si>
  <si>
    <t>AP_PRELOAN_HMVST_TASK</t>
  </si>
  <si>
    <t>FITASKID</t>
  </si>
  <si>
    <t>PK_R_APP_IDBORWINFO</t>
  </si>
  <si>
    <t>BORWID</t>
  </si>
  <si>
    <t>PK_R_APP_IDBORWINFO_HIS</t>
  </si>
  <si>
    <t>AP_PRELOAN_BORW_CHG_HIS</t>
  </si>
  <si>
    <t>BORWHISID</t>
  </si>
  <si>
    <t>PK_R_APP_IDGUATINFO</t>
  </si>
  <si>
    <t>GUATID</t>
  </si>
  <si>
    <t>PK_R_APP_IDGUATINFO_HIS</t>
  </si>
  <si>
    <t>AP_PRELOAN_GUAR_CHG_HIS</t>
  </si>
  <si>
    <t>GUATHISID</t>
  </si>
  <si>
    <t>PK_R_APP_IDLINKADDR</t>
  </si>
  <si>
    <t>AP_PRELOAN_CTC_ADDR</t>
  </si>
  <si>
    <t>IDLINKID</t>
  </si>
  <si>
    <t>PK_R_APP_LENDINGPOOL</t>
  </si>
  <si>
    <t>POOLID</t>
  </si>
  <si>
    <t>PK_R_APP_LNAPPINFO</t>
  </si>
  <si>
    <t>PK_R_APP_LNAPPINFO_HIS</t>
  </si>
  <si>
    <t>AP_PRELOAN_APPINFO_HIS</t>
  </si>
  <si>
    <t>PK_R_APP_LNAPPINFO_RECODR</t>
  </si>
  <si>
    <t>APPRECID</t>
  </si>
  <si>
    <t>PK_R_APP_OCR_RESULT</t>
  </si>
  <si>
    <t>OCRID</t>
  </si>
  <si>
    <t>PK_R_APP_POOLCONFIG</t>
  </si>
  <si>
    <t>AP_PRELOAN_POOLCONFIG</t>
  </si>
  <si>
    <t>CONFIGID</t>
  </si>
  <si>
    <t>PK_R_APP_PRECHKTASK</t>
  </si>
  <si>
    <t>PRETASKID</t>
  </si>
  <si>
    <t>PK_R_APP_QOTREPPLAN</t>
  </si>
  <si>
    <t>AP_PRELOAN_INQRY_REPYMTSKD</t>
  </si>
  <si>
    <t>QUTREPAYID</t>
  </si>
  <si>
    <t>PK_R_APP_QUOTATION</t>
  </si>
  <si>
    <t>AP_PRELOAN_INQRY</t>
  </si>
  <si>
    <t>QUOTID</t>
  </si>
  <si>
    <t>PK_R_AP_ELECRONIC_AUTH</t>
  </si>
  <si>
    <t>AP_PRELOAN_ELECRONIC_AUTH</t>
  </si>
  <si>
    <t>PK_R_COL_CREATETASK</t>
  </si>
  <si>
    <t>R_COL_CREATETASK</t>
  </si>
  <si>
    <t>PK_R_COL_EARLYREG</t>
  </si>
  <si>
    <t>LN_UR_ES_REG</t>
  </si>
  <si>
    <t>REGID</t>
  </si>
  <si>
    <t>PK_R_COL_EARLYTASK</t>
  </si>
  <si>
    <t>LN_UR_ES_TASK</t>
  </si>
  <si>
    <t>PK_R_COL_FIELDCOREG</t>
  </si>
  <si>
    <t>LN_UR_REG</t>
  </si>
  <si>
    <t>FIELDID</t>
  </si>
  <si>
    <t>PK_R_COL_LAWSUITLIST</t>
  </si>
  <si>
    <t>LN_UR_LAWSUIT_RTL</t>
  </si>
  <si>
    <t>PK_R_COL_LAWSUITREG</t>
  </si>
  <si>
    <t>LN_UR_LAWSUIT_RS_REG</t>
  </si>
  <si>
    <t>PK_R_COL_LETTERCOREG</t>
  </si>
  <si>
    <t>LN_UR_RMDR_LETTER_REG</t>
  </si>
  <si>
    <t>LETTERID</t>
  </si>
  <si>
    <t>PK_R_COL_MAININFO</t>
  </si>
  <si>
    <t>LN_UR_PRE_REV_REG</t>
  </si>
  <si>
    <t>WRITOFFID</t>
  </si>
  <si>
    <t>PK_R_COL_MIDDREG</t>
  </si>
  <si>
    <t>LN_UR_MDTM_REG</t>
  </si>
  <si>
    <t>PK_R_COL_MIDDREG_TMP</t>
  </si>
  <si>
    <t>LN_UR_MDTM_REG_TMP</t>
  </si>
  <si>
    <t>REGTMPID</t>
  </si>
  <si>
    <t>PK_R_COL_MIDDTASK</t>
  </si>
  <si>
    <t>LN_UR_MDTM_TASK</t>
  </si>
  <si>
    <t>PK_R_COL_OPERDEALER</t>
  </si>
  <si>
    <t>LN_UR_MDTM_ODV_DUTY</t>
  </si>
  <si>
    <t>PK_R_COL_OUTTRAILREG</t>
  </si>
  <si>
    <t>LN_UR_MDTM_TRAILER_REG</t>
  </si>
  <si>
    <t>PK_R_COL_OUTTRAILREG_HIS</t>
  </si>
  <si>
    <t>LN_UR_MDTM_TRAILER_REG_HIS</t>
  </si>
  <si>
    <t>CONT_ID_INDX</t>
  </si>
  <si>
    <t>CONT_NO_INDX</t>
  </si>
  <si>
    <t>LN_CS_CONT_EXT</t>
  </si>
  <si>
    <t>CONT_PRT_TERMID_TYPE</t>
  </si>
  <si>
    <t>CON_PRTID_INDX</t>
  </si>
  <si>
    <t>CR_PY_CELLPHONE_STATE_N01</t>
  </si>
  <si>
    <t>CR_PY_CELLPHONE_STATE</t>
  </si>
  <si>
    <t>CR_PY_CELLPHONE_STATE_N02</t>
  </si>
  <si>
    <t>ERRORCODE</t>
  </si>
  <si>
    <t>CR_PY_DRIVERLICENSE_BASE_N01</t>
  </si>
  <si>
    <t>CR_PY_DRIVERLICENSE_BASE</t>
  </si>
  <si>
    <t>HEADER_ID</t>
  </si>
  <si>
    <t>CR_PY_DRIVERLICENSE_STATE_N01</t>
  </si>
  <si>
    <t>CR_PY_DRIVERLICENSE_STATE</t>
  </si>
  <si>
    <t>CR_PY_DRIVERLICENSE_STATE_N02</t>
  </si>
  <si>
    <t>PY_DRIVERLICENSEID</t>
  </si>
  <si>
    <t>CR_PY_PHONE_CHECK_N01</t>
  </si>
  <si>
    <t>CR_PY_PHONE_CHECK</t>
  </si>
  <si>
    <t>CR_PY_PHONE_STATUS_N01</t>
  </si>
  <si>
    <t>CR_PY_PHONE_STATUS</t>
  </si>
  <si>
    <t>CR_TD_FRAUD_FIELD_CFG__UN</t>
  </si>
  <si>
    <t>CR_TD_FRAUD_FIELD_CFG</t>
  </si>
  <si>
    <t>FIELD_NAME</t>
  </si>
  <si>
    <t>CR_TD_FRAUD_REQUEST_PK</t>
  </si>
  <si>
    <t>CR_TD_FRAUD_REQUEST</t>
  </si>
  <si>
    <t>EXT_CONT_ID_INDX</t>
  </si>
  <si>
    <t>FK_SP_SELLER_INFO_TMP_DEALERNO</t>
  </si>
  <si>
    <t>R_APP_IDGUATINFO_N1</t>
  </si>
  <si>
    <t>R_APP_IDGUATINFO_N2</t>
  </si>
  <si>
    <t>R_APP_IDLINKADDR_N1</t>
  </si>
  <si>
    <t>R_APP_IDLINKADDR_N2</t>
  </si>
  <si>
    <t>TELPHONE</t>
  </si>
  <si>
    <t>LN_CS_CO_BORW_CHG_REG_N02</t>
  </si>
  <si>
    <t>LN_UR_CHARGE_INFO_DTL_S</t>
  </si>
  <si>
    <t>DTL_ID</t>
  </si>
  <si>
    <t>LN_UR_ES_TASK_N01</t>
  </si>
  <si>
    <t>LN_UR_MDTM_TASK_N02</t>
  </si>
  <si>
    <t>TASKSTATE</t>
  </si>
  <si>
    <t>LN_UR_MDTM_TRAILER_REG_N01</t>
  </si>
  <si>
    <t>LN_UR_QAF_TOF_N01</t>
  </si>
  <si>
    <t>LN_UR_QAF_TOF</t>
  </si>
  <si>
    <t>LN_UR_QAF_TOF_N02</t>
  </si>
  <si>
    <t>MOPER_AFC</t>
  </si>
  <si>
    <t>LN_UR_QAF_TOF_N03</t>
  </si>
  <si>
    <t>TYPE</t>
  </si>
  <si>
    <t>CM_AUTOPUSH_SWITCH_STATUS</t>
  </si>
  <si>
    <t>CM_AUTOPUSH_SWITCH_USERID</t>
  </si>
  <si>
    <t>USERID</t>
  </si>
  <si>
    <t>CM_FIN_TRANS_EVENT_MP_N01</t>
  </si>
  <si>
    <t>CM_FIN_TRANS_EVENT_MP</t>
  </si>
  <si>
    <t>TRS_CODE</t>
  </si>
  <si>
    <t>FRIEND_PKEY</t>
  </si>
  <si>
    <t>FRIEND</t>
  </si>
  <si>
    <t>IDENTITY_PKEY</t>
  </si>
  <si>
    <t>DESIGNER_IDENTITY</t>
  </si>
  <si>
    <t>IDENTITY_PORTALUSER_PKEY</t>
  </si>
  <si>
    <t>IDENTITY_PORTALUSER</t>
  </si>
  <si>
    <t>PORTALUSERID</t>
  </si>
  <si>
    <t>IDX_ACTION_ACTNDL</t>
  </si>
  <si>
    <t>ACTIONDELEGATION_</t>
  </si>
  <si>
    <t>IDX_ACTION_EVENT</t>
  </si>
  <si>
    <t>EVENT_</t>
  </si>
  <si>
    <t>IDX_ACTION_PROCDF</t>
  </si>
  <si>
    <t>PROCESSDEFINITION_</t>
  </si>
  <si>
    <t>IDX_AHL_SID</t>
  </si>
  <si>
    <t>SESSION_ID</t>
  </si>
  <si>
    <t>IDX_CJBPM_WF_HISTORY_E_N01</t>
  </si>
  <si>
    <t>IDX_CJBPM_WORKFLOW_HISTORY_N00</t>
  </si>
  <si>
    <t>PROCESS_INSTANCE_ID</t>
  </si>
  <si>
    <t>IDX_CJBPM_WORKFLOW_HISTORY_N01</t>
  </si>
  <si>
    <t>FLAG</t>
  </si>
  <si>
    <t>CREATED_DATE</t>
  </si>
  <si>
    <t>TASK_TYPE</t>
  </si>
  <si>
    <t>IS_EXTEND</t>
  </si>
  <si>
    <t>IDX_CJBPM_WORKFLOW_HISTORY_N02</t>
  </si>
  <si>
    <t>LAST_UPDATED_BY</t>
  </si>
  <si>
    <t>IDX_CJBPM_WORKFLOW_HISTORY_N03</t>
  </si>
  <si>
    <t>IDX_CJBPM_WORKFLOW_HISTORY_N04</t>
  </si>
  <si>
    <t>IDX_CJBPM_WORKFLOW_HISTORY_N05</t>
  </si>
  <si>
    <t>CURRENT_NODE_NAME</t>
  </si>
  <si>
    <t>IDX_CJBPM_WORKFLOW_HISTORY_N06</t>
  </si>
  <si>
    <t>IDX_CJBPM_WORKFLOW_HISTORY_N07</t>
  </si>
  <si>
    <t>IDX_CJBPM_WORKFLOW_HISTORY_N09</t>
  </si>
  <si>
    <t>IDX_CJBPM_WORKFLOW_HISTORY_N10</t>
  </si>
  <si>
    <t>URGENCY</t>
  </si>
  <si>
    <t>PROCESS_CREATED_DATE</t>
  </si>
  <si>
    <t>IDX_CJBPM_WORKFLOW_HISTORY_N11</t>
  </si>
  <si>
    <t>IDX_CJBPM_WORKFLOW_HISTORY_N12</t>
  </si>
  <si>
    <t>IDX_CJBPM_WORKFLOW_HISTORY_N13</t>
  </si>
  <si>
    <t>TASK_INSTANCE_ID</t>
  </si>
  <si>
    <t>IDX_CJBPM_WORKFLOW_HISTORY_N14</t>
  </si>
  <si>
    <t>BIZAPPNO</t>
  </si>
  <si>
    <t>IDX_CJBPM_WORKFLOW_HISTORY_N15</t>
  </si>
  <si>
    <t>PREVIOUS_TASK_INSTANCE_ID</t>
  </si>
  <si>
    <t>IDX_CJBPM_WORKFLOW_HISTORY_N16</t>
  </si>
  <si>
    <t>IDX_CJBPM_WORKFLOW_HISTORY_N17</t>
  </si>
  <si>
    <t>IDX_DELEG_PRCD</t>
  </si>
  <si>
    <t>IDX_JOB_PRINST</t>
  </si>
  <si>
    <t>IDX_JOB_TOKEN</t>
  </si>
  <si>
    <t>IDX_JOB_TSKINST</t>
  </si>
  <si>
    <t>IDX_MODDEF_PROCDF</t>
  </si>
  <si>
    <t>IDX_MODINST_PRINST</t>
  </si>
  <si>
    <t>IDX_NODE_ACTION</t>
  </si>
  <si>
    <t>ACTION_</t>
  </si>
  <si>
    <t>IDX_NODE_PROCDEF</t>
  </si>
  <si>
    <t>IDX_NODE_SUPRSTATE</t>
  </si>
  <si>
    <t>SUPERSTATE_</t>
  </si>
  <si>
    <t>IDX_PROCDEF_STRTST</t>
  </si>
  <si>
    <t>STARTSTATE_</t>
  </si>
  <si>
    <t>IDX_PROCIN_KEY</t>
  </si>
  <si>
    <t>KEY_</t>
  </si>
  <si>
    <t>IDX_PROCIN_PROCDEF</t>
  </si>
  <si>
    <t>IDX_PROCIN_ROOTTK</t>
  </si>
  <si>
    <t>ROOTTOKEN_</t>
  </si>
  <si>
    <t>IDX_PROCIN_SPROCTK</t>
  </si>
  <si>
    <t>SUPERPROCESSTOKEN_</t>
  </si>
  <si>
    <t>IDX_PSTATE_SBPRCDEF</t>
  </si>
  <si>
    <t>SUBPROCESSDEFINITION_</t>
  </si>
  <si>
    <t>IDX_QRTZ_FT_INST_JOB_REQ_RCVRY</t>
  </si>
  <si>
    <t>REQUESTS_RECOVERY</t>
  </si>
  <si>
    <t>IDX_QRTZ_FT_JG</t>
  </si>
  <si>
    <t>IDX_QRTZ_FT_J_G</t>
  </si>
  <si>
    <t>IDX_QRTZ_FT_TG</t>
  </si>
  <si>
    <t>IDX_QRTZ_FT_TRIG_INST_NAME</t>
  </si>
  <si>
    <t>IDX_QRTZ_FT_T_G</t>
  </si>
  <si>
    <t>IDX_QRTZ_J_GRP</t>
  </si>
  <si>
    <t>IDX_QRTZ_J_REQ_RECOVERY</t>
  </si>
  <si>
    <t>IDX_QRTZ_T_C</t>
  </si>
  <si>
    <t>QRTZ_TRIGGERS</t>
  </si>
  <si>
    <t>IDX_QRTZ_T_G</t>
  </si>
  <si>
    <t>IDX_QRTZ_T_J</t>
  </si>
  <si>
    <t>IDX_QRTZ_T_JG</t>
  </si>
  <si>
    <t>IDX_QRTZ_T_NEXT_FIRE_TIME</t>
  </si>
  <si>
    <t>NEXT_FIRE_TIME</t>
  </si>
  <si>
    <t>IDX_QRTZ_T_NFT_MISFIRE</t>
  </si>
  <si>
    <t>MISFIRE_INSTR</t>
  </si>
  <si>
    <t>IDX_QRTZ_T_NFT_ST</t>
  </si>
  <si>
    <t>TRIGGER_STATE</t>
  </si>
  <si>
    <t>IDX_QRTZ_T_NFT_ST_MISFIRE</t>
  </si>
  <si>
    <t>IDX_QRTZ_T_NFT_ST_MISFIRE_GRP</t>
  </si>
  <si>
    <t>IDX_QRTZ_T_N_G_STATE</t>
  </si>
  <si>
    <t>IDX_QRTZ_T_N_STATE</t>
  </si>
  <si>
    <t>IDX_QRTZ_T_STATE</t>
  </si>
  <si>
    <t>IDX_RTACTN_ACTION</t>
  </si>
  <si>
    <t>IDX_RTACTN_PRCINST</t>
  </si>
  <si>
    <t>IDX_SWIMLINST_SL</t>
  </si>
  <si>
    <t>SWIMLANE_</t>
  </si>
  <si>
    <t>IDX_TASKINST_TOKN</t>
  </si>
  <si>
    <t>IDX_TASKINST_TSK</t>
  </si>
  <si>
    <t>PROCINST_</t>
  </si>
  <si>
    <t>TASK_</t>
  </si>
  <si>
    <t>IDX_TASK_ACTORID</t>
  </si>
  <si>
    <t>ACTORID_</t>
  </si>
  <si>
    <t>IDX_TASK_PROCDEF</t>
  </si>
  <si>
    <t>IDX_TASK_TASKMGTDF</t>
  </si>
  <si>
    <t>TASKMGMTDEFINITION_</t>
  </si>
  <si>
    <t>IDX_TASK_TSKNODE</t>
  </si>
  <si>
    <t>TASKNODE_</t>
  </si>
  <si>
    <t>IDX_TKVARMAP_CTXT</t>
  </si>
  <si>
    <t>CONTEXTINSTANCE_</t>
  </si>
  <si>
    <t>IDX_TKVVARMP_TOKEN</t>
  </si>
  <si>
    <t>IDX_TOKEN_NODE</t>
  </si>
  <si>
    <t>NODE_</t>
  </si>
  <si>
    <t>IDX_TOKEN_PARENT</t>
  </si>
  <si>
    <t>PARENT_</t>
  </si>
  <si>
    <t>IDX_TOKEN_PROCIN</t>
  </si>
  <si>
    <t>IDX_TOKEN_SUBPI</t>
  </si>
  <si>
    <t>SUBPROCESSINSTANCE_</t>
  </si>
  <si>
    <t>IDX_TRANSIT_FROM</t>
  </si>
  <si>
    <t>FROM_</t>
  </si>
  <si>
    <t>IDX_TRANSIT_TO</t>
  </si>
  <si>
    <t>TO_</t>
  </si>
  <si>
    <t>IDX_TRANS_PROCDEF</t>
  </si>
  <si>
    <t>IDX_R_CON_LNCONTINFO_N04</t>
  </si>
  <si>
    <t>IDX_R_CON_LNCONTINFO_N05</t>
  </si>
  <si>
    <t>IDX_R_CON_LNCONTINFO_N06</t>
  </si>
  <si>
    <t>IDX_R_CON_LNCONTINFO_N07</t>
  </si>
  <si>
    <t>EFFECTDATE</t>
  </si>
  <si>
    <t>IDX_R_CON_LNCONTINFO_U01</t>
  </si>
  <si>
    <t>IDX_R_CON_LNCONTINFO_U02</t>
  </si>
  <si>
    <t>IDX_R_CON_LNCONTINFO_U03</t>
  </si>
  <si>
    <t>IDX_R_CON_LNCONTINFO_U04</t>
  </si>
  <si>
    <t>IDX_R_CON_LNCONTINFO_U08</t>
  </si>
  <si>
    <t>VINNO</t>
  </si>
  <si>
    <t>IDX_R_CON_PAYAMT_HIS_U01</t>
  </si>
  <si>
    <t>IDX_R_CON_REPAYPLAN_01</t>
  </si>
  <si>
    <t>PAYSTADATE</t>
  </si>
  <si>
    <t>IDX_R_CON_REPAYPLAN_02</t>
  </si>
  <si>
    <t>IDX_R_CON_REPAYPLAN_N03</t>
  </si>
  <si>
    <t>SYS_NC00038$</t>
  </si>
  <si>
    <t>IDX_R_CON_REPAYPLAN_N04</t>
  </si>
  <si>
    <t>IDX_R_CON_REPAYPLAN_N05</t>
  </si>
  <si>
    <t>ISOV</t>
  </si>
  <si>
    <t>IDX_R_CON_REPAYPLAN_N06</t>
  </si>
  <si>
    <t>ISOVERDUEINTEREST</t>
  </si>
  <si>
    <t>IDX_R_CON_REPAYPLAN_N07</t>
  </si>
  <si>
    <t>ACTUALPAYSTADATE</t>
  </si>
  <si>
    <t>IDX_R_PROCESS_DEFINITION_N01</t>
  </si>
  <si>
    <t>IDX_R_STL_DEALERID</t>
  </si>
  <si>
    <t>IDX_SERIES_SERNO_BRANDID_U01</t>
  </si>
  <si>
    <t>SERIESNO</t>
  </si>
  <si>
    <t>IDX_STL_SEND_HEAD_DEALERID</t>
  </si>
  <si>
    <t>IDX_STL_SEND_HEAD_EXPRESSNO</t>
  </si>
  <si>
    <t>EXPRESSNO</t>
  </si>
  <si>
    <t>IDX_STL_SEND_HEAD_STATUS</t>
  </si>
  <si>
    <t>IDX_STL_SEND_LINE_CONTID</t>
  </si>
  <si>
    <t>IDX_STL_SEND_LINE_HEADID</t>
  </si>
  <si>
    <t>IDX_STL_SEND_LINE_STATUS</t>
  </si>
  <si>
    <t>IDX_TDF_PS_RHID_N01</t>
  </si>
  <si>
    <t>IDX_TDF_REQ_HID_N01</t>
  </si>
  <si>
    <t>HEARD_ID</t>
  </si>
  <si>
    <t>IDX_TDF_RH_HID_N01</t>
  </si>
  <si>
    <t>IDX_TD_STA_APPNO_N01</t>
  </si>
  <si>
    <t>CR_TD_STATE</t>
  </si>
  <si>
    <t>IDX_TRA_ATTR9</t>
  </si>
  <si>
    <t>ATTRIBUTE9</t>
  </si>
  <si>
    <t>INDEX_LN_CS_BORW_CHG_BORWID</t>
  </si>
  <si>
    <t>INDEX_LN_CS_BORW_CHG_CONTID</t>
  </si>
  <si>
    <t>INDX_SERSEQNO</t>
  </si>
  <si>
    <t>SERSEQNO</t>
  </si>
  <si>
    <t>INDX_STATUS</t>
  </si>
  <si>
    <t>IND_REPLAN_TRA_ID</t>
  </si>
  <si>
    <t>IND_TRANSACTION_DATE</t>
  </si>
  <si>
    <t>TRANS_DATE</t>
  </si>
  <si>
    <t>INX_LN_CS_CO_BORW_CHG_CONTID</t>
  </si>
  <si>
    <t>INX_LN_CS_CO_BORW_CHG_CRBORWID</t>
  </si>
  <si>
    <t>LN_ARREARAGE_INFO_CONTNO</t>
  </si>
  <si>
    <t>LN_ARREARAGE_INFO</t>
  </si>
  <si>
    <t>LN_CONTRACT_MASTER_CONTNO</t>
  </si>
  <si>
    <t>LN_CONTRACT_MASTER</t>
  </si>
  <si>
    <t>LN_CS_ACT_ONAC_CTPMT_MP_N01</t>
  </si>
  <si>
    <t>TRAN_ID</t>
  </si>
  <si>
    <t>LN_CS_BORW_CHG_REG_N01</t>
  </si>
  <si>
    <t>LN_CS_BORW_CHG_REG_N02</t>
  </si>
  <si>
    <t>LN_CS_CAR_INFO_CHG_REG_N01</t>
  </si>
  <si>
    <t>SQ_SP_SELLER_INFO_DEALERNO</t>
  </si>
  <si>
    <t>SYS_C0021471</t>
  </si>
  <si>
    <t>BK_TL_CHECKING_BILL</t>
  </si>
  <si>
    <t>SYS_C0021538</t>
  </si>
  <si>
    <t>CM_FIN_APAR_ACCT</t>
  </si>
  <si>
    <t>SYS_C0021539</t>
  </si>
  <si>
    <t>CM_FIN_APAR_ACCT_TMP</t>
  </si>
  <si>
    <t>TMP_ID</t>
  </si>
  <si>
    <t>SYS_C0021543</t>
  </si>
  <si>
    <t>R_ICBC_CHECKING</t>
  </si>
  <si>
    <t>SYS_C0021559</t>
  </si>
  <si>
    <t>CM_WORKING_CAL</t>
  </si>
  <si>
    <t>CAL_ID</t>
  </si>
  <si>
    <t>SYS_C0021564</t>
  </si>
  <si>
    <t>PERDISID</t>
  </si>
  <si>
    <t>SYS_C0022084</t>
  </si>
  <si>
    <t>LN_UR_PREVERIFYBACK</t>
  </si>
  <si>
    <t>SYS_C0022086</t>
  </si>
  <si>
    <t>LN_UR_STOPAMORTASK</t>
  </si>
  <si>
    <t>SYS_C0023658</t>
  </si>
  <si>
    <t>CM_PRTY_APPFROM</t>
  </si>
  <si>
    <t>APPLY_ID</t>
  </si>
  <si>
    <t>SYS_C0023659</t>
  </si>
  <si>
    <t>LOCK_FLAG</t>
  </si>
  <si>
    <t>SYS_C0023663</t>
  </si>
  <si>
    <t>CM_PRTY_PRT</t>
  </si>
  <si>
    <t>SYS_C0023668</t>
  </si>
  <si>
    <t>CM_PRTY_PRT_TMP</t>
  </si>
  <si>
    <t>PRT_PRIORITY_TMP_ID</t>
  </si>
  <si>
    <t>SYS_C0023673</t>
  </si>
  <si>
    <t>CM_PRTY_ASSET</t>
  </si>
  <si>
    <t>ASSET_ID</t>
  </si>
  <si>
    <t>SYS_C0023679</t>
  </si>
  <si>
    <t>CM_PRTY_ASSET_TMP</t>
  </si>
  <si>
    <t>ASSET_PRIORITY_TMP_ID</t>
  </si>
  <si>
    <t>SYS_C0023930</t>
  </si>
  <si>
    <t>LN_TASK_POOL</t>
  </si>
  <si>
    <t>TASKPOOL_ID</t>
  </si>
  <si>
    <t>SYS_C0025049</t>
  </si>
  <si>
    <t>AUTHORIZATION_ID</t>
  </si>
  <si>
    <t>SYS_C0025051</t>
  </si>
  <si>
    <t>LN_CS_CONT_FILES_MP</t>
  </si>
  <si>
    <t>SYS_C0025511</t>
  </si>
  <si>
    <t>CHANNEL_ID</t>
  </si>
  <si>
    <t>SYS_C0025699</t>
  </si>
  <si>
    <t>CM_EXPIRED_APPLY</t>
  </si>
  <si>
    <t>SYS_C0025700</t>
  </si>
  <si>
    <t>SYS_C0025705</t>
  </si>
  <si>
    <t>CM_EXPIRED_ASSET</t>
  </si>
  <si>
    <t>SYS_C0025710</t>
  </si>
  <si>
    <t>CM_EXPIRED_ASSET_TMP</t>
  </si>
  <si>
    <t>EXPIRED_ASSET_TMP_ID</t>
  </si>
  <si>
    <t>SYS_C0025868</t>
  </si>
  <si>
    <t>SERIID</t>
  </si>
  <si>
    <t>SYS_C0025870</t>
  </si>
  <si>
    <t>SYS_C0028300</t>
  </si>
  <si>
    <t>BK_BANK_TRANS_CONFIG</t>
  </si>
  <si>
    <t>TC_ID</t>
  </si>
  <si>
    <t>SYS_C0028664</t>
  </si>
  <si>
    <t>AP_PRELOAN_ARJ_OVERRIDE_TMP</t>
  </si>
  <si>
    <t>OVERRIDE_TMP_ID</t>
  </si>
  <si>
    <t>SYS_C0028665</t>
  </si>
  <si>
    <t>AP_PRELOAN_ARJ_OVERRIDE</t>
  </si>
  <si>
    <t>OVERRIDE_ID</t>
  </si>
  <si>
    <t>SYS_C0029219</t>
  </si>
  <si>
    <t>CM_FINPRT_FJD_AGCY_MP</t>
  </si>
  <si>
    <t>FJD_DLR_ID</t>
  </si>
  <si>
    <t>SYS_C0029224</t>
  </si>
  <si>
    <t>CM_FINPRT_FJD_ASSET_MP</t>
  </si>
  <si>
    <t>FJDASTID</t>
  </si>
  <si>
    <t>SYS_C0029236</t>
  </si>
  <si>
    <t>CM_FINPRT_FJD_INFO</t>
  </si>
  <si>
    <t>FJD_ID</t>
  </si>
  <si>
    <t>SYS_C0029252</t>
  </si>
  <si>
    <t>CM_FINPRT_FJD_RATE</t>
  </si>
  <si>
    <t>RATE_ID</t>
  </si>
  <si>
    <t>SYS_C0029260</t>
  </si>
  <si>
    <t>CM_FINPRT_FJD_REPYMTSKD</t>
  </si>
  <si>
    <t>SYS_C0029268</t>
  </si>
  <si>
    <t>SYS_C0029271</t>
  </si>
  <si>
    <t>CR_PY_DRIVERCAR_CHECK</t>
  </si>
  <si>
    <t>CAR_CHECK_ID</t>
  </si>
  <si>
    <t>SYS_C0029274</t>
  </si>
  <si>
    <t>BASE_ID</t>
  </si>
  <si>
    <t>SYS_C0029281</t>
  </si>
  <si>
    <t>CR_PY_DRIVERLICENSE_HEADER</t>
  </si>
  <si>
    <t>SYS_C0029284</t>
  </si>
  <si>
    <t>CR_PY_DRIVERLICENSE_RESULT</t>
  </si>
  <si>
    <t>RESULT_ID</t>
  </si>
  <si>
    <t>SYS_C0029289</t>
  </si>
  <si>
    <t>SYS_C0029292</t>
  </si>
  <si>
    <t>CR_PY_DRIVERLICENSE_STATUS</t>
  </si>
  <si>
    <t>STATUS_ID</t>
  </si>
  <si>
    <t>SYS_C0029295</t>
  </si>
  <si>
    <t>CR_PY_DRIVER_ARCHVIESNO_CHECK</t>
  </si>
  <si>
    <t>ARCHVIESNO_CHECK_ID</t>
  </si>
  <si>
    <t>SYS_C0029299</t>
  </si>
  <si>
    <t>CR_PY_FIRSTGETDATE_CHECK</t>
  </si>
  <si>
    <t>FIRST_DATE_CHECK_ID</t>
  </si>
  <si>
    <t>SYS_C0029303</t>
  </si>
  <si>
    <t>PHONE_CHECK_ID</t>
  </si>
  <si>
    <t>SYS_C0029311</t>
  </si>
  <si>
    <t>CR_PY_PHONE_CHECK_HEADER</t>
  </si>
  <si>
    <t>SYS_C0029314</t>
  </si>
  <si>
    <t>CR_PY_PHONE_CHECK_RESULT</t>
  </si>
  <si>
    <t>CHECK_RESULT_ID</t>
  </si>
  <si>
    <t>SYS_C0029318</t>
  </si>
  <si>
    <t>PHONE_STATUS_ID</t>
  </si>
  <si>
    <t>SYS_C0029330</t>
  </si>
  <si>
    <t>LN_CS_CONT_PMT_HIS_DETAIL</t>
  </si>
  <si>
    <t>PMT_DETAIL_ID</t>
  </si>
  <si>
    <t>SYS_C0029333</t>
  </si>
  <si>
    <t>LN_CS_ES_SETTLE_DTL</t>
  </si>
  <si>
    <t>SYS_C0029782</t>
  </si>
  <si>
    <t>BK_BANK_PERDIS_TASK</t>
  </si>
  <si>
    <t>SYS_C0029783</t>
  </si>
  <si>
    <t>BK_BANK_PAYLIST_TASK</t>
  </si>
  <si>
    <t>SYS_C0029784</t>
  </si>
  <si>
    <t>CM_AGCY_LEGAL_CHAPTER</t>
  </si>
  <si>
    <t>CHAPTERID</t>
  </si>
  <si>
    <t>SYS_C0029785</t>
  </si>
  <si>
    <t>SYS_C0030319</t>
  </si>
  <si>
    <t>SYS_C0034929</t>
  </si>
  <si>
    <t>BK_BANK_CHANNEL</t>
  </si>
  <si>
    <t>CHANNELID</t>
  </si>
  <si>
    <t>源表名</t>
  </si>
  <si>
    <t>ODSB表名</t>
  </si>
  <si>
    <t>ODSB_AP_PRELOAN_ELE_AUTH</t>
  </si>
  <si>
    <t>ODSB_R_APP_PRECHKTASK</t>
  </si>
  <si>
    <t>ODSB_AP_PRELOAN_LENDINGPOOL</t>
  </si>
  <si>
    <t>AP_PRELOAN_APPINFO_EXT</t>
  </si>
  <si>
    <t>ODSB_AP_PRELOAN_APPINFO_EXT</t>
  </si>
  <si>
    <t>ODSB_R_APP_LNAPPINFO</t>
  </si>
  <si>
    <t>ODSB_AP_PRELOAN_ARJ_OVERRIDE</t>
  </si>
  <si>
    <t>ODSB_R_APP_IDBORWINFO</t>
  </si>
  <si>
    <t>ODSB_R_APP_COBORWINFO</t>
  </si>
  <si>
    <t>ODSB_R_APP_CRBORWINFO</t>
  </si>
  <si>
    <t>ODSB_R_APP_CRLINKADDR</t>
  </si>
  <si>
    <t>ODSB_R_APP_IDLINKADDR</t>
  </si>
  <si>
    <t>ODSB_R_APP_DESTASK</t>
  </si>
  <si>
    <t>ODSB_R_APP_IDGUATINFO</t>
  </si>
  <si>
    <t>ODSB_S_RET_SMSDETAIL</t>
  </si>
  <si>
    <t>CM_CFL_BANK_INFO</t>
  </si>
  <si>
    <t>ODSB_CM_CFL_BANK_INFO</t>
  </si>
  <si>
    <t>ODSB_CM_FINPRT_FJD_INFO</t>
  </si>
  <si>
    <t>ODSB_CM_FINPRT_FJD_AGCY_MP</t>
  </si>
  <si>
    <t>ODSB_CM_FINPRT_FJD_ASSET_MP</t>
  </si>
  <si>
    <t>ODSB_CM_FINPRT_FJD_RATE</t>
  </si>
  <si>
    <t>ODSB_R_FIN_TRANS_INT</t>
    <phoneticPr fontId="2" type="noConversion"/>
  </si>
  <si>
    <t>ODSB_R_PRT_PRTTRMRELA</t>
  </si>
  <si>
    <t>ODSB_R_PRT_PRTFINCRGE</t>
  </si>
  <si>
    <t>ODSB_R_PRT_PRTLOANOBJ</t>
  </si>
  <si>
    <t>ODSB_SAP_VOUCHERINFO</t>
  </si>
  <si>
    <t>ODSB_R_PRT_PRTINFO</t>
  </si>
  <si>
    <t>ODSB_R_FIN_ACCRUAL_HISTORY</t>
  </si>
  <si>
    <t>ODSB_R_PRT_INTRATE</t>
  </si>
  <si>
    <t>CM_NETOFF_LOG</t>
  </si>
  <si>
    <t>ODSB_L_DOC_NETOFFLOG</t>
  </si>
  <si>
    <t>ODSB_R_DLR_DLRRGTRELA</t>
  </si>
  <si>
    <t>ODSB_R_DLR_DLRBANKACC</t>
  </si>
  <si>
    <t>ODSB_R_DLR_DEALERINFO</t>
  </si>
  <si>
    <t>ODSB_R_DLR_DLRGRPINFO</t>
  </si>
  <si>
    <t>ODSB_R_VEH_MODELINFO</t>
  </si>
  <si>
    <t>ODSB_R_PRT_PRTVEHCOND</t>
  </si>
  <si>
    <t>ODSB_R_VEH_BRANDINFO</t>
  </si>
  <si>
    <t>ODSB_R_VEH_ASSETINFO</t>
  </si>
  <si>
    <t>ODSB_R_DLR_DLRBRDRELA</t>
  </si>
  <si>
    <t>ODSB_R_DLR_DLRADDR</t>
  </si>
  <si>
    <t>ODSB_R_DLR_DLRLINKMAN</t>
  </si>
  <si>
    <t>ODSB_R_PRT_PBOCRATE</t>
  </si>
  <si>
    <t>ODSB_R_DLR_DLRSTATEHIS</t>
  </si>
  <si>
    <t>ODSB_R_VEH_SERIESINFO</t>
  </si>
  <si>
    <t>LN_CFL_SETTLE_BK_TRIAL</t>
  </si>
  <si>
    <t>ODSB_LN_CFL_SETTLE_BK_TRIAL</t>
  </si>
  <si>
    <t>ODSB_LN_CS_CONT_CFL</t>
  </si>
  <si>
    <t>ODSB_LN_CS_CONT_REPYMTSKD_CFL</t>
  </si>
  <si>
    <t>ODSB_R_CON_PAYAMT_HIS</t>
  </si>
  <si>
    <t>ODSB_R_CON_REPAYPLAN</t>
  </si>
  <si>
    <t>ODSB_R_COL_MIDDTASK</t>
  </si>
  <si>
    <t>ODSB_R_CON_LNCONTINFO</t>
  </si>
  <si>
    <t>ODSB_I_CM_RECORDREG</t>
  </si>
  <si>
    <t>ODSB_R_CON_FILECARD</t>
  </si>
  <si>
    <t>ODSB_G_DF_USELIST</t>
  </si>
  <si>
    <t>ODSB_I_RW_RECORDREG</t>
  </si>
  <si>
    <t>ODSB_C_VM_IPOUTINFO</t>
  </si>
  <si>
    <t>ODSB_R_DF_CHARGEINFO</t>
  </si>
  <si>
    <t>ODSB_R_COL_LAWSUITREG</t>
  </si>
  <si>
    <t>ODSB_R_COL_FIELDCOREG</t>
  </si>
  <si>
    <t>ODSB_R_COL_LETTERCOREG</t>
  </si>
  <si>
    <t>ODSB_R_COL_MIDDREG</t>
  </si>
  <si>
    <t>ODSB_R_VER_VERIFICATIONINFO</t>
  </si>
  <si>
    <t>ODSB_R_CUS_BRWRREG</t>
  </si>
  <si>
    <t>ODSB_R_COL_OUTTRAILREG</t>
  </si>
  <si>
    <t>ODSB_R_CUS_VEHFPREG</t>
  </si>
  <si>
    <t>ODSB_R_COL_EARLYREG</t>
  </si>
  <si>
    <t>ODSB_R_COL_EARLYTASK</t>
  </si>
  <si>
    <t>ODSB_LN_CS_PRT_REPYMTSKD</t>
  </si>
  <si>
    <t>ODSB_LN_CS_CONT_EXT</t>
  </si>
  <si>
    <t>CFL_BATCH_DAILY_BAL</t>
  </si>
  <si>
    <t>ODSB_CFL_BATCH_DAILY_BAL</t>
  </si>
  <si>
    <t>CFL_BATCH_REPAY_APP</t>
  </si>
  <si>
    <t>ODSB_CFL_BATCH_REPAY_APP</t>
  </si>
  <si>
    <t>CFL_BATCH_REPAY_APP_RESP</t>
  </si>
  <si>
    <t>ODSB_CFL_BATCH_REPAY_APP_RESP</t>
  </si>
  <si>
    <t>CFL_001_SP_APP</t>
  </si>
  <si>
    <t>ODSB_CFL_001_SP_APP</t>
  </si>
  <si>
    <t>CFL_001_SP_RESP</t>
  </si>
  <si>
    <t>ODSB_CFL_001_SP_RESP</t>
  </si>
  <si>
    <t>CFL_001_ZY_APP</t>
  </si>
  <si>
    <t>ODSB_CFL_001_ZY_APP</t>
  </si>
  <si>
    <t>CFL_001_ZY_RESP</t>
  </si>
  <si>
    <t>ODSB_CFL_001_ZY_RESP</t>
  </si>
  <si>
    <t>CFL_BATCH_REPAY_PLAN</t>
  </si>
  <si>
    <t>ODSB_CFL_BATCH_REPAY_PLAN</t>
  </si>
  <si>
    <t>ODSB_CJBPM_WORKFLOW_HISTORY</t>
  </si>
  <si>
    <t>G_DF_DEDUC_MAP</t>
  </si>
  <si>
    <t>ODSB_G_DF_DEDUC_MAP</t>
  </si>
  <si>
    <t>G_DF_DEDUCTIONS</t>
  </si>
  <si>
    <t>ODSB_G_DF_DEDUCTIONS</t>
  </si>
  <si>
    <t>CR_PY_PHONE_CHECK_LOG</t>
  </si>
  <si>
    <t>ODSB_CR_PY_PHONE</t>
  </si>
  <si>
    <t>ODSB_CR_NCC_INFO</t>
  </si>
  <si>
    <t>ODSB_B_DF_PERDIS</t>
  </si>
  <si>
    <t>ODSB_R_TRA_TRANSACTION</t>
    <phoneticPr fontId="2" type="noConversion"/>
  </si>
  <si>
    <t>ODSB_BK_CONT_TRANS_INFO_CFL</t>
  </si>
  <si>
    <t>AUTH_HISTORY</t>
  </si>
  <si>
    <t>ODSB_AUTH_HISTORY</t>
  </si>
  <si>
    <t>SIGN_HISTORY</t>
  </si>
  <si>
    <t>ODSB_SIGN_HISTORY</t>
  </si>
  <si>
    <t>SIGN_AUTH_RELATION</t>
  </si>
  <si>
    <t>ODSB_SIGN_AUTH_RELATION</t>
  </si>
  <si>
    <t>app_order</t>
  </si>
  <si>
    <t>ODSB_APP_ORDER</t>
  </si>
  <si>
    <t>ODSB_R_DLR_DEALERINFO_TMP</t>
  </si>
  <si>
    <t>BIZ_FILE_INFO</t>
  </si>
  <si>
    <t>ODSB_BIZ_FILE_INFO</t>
  </si>
  <si>
    <t>ODSB_AP_PRELOAN_OCR_RESULT</t>
  </si>
  <si>
    <t>LOAN_STOCK</t>
  </si>
  <si>
    <t>ARCH_WHS_COLOR</t>
  </si>
  <si>
    <t>BP_PARTNERS</t>
  </si>
  <si>
    <t>ODS_BP_PARTNERS</t>
  </si>
  <si>
    <t>DISTRIBUTOR</t>
  </si>
  <si>
    <t>ODS_DISTRIBUTOR</t>
  </si>
  <si>
    <t>BANK_FIN_INST</t>
  </si>
  <si>
    <t>ODS_BANK_FIN_INST</t>
  </si>
  <si>
    <t>AUDITOR_PROFILE</t>
  </si>
  <si>
    <t>ODS_AUDITOR_PROFILE</t>
  </si>
  <si>
    <t>BP_CONTACTS</t>
  </si>
  <si>
    <t>ODS_BP_CONTACTS</t>
  </si>
  <si>
    <t>BP_INSURANCE</t>
  </si>
  <si>
    <t>ODS_BP_INSURANCE</t>
  </si>
  <si>
    <t>BP_ADDRESS</t>
  </si>
  <si>
    <t>ODS_BP_ADDRESS</t>
  </si>
  <si>
    <t>BP_BANK_DET</t>
  </si>
  <si>
    <t>ODS_BP_BANK_DET</t>
  </si>
  <si>
    <t>DEALER_DET</t>
  </si>
  <si>
    <t>ODS_DEALER_DET</t>
  </si>
  <si>
    <t>dealer_grp</t>
  </si>
  <si>
    <t>ODS_DEALER_GRP_TYPES</t>
  </si>
  <si>
    <t>LOCATION_CODES</t>
  </si>
  <si>
    <t>ODS_LOCATION_CODES_PLUS</t>
  </si>
  <si>
    <t>DEALER_LIMITS</t>
  </si>
  <si>
    <t>ODS_DEALER_LIMITS</t>
  </si>
  <si>
    <t>DEALER_CREDIT_REQUEST</t>
  </si>
  <si>
    <t>ODS_DEALER_CREDIT_REQUEST</t>
  </si>
  <si>
    <t>DCR_REQ_LIMITS</t>
  </si>
  <si>
    <t>ODS_DCR_REQ_LIMITS</t>
  </si>
  <si>
    <t>CREDIT_LINE_OUT</t>
  </si>
  <si>
    <t>ODS_CREDIT_LINE_OUT</t>
  </si>
  <si>
    <t>loan_Models</t>
  </si>
  <si>
    <t>ODS_LOAN_MODEL</t>
  </si>
  <si>
    <t>charges_model</t>
  </si>
  <si>
    <t>ODS_CHARGES_MODEL</t>
  </si>
  <si>
    <t>PAYMENT_MODEL</t>
  </si>
  <si>
    <t>ODS_PAYMENT_MODEL</t>
  </si>
  <si>
    <t>REPAYMENT_MODEL</t>
  </si>
  <si>
    <t>ODS_REPAYMENT_MODEL</t>
  </si>
  <si>
    <t>LOAN_MODEL_MATRIX_ASSET</t>
  </si>
  <si>
    <t>ODS_LOAN_MATRIX</t>
  </si>
  <si>
    <t>ADH_FEE</t>
  </si>
  <si>
    <t>ODS_ADH_FEE</t>
  </si>
  <si>
    <t>ODS_LOAN_STOCK</t>
  </si>
  <si>
    <t>BILL_DET</t>
  </si>
  <si>
    <t>ODS_BILL_PLUS</t>
  </si>
  <si>
    <t>settlement</t>
  </si>
  <si>
    <t>ODS_SETTLEMENT_PLUS</t>
  </si>
  <si>
    <t>ADH_FEE_PLAN</t>
  </si>
  <si>
    <t>ODS_ADH_FEE_PLAN</t>
  </si>
  <si>
    <t>ADH_FEE_CALC_DET</t>
  </si>
  <si>
    <t>ODS_ADH_FEE_CALC_DET</t>
  </si>
  <si>
    <t>CHARGES_PLAN</t>
  </si>
  <si>
    <t>ODS_CHARGES_PLAN</t>
  </si>
  <si>
    <t>PAYMENT_PLAN</t>
  </si>
  <si>
    <t>ODS_PAYMENT_PLAN</t>
  </si>
  <si>
    <t>REPAYMENT_PLAN</t>
  </si>
  <si>
    <t>ODS_REPAYMENT_PLAN</t>
  </si>
  <si>
    <t>AUDIT_TRANSACTION</t>
  </si>
  <si>
    <t>ODS_AUDIT_TRANSACTION_PLUS</t>
  </si>
  <si>
    <t>INTEREST_CALC_DET</t>
  </si>
  <si>
    <t>ODS_INTEREST_CALC_DET</t>
  </si>
  <si>
    <t>GL_TRANS_DET</t>
  </si>
  <si>
    <t>ODS_GL_TRANS_DET</t>
  </si>
  <si>
    <t>BANK_MGMT_TRANSACTION_DET</t>
  </si>
  <si>
    <t>SKA1</t>
  </si>
  <si>
    <t>SKAT</t>
  </si>
  <si>
    <t>BKPF</t>
  </si>
  <si>
    <t>ZUPLOAD</t>
  </si>
  <si>
    <t>ZUPLOADLOG</t>
  </si>
  <si>
    <t>FAGLFLEXA</t>
  </si>
  <si>
    <t>ODS表名</t>
    <phoneticPr fontId="2" type="noConversion"/>
  </si>
  <si>
    <t>ODS_R_APP_PRECHKTASK</t>
  </si>
  <si>
    <t>ODS_R_FIN_TRANS_INT</t>
  </si>
  <si>
    <t>ODS_R_FIN_ACCRUAL_HISTORY</t>
  </si>
  <si>
    <t>ODS_L_DOC_NETOFFLOG</t>
  </si>
  <si>
    <t>ODS_I_RW_RECORDREG</t>
  </si>
  <si>
    <t>ODS_R_COL_LETTERCOREG</t>
  </si>
  <si>
    <t>ODS_G_DF_DEDUC_MAP</t>
  </si>
  <si>
    <t>ODS_G_DF_DEDUCTIONS</t>
  </si>
  <si>
    <t>ODS_AUTH_HISTORY</t>
  </si>
  <si>
    <t>ODS_SIGN_HISTORY</t>
  </si>
  <si>
    <t>ODS_SIGN_AUTH_RELATION</t>
  </si>
  <si>
    <t>ODS_APP_ORDER</t>
  </si>
  <si>
    <t>ODS_BIZ_FILE_INFO</t>
  </si>
  <si>
    <t>数仓ODS表名</t>
    <phoneticPr fontId="2" type="noConversion"/>
  </si>
  <si>
    <t>CM_NETOFF_ERR_LOG</t>
    <phoneticPr fontId="2" type="noConversion"/>
  </si>
  <si>
    <t>DEALERID,APPTYPE,APPDATE,COPER,APPNO,APPID</t>
  </si>
  <si>
    <t>ADDRNO,APPID,APPNO,CONTP1TEL,CONTP2TEL,DLICHOLDER,SYS_NC00054$,BORWID</t>
  </si>
  <si>
    <t>APPID,CRBORWID</t>
  </si>
  <si>
    <t>ADDRNO,CRLINKID</t>
  </si>
  <si>
    <t>ADDRNO,APPID,APPNO,SYS_NC00037$,COBORWID</t>
  </si>
  <si>
    <t>IDLINKID,ADDRNO,TELPHONE</t>
  </si>
  <si>
    <t>APPID,APPNO,DESTASKID</t>
  </si>
  <si>
    <t>ADDRNO,GUATID,APPID,APPNO</t>
  </si>
  <si>
    <t>APPID,BRANDID,CONTNO,DEALERID,POOLID</t>
  </si>
  <si>
    <t>APPID,DEALERID,OCRID</t>
  </si>
  <si>
    <t>STATE,APPNO,APPID,PRETASKID</t>
  </si>
  <si>
    <t>KIND,CODE,RID</t>
  </si>
  <si>
    <t>SUMID,PERDISBATNO,SYS_NC00034$,OPPACCNO,CONTNO,TRANSACTIONS_ID,RECSTATUS,PERDISID</t>
  </si>
  <si>
    <t>TRANSACTIONS_ID,TRANS_CODE,PRT_ID,CONTRCT_NUM,TERMID,INTEST_DATE,PRT_TYPE,STATUS,DD_STATUS,PAY_STATUS,SYS_NC00077$,ATTRIBUTE9,TRANS_DATE</t>
  </si>
  <si>
    <t>WORKFLOW_HISTORY_ID,PROCESS_INSTANCE_ID,FLAG,CREATED_DATE,TASK_TYPE,IS_EXTEND,LAST_UPDATED_BY,ORDER_TYPE,CURRENT_NODE_NAME,BUSINESS_ID,URGENCY,PROCESS_CREATED_DATE,TASK_INSTANCE_ID,BIZAPPNO,PREVIOUS_TASK_INSTANCE_ID</t>
  </si>
  <si>
    <t>WORKFLOW_HISTORY_EXT_ID,WORKFLOW_HISTORY_ID</t>
  </si>
  <si>
    <t>DEALERNO,DEALERID</t>
  </si>
  <si>
    <t>ASSETNO,MODELID,SERIESID,BRANDID,ASSETID</t>
  </si>
  <si>
    <t>MODELNO,SERIESID,BRANDID,MODELID</t>
  </si>
  <si>
    <t>SERIESID,BRANDID,SERIESNO</t>
  </si>
  <si>
    <t>TRANS_CODE,CONTID,CONTNO,ACCRUALID</t>
  </si>
  <si>
    <t>CONTRACTNO,ID,SERSEQNO,STATUS</t>
  </si>
  <si>
    <t>TRANSACTIONS_ID,STATUS,FIN_ID</t>
  </si>
  <si>
    <t>PRTNO,PRTID</t>
  </si>
  <si>
    <t>PRTNO,PRTID,RATEDLRID</t>
  </si>
  <si>
    <t>APPLYNO,NCID</t>
  </si>
  <si>
    <t>CUSBORWREGID,BORWID,CONTID,EFFECTTIME,CONTNO</t>
  </si>
  <si>
    <t>EFFECTTIME,STATUS,CONTID,VEHFPREGID</t>
  </si>
  <si>
    <t>CONTID,PRTID,BRANDID,ASSETID,EFFECTDATE,CONTNO,APPNO,DEALERID,APPID,VINNO</t>
  </si>
  <si>
    <t>CONTNO,CONTID</t>
  </si>
  <si>
    <t>PAYAMTID,CONTNO</t>
  </si>
  <si>
    <t>ISMONTHLYREPAYMENT,CONTID,REPAYID,PAYSTADATE,CONTNO,TERMID,SYS_NC00038$,ISOV,ISOVERDUEINTEREST,ACTUALPAYSTADATE,TRANSACTIONS_ID</t>
  </si>
  <si>
    <t>CONTNO,CONTID,UETLISTID</t>
  </si>
  <si>
    <t>TERMID,CONTNO,SYS_NC00041$,PRT_TYPE,CONTID,PRTID</t>
  </si>
  <si>
    <t>CONTNO,CONTID,TERMID,CHARGETYPE,EFFECTSTATUS,STATUS,SETTLESTATUS,CHARGEITEM,TRANSACTIONID,CHARGEINFOID</t>
  </si>
  <si>
    <t>TASKID,CONTNO,TASKSTATE</t>
  </si>
  <si>
    <t>LETTERID,CONTID</t>
  </si>
  <si>
    <t>前六张表schema是DMT_ADMIN，以下为K_ODS</t>
    <phoneticPr fontId="2" type="noConversion"/>
  </si>
  <si>
    <t>核心表名</t>
    <phoneticPr fontId="2" type="noConversion"/>
  </si>
  <si>
    <t>index</t>
    <phoneticPr fontId="2" type="noConversion"/>
  </si>
  <si>
    <t>SCHEMA</t>
    <phoneticPr fontId="2" type="noConversion"/>
  </si>
  <si>
    <t>DMT_ADMIN</t>
    <phoneticPr fontId="2" type="noConversion"/>
  </si>
  <si>
    <t>K_ODS</t>
    <phoneticPr fontId="2" type="noConversion"/>
  </si>
  <si>
    <t>CFL_BANK_CITY_MP</t>
    <phoneticPr fontId="2" type="noConversion"/>
  </si>
  <si>
    <t>CFL_BANK_PROV_MP</t>
    <phoneticPr fontId="2" type="noConversion"/>
  </si>
  <si>
    <t>PROV_ID</t>
  </si>
  <si>
    <t>CFL_DIC_MP</t>
    <phoneticPr fontId="2" type="noConversion"/>
  </si>
  <si>
    <t>DID</t>
  </si>
  <si>
    <t>ODS_BK_CONT_TRANS_INFO_CFL</t>
    <phoneticPr fontId="2" type="noConversion"/>
  </si>
  <si>
    <t>ODS_CFL_001_SP_APP</t>
    <phoneticPr fontId="2" type="noConversion"/>
  </si>
  <si>
    <t>SHAPPID</t>
  </si>
  <si>
    <t>ODS_CFL_001_SP_RESP</t>
    <phoneticPr fontId="2" type="noConversion"/>
  </si>
  <si>
    <t>SPID</t>
  </si>
  <si>
    <t>ODS_CFL_001_ZY_APP</t>
    <phoneticPr fontId="2" type="noConversion"/>
  </si>
  <si>
    <t>SIGNID</t>
  </si>
  <si>
    <t>ODS_CFL_001_ZY_RESP</t>
    <phoneticPr fontId="2" type="noConversion"/>
  </si>
  <si>
    <t>ZYID</t>
  </si>
  <si>
    <t>ODS_CFL_BATCH_DAILY_BAL</t>
    <phoneticPr fontId="2" type="noConversion"/>
  </si>
  <si>
    <t>BALID</t>
  </si>
  <si>
    <t>ODS_CFL_BATCH_REPAY_APP</t>
    <phoneticPr fontId="2" type="noConversion"/>
  </si>
  <si>
    <t>REPAYAPPID</t>
  </si>
  <si>
    <t>ODS_CFL_BATCH_REPAY_PLAN</t>
    <phoneticPr fontId="2" type="noConversion"/>
  </si>
  <si>
    <t>PLANID</t>
  </si>
  <si>
    <t>ODS_CM_CFL_BANK_INFO</t>
    <phoneticPr fontId="2" type="noConversion"/>
  </si>
  <si>
    <t>BANKINFOID</t>
  </si>
  <si>
    <t>ODS_CR_PY_PHONE</t>
    <phoneticPr fontId="2" type="noConversion"/>
  </si>
  <si>
    <t>ODS_FAGLFLEXA</t>
    <phoneticPr fontId="2" type="noConversion"/>
  </si>
  <si>
    <t>ODS_LN_CFL_SETTLE_BK_TRIAL</t>
    <phoneticPr fontId="2" type="noConversion"/>
  </si>
  <si>
    <t>STLBKTRLID</t>
  </si>
  <si>
    <t>ODS_SKA1</t>
    <phoneticPr fontId="2" type="noConversion"/>
  </si>
  <si>
    <t>ODS_ZUPLOADLOG</t>
    <phoneticPr fontId="2" type="noConversion"/>
  </si>
  <si>
    <t>ADDRNO,APPID,APPNO,COBORWID</t>
  </si>
  <si>
    <t>DMT_ARCH_CITY</t>
  </si>
  <si>
    <t>DMT_ARCH_PROVINCE</t>
  </si>
  <si>
    <t>DMT_ARCH_TEMPLATE</t>
  </si>
  <si>
    <t>DMT_CFL_BANK_CITY_MP</t>
  </si>
  <si>
    <t>DMT_CFL_BANK_PROV_MP</t>
  </si>
  <si>
    <t>DMT_CFL_DIC_MP</t>
  </si>
  <si>
    <t>ODS1_AP_PRELOAN_ARJ_OVERRIDE</t>
  </si>
  <si>
    <t>ODS1_AP_PRELOAN_ELE_AUTH</t>
  </si>
  <si>
    <t>ODS1_AP_PRELOAN_LENDINGPOOL</t>
  </si>
  <si>
    <t>ODS1_BK_CONT_TRANS_INFO_CFL</t>
  </si>
  <si>
    <t>ODS1_BKPF</t>
  </si>
  <si>
    <t>ODS1_C_VM_IPOUTINFO</t>
  </si>
  <si>
    <t>ODS1_CFL_001_SP_APP</t>
  </si>
  <si>
    <t>ODS1_CFL_001_SP_RESP</t>
  </si>
  <si>
    <t>ODS1_CFL_001_ZY_APP</t>
  </si>
  <si>
    <t>ODS1_CFL_001_ZY_RESP</t>
  </si>
  <si>
    <t>ODS1_CFL_BATCH_DAILY_BAL</t>
  </si>
  <si>
    <t>ODS1_CFL_BATCH_REPAY_APP</t>
  </si>
  <si>
    <t>ODS1_CFL_BATCH_REPAY_PLAN</t>
  </si>
  <si>
    <t>ODS1_CM_CFL_BANK_INFO</t>
  </si>
  <si>
    <t>ODS1_CM_FINPRT_FJD_ASSET_MP</t>
  </si>
  <si>
    <t>ODS1_CM_FINPRT_FJD_RATE</t>
  </si>
  <si>
    <t>ODS1_CR_PY_PHONE</t>
  </si>
  <si>
    <t>ODS1_FAGLFLEXA</t>
  </si>
  <si>
    <t>ODS1_I_CM_RECORDREG</t>
  </si>
  <si>
    <t>ODS1_LN_CFL_SETTLE_BK_TRIAL</t>
  </si>
  <si>
    <t>ODS1_LN_CS_CONT_CFL</t>
  </si>
  <si>
    <t>ODS1_LN_CS_CONT_EXT</t>
  </si>
  <si>
    <t>ODS1_R_APP_COBORWINFO</t>
  </si>
  <si>
    <t>ODS1_R_APP_CRLINKADDR</t>
  </si>
  <si>
    <t>ODS1_R_APP_DESTASK</t>
  </si>
  <si>
    <t>ODS1_R_APP_IDLINKADDR</t>
  </si>
  <si>
    <t>ODS1_R_COL_EARLYTASK</t>
  </si>
  <si>
    <t>ODS1_R_COL_FIELDCOREG</t>
  </si>
  <si>
    <t>ODS1_R_COL_LAWSUITREG</t>
  </si>
  <si>
    <t>ODS1_R_COL_MIDDREG</t>
  </si>
  <si>
    <t>ODS1_R_COL_OUTTRAILREG</t>
  </si>
  <si>
    <t>ODS1_R_CUS_VEHFPREG</t>
  </si>
  <si>
    <t>ODS1_R_DF_CHARGEINFO</t>
  </si>
  <si>
    <t>ODS1_R_DLR_DLRGRPINFO</t>
  </si>
  <si>
    <t>ODS1_R_PRT_INTRATE</t>
  </si>
  <si>
    <t>ODS1_R_PRT_PBOCRATE</t>
  </si>
  <si>
    <t>ODS1_R_PRT_PRTFINCRGE</t>
  </si>
  <si>
    <t>ODS1_R_PRT_PRTINFO</t>
  </si>
  <si>
    <t>ODS1_R_PRT_PRTLOANOBJ</t>
  </si>
  <si>
    <t>ODS1_R_PRT_PRTTRMRELA</t>
  </si>
  <si>
    <t>ODS1_R_PRT_PRTVEHCOND</t>
  </si>
  <si>
    <t>ODS1_R_VEH_BRANDINFO</t>
  </si>
  <si>
    <t>ODS1_R_VEH_MODELINFO</t>
  </si>
  <si>
    <t>ODS1_R_VEH_SERIESINFO</t>
  </si>
  <si>
    <t>ODS1_R_VER_VERIFICATIONINFO</t>
  </si>
  <si>
    <t>ODS1_S_RET_SMSDETAIL</t>
  </si>
  <si>
    <t>ODS1_SKA1</t>
  </si>
  <si>
    <t>ODS1_SKAT</t>
  </si>
  <si>
    <t>ODS1_ZUPLOADLOG</t>
  </si>
  <si>
    <t>ODS1_ZUPLOADV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</si>
</sst>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5"/>
      <color theme="1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theme="1"/>
      <name val="宋体"/>
      <family val="3"/>
      <charset val="134"/>
      <scheme val="minor"/>
    </font>
    <font>
      <sz val="1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5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8" fillId="0" borderId="0" xfId="0" applyFont="1"/>
  </cellXfs>
  <cellStyles count="1">
    <cellStyle name="常规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abSelected="1" zoomScale="70" zoomScaleNormal="70" workbookViewId="0">
      <selection activeCell="B8" sqref="B8:B57"/>
    </sheetView>
  </sheetViews>
  <sheetFormatPr defaultRowHeight="19.5" x14ac:dyDescent="0.25"/>
  <cols>
    <col min="1" max="1" width="31" bestFit="1" customWidth="1"/>
    <col min="2" max="2" width="32.09765625" bestFit="1" customWidth="1"/>
    <col min="3" max="3" width="10.69921875" bestFit="1" customWidth="1"/>
    <col min="4" max="4" width="115.3984375" bestFit="1" customWidth="1"/>
    <col min="5" max="5" width="28.69921875" bestFit="1" customWidth="1"/>
    <col min="6" max="6" width="6.69921875" bestFit="1" customWidth="1"/>
    <col min="7" max="7" width="43.3984375" bestFit="1" customWidth="1"/>
    <col min="8" max="8" width="31" bestFit="1" customWidth="1"/>
  </cols>
  <sheetData>
    <row r="1" spans="1:8" x14ac:dyDescent="0.25">
      <c r="A1" s="2" t="s">
        <v>195</v>
      </c>
      <c r="B1" s="2" t="s">
        <v>196</v>
      </c>
      <c r="C1" s="2" t="s">
        <v>1990</v>
      </c>
      <c r="D1" s="2" t="s">
        <v>1989</v>
      </c>
      <c r="E1" s="2" t="s">
        <v>1988</v>
      </c>
      <c r="F1" s="3" t="s">
        <v>199</v>
      </c>
      <c r="G1" t="s">
        <v>197</v>
      </c>
    </row>
    <row r="2" spans="1:8" x14ac:dyDescent="0.25">
      <c r="A2" t="s">
        <v>4</v>
      </c>
      <c r="B2" t="s">
        <v>2022</v>
      </c>
      <c r="C2" t="s">
        <v>1991</v>
      </c>
      <c r="D2" t="str">
        <f>VLOOKUP(A2,'RETAIL IND (2)'!A:D,4,FALSE)</f>
        <v>CITY_ID</v>
      </c>
      <c r="E2" t="str">
        <f>VLOOKUP(A2,'RETAIL IND (2)'!A:D,2,FALSE)</f>
        <v>ARCH_CITY</v>
      </c>
      <c r="F2" t="s">
        <v>200</v>
      </c>
      <c r="G2" t="s">
        <v>198</v>
      </c>
      <c r="H2" t="str">
        <f>VLOOKUP(A2,'RETAIL IND (2)'!A:A,1,FALSE)</f>
        <v>ARCH_CITY</v>
      </c>
    </row>
    <row r="3" spans="1:8" x14ac:dyDescent="0.25">
      <c r="A3" t="s">
        <v>6</v>
      </c>
      <c r="B3" t="s">
        <v>2023</v>
      </c>
      <c r="C3" t="s">
        <v>1991</v>
      </c>
      <c r="D3" t="str">
        <f>VLOOKUP(A3,'RETAIL IND (2)'!A:D,4,FALSE)</f>
        <v>PROVINCE_ID</v>
      </c>
      <c r="E3" t="str">
        <f>VLOOKUP(A3,'RETAIL IND (2)'!A:D,2,FALSE)</f>
        <v>ARCH_PROVINCE</v>
      </c>
      <c r="H3" t="str">
        <f>VLOOKUP(A3,'RETAIL IND (2)'!A:A,1,FALSE)</f>
        <v>ARCH_PROVINCE</v>
      </c>
    </row>
    <row r="4" spans="1:8" x14ac:dyDescent="0.25">
      <c r="A4" t="s">
        <v>7</v>
      </c>
      <c r="B4" t="s">
        <v>2024</v>
      </c>
      <c r="C4" t="s">
        <v>1991</v>
      </c>
      <c r="D4" t="str">
        <f>VLOOKUP(A4,'RETAIL IND (2)'!A:D,4,FALSE)</f>
        <v>TEMPLATE_ID</v>
      </c>
      <c r="E4" t="str">
        <f>VLOOKUP(A4,'RETAIL IND (2)'!A:D,2,FALSE)</f>
        <v>ARCH_TEMPLATE</v>
      </c>
      <c r="H4" t="str">
        <f>VLOOKUP(A4,'RETAIL IND (2)'!A:A,1,FALSE)</f>
        <v>ARCH_TEMPLATE</v>
      </c>
    </row>
    <row r="5" spans="1:8" x14ac:dyDescent="0.25">
      <c r="A5" t="s">
        <v>1993</v>
      </c>
      <c r="B5" s="9" t="s">
        <v>2025</v>
      </c>
      <c r="C5" t="s">
        <v>1991</v>
      </c>
      <c r="D5" t="s">
        <v>332</v>
      </c>
      <c r="E5" t="e">
        <f>VLOOKUP(A5,'RETAIL IND (2)'!A:D,2,FALSE)</f>
        <v>#N/A</v>
      </c>
      <c r="H5" t="e">
        <f>VLOOKUP(A5,'RETAIL IND (2)'!A:A,1,FALSE)</f>
        <v>#N/A</v>
      </c>
    </row>
    <row r="6" spans="1:8" x14ac:dyDescent="0.25">
      <c r="A6" t="s">
        <v>1994</v>
      </c>
      <c r="B6" s="9" t="s">
        <v>2026</v>
      </c>
      <c r="C6" t="s">
        <v>1991</v>
      </c>
      <c r="D6" t="s">
        <v>1995</v>
      </c>
      <c r="E6" t="e">
        <f>VLOOKUP(A6,'RETAIL IND (2)'!A:D,2,FALSE)</f>
        <v>#N/A</v>
      </c>
      <c r="H6" t="e">
        <f>VLOOKUP(A6,'RETAIL IND (2)'!A:A,1,FALSE)</f>
        <v>#N/A</v>
      </c>
    </row>
    <row r="7" spans="1:8" x14ac:dyDescent="0.25">
      <c r="A7" t="s">
        <v>1996</v>
      </c>
      <c r="B7" s="9" t="s">
        <v>2027</v>
      </c>
      <c r="C7" t="s">
        <v>1991</v>
      </c>
      <c r="D7" t="s">
        <v>1997</v>
      </c>
      <c r="E7" t="e">
        <f>VLOOKUP(A7,'RETAIL IND (2)'!A:D,2,FALSE)</f>
        <v>#N/A</v>
      </c>
      <c r="G7" s="10" t="s">
        <v>1987</v>
      </c>
      <c r="H7" t="e">
        <f>VLOOKUP(A7,'RETAIL IND (2)'!A:A,1,FALSE)</f>
        <v>#N/A</v>
      </c>
    </row>
    <row r="8" spans="1:8" x14ac:dyDescent="0.25">
      <c r="A8" t="s">
        <v>13</v>
      </c>
      <c r="B8" t="s">
        <v>2028</v>
      </c>
      <c r="C8" t="s">
        <v>1992</v>
      </c>
      <c r="D8" t="str">
        <f>VLOOKUP(A8,'RETAIL IND (2)'!A:D,4,FALSE)</f>
        <v>OVERRIDE_ID</v>
      </c>
      <c r="E8" t="str">
        <f>VLOOKUP(A8,'RETAIL IND (2)'!A:D,2,FALSE)</f>
        <v>AP_PRELOAN_ARJ_OVERRIDE</v>
      </c>
      <c r="H8" t="str">
        <f>VLOOKUP(A8,'RETAIL IND (2)'!A:A,1,FALSE)</f>
        <v>ODS_AP_PRELOAN_ARJ_OVERRIDE</v>
      </c>
    </row>
    <row r="9" spans="1:8" x14ac:dyDescent="0.25">
      <c r="A9" t="s">
        <v>14</v>
      </c>
      <c r="B9" t="s">
        <v>2029</v>
      </c>
      <c r="C9" t="s">
        <v>1992</v>
      </c>
      <c r="D9" t="str">
        <f>VLOOKUP(A9,'RETAIL IND (2)'!A:D,4,FALSE)</f>
        <v>ID</v>
      </c>
      <c r="E9" t="str">
        <f>VLOOKUP(A9,'RETAIL IND (2)'!A:D,2,FALSE)</f>
        <v>AP_PRELOAN_ELECRONIC_AUTH</v>
      </c>
      <c r="H9" t="str">
        <f>VLOOKUP(A9,'RETAIL IND (2)'!A:A,1,FALSE)</f>
        <v>ODS_AP_PRELOAN_ELE_AUTH</v>
      </c>
    </row>
    <row r="10" spans="1:8" x14ac:dyDescent="0.25">
      <c r="A10" t="s">
        <v>15</v>
      </c>
      <c r="B10" t="s">
        <v>2030</v>
      </c>
      <c r="C10" t="s">
        <v>1992</v>
      </c>
      <c r="D10" t="str">
        <f>VLOOKUP(A10,'RETAIL IND (2)'!A:D,4,FALSE)</f>
        <v>APPID,BRANDID,CONTNO,DEALERID,POOLID</v>
      </c>
      <c r="E10" t="str">
        <f>VLOOKUP(A10,'RETAIL IND (2)'!A:D,2,FALSE)</f>
        <v>AP_PRELOAN_LENDINGPOOL</v>
      </c>
      <c r="H10" t="str">
        <f>VLOOKUP(A10,'RETAIL IND (2)'!A:A,1,FALSE)</f>
        <v>ODS_AP_PRELOAN_LENDINGPOOL</v>
      </c>
    </row>
    <row r="11" spans="1:8" x14ac:dyDescent="0.25">
      <c r="A11" t="s">
        <v>1998</v>
      </c>
      <c r="B11" s="9" t="s">
        <v>2031</v>
      </c>
      <c r="C11" t="s">
        <v>1992</v>
      </c>
      <c r="D11" t="e">
        <f>VLOOKUP(A11,'RETAIL IND (2)'!A:D,4,FALSE)</f>
        <v>#N/A</v>
      </c>
      <c r="E11" t="e">
        <f>VLOOKUP(A11,'RETAIL IND (2)'!A:D,2,FALSE)</f>
        <v>#N/A</v>
      </c>
      <c r="H11" t="e">
        <f>VLOOKUP(A11,'RETAIL IND (2)'!A:A,1,FALSE)</f>
        <v>#N/A</v>
      </c>
    </row>
    <row r="12" spans="1:8" x14ac:dyDescent="0.25">
      <c r="A12" t="s">
        <v>17</v>
      </c>
      <c r="B12" t="s">
        <v>2032</v>
      </c>
      <c r="C12" t="s">
        <v>1992</v>
      </c>
      <c r="D12" t="e">
        <f>VLOOKUP(A12,'RETAIL IND (2)'!A:D,4,FALSE)</f>
        <v>#N/A</v>
      </c>
      <c r="E12" t="e">
        <f>VLOOKUP(A12,'RETAIL IND (2)'!A:D,2,FALSE)</f>
        <v>#N/A</v>
      </c>
      <c r="H12" t="e">
        <f>VLOOKUP(A12,'RETAIL IND (2)'!A:A,1,FALSE)</f>
        <v>#N/A</v>
      </c>
    </row>
    <row r="13" spans="1:8" x14ac:dyDescent="0.25">
      <c r="A13" t="s">
        <v>37</v>
      </c>
      <c r="B13" t="s">
        <v>2033</v>
      </c>
      <c r="C13" t="s">
        <v>1992</v>
      </c>
      <c r="D13" t="str">
        <f>VLOOKUP(A13,'RETAIL IND (2)'!A:D,4,FALSE)</f>
        <v>IPOUTID</v>
      </c>
      <c r="E13" t="str">
        <f>VLOOKUP(A13,'RETAIL IND (2)'!A:D,2,FALSE)</f>
        <v>LN_UR_CAR_INOUT_INFO</v>
      </c>
      <c r="H13" t="str">
        <f>VLOOKUP(A13,'RETAIL IND (2)'!A:A,1,FALSE)</f>
        <v>ODS_C_VM_IPOUTINFO</v>
      </c>
    </row>
    <row r="14" spans="1:8" x14ac:dyDescent="0.25">
      <c r="A14" t="s">
        <v>1999</v>
      </c>
      <c r="B14" s="9" t="s">
        <v>2034</v>
      </c>
      <c r="C14" t="s">
        <v>1992</v>
      </c>
      <c r="D14" t="s">
        <v>2000</v>
      </c>
      <c r="E14" t="e">
        <f>VLOOKUP(A14,'RETAIL IND (2)'!A:D,2,FALSE)</f>
        <v>#N/A</v>
      </c>
      <c r="H14" t="e">
        <f>VLOOKUP(A14,'RETAIL IND (2)'!A:A,1,FALSE)</f>
        <v>#N/A</v>
      </c>
    </row>
    <row r="15" spans="1:8" x14ac:dyDescent="0.25">
      <c r="A15" t="s">
        <v>2001</v>
      </c>
      <c r="B15" s="9" t="s">
        <v>2035</v>
      </c>
      <c r="C15" t="s">
        <v>1992</v>
      </c>
      <c r="D15" t="s">
        <v>2002</v>
      </c>
      <c r="E15" t="e">
        <f>VLOOKUP(A15,'RETAIL IND (2)'!A:D,2,FALSE)</f>
        <v>#N/A</v>
      </c>
      <c r="H15" t="e">
        <f>VLOOKUP(A15,'RETAIL IND (2)'!A:A,1,FALSE)</f>
        <v>#N/A</v>
      </c>
    </row>
    <row r="16" spans="1:8" x14ac:dyDescent="0.25">
      <c r="A16" t="s">
        <v>2003</v>
      </c>
      <c r="B16" s="9" t="s">
        <v>2036</v>
      </c>
      <c r="C16" t="s">
        <v>1992</v>
      </c>
      <c r="D16" t="s">
        <v>2004</v>
      </c>
      <c r="E16" t="e">
        <f>VLOOKUP(A16,'RETAIL IND (2)'!A:D,2,FALSE)</f>
        <v>#N/A</v>
      </c>
      <c r="H16" t="e">
        <f>VLOOKUP(A16,'RETAIL IND (2)'!A:A,1,FALSE)</f>
        <v>#N/A</v>
      </c>
    </row>
    <row r="17" spans="1:8" x14ac:dyDescent="0.25">
      <c r="A17" t="s">
        <v>2005</v>
      </c>
      <c r="B17" s="9" t="s">
        <v>2037</v>
      </c>
      <c r="C17" t="s">
        <v>1992</v>
      </c>
      <c r="D17" t="s">
        <v>2006</v>
      </c>
      <c r="E17" t="e">
        <f>VLOOKUP(A17,'RETAIL IND (2)'!A:D,2,FALSE)</f>
        <v>#N/A</v>
      </c>
      <c r="H17" t="e">
        <f>VLOOKUP(A17,'RETAIL IND (2)'!A:A,1,FALSE)</f>
        <v>#N/A</v>
      </c>
    </row>
    <row r="18" spans="1:8" x14ac:dyDescent="0.25">
      <c r="A18" t="s">
        <v>2007</v>
      </c>
      <c r="B18" s="9" t="s">
        <v>2038</v>
      </c>
      <c r="C18" t="s">
        <v>1992</v>
      </c>
      <c r="D18" t="s">
        <v>2008</v>
      </c>
      <c r="E18" t="e">
        <f>VLOOKUP(A18,'RETAIL IND (2)'!A:D,2,FALSE)</f>
        <v>#N/A</v>
      </c>
      <c r="H18" t="e">
        <f>VLOOKUP(A18,'RETAIL IND (2)'!A:A,1,FALSE)</f>
        <v>#N/A</v>
      </c>
    </row>
    <row r="19" spans="1:8" x14ac:dyDescent="0.25">
      <c r="A19" t="s">
        <v>2009</v>
      </c>
      <c r="B19" s="9" t="s">
        <v>2039</v>
      </c>
      <c r="C19" t="s">
        <v>1992</v>
      </c>
      <c r="D19" t="s">
        <v>2010</v>
      </c>
      <c r="E19" t="e">
        <f>VLOOKUP(A19,'RETAIL IND (2)'!A:D,2,FALSE)</f>
        <v>#N/A</v>
      </c>
      <c r="H19" t="e">
        <f>VLOOKUP(A19,'RETAIL IND (2)'!A:A,1,FALSE)</f>
        <v>#N/A</v>
      </c>
    </row>
    <row r="20" spans="1:8" x14ac:dyDescent="0.25">
      <c r="A20" t="s">
        <v>2011</v>
      </c>
      <c r="B20" s="9" t="s">
        <v>2040</v>
      </c>
      <c r="C20" t="s">
        <v>1992</v>
      </c>
      <c r="D20" t="s">
        <v>2012</v>
      </c>
      <c r="E20" t="e">
        <f>VLOOKUP(A20,'RETAIL IND (2)'!A:D,2,FALSE)</f>
        <v>#N/A</v>
      </c>
      <c r="H20" t="e">
        <f>VLOOKUP(A20,'RETAIL IND (2)'!A:A,1,FALSE)</f>
        <v>#N/A</v>
      </c>
    </row>
    <row r="21" spans="1:8" x14ac:dyDescent="0.25">
      <c r="A21" t="s">
        <v>2013</v>
      </c>
      <c r="B21" s="9" t="s">
        <v>2041</v>
      </c>
      <c r="C21" t="s">
        <v>1992</v>
      </c>
      <c r="D21" t="s">
        <v>2014</v>
      </c>
      <c r="E21" t="e">
        <f>VLOOKUP(A21,'RETAIL IND (2)'!A:D,2,FALSE)</f>
        <v>#N/A</v>
      </c>
      <c r="H21" t="e">
        <f>VLOOKUP(A21,'RETAIL IND (2)'!A:A,1,FALSE)</f>
        <v>#N/A</v>
      </c>
    </row>
    <row r="22" spans="1:8" x14ac:dyDescent="0.25">
      <c r="A22" t="s">
        <v>32</v>
      </c>
      <c r="B22" t="s">
        <v>2042</v>
      </c>
      <c r="C22" t="s">
        <v>1992</v>
      </c>
      <c r="D22" t="str">
        <f>VLOOKUP(A22,'RETAIL IND (2)'!A:D,4,FALSE)</f>
        <v>FJDASTID</v>
      </c>
      <c r="E22" t="str">
        <f>VLOOKUP(A22,'RETAIL IND (2)'!A:D,2,FALSE)</f>
        <v>CM_FINPRT_FJD_ASSET_MP</v>
      </c>
      <c r="H22" t="str">
        <f>VLOOKUP(A22,'RETAIL IND (2)'!A:A,1,FALSE)</f>
        <v>ODS_CM_FINPRT_FJD_ASSET_MP</v>
      </c>
    </row>
    <row r="23" spans="1:8" x14ac:dyDescent="0.25">
      <c r="A23" t="s">
        <v>34</v>
      </c>
      <c r="B23" t="s">
        <v>2043</v>
      </c>
      <c r="C23" t="s">
        <v>1992</v>
      </c>
      <c r="D23" t="str">
        <f>VLOOKUP(A23,'RETAIL IND (2)'!A:D,4,FALSE)</f>
        <v>RATE_ID</v>
      </c>
      <c r="E23" t="str">
        <f>VLOOKUP(A23,'RETAIL IND (2)'!A:D,2,FALSE)</f>
        <v>CM_FINPRT_FJD_RATE</v>
      </c>
      <c r="H23" t="str">
        <f>VLOOKUP(A23,'RETAIL IND (2)'!A:A,1,FALSE)</f>
        <v>ODS_CM_FINPRT_FJD_RATE</v>
      </c>
    </row>
    <row r="24" spans="1:8" x14ac:dyDescent="0.25">
      <c r="A24" t="s">
        <v>2015</v>
      </c>
      <c r="B24" t="s">
        <v>2044</v>
      </c>
      <c r="C24" t="s">
        <v>1992</v>
      </c>
      <c r="D24" t="e">
        <f>VLOOKUP(A24,'RETAIL IND (2)'!A:D,4,FALSE)</f>
        <v>#N/A</v>
      </c>
      <c r="E24" t="e">
        <f>VLOOKUP(A24,'RETAIL IND (2)'!A:D,2,FALSE)</f>
        <v>#N/A</v>
      </c>
      <c r="H24" t="e">
        <f>VLOOKUP(A24,'RETAIL IND (2)'!A:A,1,FALSE)</f>
        <v>#N/A</v>
      </c>
    </row>
    <row r="25" spans="1:8" x14ac:dyDescent="0.25">
      <c r="A25" t="s">
        <v>2016</v>
      </c>
      <c r="B25" t="s">
        <v>2045</v>
      </c>
      <c r="C25" t="s">
        <v>1992</v>
      </c>
      <c r="D25" t="e">
        <f>VLOOKUP(A25,'RETAIL IND (2)'!A:D,4,FALSE)</f>
        <v>#N/A</v>
      </c>
      <c r="E25" t="e">
        <f>VLOOKUP(A25,'RETAIL IND (2)'!A:D,2,FALSE)</f>
        <v>#N/A</v>
      </c>
      <c r="H25" t="e">
        <f>VLOOKUP(A25,'RETAIL IND (2)'!A:A,1,FALSE)</f>
        <v>#N/A</v>
      </c>
    </row>
    <row r="26" spans="1:8" x14ac:dyDescent="0.25">
      <c r="A26" t="s">
        <v>40</v>
      </c>
      <c r="B26" t="s">
        <v>2046</v>
      </c>
      <c r="C26" t="s">
        <v>1992</v>
      </c>
      <c r="D26" t="str">
        <f>VLOOKUP(A26,'RETAIL IND (2)'!A:D,4,FALSE)</f>
        <v>CMID</v>
      </c>
      <c r="E26" t="str">
        <f>VLOOKUP(A26,'RETAIL IND (2)'!A:D,2,FALSE)</f>
        <v>LN_CS_CLM_REG</v>
      </c>
      <c r="H26" t="str">
        <f>VLOOKUP(A26,'RETAIL IND (2)'!A:A,1,FALSE)</f>
        <v>ODS_I_CM_RECORDREG</v>
      </c>
    </row>
    <row r="27" spans="1:8" x14ac:dyDescent="0.25">
      <c r="A27" t="s">
        <v>2017</v>
      </c>
      <c r="B27" s="9" t="s">
        <v>2047</v>
      </c>
      <c r="C27" t="s">
        <v>1992</v>
      </c>
      <c r="D27" t="s">
        <v>2018</v>
      </c>
      <c r="E27" t="e">
        <f>VLOOKUP(A27,'RETAIL IND (2)'!A:D,2,FALSE)</f>
        <v>#N/A</v>
      </c>
      <c r="H27" t="e">
        <f>VLOOKUP(A27,'RETAIL IND (2)'!A:A,1,FALSE)</f>
        <v>#N/A</v>
      </c>
    </row>
    <row r="28" spans="1:8" x14ac:dyDescent="0.25">
      <c r="A28" t="s">
        <v>42</v>
      </c>
      <c r="B28" t="s">
        <v>2048</v>
      </c>
      <c r="C28" t="s">
        <v>1992</v>
      </c>
      <c r="D28" t="str">
        <f>VLOOKUP(A28,'RETAIL IND (2)'!A:D,4,FALSE)</f>
        <v>CONTID,PRTID,BRANDID,ASSETID,EFFECTDATE,CONTNO,APPNO,DEALERID,APPID,VINNO</v>
      </c>
      <c r="E28" t="str">
        <f>VLOOKUP(A28,'RETAIL IND (2)'!A:D,2,FALSE)</f>
        <v>LN_CS_CONT</v>
      </c>
      <c r="H28" t="str">
        <f>VLOOKUP(A28,'RETAIL IND (2)'!A:A,1,FALSE)</f>
        <v>ODS_LN_CS_CONT_CFL</v>
      </c>
    </row>
    <row r="29" spans="1:8" x14ac:dyDescent="0.25">
      <c r="A29" t="s">
        <v>43</v>
      </c>
      <c r="B29" t="s">
        <v>2049</v>
      </c>
      <c r="C29" t="s">
        <v>1992</v>
      </c>
      <c r="D29" t="str">
        <f>VLOOKUP(A29,'RETAIL IND (2)'!A:D,4,FALSE)</f>
        <v>CONTNO,CONTID</v>
      </c>
      <c r="E29" t="str">
        <f>VLOOKUP(A29,'RETAIL IND (2)'!A:D,2,FALSE)</f>
        <v>LN_CS_CONT_EXT</v>
      </c>
      <c r="H29" t="str">
        <f>VLOOKUP(A29,'RETAIL IND (2)'!A:A,1,FALSE)</f>
        <v>ODS_LN_CS_CONT_EXT</v>
      </c>
    </row>
    <row r="30" spans="1:8" x14ac:dyDescent="0.25">
      <c r="A30" t="s">
        <v>46</v>
      </c>
      <c r="B30" t="s">
        <v>2050</v>
      </c>
      <c r="C30" t="s">
        <v>1992</v>
      </c>
      <c r="D30" t="s">
        <v>2021</v>
      </c>
      <c r="E30" t="str">
        <f>VLOOKUP(A30,'RETAIL IND (2)'!A:D,2,FALSE)</f>
        <v>AP_PRELOAN_COBORW_INFO</v>
      </c>
      <c r="H30" t="str">
        <f>VLOOKUP(A30,'RETAIL IND (2)'!A:A,1,FALSE)</f>
        <v>ODS_R_APP_COBORWINFO</v>
      </c>
    </row>
    <row r="31" spans="1:8" x14ac:dyDescent="0.25">
      <c r="A31" t="s">
        <v>48</v>
      </c>
      <c r="B31" t="s">
        <v>2051</v>
      </c>
      <c r="C31" t="s">
        <v>1992</v>
      </c>
      <c r="D31" t="str">
        <f>VLOOKUP(A31,'RETAIL IND (2)'!A:D,4,FALSE)</f>
        <v>ADDRNO,CRLINKID</v>
      </c>
      <c r="E31" t="str">
        <f>VLOOKUP(A31,'RETAIL IND (2)'!A:D,2,FALSE)</f>
        <v>AP_PRELOAN_CO_CTC_ADDR</v>
      </c>
      <c r="H31" t="str">
        <f>VLOOKUP(A31,'RETAIL IND (2)'!A:A,1,FALSE)</f>
        <v>ODS_R_APP_CRLINKADDR</v>
      </c>
    </row>
    <row r="32" spans="1:8" x14ac:dyDescent="0.25">
      <c r="A32" t="s">
        <v>49</v>
      </c>
      <c r="B32" t="s">
        <v>2052</v>
      </c>
      <c r="C32" t="s">
        <v>1992</v>
      </c>
      <c r="D32" t="str">
        <f>VLOOKUP(A32,'RETAIL IND (2)'!A:D,4,FALSE)</f>
        <v>APPID,APPNO,DESTASKID</v>
      </c>
      <c r="E32" t="str">
        <f>VLOOKUP(A32,'RETAIL IND (2)'!A:D,2,FALSE)</f>
        <v>AP_PRELOAN_DES_GRADE</v>
      </c>
      <c r="H32" t="str">
        <f>VLOOKUP(A32,'RETAIL IND (2)'!A:A,1,FALSE)</f>
        <v>ODS_R_APP_DESTASK</v>
      </c>
    </row>
    <row r="33" spans="1:8" x14ac:dyDescent="0.25">
      <c r="A33" t="s">
        <v>52</v>
      </c>
      <c r="B33" t="s">
        <v>2053</v>
      </c>
      <c r="C33" t="s">
        <v>1992</v>
      </c>
      <c r="D33" t="str">
        <f>VLOOKUP(A33,'RETAIL IND (2)'!A:D,4,FALSE)</f>
        <v>IDLINKID,ADDRNO,TELPHONE</v>
      </c>
      <c r="E33" t="str">
        <f>VLOOKUP(A33,'RETAIL IND (2)'!A:D,2,FALSE)</f>
        <v>AP_PRELOAN_CTC_ADDR</v>
      </c>
      <c r="H33" t="str">
        <f>VLOOKUP(A33,'RETAIL IND (2)'!A:A,1,FALSE)</f>
        <v>ODS_R_APP_IDLINKADDR</v>
      </c>
    </row>
    <row r="34" spans="1:8" x14ac:dyDescent="0.25">
      <c r="A34" t="s">
        <v>55</v>
      </c>
      <c r="B34" t="s">
        <v>2054</v>
      </c>
      <c r="C34" t="s">
        <v>1992</v>
      </c>
      <c r="D34" t="str">
        <f>VLOOKUP(A34,'RETAIL IND (2)'!A:D,4,FALSE)</f>
        <v>TASKID,CONTNO,TASKSTATE</v>
      </c>
      <c r="E34" t="str">
        <f>VLOOKUP(A34,'RETAIL IND (2)'!A:D,2,FALSE)</f>
        <v>LN_UR_ES_TASK</v>
      </c>
      <c r="H34" t="str">
        <f>VLOOKUP(A34,'RETAIL IND (2)'!A:A,1,FALSE)</f>
        <v>ODS_R_COL_EARLYTASK</v>
      </c>
    </row>
    <row r="35" spans="1:8" x14ac:dyDescent="0.25">
      <c r="A35" t="s">
        <v>56</v>
      </c>
      <c r="B35" t="s">
        <v>2055</v>
      </c>
      <c r="C35" t="s">
        <v>1992</v>
      </c>
      <c r="D35" t="str">
        <f>VLOOKUP(A35,'RETAIL IND (2)'!A:D,4,FALSE)</f>
        <v>FIELDID</v>
      </c>
      <c r="E35" t="str">
        <f>VLOOKUP(A35,'RETAIL IND (2)'!A:D,2,FALSE)</f>
        <v>LN_UR_REG</v>
      </c>
      <c r="H35" t="str">
        <f>VLOOKUP(A35,'RETAIL IND (2)'!A:A,1,FALSE)</f>
        <v>ODS_R_COL_FIELDCOREG</v>
      </c>
    </row>
    <row r="36" spans="1:8" x14ac:dyDescent="0.25">
      <c r="A36" t="s">
        <v>57</v>
      </c>
      <c r="B36" t="s">
        <v>2056</v>
      </c>
      <c r="C36" t="s">
        <v>1992</v>
      </c>
      <c r="D36" t="str">
        <f>VLOOKUP(A36,'RETAIL IND (2)'!A:D,4,FALSE)</f>
        <v>REGID</v>
      </c>
      <c r="E36" t="str">
        <f>VLOOKUP(A36,'RETAIL IND (2)'!A:D,2,FALSE)</f>
        <v>LN_UR_LAWSUIT_RS_REG</v>
      </c>
      <c r="H36" t="str">
        <f>VLOOKUP(A36,'RETAIL IND (2)'!A:A,1,FALSE)</f>
        <v>ODS_R_COL_LAWSUITREG</v>
      </c>
    </row>
    <row r="37" spans="1:8" x14ac:dyDescent="0.25">
      <c r="A37" t="s">
        <v>58</v>
      </c>
      <c r="B37" t="s">
        <v>2057</v>
      </c>
      <c r="C37" t="s">
        <v>1992</v>
      </c>
      <c r="D37" t="str">
        <f>VLOOKUP(A37,'RETAIL IND (2)'!A:D,4,FALSE)</f>
        <v>REGID</v>
      </c>
      <c r="E37" t="str">
        <f>VLOOKUP(A37,'RETAIL IND (2)'!A:D,2,FALSE)</f>
        <v>LN_UR_MDTM_REG</v>
      </c>
      <c r="H37" t="str">
        <f>VLOOKUP(A37,'RETAIL IND (2)'!A:A,1,FALSE)</f>
        <v>ODS_R_COL_MIDDREG</v>
      </c>
    </row>
    <row r="38" spans="1:8" x14ac:dyDescent="0.25">
      <c r="A38" t="s">
        <v>60</v>
      </c>
      <c r="B38" t="s">
        <v>2058</v>
      </c>
      <c r="C38" t="s">
        <v>1992</v>
      </c>
      <c r="D38" t="str">
        <f>VLOOKUP(A38,'RETAIL IND (2)'!A:D,4,FALSE)</f>
        <v>LETTERID,CONTID</v>
      </c>
      <c r="E38" t="str">
        <f>VLOOKUP(A38,'RETAIL IND (2)'!A:D,2,FALSE)</f>
        <v>LN_UR_MDTM_TRAILER_REG</v>
      </c>
      <c r="H38" t="str">
        <f>VLOOKUP(A38,'RETAIL IND (2)'!A:A,1,FALSE)</f>
        <v>ODS_R_COL_OUTTRAILREG</v>
      </c>
    </row>
    <row r="39" spans="1:8" x14ac:dyDescent="0.25">
      <c r="A39" t="s">
        <v>66</v>
      </c>
      <c r="B39" t="s">
        <v>2059</v>
      </c>
      <c r="C39" t="s">
        <v>1992</v>
      </c>
      <c r="D39" t="str">
        <f>VLOOKUP(A39,'RETAIL IND (2)'!A:D,4,FALSE)</f>
        <v>EFFECTTIME,STATUS,CONTID,VEHFPREGID</v>
      </c>
      <c r="E39" t="str">
        <f>VLOOKUP(A39,'RETAIL IND (2)'!A:D,2,FALSE)</f>
        <v>LN_CS_CAR_INFO_CHG_REG</v>
      </c>
      <c r="H39" t="str">
        <f>VLOOKUP(A39,'RETAIL IND (2)'!A:A,1,FALSE)</f>
        <v>ODS_R_CUS_VEHFPREG</v>
      </c>
    </row>
    <row r="40" spans="1:8" x14ac:dyDescent="0.25">
      <c r="A40" t="s">
        <v>67</v>
      </c>
      <c r="B40" t="s">
        <v>2060</v>
      </c>
      <c r="C40" t="s">
        <v>1992</v>
      </c>
      <c r="D40" t="str">
        <f>VLOOKUP(A40,'RETAIL IND (2)'!A:D,4,FALSE)</f>
        <v>CONTNO,CONTID,TERMID,CHARGETYPE,EFFECTSTATUS,STATUS,SETTLESTATUS,CHARGEITEM,TRANSACTIONID,CHARGEINFOID</v>
      </c>
      <c r="E40" t="str">
        <f>VLOOKUP(A40,'RETAIL IND (2)'!A:D,2,FALSE)</f>
        <v>LN_UR_CHARGE_INFO</v>
      </c>
      <c r="H40" t="str">
        <f>VLOOKUP(A40,'RETAIL IND (2)'!A:A,1,FALSE)</f>
        <v>ODS_R_DF_CHARGEINFO</v>
      </c>
    </row>
    <row r="41" spans="1:8" x14ac:dyDescent="0.25">
      <c r="A41" t="s">
        <v>73</v>
      </c>
      <c r="B41" t="s">
        <v>2061</v>
      </c>
      <c r="C41" t="s">
        <v>1992</v>
      </c>
      <c r="D41" t="str">
        <f>VLOOKUP(A41,'RETAIL IND (2)'!A:D,4,FALSE)</f>
        <v>GROUPID</v>
      </c>
      <c r="E41" t="str">
        <f>VLOOKUP(A41,'RETAIL IND (2)'!A:D,2,FALSE)</f>
        <v>CM_AGCY_GP_INFO</v>
      </c>
      <c r="H41" t="str">
        <f>VLOOKUP(A41,'RETAIL IND (2)'!A:A,1,FALSE)</f>
        <v>ODS_R_DLR_DLRGRPINFO</v>
      </c>
    </row>
    <row r="42" spans="1:8" x14ac:dyDescent="0.25">
      <c r="A42" t="s">
        <v>77</v>
      </c>
      <c r="B42" t="s">
        <v>2062</v>
      </c>
      <c r="C42" t="s">
        <v>1992</v>
      </c>
      <c r="D42" t="str">
        <f>VLOOKUP(A42,'RETAIL IND (2)'!A:D,4,FALSE)</f>
        <v>PRTNO,PRTID,RATEDLRID</v>
      </c>
      <c r="E42" t="str">
        <f>VLOOKUP(A42,'RETAIL IND (2)'!A:D,2,FALSE)</f>
        <v>CM_FINPRT_RATE</v>
      </c>
      <c r="H42" t="str">
        <f>VLOOKUP(A42,'RETAIL IND (2)'!A:A,1,FALSE)</f>
        <v>ODS_R_PRT_INTRATE</v>
      </c>
    </row>
    <row r="43" spans="1:8" x14ac:dyDescent="0.25">
      <c r="A43" t="s">
        <v>78</v>
      </c>
      <c r="B43" t="s">
        <v>2063</v>
      </c>
      <c r="C43" t="s">
        <v>1992</v>
      </c>
      <c r="D43" t="str">
        <f>VLOOKUP(A43,'RETAIL IND (2)'!A:D,4,FALSE)</f>
        <v>RATEID</v>
      </c>
      <c r="E43" t="str">
        <f>VLOOKUP(A43,'RETAIL IND (2)'!A:D,2,FALSE)</f>
        <v>CM_FINPRT_PBOCRATE</v>
      </c>
      <c r="H43" t="str">
        <f>VLOOKUP(A43,'RETAIL IND (2)'!A:A,1,FALSE)</f>
        <v>ODS_R_PRT_PBOCRATE</v>
      </c>
    </row>
    <row r="44" spans="1:8" x14ac:dyDescent="0.25">
      <c r="A44" t="s">
        <v>79</v>
      </c>
      <c r="B44" t="s">
        <v>2064</v>
      </c>
      <c r="C44" t="s">
        <v>1992</v>
      </c>
      <c r="D44" t="str">
        <f>VLOOKUP(A44,'RETAIL IND (2)'!A:D,4,FALSE)</f>
        <v>RGEID</v>
      </c>
      <c r="E44" t="str">
        <f>VLOOKUP(A44,'RETAIL IND (2)'!A:D,2,FALSE)</f>
        <v>CM_FINPRT_PRT_RANGE</v>
      </c>
      <c r="H44" t="str">
        <f>VLOOKUP(A44,'RETAIL IND (2)'!A:A,1,FALSE)</f>
        <v>ODS_R_PRT_PRTFINCRGE</v>
      </c>
    </row>
    <row r="45" spans="1:8" x14ac:dyDescent="0.25">
      <c r="A45" t="s">
        <v>80</v>
      </c>
      <c r="B45" t="s">
        <v>2065</v>
      </c>
      <c r="C45" t="s">
        <v>1992</v>
      </c>
      <c r="D45" t="str">
        <f>VLOOKUP(A45,'RETAIL IND (2)'!A:D,4,FALSE)</f>
        <v>PRTNO,PRTID</v>
      </c>
      <c r="E45" t="str">
        <f>VLOOKUP(A45,'RETAIL IND (2)'!A:D,2,FALSE)</f>
        <v>CM_FINPRT_PRT_INFO</v>
      </c>
      <c r="H45" t="str">
        <f>VLOOKUP(A45,'RETAIL IND (2)'!A:A,1,FALSE)</f>
        <v>ODS_R_PRT_PRTINFO</v>
      </c>
    </row>
    <row r="46" spans="1:8" x14ac:dyDescent="0.25">
      <c r="A46" t="s">
        <v>81</v>
      </c>
      <c r="B46" t="s">
        <v>2066</v>
      </c>
      <c r="C46" t="s">
        <v>1992</v>
      </c>
      <c r="D46" t="str">
        <f>VLOOKUP(A46,'RETAIL IND (2)'!A:D,4,FALSE)</f>
        <v>OBJID</v>
      </c>
      <c r="E46" t="str">
        <f>VLOOKUP(A46,'RETAIL IND (2)'!A:D,2,FALSE)</f>
        <v>CM_FINPRT_PRT_OBJ</v>
      </c>
      <c r="H46" t="str">
        <f>VLOOKUP(A46,'RETAIL IND (2)'!A:A,1,FALSE)</f>
        <v>ODS_R_PRT_PRTLOANOBJ</v>
      </c>
    </row>
    <row r="47" spans="1:8" x14ac:dyDescent="0.25">
      <c r="A47" t="s">
        <v>82</v>
      </c>
      <c r="B47" t="s">
        <v>2067</v>
      </c>
      <c r="C47" t="s">
        <v>1992</v>
      </c>
      <c r="D47" t="str">
        <f>VLOOKUP(A47,'RETAIL IND (2)'!A:D,4,FALSE)</f>
        <v>TERMID</v>
      </c>
      <c r="E47" t="str">
        <f>VLOOKUP(A47,'RETAIL IND (2)'!A:D,2,FALSE)</f>
        <v>CM_FINPRT_PRT_TERM_MP</v>
      </c>
      <c r="H47" t="str">
        <f>VLOOKUP(A47,'RETAIL IND (2)'!A:A,1,FALSE)</f>
        <v>ODS_R_PRT_PRTTRMRELA</v>
      </c>
    </row>
    <row r="48" spans="1:8" x14ac:dyDescent="0.25">
      <c r="A48" t="s">
        <v>83</v>
      </c>
      <c r="B48" t="s">
        <v>2068</v>
      </c>
      <c r="C48" t="s">
        <v>1992</v>
      </c>
      <c r="D48" t="str">
        <f>VLOOKUP(A48,'RETAIL IND (2)'!A:D,4,FALSE)</f>
        <v>CONDID</v>
      </c>
      <c r="E48" t="str">
        <f>VLOOKUP(A48,'RETAIL IND (2)'!A:D,2,FALSE)</f>
        <v>CM_FINPRT_PRT_CAR_MP</v>
      </c>
      <c r="H48" t="str">
        <f>VLOOKUP(A48,'RETAIL IND (2)'!A:A,1,FALSE)</f>
        <v>ODS_R_PRT_PRTVEHCOND</v>
      </c>
    </row>
    <row r="49" spans="1:8" x14ac:dyDescent="0.25">
      <c r="A49" t="s">
        <v>86</v>
      </c>
      <c r="B49" t="s">
        <v>2069</v>
      </c>
      <c r="C49" t="s">
        <v>1992</v>
      </c>
      <c r="D49" t="str">
        <f>VLOOKUP(A49,'RETAIL IND (2)'!A:D,4,FALSE)</f>
        <v>BRANDID</v>
      </c>
      <c r="E49" t="str">
        <f>VLOOKUP(A49,'RETAIL IND (2)'!A:D,2,FALSE)</f>
        <v>CM_ASSET_BRAND_INFO</v>
      </c>
      <c r="H49" t="str">
        <f>VLOOKUP(A49,'RETAIL IND (2)'!A:A,1,FALSE)</f>
        <v>ODS_R_VEH_BRANDINFO</v>
      </c>
    </row>
    <row r="50" spans="1:8" x14ac:dyDescent="0.25">
      <c r="A50" t="s">
        <v>87</v>
      </c>
      <c r="B50" t="s">
        <v>2070</v>
      </c>
      <c r="C50" t="s">
        <v>1992</v>
      </c>
      <c r="D50" t="str">
        <f>VLOOKUP(A50,'RETAIL IND (2)'!A:D,4,FALSE)</f>
        <v>MODELNO,SERIESID,BRANDID,MODELID</v>
      </c>
      <c r="E50" t="str">
        <f>VLOOKUP(A50,'RETAIL IND (2)'!A:D,2,FALSE)</f>
        <v>CM_ASSET_MODEL_INFO</v>
      </c>
      <c r="H50" t="str">
        <f>VLOOKUP(A50,'RETAIL IND (2)'!A:A,1,FALSE)</f>
        <v>ODS_R_VEH_MODELINFO</v>
      </c>
    </row>
    <row r="51" spans="1:8" x14ac:dyDescent="0.25">
      <c r="A51" t="s">
        <v>88</v>
      </c>
      <c r="B51" t="s">
        <v>2071</v>
      </c>
      <c r="C51" t="s">
        <v>1992</v>
      </c>
      <c r="D51" t="str">
        <f>VLOOKUP(A51,'RETAIL IND (2)'!A:D,4,FALSE)</f>
        <v>SERIESID,BRANDID,SERIESNO</v>
      </c>
      <c r="E51" t="str">
        <f>VLOOKUP(A51,'RETAIL IND (2)'!A:D,2,FALSE)</f>
        <v>CM_ASSET_SERIES_INFO</v>
      </c>
      <c r="H51" t="str">
        <f>VLOOKUP(A51,'RETAIL IND (2)'!A:A,1,FALSE)</f>
        <v>ODS_R_VEH_SERIESINFO</v>
      </c>
    </row>
    <row r="52" spans="1:8" x14ac:dyDescent="0.25">
      <c r="A52" t="s">
        <v>89</v>
      </c>
      <c r="B52" t="s">
        <v>2072</v>
      </c>
      <c r="C52" t="s">
        <v>1992</v>
      </c>
      <c r="D52" t="str">
        <f>VLOOKUP(A52,'RETAIL IND (2)'!A:D,4,FALSE)</f>
        <v>VERIFICATIONID</v>
      </c>
      <c r="E52" t="str">
        <f>VLOOKUP(A52,'RETAIL IND (2)'!A:D,2,FALSE)</f>
        <v>LN_UR_VERIFICATIONINFO</v>
      </c>
      <c r="H52" t="str">
        <f>VLOOKUP(A52,'RETAIL IND (2)'!A:A,1,FALSE)</f>
        <v>ODS_R_VER_VERIFICATIONINFO</v>
      </c>
    </row>
    <row r="53" spans="1:8" x14ac:dyDescent="0.25">
      <c r="A53" t="s">
        <v>93</v>
      </c>
      <c r="B53" t="s">
        <v>2073</v>
      </c>
      <c r="C53" t="s">
        <v>1992</v>
      </c>
      <c r="D53" t="str">
        <f>VLOOKUP(A53,'RETAIL IND (2)'!A:D,4,FALSE)</f>
        <v>SERIALID</v>
      </c>
      <c r="E53" t="str">
        <f>VLOOKUP(A53,'RETAIL IND (2)'!A:D,2,FALSE)</f>
        <v>CM_SMS_TASK_DTL</v>
      </c>
      <c r="H53" t="str">
        <f>VLOOKUP(A53,'RETAIL IND (2)'!A:A,1,FALSE)</f>
        <v>ODS_S_RET_SMSDETAIL</v>
      </c>
    </row>
    <row r="54" spans="1:8" x14ac:dyDescent="0.25">
      <c r="A54" t="s">
        <v>2019</v>
      </c>
      <c r="B54" t="s">
        <v>2074</v>
      </c>
      <c r="C54" t="s">
        <v>1992</v>
      </c>
      <c r="D54" t="e">
        <f>VLOOKUP(A54,'RETAIL IND (2)'!A:D,4,FALSE)</f>
        <v>#N/A</v>
      </c>
      <c r="E54" t="e">
        <f>VLOOKUP(A54,'RETAIL IND (2)'!A:D,2,FALSE)</f>
        <v>#N/A</v>
      </c>
      <c r="H54" t="e">
        <f>VLOOKUP(A54,'RETAIL IND (2)'!A:A,1,FALSE)</f>
        <v>#N/A</v>
      </c>
    </row>
    <row r="55" spans="1:8" x14ac:dyDescent="0.25">
      <c r="A55" t="s">
        <v>92</v>
      </c>
      <c r="B55" t="s">
        <v>2075</v>
      </c>
      <c r="C55" t="s">
        <v>1992</v>
      </c>
      <c r="D55" t="e">
        <f>VLOOKUP(A55,'RETAIL IND (2)'!A:D,4,FALSE)</f>
        <v>#N/A</v>
      </c>
      <c r="E55" t="e">
        <f>VLOOKUP(A55,'RETAIL IND (2)'!A:D,2,FALSE)</f>
        <v>#N/A</v>
      </c>
      <c r="H55" t="e">
        <f>VLOOKUP(A55,'RETAIL IND (2)'!A:A,1,FALSE)</f>
        <v>#N/A</v>
      </c>
    </row>
    <row r="56" spans="1:8" x14ac:dyDescent="0.25">
      <c r="A56" t="s">
        <v>2020</v>
      </c>
      <c r="B56" t="s">
        <v>2076</v>
      </c>
      <c r="C56" t="s">
        <v>1992</v>
      </c>
      <c r="D56" t="e">
        <f>VLOOKUP(A56,'RETAIL IND (2)'!A:D,4,FALSE)</f>
        <v>#N/A</v>
      </c>
      <c r="E56" t="e">
        <f>VLOOKUP(A56,'RETAIL IND (2)'!A:D,2,FALSE)</f>
        <v>#N/A</v>
      </c>
      <c r="H56" t="e">
        <f>VLOOKUP(A56,'RETAIL IND (2)'!A:A,1,FALSE)</f>
        <v>#N/A</v>
      </c>
    </row>
    <row r="57" spans="1:8" x14ac:dyDescent="0.25">
      <c r="A57" t="s">
        <v>96</v>
      </c>
      <c r="B57" t="s">
        <v>2077</v>
      </c>
      <c r="C57" t="s">
        <v>1992</v>
      </c>
      <c r="D57" t="e">
        <f>VLOOKUP(A57,'RETAIL IND (2)'!A:D,4,FALSE)</f>
        <v>#N/A</v>
      </c>
      <c r="E57" t="e">
        <f>VLOOKUP(A57,'RETAIL IND (2)'!A:D,2,FALSE)</f>
        <v>#N/A</v>
      </c>
      <c r="H57" t="e">
        <f>VLOOKUP(A57,'RETAIL IND (2)'!A:A,1,FALSE)</f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5"/>
  <sheetViews>
    <sheetView zoomScale="70" zoomScaleNormal="70" workbookViewId="0">
      <pane ySplit="1" topLeftCell="A2" activePane="bottomLeft" state="frozen"/>
      <selection pane="bottomLeft" activeCell="I43" sqref="I43"/>
    </sheetView>
  </sheetViews>
  <sheetFormatPr defaultRowHeight="19.5" x14ac:dyDescent="0.25"/>
  <cols>
    <col min="1" max="1" width="4.69921875"/>
    <col min="2" max="2" width="11.69921875"/>
    <col min="3" max="3" width="34.8984375" customWidth="1"/>
    <col min="4" max="4" width="13.59765625"/>
    <col min="9" max="9" width="33.3984375" bestFit="1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G1" s="1"/>
      <c r="H1" s="1" t="s">
        <v>0</v>
      </c>
      <c r="I1" s="1" t="s">
        <v>99</v>
      </c>
      <c r="J1" s="1" t="s">
        <v>2</v>
      </c>
    </row>
    <row r="2" spans="1:10" hidden="1" x14ac:dyDescent="0.25">
      <c r="B2" t="s">
        <v>3</v>
      </c>
      <c r="C2" t="s">
        <v>4</v>
      </c>
      <c r="D2">
        <v>400</v>
      </c>
      <c r="F2" t="b">
        <f>C2&amp;1=I2</f>
        <v>1</v>
      </c>
      <c r="G2">
        <f>D2-J2</f>
        <v>0</v>
      </c>
      <c r="H2" t="s">
        <v>100</v>
      </c>
      <c r="I2" t="s">
        <v>101</v>
      </c>
      <c r="J2">
        <v>400</v>
      </c>
    </row>
    <row r="3" spans="1:10" x14ac:dyDescent="0.25">
      <c r="B3" t="s">
        <v>3</v>
      </c>
      <c r="C3" t="s">
        <v>5</v>
      </c>
      <c r="D3">
        <v>10950</v>
      </c>
      <c r="F3" t="b">
        <f t="shared" ref="F3:F66" si="0">C3&amp;1=I3</f>
        <v>1</v>
      </c>
      <c r="G3">
        <f t="shared" ref="G3:G66" si="1">D3-J3</f>
        <v>10910</v>
      </c>
      <c r="H3" t="s">
        <v>100</v>
      </c>
      <c r="I3" t="s">
        <v>102</v>
      </c>
      <c r="J3">
        <v>40</v>
      </c>
    </row>
    <row r="4" spans="1:10" hidden="1" x14ac:dyDescent="0.25">
      <c r="B4" t="s">
        <v>3</v>
      </c>
      <c r="C4" t="s">
        <v>6</v>
      </c>
      <c r="D4">
        <v>34</v>
      </c>
      <c r="F4" t="b">
        <f t="shared" si="0"/>
        <v>1</v>
      </c>
      <c r="G4">
        <f t="shared" si="1"/>
        <v>0</v>
      </c>
      <c r="H4" t="s">
        <v>100</v>
      </c>
      <c r="I4" t="s">
        <v>103</v>
      </c>
      <c r="J4">
        <v>34</v>
      </c>
    </row>
    <row r="5" spans="1:10" hidden="1" x14ac:dyDescent="0.25">
      <c r="B5" t="s">
        <v>3</v>
      </c>
      <c r="C5" t="s">
        <v>7</v>
      </c>
      <c r="D5">
        <v>31</v>
      </c>
      <c r="F5" t="b">
        <f t="shared" si="0"/>
        <v>1</v>
      </c>
      <c r="G5">
        <f t="shared" si="1"/>
        <v>0</v>
      </c>
      <c r="H5" t="s">
        <v>100</v>
      </c>
      <c r="I5" t="s">
        <v>104</v>
      </c>
      <c r="J5">
        <v>31</v>
      </c>
    </row>
    <row r="6" spans="1:10" x14ac:dyDescent="0.25">
      <c r="B6" t="s">
        <v>3</v>
      </c>
      <c r="C6" t="s">
        <v>8</v>
      </c>
      <c r="D6">
        <v>2864</v>
      </c>
      <c r="F6" t="b">
        <f t="shared" si="0"/>
        <v>1</v>
      </c>
      <c r="G6">
        <f t="shared" si="1"/>
        <v>-2</v>
      </c>
      <c r="H6" t="s">
        <v>100</v>
      </c>
      <c r="I6" t="s">
        <v>105</v>
      </c>
      <c r="J6">
        <v>2866</v>
      </c>
    </row>
    <row r="7" spans="1:10" hidden="1" x14ac:dyDescent="0.25">
      <c r="B7" t="s">
        <v>3</v>
      </c>
      <c r="C7" t="s">
        <v>9</v>
      </c>
      <c r="D7">
        <v>377</v>
      </c>
      <c r="F7" t="b">
        <f t="shared" si="0"/>
        <v>1</v>
      </c>
      <c r="G7">
        <f t="shared" si="1"/>
        <v>0</v>
      </c>
      <c r="H7" t="s">
        <v>100</v>
      </c>
      <c r="I7" t="s">
        <v>106</v>
      </c>
      <c r="J7">
        <v>377</v>
      </c>
    </row>
    <row r="8" spans="1:10" hidden="1" x14ac:dyDescent="0.25">
      <c r="B8" t="s">
        <v>3</v>
      </c>
      <c r="C8" t="s">
        <v>10</v>
      </c>
      <c r="D8">
        <v>34</v>
      </c>
      <c r="F8" t="b">
        <f t="shared" si="0"/>
        <v>1</v>
      </c>
      <c r="G8">
        <f t="shared" si="1"/>
        <v>0</v>
      </c>
      <c r="H8" t="s">
        <v>100</v>
      </c>
      <c r="I8" t="s">
        <v>107</v>
      </c>
      <c r="J8">
        <v>34</v>
      </c>
    </row>
    <row r="9" spans="1:10" hidden="1" x14ac:dyDescent="0.25">
      <c r="B9" t="s">
        <v>3</v>
      </c>
      <c r="C9" t="s">
        <v>11</v>
      </c>
      <c r="D9">
        <v>65</v>
      </c>
      <c r="F9" t="b">
        <f t="shared" si="0"/>
        <v>1</v>
      </c>
      <c r="G9">
        <f t="shared" si="1"/>
        <v>0</v>
      </c>
      <c r="H9" t="s">
        <v>100</v>
      </c>
      <c r="I9" t="s">
        <v>108</v>
      </c>
      <c r="J9">
        <v>65</v>
      </c>
    </row>
    <row r="10" spans="1:10" x14ac:dyDescent="0.25">
      <c r="B10" t="s">
        <v>3</v>
      </c>
      <c r="C10" t="s">
        <v>12</v>
      </c>
      <c r="D10">
        <v>453</v>
      </c>
      <c r="F10" t="b">
        <f t="shared" si="0"/>
        <v>1</v>
      </c>
      <c r="G10">
        <f t="shared" si="1"/>
        <v>175</v>
      </c>
      <c r="H10" t="s">
        <v>100</v>
      </c>
      <c r="I10" t="s">
        <v>110</v>
      </c>
      <c r="J10">
        <v>278</v>
      </c>
    </row>
    <row r="11" spans="1:10" hidden="1" x14ac:dyDescent="0.25">
      <c r="B11" t="s">
        <v>3</v>
      </c>
      <c r="C11" t="s">
        <v>13</v>
      </c>
      <c r="D11">
        <v>13</v>
      </c>
      <c r="F11" t="b">
        <f t="shared" si="0"/>
        <v>1</v>
      </c>
      <c r="G11">
        <f t="shared" si="1"/>
        <v>0</v>
      </c>
      <c r="H11" t="s">
        <v>100</v>
      </c>
      <c r="I11" t="s">
        <v>111</v>
      </c>
      <c r="J11">
        <v>13</v>
      </c>
    </row>
    <row r="12" spans="1:10" hidden="1" x14ac:dyDescent="0.25">
      <c r="B12" t="s">
        <v>3</v>
      </c>
      <c r="C12" t="s">
        <v>14</v>
      </c>
      <c r="D12">
        <v>927</v>
      </c>
      <c r="F12" t="b">
        <f t="shared" si="0"/>
        <v>1</v>
      </c>
      <c r="G12">
        <f t="shared" si="1"/>
        <v>0</v>
      </c>
      <c r="H12" t="s">
        <v>100</v>
      </c>
      <c r="I12" t="s">
        <v>112</v>
      </c>
      <c r="J12">
        <v>927</v>
      </c>
    </row>
    <row r="13" spans="1:10" hidden="1" x14ac:dyDescent="0.25">
      <c r="B13" t="s">
        <v>3</v>
      </c>
      <c r="C13" t="s">
        <v>15</v>
      </c>
      <c r="D13">
        <v>917</v>
      </c>
      <c r="F13" t="b">
        <f t="shared" si="0"/>
        <v>1</v>
      </c>
      <c r="G13">
        <f t="shared" si="1"/>
        <v>0</v>
      </c>
      <c r="H13" t="s">
        <v>100</v>
      </c>
      <c r="I13" t="s">
        <v>113</v>
      </c>
      <c r="J13">
        <v>917</v>
      </c>
    </row>
    <row r="14" spans="1:10" x14ac:dyDescent="0.25">
      <c r="B14" t="s">
        <v>3</v>
      </c>
      <c r="C14" t="s">
        <v>16</v>
      </c>
      <c r="D14">
        <v>177</v>
      </c>
      <c r="F14" t="b">
        <f t="shared" si="0"/>
        <v>1</v>
      </c>
      <c r="G14">
        <f t="shared" si="1"/>
        <v>177</v>
      </c>
      <c r="H14" t="s">
        <v>100</v>
      </c>
      <c r="I14" t="s">
        <v>114</v>
      </c>
      <c r="J14">
        <v>0</v>
      </c>
    </row>
    <row r="15" spans="1:10" x14ac:dyDescent="0.25">
      <c r="B15" t="s">
        <v>3</v>
      </c>
      <c r="C15" t="s">
        <v>19</v>
      </c>
      <c r="D15">
        <v>32096</v>
      </c>
      <c r="F15" t="b">
        <f t="shared" si="0"/>
        <v>1</v>
      </c>
      <c r="G15">
        <f t="shared" si="1"/>
        <v>32096</v>
      </c>
      <c r="H15" t="s">
        <v>100</v>
      </c>
      <c r="I15" t="s">
        <v>117</v>
      </c>
      <c r="J15">
        <v>0</v>
      </c>
    </row>
    <row r="16" spans="1:10" hidden="1" x14ac:dyDescent="0.25">
      <c r="B16" t="s">
        <v>3</v>
      </c>
      <c r="C16" t="s">
        <v>18</v>
      </c>
      <c r="D16">
        <v>979</v>
      </c>
      <c r="F16" t="b">
        <f t="shared" si="0"/>
        <v>1</v>
      </c>
      <c r="G16">
        <f t="shared" si="1"/>
        <v>0</v>
      </c>
      <c r="H16" t="s">
        <v>100</v>
      </c>
      <c r="I16" t="s">
        <v>116</v>
      </c>
      <c r="J16">
        <v>979</v>
      </c>
    </row>
    <row r="17" spans="2:10" hidden="1" x14ac:dyDescent="0.25">
      <c r="B17" t="s">
        <v>3</v>
      </c>
      <c r="C17" t="s">
        <v>17</v>
      </c>
      <c r="D17">
        <v>0</v>
      </c>
      <c r="F17" t="b">
        <f t="shared" si="0"/>
        <v>1</v>
      </c>
      <c r="G17">
        <f t="shared" si="1"/>
        <v>0</v>
      </c>
      <c r="H17" t="s">
        <v>100</v>
      </c>
      <c r="I17" t="s">
        <v>115</v>
      </c>
      <c r="J17">
        <v>0</v>
      </c>
    </row>
    <row r="18" spans="2:10" hidden="1" x14ac:dyDescent="0.25">
      <c r="B18" t="s">
        <v>3</v>
      </c>
      <c r="C18" t="s">
        <v>37</v>
      </c>
      <c r="D18">
        <v>0</v>
      </c>
      <c r="F18" t="b">
        <f t="shared" si="0"/>
        <v>1</v>
      </c>
      <c r="G18">
        <f t="shared" si="1"/>
        <v>0</v>
      </c>
      <c r="H18" t="s">
        <v>100</v>
      </c>
      <c r="I18" t="s">
        <v>134</v>
      </c>
      <c r="J18">
        <v>0</v>
      </c>
    </row>
    <row r="19" spans="2:10" hidden="1" x14ac:dyDescent="0.25">
      <c r="B19" t="s">
        <v>3</v>
      </c>
      <c r="C19" t="s">
        <v>20</v>
      </c>
      <c r="D19">
        <v>73</v>
      </c>
      <c r="F19" t="b">
        <f t="shared" si="0"/>
        <v>1</v>
      </c>
      <c r="G19">
        <f t="shared" si="1"/>
        <v>0</v>
      </c>
      <c r="H19" t="s">
        <v>100</v>
      </c>
      <c r="I19" t="s">
        <v>118</v>
      </c>
      <c r="J19">
        <v>73</v>
      </c>
    </row>
    <row r="20" spans="2:10" hidden="1" x14ac:dyDescent="0.25">
      <c r="B20" t="s">
        <v>3</v>
      </c>
      <c r="C20" t="s">
        <v>21</v>
      </c>
      <c r="D20">
        <v>73</v>
      </c>
      <c r="F20" t="b">
        <f t="shared" si="0"/>
        <v>1</v>
      </c>
      <c r="G20">
        <f t="shared" si="1"/>
        <v>0</v>
      </c>
      <c r="H20" t="s">
        <v>100</v>
      </c>
      <c r="I20" t="s">
        <v>119</v>
      </c>
      <c r="J20">
        <v>73</v>
      </c>
    </row>
    <row r="21" spans="2:10" hidden="1" x14ac:dyDescent="0.25">
      <c r="B21" t="s">
        <v>3</v>
      </c>
      <c r="C21" t="s">
        <v>22</v>
      </c>
      <c r="D21">
        <v>43</v>
      </c>
      <c r="F21" t="b">
        <f t="shared" si="0"/>
        <v>1</v>
      </c>
      <c r="G21">
        <f t="shared" si="1"/>
        <v>0</v>
      </c>
      <c r="H21" t="s">
        <v>100</v>
      </c>
      <c r="I21" t="s">
        <v>120</v>
      </c>
      <c r="J21">
        <v>43</v>
      </c>
    </row>
    <row r="22" spans="2:10" hidden="1" x14ac:dyDescent="0.25">
      <c r="B22" t="s">
        <v>3</v>
      </c>
      <c r="C22" t="s">
        <v>23</v>
      </c>
      <c r="D22">
        <v>42</v>
      </c>
      <c r="F22" t="b">
        <f t="shared" si="0"/>
        <v>1</v>
      </c>
      <c r="G22">
        <f t="shared" si="1"/>
        <v>0</v>
      </c>
      <c r="H22" t="s">
        <v>100</v>
      </c>
      <c r="I22" t="s">
        <v>121</v>
      </c>
      <c r="J22">
        <v>42</v>
      </c>
    </row>
    <row r="23" spans="2:10" hidden="1" x14ac:dyDescent="0.25">
      <c r="B23" t="s">
        <v>3</v>
      </c>
      <c r="C23" t="s">
        <v>24</v>
      </c>
      <c r="D23">
        <v>4906</v>
      </c>
      <c r="F23" t="b">
        <f t="shared" si="0"/>
        <v>1</v>
      </c>
      <c r="G23">
        <f t="shared" si="1"/>
        <v>0</v>
      </c>
      <c r="H23" t="s">
        <v>100</v>
      </c>
      <c r="I23" t="s">
        <v>122</v>
      </c>
      <c r="J23">
        <v>4906</v>
      </c>
    </row>
    <row r="24" spans="2:10" hidden="1" x14ac:dyDescent="0.25">
      <c r="B24" t="s">
        <v>3</v>
      </c>
      <c r="C24" t="s">
        <v>25</v>
      </c>
      <c r="D24">
        <v>271</v>
      </c>
      <c r="F24" t="b">
        <f t="shared" si="0"/>
        <v>1</v>
      </c>
      <c r="G24">
        <f t="shared" si="1"/>
        <v>0</v>
      </c>
      <c r="H24" t="s">
        <v>100</v>
      </c>
      <c r="I24" t="s">
        <v>123</v>
      </c>
      <c r="J24">
        <v>271</v>
      </c>
    </row>
    <row r="25" spans="2:10" x14ac:dyDescent="0.25">
      <c r="B25" t="s">
        <v>3</v>
      </c>
      <c r="C25" t="s">
        <v>26</v>
      </c>
      <c r="D25">
        <v>271</v>
      </c>
      <c r="F25" t="b">
        <f t="shared" si="0"/>
        <v>1</v>
      </c>
      <c r="G25">
        <f t="shared" si="1"/>
        <v>271</v>
      </c>
      <c r="H25" t="s">
        <v>100</v>
      </c>
      <c r="I25" t="s">
        <v>124</v>
      </c>
      <c r="J25">
        <v>0</v>
      </c>
    </row>
    <row r="26" spans="2:10" hidden="1" x14ac:dyDescent="0.25">
      <c r="B26" t="s">
        <v>3</v>
      </c>
      <c r="C26" t="s">
        <v>27</v>
      </c>
      <c r="D26">
        <v>1735</v>
      </c>
      <c r="F26" t="b">
        <f t="shared" si="0"/>
        <v>1</v>
      </c>
      <c r="G26">
        <f t="shared" si="1"/>
        <v>0</v>
      </c>
      <c r="H26" t="s">
        <v>100</v>
      </c>
      <c r="I26" t="s">
        <v>125</v>
      </c>
      <c r="J26">
        <v>1735</v>
      </c>
    </row>
    <row r="27" spans="2:10" x14ac:dyDescent="0.25">
      <c r="B27" t="s">
        <v>3</v>
      </c>
      <c r="C27" t="s">
        <v>28</v>
      </c>
      <c r="D27">
        <v>11073</v>
      </c>
      <c r="F27" t="b">
        <f t="shared" si="0"/>
        <v>1</v>
      </c>
      <c r="G27">
        <f t="shared" si="1"/>
        <v>10878</v>
      </c>
      <c r="H27" t="s">
        <v>100</v>
      </c>
      <c r="I27" t="s">
        <v>126</v>
      </c>
      <c r="J27">
        <v>195</v>
      </c>
    </row>
    <row r="28" spans="2:10" x14ac:dyDescent="0.25">
      <c r="B28" t="s">
        <v>3</v>
      </c>
      <c r="C28" t="s">
        <v>29</v>
      </c>
      <c r="D28">
        <v>8015</v>
      </c>
      <c r="F28" t="b">
        <f>MID(C28,5,100)&amp;1=I28</f>
        <v>1</v>
      </c>
      <c r="G28">
        <f t="shared" si="1"/>
        <v>624</v>
      </c>
      <c r="H28" t="s">
        <v>100</v>
      </c>
      <c r="I28" t="s">
        <v>109</v>
      </c>
      <c r="J28">
        <v>7391</v>
      </c>
    </row>
    <row r="29" spans="2:10" hidden="1" x14ac:dyDescent="0.25">
      <c r="B29" t="s">
        <v>3</v>
      </c>
      <c r="C29" t="s">
        <v>30</v>
      </c>
      <c r="D29">
        <v>0</v>
      </c>
      <c r="F29" t="b">
        <f t="shared" si="0"/>
        <v>1</v>
      </c>
      <c r="G29">
        <f t="shared" si="1"/>
        <v>0</v>
      </c>
      <c r="H29" t="s">
        <v>100</v>
      </c>
      <c r="I29" t="s">
        <v>127</v>
      </c>
      <c r="J29">
        <v>0</v>
      </c>
    </row>
    <row r="30" spans="2:10" x14ac:dyDescent="0.25">
      <c r="B30" t="s">
        <v>3</v>
      </c>
      <c r="C30" t="s">
        <v>31</v>
      </c>
      <c r="D30">
        <v>14482</v>
      </c>
      <c r="F30" t="b">
        <f t="shared" si="0"/>
        <v>1</v>
      </c>
      <c r="G30">
        <f t="shared" si="1"/>
        <v>-5</v>
      </c>
      <c r="H30" t="s">
        <v>100</v>
      </c>
      <c r="I30" t="s">
        <v>128</v>
      </c>
      <c r="J30">
        <v>14487</v>
      </c>
    </row>
    <row r="31" spans="2:10" hidden="1" x14ac:dyDescent="0.25">
      <c r="B31" t="s">
        <v>3</v>
      </c>
      <c r="C31" t="s">
        <v>32</v>
      </c>
      <c r="D31">
        <v>405468</v>
      </c>
      <c r="F31" t="b">
        <f t="shared" si="0"/>
        <v>1</v>
      </c>
      <c r="G31">
        <f t="shared" si="1"/>
        <v>0</v>
      </c>
      <c r="H31" t="s">
        <v>100</v>
      </c>
      <c r="I31" t="s">
        <v>129</v>
      </c>
      <c r="J31">
        <v>405468</v>
      </c>
    </row>
    <row r="32" spans="2:10" x14ac:dyDescent="0.25">
      <c r="B32" t="s">
        <v>3</v>
      </c>
      <c r="C32" t="s">
        <v>33</v>
      </c>
      <c r="D32">
        <v>182</v>
      </c>
      <c r="F32" t="b">
        <f t="shared" si="0"/>
        <v>1</v>
      </c>
      <c r="G32">
        <f t="shared" si="1"/>
        <v>67</v>
      </c>
      <c r="H32" t="s">
        <v>100</v>
      </c>
      <c r="I32" t="s">
        <v>130</v>
      </c>
      <c r="J32">
        <v>115</v>
      </c>
    </row>
    <row r="33" spans="2:10" hidden="1" x14ac:dyDescent="0.25">
      <c r="B33" t="s">
        <v>3</v>
      </c>
      <c r="C33" t="s">
        <v>34</v>
      </c>
      <c r="D33">
        <v>115</v>
      </c>
      <c r="F33" t="b">
        <f t="shared" si="0"/>
        <v>1</v>
      </c>
      <c r="G33">
        <f t="shared" si="1"/>
        <v>0</v>
      </c>
      <c r="H33" t="s">
        <v>100</v>
      </c>
      <c r="I33" t="s">
        <v>131</v>
      </c>
      <c r="J33">
        <v>115</v>
      </c>
    </row>
    <row r="34" spans="2:10" x14ac:dyDescent="0.25">
      <c r="B34" t="s">
        <v>3</v>
      </c>
      <c r="C34" t="s">
        <v>35</v>
      </c>
      <c r="D34">
        <v>1052</v>
      </c>
      <c r="F34" t="b">
        <f t="shared" si="0"/>
        <v>1</v>
      </c>
      <c r="G34">
        <f t="shared" si="1"/>
        <v>1052</v>
      </c>
      <c r="H34" t="s">
        <v>100</v>
      </c>
      <c r="I34" t="s">
        <v>132</v>
      </c>
      <c r="J34">
        <v>0</v>
      </c>
    </row>
    <row r="35" spans="2:10" hidden="1" x14ac:dyDescent="0.25">
      <c r="B35" t="s">
        <v>3</v>
      </c>
      <c r="C35" t="s">
        <v>36</v>
      </c>
      <c r="D35">
        <v>0</v>
      </c>
      <c r="F35" t="b">
        <f t="shared" si="0"/>
        <v>1</v>
      </c>
      <c r="G35">
        <f t="shared" si="1"/>
        <v>0</v>
      </c>
      <c r="H35" t="s">
        <v>100</v>
      </c>
      <c r="I35" t="s">
        <v>133</v>
      </c>
      <c r="J35">
        <v>0</v>
      </c>
    </row>
    <row r="36" spans="2:10" hidden="1" x14ac:dyDescent="0.25">
      <c r="B36" t="s">
        <v>3</v>
      </c>
      <c r="C36" t="s">
        <v>38</v>
      </c>
      <c r="D36">
        <v>0</v>
      </c>
      <c r="F36" t="b">
        <f t="shared" si="0"/>
        <v>1</v>
      </c>
      <c r="G36">
        <f t="shared" si="1"/>
        <v>0</v>
      </c>
      <c r="H36" t="s">
        <v>100</v>
      </c>
      <c r="I36" t="s">
        <v>135</v>
      </c>
      <c r="J36">
        <v>0</v>
      </c>
    </row>
    <row r="37" spans="2:10" x14ac:dyDescent="0.25">
      <c r="B37" t="s">
        <v>3</v>
      </c>
      <c r="C37" t="s">
        <v>39</v>
      </c>
      <c r="D37">
        <v>203626</v>
      </c>
      <c r="F37" t="b">
        <f t="shared" si="0"/>
        <v>1</v>
      </c>
      <c r="G37">
        <f t="shared" si="1"/>
        <v>-566</v>
      </c>
      <c r="H37" t="s">
        <v>100</v>
      </c>
      <c r="I37" t="s">
        <v>136</v>
      </c>
      <c r="J37">
        <v>204192</v>
      </c>
    </row>
    <row r="38" spans="2:10" hidden="1" x14ac:dyDescent="0.25">
      <c r="B38" t="s">
        <v>3</v>
      </c>
      <c r="C38" t="s">
        <v>40</v>
      </c>
      <c r="D38">
        <v>0</v>
      </c>
      <c r="F38" t="b">
        <f t="shared" si="0"/>
        <v>1</v>
      </c>
      <c r="G38">
        <f t="shared" si="1"/>
        <v>0</v>
      </c>
      <c r="H38" t="s">
        <v>100</v>
      </c>
      <c r="I38" t="s">
        <v>137</v>
      </c>
      <c r="J38">
        <v>0</v>
      </c>
    </row>
    <row r="39" spans="2:10" hidden="1" x14ac:dyDescent="0.25">
      <c r="B39" t="s">
        <v>3</v>
      </c>
      <c r="C39" t="s">
        <v>41</v>
      </c>
      <c r="D39">
        <v>0</v>
      </c>
      <c r="F39" t="b">
        <f t="shared" si="0"/>
        <v>1</v>
      </c>
      <c r="G39">
        <f t="shared" si="1"/>
        <v>0</v>
      </c>
      <c r="H39" t="s">
        <v>100</v>
      </c>
      <c r="I39" t="s">
        <v>138</v>
      </c>
      <c r="J39">
        <v>0</v>
      </c>
    </row>
    <row r="40" spans="2:10" hidden="1" x14ac:dyDescent="0.25">
      <c r="B40" t="s">
        <v>3</v>
      </c>
      <c r="C40" t="s">
        <v>42</v>
      </c>
      <c r="D40">
        <v>310</v>
      </c>
      <c r="F40" t="b">
        <f t="shared" si="0"/>
        <v>1</v>
      </c>
      <c r="G40">
        <f t="shared" si="1"/>
        <v>0</v>
      </c>
      <c r="H40" t="s">
        <v>100</v>
      </c>
      <c r="I40" t="s">
        <v>139</v>
      </c>
      <c r="J40">
        <v>310</v>
      </c>
    </row>
    <row r="41" spans="2:10" hidden="1" x14ac:dyDescent="0.25">
      <c r="B41" t="s">
        <v>3</v>
      </c>
      <c r="C41" t="s">
        <v>43</v>
      </c>
      <c r="D41">
        <v>1462</v>
      </c>
      <c r="F41" t="b">
        <f t="shared" si="0"/>
        <v>1</v>
      </c>
      <c r="G41">
        <f t="shared" si="1"/>
        <v>0</v>
      </c>
      <c r="H41" t="s">
        <v>100</v>
      </c>
      <c r="I41" t="s">
        <v>140</v>
      </c>
      <c r="J41">
        <v>1462</v>
      </c>
    </row>
    <row r="42" spans="2:10" x14ac:dyDescent="0.25">
      <c r="B42" t="s">
        <v>3</v>
      </c>
      <c r="C42" t="s">
        <v>44</v>
      </c>
      <c r="D42">
        <v>1691</v>
      </c>
      <c r="F42" t="b">
        <f t="shared" si="0"/>
        <v>1</v>
      </c>
      <c r="G42">
        <f t="shared" si="1"/>
        <v>-169597</v>
      </c>
      <c r="H42" t="s">
        <v>100</v>
      </c>
      <c r="I42" t="s">
        <v>141</v>
      </c>
      <c r="J42">
        <v>171288</v>
      </c>
    </row>
    <row r="43" spans="2:10" x14ac:dyDescent="0.25">
      <c r="B43" t="s">
        <v>3</v>
      </c>
      <c r="C43" t="s">
        <v>45</v>
      </c>
      <c r="D43">
        <v>66590</v>
      </c>
      <c r="F43" t="b">
        <f t="shared" si="0"/>
        <v>1</v>
      </c>
      <c r="G43">
        <f t="shared" si="1"/>
        <v>1</v>
      </c>
      <c r="H43" t="s">
        <v>100</v>
      </c>
      <c r="I43" t="s">
        <v>142</v>
      </c>
      <c r="J43">
        <v>66589</v>
      </c>
    </row>
    <row r="44" spans="2:10" hidden="1" x14ac:dyDescent="0.25">
      <c r="B44" t="s">
        <v>3</v>
      </c>
      <c r="C44" t="s">
        <v>46</v>
      </c>
      <c r="D44">
        <v>53</v>
      </c>
      <c r="F44" t="b">
        <f t="shared" si="0"/>
        <v>1</v>
      </c>
      <c r="G44">
        <f t="shared" si="1"/>
        <v>0</v>
      </c>
      <c r="H44" t="s">
        <v>100</v>
      </c>
      <c r="I44" t="s">
        <v>143</v>
      </c>
      <c r="J44">
        <v>53</v>
      </c>
    </row>
    <row r="45" spans="2:10" x14ac:dyDescent="0.25">
      <c r="B45" t="s">
        <v>3</v>
      </c>
      <c r="C45" t="s">
        <v>47</v>
      </c>
      <c r="D45">
        <v>5</v>
      </c>
      <c r="F45" t="b">
        <f t="shared" si="0"/>
        <v>1</v>
      </c>
      <c r="G45">
        <f t="shared" si="1"/>
        <v>5</v>
      </c>
      <c r="H45" t="s">
        <v>100</v>
      </c>
      <c r="I45" t="s">
        <v>144</v>
      </c>
      <c r="J45">
        <v>0</v>
      </c>
    </row>
    <row r="46" spans="2:10" hidden="1" x14ac:dyDescent="0.25">
      <c r="B46" t="s">
        <v>3</v>
      </c>
      <c r="C46" t="s">
        <v>48</v>
      </c>
      <c r="D46">
        <v>2336</v>
      </c>
      <c r="F46" t="b">
        <f t="shared" si="0"/>
        <v>1</v>
      </c>
      <c r="G46">
        <f t="shared" si="1"/>
        <v>0</v>
      </c>
      <c r="H46" t="s">
        <v>100</v>
      </c>
      <c r="I46" t="s">
        <v>145</v>
      </c>
      <c r="J46">
        <v>2336</v>
      </c>
    </row>
    <row r="47" spans="2:10" hidden="1" x14ac:dyDescent="0.25">
      <c r="B47" t="s">
        <v>3</v>
      </c>
      <c r="C47" t="s">
        <v>49</v>
      </c>
      <c r="D47">
        <v>3109</v>
      </c>
      <c r="F47" t="b">
        <f t="shared" si="0"/>
        <v>1</v>
      </c>
      <c r="G47">
        <f t="shared" si="1"/>
        <v>0</v>
      </c>
      <c r="H47" t="s">
        <v>100</v>
      </c>
      <c r="I47" t="s">
        <v>146</v>
      </c>
      <c r="J47">
        <v>3109</v>
      </c>
    </row>
    <row r="48" spans="2:10" x14ac:dyDescent="0.25">
      <c r="B48" t="s">
        <v>3</v>
      </c>
      <c r="C48" t="s">
        <v>50</v>
      </c>
      <c r="D48">
        <v>1067</v>
      </c>
      <c r="F48" t="b">
        <f t="shared" si="0"/>
        <v>1</v>
      </c>
      <c r="G48">
        <f t="shared" si="1"/>
        <v>1061</v>
      </c>
      <c r="H48" t="s">
        <v>100</v>
      </c>
      <c r="I48" t="s">
        <v>147</v>
      </c>
      <c r="J48">
        <v>6</v>
      </c>
    </row>
    <row r="49" spans="2:10" x14ac:dyDescent="0.25">
      <c r="B49" t="s">
        <v>3</v>
      </c>
      <c r="C49" t="s">
        <v>51</v>
      </c>
      <c r="D49">
        <v>22</v>
      </c>
      <c r="F49" t="b">
        <f t="shared" si="0"/>
        <v>1</v>
      </c>
      <c r="G49">
        <f t="shared" si="1"/>
        <v>22</v>
      </c>
      <c r="H49" t="s">
        <v>100</v>
      </c>
      <c r="I49" t="s">
        <v>148</v>
      </c>
      <c r="J49">
        <v>0</v>
      </c>
    </row>
    <row r="50" spans="2:10" hidden="1" x14ac:dyDescent="0.25">
      <c r="B50" t="s">
        <v>3</v>
      </c>
      <c r="C50" t="s">
        <v>52</v>
      </c>
      <c r="D50">
        <v>1883</v>
      </c>
      <c r="F50" t="b">
        <f t="shared" si="0"/>
        <v>1</v>
      </c>
      <c r="G50">
        <f t="shared" si="1"/>
        <v>0</v>
      </c>
      <c r="H50" t="s">
        <v>100</v>
      </c>
      <c r="I50" t="s">
        <v>149</v>
      </c>
      <c r="J50">
        <v>1883</v>
      </c>
    </row>
    <row r="51" spans="2:10" x14ac:dyDescent="0.25">
      <c r="B51" t="s">
        <v>3</v>
      </c>
      <c r="C51" t="s">
        <v>53</v>
      </c>
      <c r="D51">
        <v>2104</v>
      </c>
      <c r="F51" t="b">
        <f t="shared" si="0"/>
        <v>1</v>
      </c>
      <c r="G51">
        <f t="shared" si="1"/>
        <v>2087</v>
      </c>
      <c r="H51" t="s">
        <v>100</v>
      </c>
      <c r="I51" t="s">
        <v>150</v>
      </c>
      <c r="J51">
        <v>17</v>
      </c>
    </row>
    <row r="52" spans="2:10" x14ac:dyDescent="0.25">
      <c r="B52" t="s">
        <v>3</v>
      </c>
      <c r="C52" t="s">
        <v>54</v>
      </c>
      <c r="D52">
        <v>86594</v>
      </c>
      <c r="F52" t="b">
        <f t="shared" si="0"/>
        <v>1</v>
      </c>
      <c r="G52">
        <f t="shared" si="1"/>
        <v>-19423</v>
      </c>
      <c r="H52" t="s">
        <v>100</v>
      </c>
      <c r="I52" t="s">
        <v>151</v>
      </c>
      <c r="J52">
        <v>106017</v>
      </c>
    </row>
    <row r="53" spans="2:10" hidden="1" x14ac:dyDescent="0.25">
      <c r="B53" t="s">
        <v>3</v>
      </c>
      <c r="C53" t="s">
        <v>55</v>
      </c>
      <c r="D53">
        <v>81970</v>
      </c>
      <c r="F53" t="b">
        <f t="shared" si="0"/>
        <v>1</v>
      </c>
      <c r="G53">
        <f t="shared" si="1"/>
        <v>0</v>
      </c>
      <c r="H53" t="s">
        <v>100</v>
      </c>
      <c r="I53" t="s">
        <v>152</v>
      </c>
      <c r="J53">
        <v>81970</v>
      </c>
    </row>
    <row r="54" spans="2:10" hidden="1" x14ac:dyDescent="0.25">
      <c r="B54" t="s">
        <v>3</v>
      </c>
      <c r="C54" t="s">
        <v>56</v>
      </c>
      <c r="D54">
        <v>0</v>
      </c>
      <c r="F54" t="b">
        <f t="shared" si="0"/>
        <v>1</v>
      </c>
      <c r="G54">
        <f t="shared" si="1"/>
        <v>0</v>
      </c>
      <c r="H54" t="s">
        <v>100</v>
      </c>
      <c r="I54" t="s">
        <v>153</v>
      </c>
      <c r="J54">
        <v>0</v>
      </c>
    </row>
    <row r="55" spans="2:10" hidden="1" x14ac:dyDescent="0.25">
      <c r="B55" t="s">
        <v>3</v>
      </c>
      <c r="C55" t="s">
        <v>57</v>
      </c>
      <c r="D55">
        <v>0</v>
      </c>
      <c r="F55" t="b">
        <f t="shared" si="0"/>
        <v>1</v>
      </c>
      <c r="G55">
        <f t="shared" si="1"/>
        <v>0</v>
      </c>
      <c r="H55" t="s">
        <v>100</v>
      </c>
      <c r="I55" t="s">
        <v>154</v>
      </c>
      <c r="J55">
        <v>0</v>
      </c>
    </row>
    <row r="56" spans="2:10" hidden="1" x14ac:dyDescent="0.25">
      <c r="B56" t="s">
        <v>3</v>
      </c>
      <c r="C56" t="s">
        <v>58</v>
      </c>
      <c r="D56">
        <v>30372</v>
      </c>
      <c r="F56" t="b">
        <f t="shared" si="0"/>
        <v>1</v>
      </c>
      <c r="G56">
        <f t="shared" si="1"/>
        <v>0</v>
      </c>
      <c r="H56" t="s">
        <v>100</v>
      </c>
      <c r="I56" t="s">
        <v>155</v>
      </c>
      <c r="J56">
        <v>30372</v>
      </c>
    </row>
    <row r="57" spans="2:10" x14ac:dyDescent="0.25">
      <c r="B57" t="s">
        <v>3</v>
      </c>
      <c r="C57" t="s">
        <v>59</v>
      </c>
      <c r="D57">
        <v>6</v>
      </c>
      <c r="F57" t="b">
        <f t="shared" si="0"/>
        <v>1</v>
      </c>
      <c r="G57">
        <f t="shared" si="1"/>
        <v>6</v>
      </c>
      <c r="H57" t="s">
        <v>100</v>
      </c>
      <c r="I57" t="s">
        <v>156</v>
      </c>
      <c r="J57">
        <v>0</v>
      </c>
    </row>
    <row r="58" spans="2:10" hidden="1" x14ac:dyDescent="0.25">
      <c r="B58" t="s">
        <v>3</v>
      </c>
      <c r="C58" t="s">
        <v>60</v>
      </c>
      <c r="D58">
        <v>0</v>
      </c>
      <c r="F58" t="b">
        <f t="shared" si="0"/>
        <v>1</v>
      </c>
      <c r="G58">
        <f t="shared" si="1"/>
        <v>0</v>
      </c>
      <c r="H58" t="s">
        <v>100</v>
      </c>
      <c r="I58" t="s">
        <v>157</v>
      </c>
      <c r="J58">
        <v>0</v>
      </c>
    </row>
    <row r="59" spans="2:10" x14ac:dyDescent="0.25">
      <c r="B59" t="s">
        <v>3</v>
      </c>
      <c r="C59" t="s">
        <v>61</v>
      </c>
      <c r="D59">
        <v>34</v>
      </c>
      <c r="F59" t="b">
        <f t="shared" si="0"/>
        <v>1</v>
      </c>
      <c r="G59">
        <f t="shared" si="1"/>
        <v>34</v>
      </c>
      <c r="H59" t="s">
        <v>100</v>
      </c>
      <c r="I59" t="s">
        <v>158</v>
      </c>
      <c r="J59">
        <v>0</v>
      </c>
    </row>
    <row r="60" spans="2:10" x14ac:dyDescent="0.25">
      <c r="B60" t="s">
        <v>3</v>
      </c>
      <c r="C60" t="s">
        <v>62</v>
      </c>
      <c r="D60">
        <v>26924</v>
      </c>
      <c r="F60" t="b">
        <f t="shared" si="0"/>
        <v>1</v>
      </c>
      <c r="G60">
        <f t="shared" si="1"/>
        <v>26410</v>
      </c>
      <c r="H60" t="s">
        <v>100</v>
      </c>
      <c r="I60" t="s">
        <v>159</v>
      </c>
      <c r="J60">
        <v>514</v>
      </c>
    </row>
    <row r="61" spans="2:10" x14ac:dyDescent="0.25">
      <c r="B61" t="s">
        <v>3</v>
      </c>
      <c r="C61" t="s">
        <v>63</v>
      </c>
      <c r="D61">
        <v>913</v>
      </c>
      <c r="F61" t="b">
        <f t="shared" si="0"/>
        <v>1</v>
      </c>
      <c r="G61">
        <f t="shared" si="1"/>
        <v>68</v>
      </c>
      <c r="H61" t="s">
        <v>100</v>
      </c>
      <c r="I61" t="s">
        <v>160</v>
      </c>
      <c r="J61">
        <v>845</v>
      </c>
    </row>
    <row r="62" spans="2:10" x14ac:dyDescent="0.25">
      <c r="B62" t="s">
        <v>3</v>
      </c>
      <c r="C62" t="s">
        <v>64</v>
      </c>
      <c r="D62">
        <v>73902</v>
      </c>
      <c r="F62" t="b">
        <f t="shared" si="0"/>
        <v>1</v>
      </c>
      <c r="G62">
        <f t="shared" si="1"/>
        <v>73902</v>
      </c>
      <c r="H62" t="s">
        <v>100</v>
      </c>
      <c r="I62" t="s">
        <v>161</v>
      </c>
      <c r="J62">
        <v>0</v>
      </c>
    </row>
    <row r="63" spans="2:10" x14ac:dyDescent="0.25">
      <c r="B63" t="s">
        <v>3</v>
      </c>
      <c r="C63" t="s">
        <v>65</v>
      </c>
      <c r="D63">
        <v>66714</v>
      </c>
      <c r="F63" t="b">
        <f t="shared" si="0"/>
        <v>1</v>
      </c>
      <c r="G63">
        <f t="shared" si="1"/>
        <v>-3</v>
      </c>
      <c r="H63" t="s">
        <v>100</v>
      </c>
      <c r="I63" t="s">
        <v>162</v>
      </c>
      <c r="J63">
        <v>66717</v>
      </c>
    </row>
    <row r="64" spans="2:10" hidden="1" x14ac:dyDescent="0.25">
      <c r="B64" t="s">
        <v>3</v>
      </c>
      <c r="C64" t="s">
        <v>66</v>
      </c>
      <c r="D64">
        <v>0</v>
      </c>
      <c r="F64" t="b">
        <f t="shared" si="0"/>
        <v>1</v>
      </c>
      <c r="G64">
        <f t="shared" si="1"/>
        <v>0</v>
      </c>
      <c r="H64" t="s">
        <v>100</v>
      </c>
      <c r="I64" t="s">
        <v>163</v>
      </c>
      <c r="J64">
        <v>0</v>
      </c>
    </row>
    <row r="65" spans="2:10" hidden="1" x14ac:dyDescent="0.25">
      <c r="B65" t="s">
        <v>3</v>
      </c>
      <c r="C65" t="s">
        <v>67</v>
      </c>
      <c r="D65">
        <v>6842</v>
      </c>
      <c r="F65" t="b">
        <f t="shared" si="0"/>
        <v>1</v>
      </c>
      <c r="G65">
        <f t="shared" si="1"/>
        <v>0</v>
      </c>
      <c r="H65" t="s">
        <v>100</v>
      </c>
      <c r="I65" t="s">
        <v>164</v>
      </c>
      <c r="J65">
        <v>6842</v>
      </c>
    </row>
    <row r="66" spans="2:10" x14ac:dyDescent="0.25">
      <c r="B66" t="s">
        <v>3</v>
      </c>
      <c r="C66" t="s">
        <v>68</v>
      </c>
      <c r="D66">
        <v>1582</v>
      </c>
      <c r="F66" t="b">
        <f t="shared" si="0"/>
        <v>1</v>
      </c>
      <c r="G66">
        <f t="shared" si="1"/>
        <v>1</v>
      </c>
      <c r="H66" t="s">
        <v>100</v>
      </c>
      <c r="I66" t="s">
        <v>165</v>
      </c>
      <c r="J66">
        <v>1581</v>
      </c>
    </row>
    <row r="67" spans="2:10" x14ac:dyDescent="0.25">
      <c r="B67" t="s">
        <v>3</v>
      </c>
      <c r="C67" t="s">
        <v>69</v>
      </c>
      <c r="D67">
        <v>34979</v>
      </c>
      <c r="F67" t="b">
        <f t="shared" ref="F67:F95" si="2">C67&amp;1=I67</f>
        <v>1</v>
      </c>
      <c r="G67">
        <f t="shared" ref="G67:G95" si="3">D67-J67</f>
        <v>34979</v>
      </c>
      <c r="H67" t="s">
        <v>100</v>
      </c>
      <c r="I67" t="s">
        <v>166</v>
      </c>
      <c r="J67">
        <v>0</v>
      </c>
    </row>
    <row r="68" spans="2:10" x14ac:dyDescent="0.25">
      <c r="B68" t="s">
        <v>3</v>
      </c>
      <c r="C68" t="s">
        <v>70</v>
      </c>
      <c r="D68">
        <v>1761</v>
      </c>
      <c r="F68" t="b">
        <f t="shared" si="2"/>
        <v>1</v>
      </c>
      <c r="G68">
        <f t="shared" si="3"/>
        <v>-2</v>
      </c>
      <c r="H68" t="s">
        <v>100</v>
      </c>
      <c r="I68" t="s">
        <v>167</v>
      </c>
      <c r="J68">
        <v>1763</v>
      </c>
    </row>
    <row r="69" spans="2:10" x14ac:dyDescent="0.25">
      <c r="B69" t="s">
        <v>3</v>
      </c>
      <c r="C69" t="s">
        <v>71</v>
      </c>
      <c r="D69">
        <v>1658</v>
      </c>
      <c r="F69" t="b">
        <f t="shared" si="2"/>
        <v>1</v>
      </c>
      <c r="G69">
        <f t="shared" si="3"/>
        <v>-1</v>
      </c>
      <c r="H69" t="s">
        <v>100</v>
      </c>
      <c r="I69" t="s">
        <v>168</v>
      </c>
      <c r="J69">
        <v>1659</v>
      </c>
    </row>
    <row r="70" spans="2:10" x14ac:dyDescent="0.25">
      <c r="B70" t="s">
        <v>3</v>
      </c>
      <c r="C70" t="s">
        <v>72</v>
      </c>
      <c r="D70">
        <v>1821</v>
      </c>
      <c r="F70" t="b">
        <f t="shared" si="2"/>
        <v>1</v>
      </c>
      <c r="G70">
        <f t="shared" si="3"/>
        <v>-2</v>
      </c>
      <c r="H70" t="s">
        <v>100</v>
      </c>
      <c r="I70" t="s">
        <v>169</v>
      </c>
      <c r="J70">
        <v>1823</v>
      </c>
    </row>
    <row r="71" spans="2:10" hidden="1" x14ac:dyDescent="0.25">
      <c r="B71" t="s">
        <v>3</v>
      </c>
      <c r="C71" t="s">
        <v>73</v>
      </c>
      <c r="D71">
        <v>1</v>
      </c>
      <c r="F71" t="b">
        <f t="shared" si="2"/>
        <v>1</v>
      </c>
      <c r="G71">
        <f t="shared" si="3"/>
        <v>0</v>
      </c>
      <c r="H71" t="s">
        <v>100</v>
      </c>
      <c r="I71" t="s">
        <v>170</v>
      </c>
      <c r="J71">
        <v>1</v>
      </c>
    </row>
    <row r="72" spans="2:10" x14ac:dyDescent="0.25">
      <c r="B72" t="s">
        <v>3</v>
      </c>
      <c r="C72" t="s">
        <v>74</v>
      </c>
      <c r="D72">
        <v>40415</v>
      </c>
      <c r="F72" t="b">
        <f t="shared" si="2"/>
        <v>1</v>
      </c>
      <c r="G72">
        <f t="shared" si="3"/>
        <v>-67</v>
      </c>
      <c r="H72" t="s">
        <v>100</v>
      </c>
      <c r="I72" t="s">
        <v>171</v>
      </c>
      <c r="J72">
        <v>40482</v>
      </c>
    </row>
    <row r="73" spans="2:10" x14ac:dyDescent="0.25">
      <c r="B73" t="s">
        <v>3</v>
      </c>
      <c r="C73" t="s">
        <v>75</v>
      </c>
      <c r="D73">
        <v>1658</v>
      </c>
      <c r="F73" t="b">
        <f t="shared" si="2"/>
        <v>1</v>
      </c>
      <c r="G73">
        <f t="shared" si="3"/>
        <v>-1</v>
      </c>
      <c r="H73" t="s">
        <v>100</v>
      </c>
      <c r="I73" t="s">
        <v>172</v>
      </c>
      <c r="J73">
        <v>1659</v>
      </c>
    </row>
    <row r="74" spans="2:10" x14ac:dyDescent="0.25">
      <c r="B74" t="s">
        <v>3</v>
      </c>
      <c r="C74" t="s">
        <v>76</v>
      </c>
      <c r="D74">
        <v>1655</v>
      </c>
      <c r="F74" t="b">
        <f t="shared" si="2"/>
        <v>1</v>
      </c>
      <c r="G74">
        <f t="shared" si="3"/>
        <v>-2</v>
      </c>
      <c r="H74" t="s">
        <v>100</v>
      </c>
      <c r="I74" t="s">
        <v>173</v>
      </c>
      <c r="J74">
        <v>1657</v>
      </c>
    </row>
    <row r="75" spans="2:10" hidden="1" x14ac:dyDescent="0.25">
      <c r="B75" t="s">
        <v>3</v>
      </c>
      <c r="C75" t="s">
        <v>77</v>
      </c>
      <c r="D75">
        <v>2072</v>
      </c>
      <c r="F75" t="b">
        <f t="shared" si="2"/>
        <v>1</v>
      </c>
      <c r="G75">
        <f t="shared" si="3"/>
        <v>0</v>
      </c>
      <c r="H75" t="s">
        <v>100</v>
      </c>
      <c r="I75" t="s">
        <v>175</v>
      </c>
      <c r="J75">
        <v>2072</v>
      </c>
    </row>
    <row r="76" spans="2:10" hidden="1" x14ac:dyDescent="0.25">
      <c r="B76" t="s">
        <v>3</v>
      </c>
      <c r="C76" t="s">
        <v>78</v>
      </c>
      <c r="D76">
        <v>1</v>
      </c>
      <c r="F76" t="b">
        <f t="shared" si="2"/>
        <v>1</v>
      </c>
      <c r="G76">
        <f t="shared" si="3"/>
        <v>0</v>
      </c>
      <c r="H76" t="s">
        <v>100</v>
      </c>
      <c r="I76" t="s">
        <v>176</v>
      </c>
      <c r="J76">
        <v>1</v>
      </c>
    </row>
    <row r="77" spans="2:10" hidden="1" x14ac:dyDescent="0.25">
      <c r="B77" t="s">
        <v>3</v>
      </c>
      <c r="C77" t="s">
        <v>79</v>
      </c>
      <c r="D77">
        <v>2073</v>
      </c>
      <c r="F77" t="b">
        <f t="shared" si="2"/>
        <v>1</v>
      </c>
      <c r="G77">
        <f t="shared" si="3"/>
        <v>0</v>
      </c>
      <c r="H77" t="s">
        <v>100</v>
      </c>
      <c r="I77" t="s">
        <v>177</v>
      </c>
      <c r="J77">
        <v>2073</v>
      </c>
    </row>
    <row r="78" spans="2:10" hidden="1" x14ac:dyDescent="0.25">
      <c r="B78" t="s">
        <v>3</v>
      </c>
      <c r="C78" t="s">
        <v>80</v>
      </c>
      <c r="D78">
        <v>2072</v>
      </c>
      <c r="F78" t="b">
        <f t="shared" si="2"/>
        <v>1</v>
      </c>
      <c r="G78">
        <f t="shared" si="3"/>
        <v>0</v>
      </c>
      <c r="H78" t="s">
        <v>100</v>
      </c>
      <c r="I78" t="s">
        <v>178</v>
      </c>
      <c r="J78">
        <v>2072</v>
      </c>
    </row>
    <row r="79" spans="2:10" hidden="1" x14ac:dyDescent="0.25">
      <c r="B79" t="s">
        <v>3</v>
      </c>
      <c r="C79" t="s">
        <v>81</v>
      </c>
      <c r="D79">
        <v>2084</v>
      </c>
      <c r="F79" t="b">
        <f t="shared" si="2"/>
        <v>1</v>
      </c>
      <c r="G79">
        <f t="shared" si="3"/>
        <v>0</v>
      </c>
      <c r="H79" t="s">
        <v>100</v>
      </c>
      <c r="I79" t="s">
        <v>179</v>
      </c>
      <c r="J79">
        <v>2084</v>
      </c>
    </row>
    <row r="80" spans="2:10" hidden="1" x14ac:dyDescent="0.25">
      <c r="B80" t="s">
        <v>3</v>
      </c>
      <c r="C80" t="s">
        <v>82</v>
      </c>
      <c r="D80">
        <v>2617</v>
      </c>
      <c r="F80" t="b">
        <f t="shared" si="2"/>
        <v>1</v>
      </c>
      <c r="G80">
        <f t="shared" si="3"/>
        <v>0</v>
      </c>
      <c r="H80" t="s">
        <v>100</v>
      </c>
      <c r="I80" t="s">
        <v>180</v>
      </c>
      <c r="J80">
        <v>2617</v>
      </c>
    </row>
    <row r="81" spans="2:10" hidden="1" x14ac:dyDescent="0.25">
      <c r="B81" t="s">
        <v>3</v>
      </c>
      <c r="C81" t="s">
        <v>83</v>
      </c>
      <c r="D81">
        <v>2073</v>
      </c>
      <c r="F81" t="b">
        <f t="shared" si="2"/>
        <v>1</v>
      </c>
      <c r="G81">
        <f t="shared" si="3"/>
        <v>0</v>
      </c>
      <c r="H81" t="s">
        <v>100</v>
      </c>
      <c r="I81" t="s">
        <v>181</v>
      </c>
      <c r="J81">
        <v>2073</v>
      </c>
    </row>
    <row r="82" spans="2:10" x14ac:dyDescent="0.25">
      <c r="B82" t="s">
        <v>3</v>
      </c>
      <c r="C82" t="s">
        <v>84</v>
      </c>
      <c r="D82">
        <v>105483</v>
      </c>
      <c r="F82" t="b">
        <f t="shared" si="2"/>
        <v>1</v>
      </c>
      <c r="G82">
        <f t="shared" si="3"/>
        <v>41775</v>
      </c>
      <c r="H82" t="s">
        <v>100</v>
      </c>
      <c r="I82" t="s">
        <v>182</v>
      </c>
      <c r="J82">
        <v>63708</v>
      </c>
    </row>
    <row r="83" spans="2:10" x14ac:dyDescent="0.25">
      <c r="B83" t="s">
        <v>3</v>
      </c>
      <c r="C83" t="s">
        <v>85</v>
      </c>
      <c r="D83">
        <v>7891</v>
      </c>
      <c r="F83" t="b">
        <f t="shared" si="2"/>
        <v>1</v>
      </c>
      <c r="G83">
        <f t="shared" si="3"/>
        <v>-362</v>
      </c>
      <c r="H83" t="s">
        <v>100</v>
      </c>
      <c r="I83" t="s">
        <v>183</v>
      </c>
      <c r="J83">
        <v>8253</v>
      </c>
    </row>
    <row r="84" spans="2:10" hidden="1" x14ac:dyDescent="0.25">
      <c r="B84" t="s">
        <v>3</v>
      </c>
      <c r="C84" t="s">
        <v>86</v>
      </c>
      <c r="D84">
        <v>136</v>
      </c>
      <c r="F84" t="b">
        <f t="shared" si="2"/>
        <v>1</v>
      </c>
      <c r="G84">
        <f t="shared" si="3"/>
        <v>0</v>
      </c>
      <c r="H84" t="s">
        <v>100</v>
      </c>
      <c r="I84" t="s">
        <v>184</v>
      </c>
      <c r="J84">
        <v>136</v>
      </c>
    </row>
    <row r="85" spans="2:10" hidden="1" x14ac:dyDescent="0.25">
      <c r="B85" t="s">
        <v>3</v>
      </c>
      <c r="C85" t="s">
        <v>87</v>
      </c>
      <c r="D85">
        <v>7157</v>
      </c>
      <c r="F85" t="b">
        <f t="shared" si="2"/>
        <v>1</v>
      </c>
      <c r="G85">
        <f t="shared" si="3"/>
        <v>0</v>
      </c>
      <c r="H85" t="s">
        <v>100</v>
      </c>
      <c r="I85" t="s">
        <v>185</v>
      </c>
      <c r="J85">
        <v>7157</v>
      </c>
    </row>
    <row r="86" spans="2:10" hidden="1" x14ac:dyDescent="0.25">
      <c r="B86" t="s">
        <v>3</v>
      </c>
      <c r="C86" t="s">
        <v>88</v>
      </c>
      <c r="D86">
        <v>926</v>
      </c>
      <c r="F86" t="b">
        <f t="shared" si="2"/>
        <v>1</v>
      </c>
      <c r="G86">
        <f t="shared" si="3"/>
        <v>0</v>
      </c>
      <c r="H86" t="s">
        <v>100</v>
      </c>
      <c r="I86" t="s">
        <v>186</v>
      </c>
      <c r="J86">
        <v>926</v>
      </c>
    </row>
    <row r="87" spans="2:10" hidden="1" x14ac:dyDescent="0.25">
      <c r="B87" t="s">
        <v>3</v>
      </c>
      <c r="C87" t="s">
        <v>89</v>
      </c>
      <c r="D87">
        <v>0</v>
      </c>
      <c r="F87" t="b">
        <f t="shared" si="2"/>
        <v>1</v>
      </c>
      <c r="G87">
        <f t="shared" si="3"/>
        <v>0</v>
      </c>
      <c r="H87" t="s">
        <v>100</v>
      </c>
      <c r="I87" t="s">
        <v>187</v>
      </c>
      <c r="J87">
        <v>0</v>
      </c>
    </row>
    <row r="88" spans="2:10" hidden="1" x14ac:dyDescent="0.25">
      <c r="B88" t="s">
        <v>3</v>
      </c>
      <c r="C88" t="s">
        <v>93</v>
      </c>
      <c r="D88">
        <v>1549</v>
      </c>
      <c r="F88" t="b">
        <f t="shared" si="2"/>
        <v>1</v>
      </c>
      <c r="G88">
        <f t="shared" si="3"/>
        <v>0</v>
      </c>
      <c r="H88" t="s">
        <v>100</v>
      </c>
      <c r="I88" t="s">
        <v>191</v>
      </c>
      <c r="J88">
        <v>1549</v>
      </c>
    </row>
    <row r="89" spans="2:10" x14ac:dyDescent="0.25">
      <c r="B89" t="s">
        <v>3</v>
      </c>
      <c r="C89" t="s">
        <v>90</v>
      </c>
      <c r="D89">
        <v>115098</v>
      </c>
      <c r="F89" t="b">
        <f t="shared" si="2"/>
        <v>1</v>
      </c>
      <c r="G89">
        <f t="shared" si="3"/>
        <v>2744</v>
      </c>
      <c r="H89" t="s">
        <v>100</v>
      </c>
      <c r="I89" t="s">
        <v>188</v>
      </c>
      <c r="J89">
        <v>112354</v>
      </c>
    </row>
    <row r="90" spans="2:10" hidden="1" x14ac:dyDescent="0.25">
      <c r="B90" t="s">
        <v>3</v>
      </c>
      <c r="C90" t="s">
        <v>91</v>
      </c>
      <c r="D90">
        <v>36285</v>
      </c>
      <c r="F90" t="b">
        <f t="shared" si="2"/>
        <v>1</v>
      </c>
      <c r="G90">
        <f t="shared" si="3"/>
        <v>0</v>
      </c>
      <c r="H90" t="s">
        <v>100</v>
      </c>
      <c r="I90" t="s">
        <v>189</v>
      </c>
      <c r="J90">
        <v>36285</v>
      </c>
    </row>
    <row r="91" spans="2:10" hidden="1" x14ac:dyDescent="0.25">
      <c r="B91" t="s">
        <v>3</v>
      </c>
      <c r="C91" t="s">
        <v>92</v>
      </c>
      <c r="D91">
        <v>21052</v>
      </c>
      <c r="F91" t="b">
        <f t="shared" si="2"/>
        <v>1</v>
      </c>
      <c r="G91">
        <f t="shared" si="3"/>
        <v>0</v>
      </c>
      <c r="H91" t="s">
        <v>100</v>
      </c>
      <c r="I91" t="s">
        <v>190</v>
      </c>
      <c r="J91">
        <v>21052</v>
      </c>
    </row>
    <row r="92" spans="2:10" x14ac:dyDescent="0.25">
      <c r="B92" t="s">
        <v>3</v>
      </c>
      <c r="C92" t="s">
        <v>94</v>
      </c>
      <c r="D92">
        <v>0</v>
      </c>
      <c r="F92" t="b">
        <f t="shared" si="2"/>
        <v>1</v>
      </c>
      <c r="G92">
        <f t="shared" si="3"/>
        <v>-115027</v>
      </c>
      <c r="H92" t="s">
        <v>100</v>
      </c>
      <c r="I92" t="s">
        <v>192</v>
      </c>
      <c r="J92">
        <v>115027</v>
      </c>
    </row>
    <row r="93" spans="2:10" hidden="1" x14ac:dyDescent="0.25">
      <c r="B93" t="s">
        <v>3</v>
      </c>
      <c r="C93" t="s">
        <v>95</v>
      </c>
      <c r="D93">
        <v>3</v>
      </c>
      <c r="F93" t="b">
        <f t="shared" si="2"/>
        <v>1</v>
      </c>
      <c r="G93">
        <f t="shared" si="3"/>
        <v>0</v>
      </c>
      <c r="H93" t="s">
        <v>100</v>
      </c>
      <c r="I93" t="s">
        <v>193</v>
      </c>
      <c r="J93">
        <v>3</v>
      </c>
    </row>
    <row r="94" spans="2:10" hidden="1" x14ac:dyDescent="0.25">
      <c r="B94" t="s">
        <v>3</v>
      </c>
      <c r="C94" t="s">
        <v>96</v>
      </c>
      <c r="D94">
        <v>0</v>
      </c>
      <c r="F94" t="b">
        <f t="shared" si="2"/>
        <v>1</v>
      </c>
      <c r="G94">
        <f t="shared" si="3"/>
        <v>0</v>
      </c>
      <c r="H94" t="s">
        <v>100</v>
      </c>
      <c r="I94" t="s">
        <v>194</v>
      </c>
      <c r="J94">
        <v>0</v>
      </c>
    </row>
    <row r="95" spans="2:10" x14ac:dyDescent="0.25">
      <c r="B95" t="s">
        <v>3</v>
      </c>
      <c r="C95" t="s">
        <v>97</v>
      </c>
      <c r="D95">
        <v>100823</v>
      </c>
      <c r="F95" t="b">
        <f t="shared" si="2"/>
        <v>0</v>
      </c>
      <c r="G95">
        <f t="shared" si="3"/>
        <v>-21020</v>
      </c>
      <c r="H95" t="s">
        <v>100</v>
      </c>
      <c r="I95" t="s">
        <v>174</v>
      </c>
      <c r="J95">
        <v>121843</v>
      </c>
    </row>
  </sheetData>
  <autoFilter ref="A1:J95" xr:uid="{00000000-0009-0000-0000-000000000000}">
    <filterColumn colId="6">
      <customFilters>
        <customFilter operator="notEqual" val="0"/>
      </customFilters>
    </filterColumn>
  </autoFilter>
  <sortState xmlns:xlrd2="http://schemas.microsoft.com/office/spreadsheetml/2017/richdata2" ref="H2:J95">
    <sortCondition ref="I2:I9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zoomScale="70" zoomScaleNormal="70" workbookViewId="0">
      <selection activeCell="D17" sqref="D17"/>
    </sheetView>
  </sheetViews>
  <sheetFormatPr defaultRowHeight="19.5" x14ac:dyDescent="0.25"/>
  <cols>
    <col min="1" max="1" width="35.5" bestFit="1" customWidth="1"/>
    <col min="2" max="2" width="34.296875" bestFit="1" customWidth="1"/>
    <col min="3" max="3" width="31.796875" bestFit="1" customWidth="1"/>
    <col min="4" max="4" width="34.296875" bestFit="1" customWidth="1"/>
  </cols>
  <sheetData>
    <row r="1" spans="1:4" x14ac:dyDescent="0.25">
      <c r="A1" s="4" t="s">
        <v>1751</v>
      </c>
      <c r="B1" s="4" t="s">
        <v>1934</v>
      </c>
      <c r="C1" s="4" t="s">
        <v>1750</v>
      </c>
      <c r="D1" s="4" t="s">
        <v>1934</v>
      </c>
    </row>
    <row r="2" spans="1:4" x14ac:dyDescent="0.25">
      <c r="A2" s="5" t="s">
        <v>1752</v>
      </c>
      <c r="B2" s="5" t="s">
        <v>14</v>
      </c>
      <c r="C2" s="5" t="s">
        <v>1356</v>
      </c>
      <c r="D2" s="5" t="s">
        <v>14</v>
      </c>
    </row>
    <row r="3" spans="1:4" x14ac:dyDescent="0.25">
      <c r="A3" s="5" t="s">
        <v>1753</v>
      </c>
      <c r="B3" s="5" t="s">
        <v>1935</v>
      </c>
      <c r="C3" s="5" t="s">
        <v>823</v>
      </c>
      <c r="D3" s="5" t="s">
        <v>1935</v>
      </c>
    </row>
    <row r="4" spans="1:4" x14ac:dyDescent="0.25">
      <c r="A4" s="5" t="s">
        <v>1754</v>
      </c>
      <c r="B4" s="5" t="s">
        <v>15</v>
      </c>
      <c r="C4" s="5" t="s">
        <v>808</v>
      </c>
      <c r="D4" s="5" t="s">
        <v>15</v>
      </c>
    </row>
    <row r="5" spans="1:4" x14ac:dyDescent="0.25">
      <c r="A5" s="5" t="s">
        <v>1756</v>
      </c>
      <c r="B5" s="5" t="s">
        <v>12</v>
      </c>
      <c r="C5" s="5" t="s">
        <v>1755</v>
      </c>
      <c r="D5" s="5" t="s">
        <v>12</v>
      </c>
    </row>
    <row r="6" spans="1:4" x14ac:dyDescent="0.25">
      <c r="A6" s="5" t="s">
        <v>1757</v>
      </c>
      <c r="B6" s="5" t="s">
        <v>53</v>
      </c>
      <c r="C6" s="5" t="s">
        <v>813</v>
      </c>
      <c r="D6" s="5" t="s">
        <v>53</v>
      </c>
    </row>
    <row r="7" spans="1:4" x14ac:dyDescent="0.25">
      <c r="A7" s="5" t="s">
        <v>1758</v>
      </c>
      <c r="B7" s="5" t="s">
        <v>13</v>
      </c>
      <c r="C7" s="5" t="s">
        <v>1687</v>
      </c>
      <c r="D7" s="5" t="s">
        <v>13</v>
      </c>
    </row>
    <row r="8" spans="1:4" x14ac:dyDescent="0.25">
      <c r="A8" s="5" t="s">
        <v>1759</v>
      </c>
      <c r="B8" s="5" t="s">
        <v>50</v>
      </c>
      <c r="C8" s="5" t="s">
        <v>576</v>
      </c>
      <c r="D8" s="5" t="s">
        <v>50</v>
      </c>
    </row>
    <row r="9" spans="1:4" x14ac:dyDescent="0.25">
      <c r="A9" s="5" t="s">
        <v>1760</v>
      </c>
      <c r="B9" s="5" t="s">
        <v>46</v>
      </c>
      <c r="C9" s="5" t="s">
        <v>579</v>
      </c>
      <c r="D9" s="5" t="s">
        <v>46</v>
      </c>
    </row>
    <row r="10" spans="1:4" x14ac:dyDescent="0.25">
      <c r="A10" s="5" t="s">
        <v>1761</v>
      </c>
      <c r="B10" s="5" t="s">
        <v>47</v>
      </c>
      <c r="C10" s="5" t="s">
        <v>795</v>
      </c>
      <c r="D10" s="5" t="s">
        <v>47</v>
      </c>
    </row>
    <row r="11" spans="1:4" x14ac:dyDescent="0.25">
      <c r="A11" s="5" t="s">
        <v>1762</v>
      </c>
      <c r="B11" s="5" t="s">
        <v>48</v>
      </c>
      <c r="C11" s="5" t="s">
        <v>595</v>
      </c>
      <c r="D11" s="5" t="s">
        <v>48</v>
      </c>
    </row>
    <row r="12" spans="1:4" x14ac:dyDescent="0.25">
      <c r="A12" s="5" t="s">
        <v>1763</v>
      </c>
      <c r="B12" s="5" t="s">
        <v>52</v>
      </c>
      <c r="C12" s="5" t="s">
        <v>1333</v>
      </c>
      <c r="D12" s="5" t="s">
        <v>52</v>
      </c>
    </row>
    <row r="13" spans="1:4" x14ac:dyDescent="0.25">
      <c r="A13" s="5" t="s">
        <v>1764</v>
      </c>
      <c r="B13" s="5" t="s">
        <v>49</v>
      </c>
      <c r="C13" s="5" t="s">
        <v>675</v>
      </c>
      <c r="D13" s="5" t="s">
        <v>49</v>
      </c>
    </row>
    <row r="14" spans="1:4" x14ac:dyDescent="0.25">
      <c r="A14" s="5" t="s">
        <v>1765</v>
      </c>
      <c r="B14" s="5" t="s">
        <v>51</v>
      </c>
      <c r="C14" s="5" t="s">
        <v>581</v>
      </c>
      <c r="D14" s="5" t="s">
        <v>51</v>
      </c>
    </row>
    <row r="15" spans="1:4" x14ac:dyDescent="0.25">
      <c r="A15" s="5" t="s">
        <v>1766</v>
      </c>
      <c r="B15" s="5" t="s">
        <v>93</v>
      </c>
      <c r="C15" s="5" t="s">
        <v>1098</v>
      </c>
      <c r="D15" s="5" t="s">
        <v>93</v>
      </c>
    </row>
    <row r="16" spans="1:4" x14ac:dyDescent="0.25">
      <c r="A16" s="5" t="s">
        <v>1768</v>
      </c>
      <c r="B16" s="5" t="s">
        <v>30</v>
      </c>
      <c r="C16" s="5" t="s">
        <v>1767</v>
      </c>
      <c r="D16" s="5" t="s">
        <v>30</v>
      </c>
    </row>
    <row r="17" spans="1:4" x14ac:dyDescent="0.25">
      <c r="A17" s="5" t="s">
        <v>1769</v>
      </c>
      <c r="B17" s="5" t="s">
        <v>33</v>
      </c>
      <c r="C17" s="5" t="s">
        <v>1696</v>
      </c>
      <c r="D17" s="5" t="s">
        <v>33</v>
      </c>
    </row>
    <row r="18" spans="1:4" x14ac:dyDescent="0.25">
      <c r="A18" s="5" t="s">
        <v>1770</v>
      </c>
      <c r="B18" s="5" t="s">
        <v>31</v>
      </c>
      <c r="C18" s="5" t="s">
        <v>1690</v>
      </c>
      <c r="D18" s="5" t="s">
        <v>31</v>
      </c>
    </row>
    <row r="19" spans="1:4" x14ac:dyDescent="0.25">
      <c r="A19" s="5" t="s">
        <v>1771</v>
      </c>
      <c r="B19" s="5" t="s">
        <v>32</v>
      </c>
      <c r="C19" s="5" t="s">
        <v>1693</v>
      </c>
      <c r="D19" s="5" t="s">
        <v>32</v>
      </c>
    </row>
    <row r="20" spans="1:4" x14ac:dyDescent="0.25">
      <c r="A20" s="5" t="s">
        <v>1772</v>
      </c>
      <c r="B20" s="5" t="s">
        <v>34</v>
      </c>
      <c r="C20" s="5" t="s">
        <v>1699</v>
      </c>
      <c r="D20" s="5" t="s">
        <v>34</v>
      </c>
    </row>
    <row r="21" spans="1:4" x14ac:dyDescent="0.25">
      <c r="A21" s="6" t="s">
        <v>1773</v>
      </c>
      <c r="B21" s="6" t="s">
        <v>1936</v>
      </c>
      <c r="C21" s="6" t="s">
        <v>241</v>
      </c>
      <c r="D21" s="6" t="s">
        <v>1936</v>
      </c>
    </row>
    <row r="22" spans="1:4" x14ac:dyDescent="0.25">
      <c r="A22" s="5" t="s">
        <v>1774</v>
      </c>
      <c r="B22" s="5" t="s">
        <v>82</v>
      </c>
      <c r="C22" s="5" t="s">
        <v>1024</v>
      </c>
      <c r="D22" s="5" t="s">
        <v>82</v>
      </c>
    </row>
    <row r="23" spans="1:4" x14ac:dyDescent="0.25">
      <c r="A23" s="5" t="s">
        <v>1775</v>
      </c>
      <c r="B23" s="5" t="s">
        <v>79</v>
      </c>
      <c r="C23" s="5" t="s">
        <v>1005</v>
      </c>
      <c r="D23" s="5" t="s">
        <v>79</v>
      </c>
    </row>
    <row r="24" spans="1:4" x14ac:dyDescent="0.25">
      <c r="A24" s="5" t="s">
        <v>1776</v>
      </c>
      <c r="B24" s="5" t="s">
        <v>81</v>
      </c>
      <c r="C24" s="5" t="s">
        <v>1015</v>
      </c>
      <c r="D24" s="5" t="s">
        <v>81</v>
      </c>
    </row>
    <row r="25" spans="1:4" x14ac:dyDescent="0.25">
      <c r="A25" s="5" t="s">
        <v>1777</v>
      </c>
      <c r="B25" s="5" t="s">
        <v>90</v>
      </c>
      <c r="C25" s="5" t="s">
        <v>681</v>
      </c>
      <c r="D25" s="5" t="s">
        <v>90</v>
      </c>
    </row>
    <row r="26" spans="1:4" x14ac:dyDescent="0.25">
      <c r="A26" s="5" t="s">
        <v>1778</v>
      </c>
      <c r="B26" s="5" t="s">
        <v>80</v>
      </c>
      <c r="C26" s="5" t="s">
        <v>235</v>
      </c>
      <c r="D26" s="5" t="s">
        <v>80</v>
      </c>
    </row>
    <row r="27" spans="1:4" x14ac:dyDescent="0.25">
      <c r="A27" s="5" t="s">
        <v>1779</v>
      </c>
      <c r="B27" s="5" t="s">
        <v>1937</v>
      </c>
      <c r="C27" s="5" t="s">
        <v>647</v>
      </c>
      <c r="D27" s="5" t="s">
        <v>1937</v>
      </c>
    </row>
    <row r="28" spans="1:4" x14ac:dyDescent="0.25">
      <c r="A28" s="5" t="s">
        <v>1780</v>
      </c>
      <c r="B28" s="5" t="s">
        <v>77</v>
      </c>
      <c r="C28" s="5" t="s">
        <v>237</v>
      </c>
      <c r="D28" s="5" t="s">
        <v>77</v>
      </c>
    </row>
    <row r="29" spans="1:4" x14ac:dyDescent="0.25">
      <c r="A29" s="5" t="s">
        <v>1782</v>
      </c>
      <c r="B29" s="5" t="s">
        <v>1938</v>
      </c>
      <c r="C29" s="5" t="s">
        <v>1781</v>
      </c>
      <c r="D29" s="5" t="s">
        <v>1938</v>
      </c>
    </row>
    <row r="30" spans="1:4" x14ac:dyDescent="0.25">
      <c r="A30" s="5" t="s">
        <v>1783</v>
      </c>
      <c r="B30" s="5" t="s">
        <v>75</v>
      </c>
      <c r="C30" s="5" t="s">
        <v>929</v>
      </c>
      <c r="D30" s="5" t="s">
        <v>75</v>
      </c>
    </row>
    <row r="31" spans="1:4" x14ac:dyDescent="0.25">
      <c r="A31" s="5" t="s">
        <v>1784</v>
      </c>
      <c r="B31" s="5" t="s">
        <v>71</v>
      </c>
      <c r="C31" s="5" t="s">
        <v>908</v>
      </c>
      <c r="D31" s="5" t="s">
        <v>71</v>
      </c>
    </row>
    <row r="32" spans="1:4" x14ac:dyDescent="0.25">
      <c r="A32" s="5" t="s">
        <v>1785</v>
      </c>
      <c r="B32" s="5" t="s">
        <v>68</v>
      </c>
      <c r="C32" s="5" t="s">
        <v>239</v>
      </c>
      <c r="D32" s="5" t="s">
        <v>68</v>
      </c>
    </row>
    <row r="33" spans="1:4" x14ac:dyDescent="0.25">
      <c r="A33" s="5" t="s">
        <v>1786</v>
      </c>
      <c r="B33" s="5" t="s">
        <v>73</v>
      </c>
      <c r="C33" s="5" t="s">
        <v>917</v>
      </c>
      <c r="D33" s="5" t="s">
        <v>73</v>
      </c>
    </row>
    <row r="34" spans="1:4" x14ac:dyDescent="0.25">
      <c r="A34" s="5" t="s">
        <v>1787</v>
      </c>
      <c r="B34" s="5" t="s">
        <v>87</v>
      </c>
      <c r="C34" s="5" t="s">
        <v>734</v>
      </c>
      <c r="D34" s="5" t="s">
        <v>87</v>
      </c>
    </row>
    <row r="35" spans="1:4" x14ac:dyDescent="0.25">
      <c r="A35" s="5" t="s">
        <v>1788</v>
      </c>
      <c r="B35" s="5" t="s">
        <v>83</v>
      </c>
      <c r="C35" s="5" t="s">
        <v>1029</v>
      </c>
      <c r="D35" s="5" t="s">
        <v>83</v>
      </c>
    </row>
    <row r="36" spans="1:4" x14ac:dyDescent="0.25">
      <c r="A36" s="5" t="s">
        <v>1789</v>
      </c>
      <c r="B36" s="5" t="s">
        <v>86</v>
      </c>
      <c r="C36" s="5" t="s">
        <v>1064</v>
      </c>
      <c r="D36" s="5" t="s">
        <v>86</v>
      </c>
    </row>
    <row r="37" spans="1:4" x14ac:dyDescent="0.25">
      <c r="A37" s="5" t="s">
        <v>1790</v>
      </c>
      <c r="B37" s="5" t="s">
        <v>85</v>
      </c>
      <c r="C37" s="5" t="s">
        <v>600</v>
      </c>
      <c r="D37" s="5" t="s">
        <v>85</v>
      </c>
    </row>
    <row r="38" spans="1:4" x14ac:dyDescent="0.25">
      <c r="A38" s="5" t="s">
        <v>1791</v>
      </c>
      <c r="B38" s="5" t="s">
        <v>72</v>
      </c>
      <c r="C38" s="5" t="s">
        <v>914</v>
      </c>
      <c r="D38" s="5" t="s">
        <v>72</v>
      </c>
    </row>
    <row r="39" spans="1:4" x14ac:dyDescent="0.25">
      <c r="A39" s="5" t="s">
        <v>1792</v>
      </c>
      <c r="B39" s="5" t="s">
        <v>70</v>
      </c>
      <c r="C39" s="5" t="s">
        <v>900</v>
      </c>
      <c r="D39" s="5" t="s">
        <v>70</v>
      </c>
    </row>
    <row r="40" spans="1:4" x14ac:dyDescent="0.25">
      <c r="A40" s="5" t="s">
        <v>1793</v>
      </c>
      <c r="B40" s="5" t="s">
        <v>74</v>
      </c>
      <c r="C40" s="5" t="s">
        <v>923</v>
      </c>
      <c r="D40" s="5" t="s">
        <v>74</v>
      </c>
    </row>
    <row r="41" spans="1:4" x14ac:dyDescent="0.25">
      <c r="A41" s="5" t="s">
        <v>1794</v>
      </c>
      <c r="B41" s="5" t="s">
        <v>78</v>
      </c>
      <c r="C41" s="5" t="s">
        <v>989</v>
      </c>
      <c r="D41" s="5" t="s">
        <v>78</v>
      </c>
    </row>
    <row r="42" spans="1:4" x14ac:dyDescent="0.25">
      <c r="A42" s="5" t="s">
        <v>1795</v>
      </c>
      <c r="B42" s="5" t="s">
        <v>76</v>
      </c>
      <c r="C42" s="5" t="s">
        <v>932</v>
      </c>
      <c r="D42" s="5" t="s">
        <v>76</v>
      </c>
    </row>
    <row r="43" spans="1:4" x14ac:dyDescent="0.25">
      <c r="A43" s="5" t="s">
        <v>1796</v>
      </c>
      <c r="B43" s="5" t="s">
        <v>88</v>
      </c>
      <c r="C43" s="5" t="s">
        <v>1069</v>
      </c>
      <c r="D43" s="5" t="s">
        <v>88</v>
      </c>
    </row>
    <row r="44" spans="1:4" x14ac:dyDescent="0.25">
      <c r="A44" s="5" t="s">
        <v>1798</v>
      </c>
      <c r="B44" s="5" t="s">
        <v>41</v>
      </c>
      <c r="C44" s="5" t="s">
        <v>1797</v>
      </c>
      <c r="D44" s="5" t="s">
        <v>41</v>
      </c>
    </row>
    <row r="45" spans="1:4" x14ac:dyDescent="0.25">
      <c r="A45" s="5" t="s">
        <v>1799</v>
      </c>
      <c r="B45" s="5" t="s">
        <v>42</v>
      </c>
      <c r="C45" s="5" t="s">
        <v>846</v>
      </c>
      <c r="D45" s="5" t="s">
        <v>42</v>
      </c>
    </row>
    <row r="46" spans="1:4" x14ac:dyDescent="0.25">
      <c r="A46" s="5" t="s">
        <v>1800</v>
      </c>
      <c r="B46" s="5" t="s">
        <v>44</v>
      </c>
      <c r="C46" s="5" t="s">
        <v>653</v>
      </c>
      <c r="D46" s="5" t="s">
        <v>44</v>
      </c>
    </row>
    <row r="47" spans="1:4" x14ac:dyDescent="0.25">
      <c r="A47" s="5" t="s">
        <v>1801</v>
      </c>
      <c r="B47" s="5" t="s">
        <v>63</v>
      </c>
      <c r="C47" s="5" t="s">
        <v>851</v>
      </c>
      <c r="D47" s="5" t="s">
        <v>63</v>
      </c>
    </row>
    <row r="48" spans="1:4" x14ac:dyDescent="0.25">
      <c r="A48" s="5" t="s">
        <v>1802</v>
      </c>
      <c r="B48" s="5" t="s">
        <v>64</v>
      </c>
      <c r="C48" s="5" t="s">
        <v>653</v>
      </c>
      <c r="D48" s="5" t="s">
        <v>64</v>
      </c>
    </row>
    <row r="49" spans="1:4" x14ac:dyDescent="0.25">
      <c r="A49" s="5" t="s">
        <v>1803</v>
      </c>
      <c r="B49" s="5" t="s">
        <v>59</v>
      </c>
      <c r="C49" s="5" t="s">
        <v>1383</v>
      </c>
      <c r="D49" s="5" t="s">
        <v>59</v>
      </c>
    </row>
    <row r="50" spans="1:4" x14ac:dyDescent="0.25">
      <c r="A50" s="5" t="s">
        <v>1804</v>
      </c>
      <c r="B50" s="5" t="s">
        <v>62</v>
      </c>
      <c r="C50" s="5" t="s">
        <v>846</v>
      </c>
      <c r="D50" s="5" t="s">
        <v>62</v>
      </c>
    </row>
    <row r="51" spans="1:4" x14ac:dyDescent="0.25">
      <c r="A51" s="5" t="s">
        <v>1805</v>
      </c>
      <c r="B51" s="5" t="s">
        <v>40</v>
      </c>
      <c r="C51" s="5" t="s">
        <v>1246</v>
      </c>
      <c r="D51" s="5" t="s">
        <v>40</v>
      </c>
    </row>
    <row r="52" spans="1:4" x14ac:dyDescent="0.25">
      <c r="A52" s="5" t="s">
        <v>1806</v>
      </c>
      <c r="B52" s="5" t="s">
        <v>61</v>
      </c>
      <c r="C52" s="5" t="s">
        <v>1666</v>
      </c>
      <c r="D52" s="5" t="s">
        <v>61</v>
      </c>
    </row>
    <row r="53" spans="1:4" x14ac:dyDescent="0.25">
      <c r="A53" s="5" t="s">
        <v>1807</v>
      </c>
      <c r="B53" s="5" t="s">
        <v>39</v>
      </c>
      <c r="C53" s="5" t="s">
        <v>744</v>
      </c>
      <c r="D53" s="5" t="s">
        <v>39</v>
      </c>
    </row>
    <row r="54" spans="1:4" x14ac:dyDescent="0.25">
      <c r="A54" s="5" t="s">
        <v>1808</v>
      </c>
      <c r="B54" s="5" t="s">
        <v>1939</v>
      </c>
      <c r="C54" s="5" t="s">
        <v>1251</v>
      </c>
      <c r="D54" s="5" t="s">
        <v>1939</v>
      </c>
    </row>
    <row r="55" spans="1:4" x14ac:dyDescent="0.25">
      <c r="A55" s="5" t="s">
        <v>1809</v>
      </c>
      <c r="B55" s="5" t="s">
        <v>37</v>
      </c>
      <c r="C55" s="5" t="s">
        <v>1201</v>
      </c>
      <c r="D55" s="5" t="s">
        <v>37</v>
      </c>
    </row>
    <row r="56" spans="1:4" x14ac:dyDescent="0.25">
      <c r="A56" s="5" t="s">
        <v>1810</v>
      </c>
      <c r="B56" s="5" t="s">
        <v>67</v>
      </c>
      <c r="C56" s="5" t="s">
        <v>719</v>
      </c>
      <c r="D56" s="5" t="s">
        <v>67</v>
      </c>
    </row>
    <row r="57" spans="1:4" x14ac:dyDescent="0.25">
      <c r="A57" s="5" t="s">
        <v>1811</v>
      </c>
      <c r="B57" s="5" t="s">
        <v>57</v>
      </c>
      <c r="C57" s="5" t="s">
        <v>1370</v>
      </c>
      <c r="D57" s="5" t="s">
        <v>57</v>
      </c>
    </row>
    <row r="58" spans="1:4" x14ac:dyDescent="0.25">
      <c r="A58" s="5" t="s">
        <v>1812</v>
      </c>
      <c r="B58" s="5" t="s">
        <v>56</v>
      </c>
      <c r="C58" s="5" t="s">
        <v>1365</v>
      </c>
      <c r="D58" s="5" t="s">
        <v>56</v>
      </c>
    </row>
    <row r="59" spans="1:4" x14ac:dyDescent="0.25">
      <c r="A59" s="5" t="s">
        <v>1813</v>
      </c>
      <c r="B59" s="5" t="s">
        <v>1940</v>
      </c>
      <c r="C59" s="5" t="s">
        <v>1372</v>
      </c>
      <c r="D59" s="5" t="s">
        <v>1940</v>
      </c>
    </row>
    <row r="60" spans="1:4" x14ac:dyDescent="0.25">
      <c r="A60" s="5" t="s">
        <v>1814</v>
      </c>
      <c r="B60" s="5" t="s">
        <v>58</v>
      </c>
      <c r="C60" s="5" t="s">
        <v>1378</v>
      </c>
      <c r="D60" s="5" t="s">
        <v>58</v>
      </c>
    </row>
    <row r="61" spans="1:4" x14ac:dyDescent="0.25">
      <c r="A61" s="5" t="s">
        <v>1815</v>
      </c>
      <c r="B61" s="5" t="s">
        <v>89</v>
      </c>
      <c r="C61" s="5" t="s">
        <v>1074</v>
      </c>
      <c r="D61" s="5" t="s">
        <v>89</v>
      </c>
    </row>
    <row r="62" spans="1:4" x14ac:dyDescent="0.25">
      <c r="A62" s="5" t="s">
        <v>1816</v>
      </c>
      <c r="B62" s="5" t="s">
        <v>65</v>
      </c>
      <c r="C62" s="5" t="s">
        <v>864</v>
      </c>
      <c r="D62" s="5" t="s">
        <v>65</v>
      </c>
    </row>
    <row r="63" spans="1:4" x14ac:dyDescent="0.25">
      <c r="A63" s="5" t="s">
        <v>1817</v>
      </c>
      <c r="B63" s="5" t="s">
        <v>60</v>
      </c>
      <c r="C63" s="5" t="s">
        <v>1387</v>
      </c>
      <c r="D63" s="5" t="s">
        <v>60</v>
      </c>
    </row>
    <row r="64" spans="1:4" x14ac:dyDescent="0.25">
      <c r="A64" s="5" t="s">
        <v>1818</v>
      </c>
      <c r="B64" s="5" t="s">
        <v>66</v>
      </c>
      <c r="C64" s="5" t="s">
        <v>668</v>
      </c>
      <c r="D64" s="5" t="s">
        <v>66</v>
      </c>
    </row>
    <row r="65" spans="1:4" x14ac:dyDescent="0.25">
      <c r="A65" s="5" t="s">
        <v>1819</v>
      </c>
      <c r="B65" s="5" t="s">
        <v>54</v>
      </c>
      <c r="C65" s="5" t="s">
        <v>1360</v>
      </c>
      <c r="D65" s="5" t="s">
        <v>54</v>
      </c>
    </row>
    <row r="66" spans="1:4" x14ac:dyDescent="0.25">
      <c r="A66" s="5" t="s">
        <v>1820</v>
      </c>
      <c r="B66" s="5" t="s">
        <v>55</v>
      </c>
      <c r="C66" s="5" t="s">
        <v>1363</v>
      </c>
      <c r="D66" s="5" t="s">
        <v>55</v>
      </c>
    </row>
    <row r="67" spans="1:4" x14ac:dyDescent="0.25">
      <c r="A67" s="5" t="s">
        <v>1821</v>
      </c>
      <c r="B67" s="5" t="s">
        <v>45</v>
      </c>
      <c r="C67" s="5" t="s">
        <v>213</v>
      </c>
      <c r="D67" s="5" t="s">
        <v>45</v>
      </c>
    </row>
    <row r="68" spans="1:4" x14ac:dyDescent="0.25">
      <c r="A68" s="5" t="s">
        <v>1822</v>
      </c>
      <c r="B68" s="5" t="s">
        <v>43</v>
      </c>
      <c r="C68" s="5" t="s">
        <v>1392</v>
      </c>
      <c r="D68" s="5" t="s">
        <v>43</v>
      </c>
    </row>
    <row r="69" spans="1:4" x14ac:dyDescent="0.25">
      <c r="A69" s="5" t="s">
        <v>1824</v>
      </c>
      <c r="B69" s="5" t="s">
        <v>24</v>
      </c>
      <c r="C69" s="5" t="s">
        <v>1823</v>
      </c>
      <c r="D69" s="5" t="s">
        <v>24</v>
      </c>
    </row>
    <row r="70" spans="1:4" x14ac:dyDescent="0.25">
      <c r="A70" s="5" t="s">
        <v>1826</v>
      </c>
      <c r="B70" s="5" t="s">
        <v>25</v>
      </c>
      <c r="C70" s="5" t="s">
        <v>1825</v>
      </c>
      <c r="D70" s="5" t="s">
        <v>25</v>
      </c>
    </row>
    <row r="71" spans="1:4" x14ac:dyDescent="0.25">
      <c r="A71" s="5" t="s">
        <v>1828</v>
      </c>
      <c r="B71" s="5" t="s">
        <v>26</v>
      </c>
      <c r="C71" s="5" t="s">
        <v>1827</v>
      </c>
      <c r="D71" s="5" t="s">
        <v>26</v>
      </c>
    </row>
    <row r="72" spans="1:4" x14ac:dyDescent="0.25">
      <c r="A72" s="5" t="s">
        <v>1830</v>
      </c>
      <c r="B72" s="5" t="s">
        <v>20</v>
      </c>
      <c r="C72" s="5" t="s">
        <v>1829</v>
      </c>
      <c r="D72" s="5" t="s">
        <v>20</v>
      </c>
    </row>
    <row r="73" spans="1:4" x14ac:dyDescent="0.25">
      <c r="A73" s="5" t="s">
        <v>1832</v>
      </c>
      <c r="B73" s="5" t="s">
        <v>21</v>
      </c>
      <c r="C73" s="5" t="s">
        <v>1831</v>
      </c>
      <c r="D73" s="5" t="s">
        <v>21</v>
      </c>
    </row>
    <row r="74" spans="1:4" x14ac:dyDescent="0.25">
      <c r="A74" s="5" t="s">
        <v>1834</v>
      </c>
      <c r="B74" s="5" t="s">
        <v>22</v>
      </c>
      <c r="C74" s="5" t="s">
        <v>1833</v>
      </c>
      <c r="D74" s="5" t="s">
        <v>22</v>
      </c>
    </row>
    <row r="75" spans="1:4" x14ac:dyDescent="0.25">
      <c r="A75" s="5" t="s">
        <v>1836</v>
      </c>
      <c r="B75" s="5" t="s">
        <v>23</v>
      </c>
      <c r="C75" s="5" t="s">
        <v>1835</v>
      </c>
      <c r="D75" s="5" t="s">
        <v>23</v>
      </c>
    </row>
    <row r="76" spans="1:4" x14ac:dyDescent="0.25">
      <c r="A76" s="5" t="s">
        <v>1838</v>
      </c>
      <c r="B76" s="5" t="s">
        <v>27</v>
      </c>
      <c r="C76" s="5" t="s">
        <v>1837</v>
      </c>
      <c r="D76" s="5" t="s">
        <v>27</v>
      </c>
    </row>
    <row r="77" spans="1:4" x14ac:dyDescent="0.25">
      <c r="A77" s="5" t="s">
        <v>4</v>
      </c>
      <c r="B77" s="5" t="s">
        <v>4</v>
      </c>
      <c r="C77" s="5" t="s">
        <v>4</v>
      </c>
      <c r="D77" s="5" t="s">
        <v>4</v>
      </c>
    </row>
    <row r="78" spans="1:4" x14ac:dyDescent="0.25">
      <c r="A78" s="5" t="s">
        <v>6</v>
      </c>
      <c r="B78" s="5" t="s">
        <v>6</v>
      </c>
      <c r="C78" s="5" t="s">
        <v>6</v>
      </c>
      <c r="D78" s="5" t="s">
        <v>6</v>
      </c>
    </row>
    <row r="79" spans="1:4" x14ac:dyDescent="0.25">
      <c r="A79" s="5" t="s">
        <v>5</v>
      </c>
      <c r="B79" s="5" t="s">
        <v>5</v>
      </c>
      <c r="C79" s="5" t="s">
        <v>5</v>
      </c>
      <c r="D79" s="5" t="s">
        <v>5</v>
      </c>
    </row>
    <row r="80" spans="1:4" x14ac:dyDescent="0.25">
      <c r="A80" s="5" t="s">
        <v>8</v>
      </c>
      <c r="B80" s="5" t="s">
        <v>8</v>
      </c>
      <c r="C80" s="5" t="s">
        <v>8</v>
      </c>
      <c r="D80" s="5" t="s">
        <v>8</v>
      </c>
    </row>
    <row r="81" spans="1:4" x14ac:dyDescent="0.25">
      <c r="A81" s="5" t="s">
        <v>7</v>
      </c>
      <c r="B81" s="5" t="s">
        <v>7</v>
      </c>
      <c r="C81" s="5" t="s">
        <v>7</v>
      </c>
      <c r="D81" s="5" t="s">
        <v>7</v>
      </c>
    </row>
    <row r="82" spans="1:4" x14ac:dyDescent="0.25">
      <c r="A82" s="5" t="s">
        <v>562</v>
      </c>
      <c r="B82" s="5" t="s">
        <v>562</v>
      </c>
      <c r="C82" s="5" t="s">
        <v>562</v>
      </c>
      <c r="D82" s="5" t="s">
        <v>562</v>
      </c>
    </row>
    <row r="83" spans="1:4" x14ac:dyDescent="0.25">
      <c r="A83" s="5" t="s">
        <v>1839</v>
      </c>
      <c r="B83" s="5" t="s">
        <v>28</v>
      </c>
      <c r="C83" s="5" t="s">
        <v>573</v>
      </c>
      <c r="D83" s="5" t="s">
        <v>28</v>
      </c>
    </row>
    <row r="84" spans="1:4" x14ac:dyDescent="0.25">
      <c r="A84" s="5" t="s">
        <v>1841</v>
      </c>
      <c r="B84" s="5" t="s">
        <v>1941</v>
      </c>
      <c r="C84" s="5" t="s">
        <v>1840</v>
      </c>
      <c r="D84" s="5" t="s">
        <v>1941</v>
      </c>
    </row>
    <row r="85" spans="1:4" x14ac:dyDescent="0.25">
      <c r="A85" s="5" t="s">
        <v>1843</v>
      </c>
      <c r="B85" s="5" t="s">
        <v>1942</v>
      </c>
      <c r="C85" s="5" t="s">
        <v>1842</v>
      </c>
      <c r="D85" s="5" t="s">
        <v>1942</v>
      </c>
    </row>
    <row r="86" spans="1:4" x14ac:dyDescent="0.25">
      <c r="A86" s="5" t="s">
        <v>1845</v>
      </c>
      <c r="B86" s="5" t="s">
        <v>36</v>
      </c>
      <c r="C86" s="5" t="s">
        <v>1844</v>
      </c>
      <c r="D86" s="5" t="s">
        <v>36</v>
      </c>
    </row>
    <row r="87" spans="1:4" x14ac:dyDescent="0.25">
      <c r="A87" s="5" t="s">
        <v>1846</v>
      </c>
      <c r="B87" s="5" t="s">
        <v>35</v>
      </c>
      <c r="C87" s="5" t="s">
        <v>737</v>
      </c>
      <c r="D87" s="5" t="s">
        <v>35</v>
      </c>
    </row>
    <row r="88" spans="1:4" x14ac:dyDescent="0.25">
      <c r="A88" s="5" t="s">
        <v>1847</v>
      </c>
      <c r="B88" s="5" t="s">
        <v>19</v>
      </c>
      <c r="C88" s="5" t="s">
        <v>606</v>
      </c>
      <c r="D88" s="5" t="s">
        <v>19</v>
      </c>
    </row>
    <row r="89" spans="1:4" x14ac:dyDescent="0.25">
      <c r="A89" s="6" t="s">
        <v>1848</v>
      </c>
      <c r="B89" s="6" t="s">
        <v>84</v>
      </c>
      <c r="C89" s="6" t="s">
        <v>250</v>
      </c>
      <c r="D89" s="6" t="s">
        <v>84</v>
      </c>
    </row>
    <row r="90" spans="1:4" x14ac:dyDescent="0.25">
      <c r="A90" s="5" t="s">
        <v>1849</v>
      </c>
      <c r="B90" s="5" t="s">
        <v>18</v>
      </c>
      <c r="C90" s="5" t="s">
        <v>250</v>
      </c>
      <c r="D90" s="5" t="s">
        <v>18</v>
      </c>
    </row>
    <row r="91" spans="1:4" x14ac:dyDescent="0.25">
      <c r="A91" s="5" t="s">
        <v>1851</v>
      </c>
      <c r="B91" s="5" t="s">
        <v>1943</v>
      </c>
      <c r="C91" s="5" t="s">
        <v>1850</v>
      </c>
      <c r="D91" s="5" t="s">
        <v>1943</v>
      </c>
    </row>
    <row r="92" spans="1:4" x14ac:dyDescent="0.25">
      <c r="A92" s="5" t="s">
        <v>1853</v>
      </c>
      <c r="B92" s="5" t="s">
        <v>1944</v>
      </c>
      <c r="C92" s="5" t="s">
        <v>1852</v>
      </c>
      <c r="D92" s="5" t="s">
        <v>1944</v>
      </c>
    </row>
    <row r="93" spans="1:4" x14ac:dyDescent="0.25">
      <c r="A93" s="5" t="s">
        <v>1855</v>
      </c>
      <c r="B93" s="5" t="s">
        <v>1945</v>
      </c>
      <c r="C93" s="5" t="s">
        <v>1854</v>
      </c>
      <c r="D93" s="5" t="s">
        <v>1945</v>
      </c>
    </row>
    <row r="94" spans="1:4" x14ac:dyDescent="0.25">
      <c r="A94" s="5" t="s">
        <v>1857</v>
      </c>
      <c r="B94" s="5" t="s">
        <v>1946</v>
      </c>
      <c r="C94" s="5" t="s">
        <v>1856</v>
      </c>
      <c r="D94" s="5" t="s">
        <v>1946</v>
      </c>
    </row>
    <row r="95" spans="1:4" x14ac:dyDescent="0.25">
      <c r="A95" s="5" t="s">
        <v>1858</v>
      </c>
      <c r="B95" s="5" t="s">
        <v>69</v>
      </c>
      <c r="C95" s="5" t="s">
        <v>897</v>
      </c>
      <c r="D95" s="5" t="s">
        <v>69</v>
      </c>
    </row>
    <row r="96" spans="1:4" x14ac:dyDescent="0.25">
      <c r="A96" s="5" t="s">
        <v>1860</v>
      </c>
      <c r="B96" s="5" t="s">
        <v>1947</v>
      </c>
      <c r="C96" s="5" t="s">
        <v>1859</v>
      </c>
      <c r="D96" s="5" t="s">
        <v>1947</v>
      </c>
    </row>
    <row r="97" spans="1:4" x14ac:dyDescent="0.25">
      <c r="A97" s="5" t="s">
        <v>1861</v>
      </c>
      <c r="B97" s="5" t="s">
        <v>16</v>
      </c>
      <c r="C97" s="5" t="s">
        <v>820</v>
      </c>
      <c r="D97" s="5" t="s">
        <v>16</v>
      </c>
    </row>
    <row r="98" spans="1:4" x14ac:dyDescent="0.25">
      <c r="A98" s="5" t="s">
        <v>1863</v>
      </c>
      <c r="B98" s="5" t="s">
        <v>1863</v>
      </c>
      <c r="C98" s="5" t="s">
        <v>1862</v>
      </c>
      <c r="D98" s="5" t="s">
        <v>1863</v>
      </c>
    </row>
    <row r="99" spans="1:4" x14ac:dyDescent="0.25">
      <c r="A99" s="5" t="s">
        <v>1865</v>
      </c>
      <c r="B99" s="5" t="s">
        <v>1865</v>
      </c>
      <c r="C99" s="5" t="s">
        <v>1864</v>
      </c>
      <c r="D99" s="5" t="s">
        <v>1865</v>
      </c>
    </row>
    <row r="100" spans="1:4" x14ac:dyDescent="0.25">
      <c r="A100" s="5" t="s">
        <v>1867</v>
      </c>
      <c r="B100" s="5" t="s">
        <v>1867</v>
      </c>
      <c r="C100" s="5" t="s">
        <v>1866</v>
      </c>
      <c r="D100" s="5" t="s">
        <v>1867</v>
      </c>
    </row>
    <row r="101" spans="1:4" x14ac:dyDescent="0.25">
      <c r="A101" s="5" t="s">
        <v>1869</v>
      </c>
      <c r="B101" s="5" t="s">
        <v>1869</v>
      </c>
      <c r="C101" s="5" t="s">
        <v>1868</v>
      </c>
      <c r="D101" s="5" t="s">
        <v>1869</v>
      </c>
    </row>
    <row r="102" spans="1:4" x14ac:dyDescent="0.25">
      <c r="A102" s="5" t="s">
        <v>1871</v>
      </c>
      <c r="B102" s="5" t="s">
        <v>1871</v>
      </c>
      <c r="C102" s="5" t="s">
        <v>1870</v>
      </c>
      <c r="D102" s="5" t="s">
        <v>1871</v>
      </c>
    </row>
    <row r="103" spans="1:4" x14ac:dyDescent="0.25">
      <c r="A103" s="5" t="s">
        <v>1873</v>
      </c>
      <c r="B103" s="5" t="s">
        <v>1873</v>
      </c>
      <c r="C103" s="5" t="s">
        <v>1872</v>
      </c>
      <c r="D103" s="5" t="s">
        <v>1873</v>
      </c>
    </row>
    <row r="104" spans="1:4" x14ac:dyDescent="0.25">
      <c r="A104" s="5" t="s">
        <v>1875</v>
      </c>
      <c r="B104" s="5" t="s">
        <v>1875</v>
      </c>
      <c r="C104" s="5" t="s">
        <v>1874</v>
      </c>
      <c r="D104" s="5" t="s">
        <v>1875</v>
      </c>
    </row>
    <row r="105" spans="1:4" x14ac:dyDescent="0.25">
      <c r="A105" s="5" t="s">
        <v>1877</v>
      </c>
      <c r="B105" s="5" t="s">
        <v>1877</v>
      </c>
      <c r="C105" s="5" t="s">
        <v>1876</v>
      </c>
      <c r="D105" s="5" t="s">
        <v>1877</v>
      </c>
    </row>
    <row r="106" spans="1:4" x14ac:dyDescent="0.25">
      <c r="A106" s="5" t="s">
        <v>1879</v>
      </c>
      <c r="B106" s="5" t="s">
        <v>1879</v>
      </c>
      <c r="C106" s="5" t="s">
        <v>1878</v>
      </c>
      <c r="D106" s="5" t="s">
        <v>1879</v>
      </c>
    </row>
    <row r="107" spans="1:4" x14ac:dyDescent="0.25">
      <c r="A107" s="5" t="s">
        <v>1881</v>
      </c>
      <c r="B107" s="5" t="s">
        <v>1881</v>
      </c>
      <c r="C107" s="5" t="s">
        <v>1880</v>
      </c>
      <c r="D107" s="5" t="s">
        <v>1881</v>
      </c>
    </row>
    <row r="108" spans="1:4" x14ac:dyDescent="0.25">
      <c r="A108" s="5" t="s">
        <v>1883</v>
      </c>
      <c r="B108" s="5" t="s">
        <v>1883</v>
      </c>
      <c r="C108" s="5" t="s">
        <v>1882</v>
      </c>
      <c r="D108" s="5" t="s">
        <v>1883</v>
      </c>
    </row>
    <row r="109" spans="1:4" x14ac:dyDescent="0.25">
      <c r="A109" s="5" t="s">
        <v>1885</v>
      </c>
      <c r="B109" s="5" t="s">
        <v>1885</v>
      </c>
      <c r="C109" s="5" t="s">
        <v>1884</v>
      </c>
      <c r="D109" s="5" t="s">
        <v>1885</v>
      </c>
    </row>
    <row r="110" spans="1:4" x14ac:dyDescent="0.25">
      <c r="A110" s="5" t="s">
        <v>1887</v>
      </c>
      <c r="B110" s="5" t="s">
        <v>1887</v>
      </c>
      <c r="C110" s="5" t="s">
        <v>1886</v>
      </c>
      <c r="D110" s="5" t="s">
        <v>1887</v>
      </c>
    </row>
    <row r="111" spans="1:4" x14ac:dyDescent="0.25">
      <c r="A111" s="5" t="s">
        <v>1889</v>
      </c>
      <c r="B111" s="5" t="s">
        <v>1889</v>
      </c>
      <c r="C111" s="5" t="s">
        <v>1888</v>
      </c>
      <c r="D111" s="5" t="s">
        <v>1889</v>
      </c>
    </row>
    <row r="112" spans="1:4" x14ac:dyDescent="0.25">
      <c r="A112" s="5" t="s">
        <v>1891</v>
      </c>
      <c r="B112" s="5" t="s">
        <v>1891</v>
      </c>
      <c r="C112" s="5" t="s">
        <v>1890</v>
      </c>
      <c r="D112" s="5" t="s">
        <v>1891</v>
      </c>
    </row>
    <row r="113" spans="1:4" x14ac:dyDescent="0.25">
      <c r="A113" s="5" t="s">
        <v>1893</v>
      </c>
      <c r="B113" s="5" t="s">
        <v>1893</v>
      </c>
      <c r="C113" s="5" t="s">
        <v>1892</v>
      </c>
      <c r="D113" s="5" t="s">
        <v>1893</v>
      </c>
    </row>
    <row r="114" spans="1:4" x14ac:dyDescent="0.25">
      <c r="A114" s="5" t="s">
        <v>1895</v>
      </c>
      <c r="B114" s="5" t="s">
        <v>1895</v>
      </c>
      <c r="C114" s="5" t="s">
        <v>1894</v>
      </c>
      <c r="D114" s="5" t="s">
        <v>1895</v>
      </c>
    </row>
    <row r="115" spans="1:4" x14ac:dyDescent="0.25">
      <c r="A115" s="5" t="s">
        <v>1897</v>
      </c>
      <c r="B115" s="5" t="s">
        <v>1897</v>
      </c>
      <c r="C115" s="5" t="s">
        <v>1896</v>
      </c>
      <c r="D115" s="5" t="s">
        <v>1897</v>
      </c>
    </row>
    <row r="116" spans="1:4" x14ac:dyDescent="0.25">
      <c r="A116" s="5" t="s">
        <v>1899</v>
      </c>
      <c r="B116" s="5" t="s">
        <v>1899</v>
      </c>
      <c r="C116" s="5" t="s">
        <v>1898</v>
      </c>
      <c r="D116" s="5" t="s">
        <v>1899</v>
      </c>
    </row>
    <row r="117" spans="1:4" x14ac:dyDescent="0.25">
      <c r="A117" s="5" t="s">
        <v>1901</v>
      </c>
      <c r="B117" s="5" t="s">
        <v>1901</v>
      </c>
      <c r="C117" s="5" t="s">
        <v>1900</v>
      </c>
      <c r="D117" s="5" t="s">
        <v>1901</v>
      </c>
    </row>
    <row r="118" spans="1:4" x14ac:dyDescent="0.25">
      <c r="A118" s="5" t="s">
        <v>1903</v>
      </c>
      <c r="B118" s="5" t="s">
        <v>1903</v>
      </c>
      <c r="C118" s="5" t="s">
        <v>1902</v>
      </c>
      <c r="D118" s="5" t="s">
        <v>1903</v>
      </c>
    </row>
    <row r="119" spans="1:4" x14ac:dyDescent="0.25">
      <c r="A119" s="5" t="s">
        <v>1905</v>
      </c>
      <c r="B119" s="5" t="s">
        <v>1905</v>
      </c>
      <c r="C119" s="5" t="s">
        <v>1904</v>
      </c>
      <c r="D119" s="5" t="s">
        <v>1905</v>
      </c>
    </row>
    <row r="120" spans="1:4" x14ac:dyDescent="0.25">
      <c r="A120" s="5" t="s">
        <v>1906</v>
      </c>
      <c r="B120" s="5" t="s">
        <v>1906</v>
      </c>
      <c r="C120" s="5" t="s">
        <v>1862</v>
      </c>
      <c r="D120" s="5" t="s">
        <v>1906</v>
      </c>
    </row>
    <row r="121" spans="1:4" x14ac:dyDescent="0.25">
      <c r="A121" s="5" t="s">
        <v>1908</v>
      </c>
      <c r="B121" s="5" t="s">
        <v>1908</v>
      </c>
      <c r="C121" s="5" t="s">
        <v>1907</v>
      </c>
      <c r="D121" s="5" t="s">
        <v>1908</v>
      </c>
    </row>
    <row r="122" spans="1:4" x14ac:dyDescent="0.25">
      <c r="A122" s="5" t="s">
        <v>1910</v>
      </c>
      <c r="B122" s="5" t="s">
        <v>1910</v>
      </c>
      <c r="C122" s="5" t="s">
        <v>1909</v>
      </c>
      <c r="D122" s="5" t="s">
        <v>1910</v>
      </c>
    </row>
    <row r="123" spans="1:4" x14ac:dyDescent="0.25">
      <c r="A123" s="5" t="s">
        <v>1912</v>
      </c>
      <c r="B123" s="5" t="s">
        <v>1912</v>
      </c>
      <c r="C123" s="5" t="s">
        <v>1911</v>
      </c>
      <c r="D123" s="5" t="s">
        <v>1912</v>
      </c>
    </row>
    <row r="124" spans="1:4" x14ac:dyDescent="0.25">
      <c r="A124" s="5" t="s">
        <v>1914</v>
      </c>
      <c r="B124" s="5" t="s">
        <v>1914</v>
      </c>
      <c r="C124" s="5" t="s">
        <v>1913</v>
      </c>
      <c r="D124" s="5" t="s">
        <v>1914</v>
      </c>
    </row>
    <row r="125" spans="1:4" x14ac:dyDescent="0.25">
      <c r="A125" s="5" t="s">
        <v>1916</v>
      </c>
      <c r="B125" s="5" t="s">
        <v>1916</v>
      </c>
      <c r="C125" s="5" t="s">
        <v>1915</v>
      </c>
      <c r="D125" s="5" t="s">
        <v>1916</v>
      </c>
    </row>
    <row r="126" spans="1:4" x14ac:dyDescent="0.25">
      <c r="A126" s="5" t="s">
        <v>1918</v>
      </c>
      <c r="B126" s="5" t="s">
        <v>1918</v>
      </c>
      <c r="C126" s="5" t="s">
        <v>1917</v>
      </c>
      <c r="D126" s="5" t="s">
        <v>1918</v>
      </c>
    </row>
    <row r="127" spans="1:4" x14ac:dyDescent="0.25">
      <c r="A127" s="5" t="s">
        <v>1920</v>
      </c>
      <c r="B127" s="5" t="s">
        <v>1920</v>
      </c>
      <c r="C127" s="5" t="s">
        <v>1919</v>
      </c>
      <c r="D127" s="5" t="s">
        <v>1920</v>
      </c>
    </row>
    <row r="128" spans="1:4" x14ac:dyDescent="0.25">
      <c r="A128" s="5" t="s">
        <v>1922</v>
      </c>
      <c r="B128" s="5" t="s">
        <v>1922</v>
      </c>
      <c r="C128" s="5" t="s">
        <v>1921</v>
      </c>
      <c r="D128" s="5" t="s">
        <v>1922</v>
      </c>
    </row>
    <row r="129" spans="1:4" x14ac:dyDescent="0.25">
      <c r="A129" s="5" t="s">
        <v>1924</v>
      </c>
      <c r="B129" s="5" t="s">
        <v>1924</v>
      </c>
      <c r="C129" s="5" t="s">
        <v>1923</v>
      </c>
      <c r="D129" s="5" t="s">
        <v>1924</v>
      </c>
    </row>
    <row r="130" spans="1:4" x14ac:dyDescent="0.25">
      <c r="A130" s="5" t="s">
        <v>1926</v>
      </c>
      <c r="B130" s="5" t="s">
        <v>1926</v>
      </c>
      <c r="C130" s="5" t="s">
        <v>1925</v>
      </c>
      <c r="D130" s="5" t="s">
        <v>1926</v>
      </c>
    </row>
    <row r="131" spans="1:4" x14ac:dyDescent="0.25">
      <c r="A131" s="5" t="s">
        <v>1927</v>
      </c>
      <c r="B131" s="5" t="s">
        <v>1927</v>
      </c>
      <c r="C131" s="5" t="s">
        <v>1927</v>
      </c>
      <c r="D131" s="5" t="s">
        <v>1927</v>
      </c>
    </row>
    <row r="132" spans="1:4" x14ac:dyDescent="0.25">
      <c r="A132" s="5" t="s">
        <v>91</v>
      </c>
      <c r="B132" s="5" t="s">
        <v>91</v>
      </c>
      <c r="C132" s="7" t="s">
        <v>1928</v>
      </c>
      <c r="D132" s="5" t="s">
        <v>91</v>
      </c>
    </row>
    <row r="133" spans="1:4" x14ac:dyDescent="0.25">
      <c r="A133" s="5" t="s">
        <v>92</v>
      </c>
      <c r="B133" s="5" t="s">
        <v>92</v>
      </c>
      <c r="C133" s="7" t="s">
        <v>1929</v>
      </c>
      <c r="D133" s="5" t="s">
        <v>92</v>
      </c>
    </row>
    <row r="134" spans="1:4" x14ac:dyDescent="0.25">
      <c r="A134" s="5" t="s">
        <v>17</v>
      </c>
      <c r="B134" s="5" t="s">
        <v>17</v>
      </c>
      <c r="C134" s="7" t="s">
        <v>1930</v>
      </c>
      <c r="D134" s="5" t="s">
        <v>17</v>
      </c>
    </row>
    <row r="135" spans="1:4" x14ac:dyDescent="0.25">
      <c r="A135" s="5" t="s">
        <v>94</v>
      </c>
      <c r="B135" s="5" t="s">
        <v>94</v>
      </c>
      <c r="C135" s="7" t="s">
        <v>1931</v>
      </c>
      <c r="D135" s="5" t="s">
        <v>94</v>
      </c>
    </row>
    <row r="136" spans="1:4" x14ac:dyDescent="0.25">
      <c r="A136" s="5" t="s">
        <v>95</v>
      </c>
      <c r="B136" s="5" t="s">
        <v>95</v>
      </c>
      <c r="C136" s="7" t="s">
        <v>1932</v>
      </c>
      <c r="D136" s="5" t="s">
        <v>95</v>
      </c>
    </row>
    <row r="137" spans="1:4" x14ac:dyDescent="0.25">
      <c r="A137" s="5" t="s">
        <v>38</v>
      </c>
      <c r="B137" s="5" t="s">
        <v>38</v>
      </c>
      <c r="C137" s="8" t="s">
        <v>1933</v>
      </c>
      <c r="D137" s="5" t="s">
        <v>38</v>
      </c>
    </row>
    <row r="138" spans="1:4" x14ac:dyDescent="0.25">
      <c r="A138" s="5" t="s">
        <v>96</v>
      </c>
      <c r="B138" s="5" t="s">
        <v>96</v>
      </c>
      <c r="C138" s="7" t="s">
        <v>1931</v>
      </c>
      <c r="D138" s="5" t="s">
        <v>96</v>
      </c>
    </row>
    <row r="139" spans="1:4" x14ac:dyDescent="0.25">
      <c r="A139" s="5" t="s">
        <v>9</v>
      </c>
      <c r="B139" s="5" t="s">
        <v>9</v>
      </c>
      <c r="C139" s="5" t="s">
        <v>9</v>
      </c>
      <c r="D139" s="5" t="s">
        <v>9</v>
      </c>
    </row>
    <row r="140" spans="1:4" x14ac:dyDescent="0.25">
      <c r="A140" s="5" t="s">
        <v>10</v>
      </c>
      <c r="B140" s="5" t="s">
        <v>10</v>
      </c>
      <c r="C140" s="5" t="s">
        <v>10</v>
      </c>
      <c r="D140" s="5" t="s">
        <v>10</v>
      </c>
    </row>
    <row r="141" spans="1:4" x14ac:dyDescent="0.25">
      <c r="A141" s="5" t="s">
        <v>11</v>
      </c>
      <c r="B141" s="5" t="s">
        <v>11</v>
      </c>
      <c r="C141" s="5" t="s">
        <v>11</v>
      </c>
      <c r="D141" s="5" t="s">
        <v>11</v>
      </c>
    </row>
  </sheetData>
  <phoneticPr fontId="2" type="noConversion"/>
  <conditionalFormatting sqref="C1">
    <cfRule type="duplicateValues" dxfId="95" priority="95"/>
  </conditionalFormatting>
  <conditionalFormatting sqref="A1">
    <cfRule type="duplicateValues" dxfId="94" priority="94"/>
  </conditionalFormatting>
  <conditionalFormatting sqref="C7">
    <cfRule type="duplicateValues" dxfId="93" priority="93"/>
  </conditionalFormatting>
  <conditionalFormatting sqref="C8">
    <cfRule type="duplicateValues" dxfId="92" priority="92"/>
  </conditionalFormatting>
  <conditionalFormatting sqref="C9">
    <cfRule type="duplicateValues" dxfId="91" priority="91"/>
  </conditionalFormatting>
  <conditionalFormatting sqref="C10">
    <cfRule type="duplicateValues" dxfId="90" priority="90"/>
  </conditionalFormatting>
  <conditionalFormatting sqref="C11">
    <cfRule type="duplicateValues" dxfId="89" priority="89"/>
  </conditionalFormatting>
  <conditionalFormatting sqref="C12">
    <cfRule type="duplicateValues" dxfId="88" priority="88"/>
  </conditionalFormatting>
  <conditionalFormatting sqref="C13">
    <cfRule type="duplicateValues" dxfId="87" priority="87"/>
  </conditionalFormatting>
  <conditionalFormatting sqref="C14">
    <cfRule type="duplicateValues" dxfId="86" priority="86"/>
  </conditionalFormatting>
  <conditionalFormatting sqref="C15">
    <cfRule type="duplicateValues" dxfId="85" priority="85"/>
  </conditionalFormatting>
  <conditionalFormatting sqref="C16">
    <cfRule type="duplicateValues" dxfId="84" priority="84"/>
  </conditionalFormatting>
  <conditionalFormatting sqref="C17">
    <cfRule type="duplicateValues" dxfId="83" priority="83"/>
  </conditionalFormatting>
  <conditionalFormatting sqref="C18">
    <cfRule type="duplicateValues" dxfId="82" priority="82"/>
  </conditionalFormatting>
  <conditionalFormatting sqref="C19">
    <cfRule type="duplicateValues" dxfId="81" priority="81"/>
  </conditionalFormatting>
  <conditionalFormatting sqref="C20">
    <cfRule type="duplicateValues" dxfId="80" priority="80"/>
  </conditionalFormatting>
  <conditionalFormatting sqref="C21">
    <cfRule type="duplicateValues" dxfId="79" priority="79"/>
  </conditionalFormatting>
  <conditionalFormatting sqref="C22">
    <cfRule type="duplicateValues" dxfId="78" priority="78"/>
  </conditionalFormatting>
  <conditionalFormatting sqref="C23">
    <cfRule type="duplicateValues" dxfId="77" priority="77"/>
  </conditionalFormatting>
  <conditionalFormatting sqref="C24">
    <cfRule type="duplicateValues" dxfId="76" priority="76"/>
  </conditionalFormatting>
  <conditionalFormatting sqref="C25">
    <cfRule type="duplicateValues" dxfId="75" priority="75"/>
  </conditionalFormatting>
  <conditionalFormatting sqref="C26">
    <cfRule type="duplicateValues" dxfId="74" priority="74"/>
  </conditionalFormatting>
  <conditionalFormatting sqref="C27">
    <cfRule type="duplicateValues" dxfId="73" priority="73"/>
  </conditionalFormatting>
  <conditionalFormatting sqref="C28">
    <cfRule type="duplicateValues" dxfId="72" priority="72"/>
  </conditionalFormatting>
  <conditionalFormatting sqref="C29">
    <cfRule type="duplicateValues" dxfId="71" priority="71"/>
  </conditionalFormatting>
  <conditionalFormatting sqref="C30">
    <cfRule type="duplicateValues" dxfId="70" priority="70"/>
  </conditionalFormatting>
  <conditionalFormatting sqref="C31">
    <cfRule type="duplicateValues" dxfId="69" priority="69"/>
  </conditionalFormatting>
  <conditionalFormatting sqref="C32">
    <cfRule type="duplicateValues" dxfId="68" priority="68"/>
  </conditionalFormatting>
  <conditionalFormatting sqref="C33">
    <cfRule type="duplicateValues" dxfId="67" priority="67"/>
  </conditionalFormatting>
  <conditionalFormatting sqref="C34">
    <cfRule type="duplicateValues" dxfId="66" priority="66"/>
  </conditionalFormatting>
  <conditionalFormatting sqref="C35">
    <cfRule type="duplicateValues" dxfId="65" priority="65"/>
  </conditionalFormatting>
  <conditionalFormatting sqref="C36">
    <cfRule type="duplicateValues" dxfId="64" priority="64"/>
  </conditionalFormatting>
  <conditionalFormatting sqref="C37">
    <cfRule type="duplicateValues" dxfId="63" priority="63"/>
  </conditionalFormatting>
  <conditionalFormatting sqref="C38">
    <cfRule type="duplicateValues" dxfId="62" priority="62"/>
  </conditionalFormatting>
  <conditionalFormatting sqref="C39">
    <cfRule type="duplicateValues" dxfId="61" priority="61"/>
  </conditionalFormatting>
  <conditionalFormatting sqref="C40">
    <cfRule type="duplicateValues" dxfId="60" priority="60"/>
  </conditionalFormatting>
  <conditionalFormatting sqref="C41">
    <cfRule type="duplicateValues" dxfId="59" priority="59"/>
  </conditionalFormatting>
  <conditionalFormatting sqref="C42">
    <cfRule type="duplicateValues" dxfId="58" priority="58"/>
  </conditionalFormatting>
  <conditionalFormatting sqref="C43">
    <cfRule type="duplicateValues" dxfId="57" priority="57"/>
  </conditionalFormatting>
  <conditionalFormatting sqref="C44">
    <cfRule type="duplicateValues" dxfId="56" priority="56"/>
  </conditionalFormatting>
  <conditionalFormatting sqref="C45">
    <cfRule type="duplicateValues" dxfId="55" priority="55"/>
  </conditionalFormatting>
  <conditionalFormatting sqref="C46">
    <cfRule type="duplicateValues" dxfId="54" priority="54"/>
  </conditionalFormatting>
  <conditionalFormatting sqref="C47">
    <cfRule type="duplicateValues" dxfId="53" priority="53"/>
  </conditionalFormatting>
  <conditionalFormatting sqref="C48">
    <cfRule type="duplicateValues" dxfId="52" priority="52"/>
  </conditionalFormatting>
  <conditionalFormatting sqref="C49">
    <cfRule type="duplicateValues" dxfId="51" priority="51"/>
  </conditionalFormatting>
  <conditionalFormatting sqref="C50">
    <cfRule type="duplicateValues" dxfId="50" priority="50"/>
  </conditionalFormatting>
  <conditionalFormatting sqref="C51">
    <cfRule type="duplicateValues" dxfId="49" priority="49"/>
  </conditionalFormatting>
  <conditionalFormatting sqref="C52">
    <cfRule type="duplicateValues" dxfId="48" priority="48"/>
  </conditionalFormatting>
  <conditionalFormatting sqref="C53">
    <cfRule type="duplicateValues" dxfId="47" priority="47"/>
  </conditionalFormatting>
  <conditionalFormatting sqref="C54">
    <cfRule type="duplicateValues" dxfId="46" priority="46"/>
  </conditionalFormatting>
  <conditionalFormatting sqref="C55">
    <cfRule type="duplicateValues" dxfId="45" priority="45"/>
  </conditionalFormatting>
  <conditionalFormatting sqref="C56">
    <cfRule type="duplicateValues" dxfId="44" priority="44"/>
  </conditionalFormatting>
  <conditionalFormatting sqref="C57">
    <cfRule type="duplicateValues" dxfId="43" priority="43"/>
  </conditionalFormatting>
  <conditionalFormatting sqref="C58">
    <cfRule type="duplicateValues" dxfId="42" priority="42"/>
  </conditionalFormatting>
  <conditionalFormatting sqref="C59">
    <cfRule type="duplicateValues" dxfId="41" priority="41"/>
  </conditionalFormatting>
  <conditionalFormatting sqref="C60">
    <cfRule type="duplicateValues" dxfId="40" priority="40"/>
  </conditionalFormatting>
  <conditionalFormatting sqref="C61">
    <cfRule type="duplicateValues" dxfId="39" priority="39"/>
  </conditionalFormatting>
  <conditionalFormatting sqref="C62">
    <cfRule type="duplicateValues" dxfId="38" priority="38"/>
  </conditionalFormatting>
  <conditionalFormatting sqref="C63">
    <cfRule type="duplicateValues" dxfId="37" priority="37"/>
  </conditionalFormatting>
  <conditionalFormatting sqref="C64">
    <cfRule type="duplicateValues" dxfId="36" priority="36"/>
  </conditionalFormatting>
  <conditionalFormatting sqref="C65">
    <cfRule type="duplicateValues" dxfId="35" priority="35"/>
  </conditionalFormatting>
  <conditionalFormatting sqref="C66">
    <cfRule type="duplicateValues" dxfId="34" priority="34"/>
  </conditionalFormatting>
  <conditionalFormatting sqref="C67">
    <cfRule type="duplicateValues" dxfId="33" priority="33"/>
  </conditionalFormatting>
  <conditionalFormatting sqref="C68">
    <cfRule type="duplicateValues" dxfId="32" priority="32"/>
  </conditionalFormatting>
  <conditionalFormatting sqref="C69">
    <cfRule type="duplicateValues" dxfId="31" priority="31"/>
  </conditionalFormatting>
  <conditionalFormatting sqref="C70">
    <cfRule type="duplicateValues" dxfId="30" priority="30"/>
  </conditionalFormatting>
  <conditionalFormatting sqref="C71">
    <cfRule type="duplicateValues" dxfId="29" priority="29"/>
  </conditionalFormatting>
  <conditionalFormatting sqref="C72">
    <cfRule type="duplicateValues" dxfId="28" priority="28"/>
  </conditionalFormatting>
  <conditionalFormatting sqref="C73">
    <cfRule type="duplicateValues" dxfId="27" priority="27"/>
  </conditionalFormatting>
  <conditionalFormatting sqref="C74">
    <cfRule type="duplicateValues" dxfId="26" priority="26"/>
  </conditionalFormatting>
  <conditionalFormatting sqref="C75">
    <cfRule type="duplicateValues" dxfId="25" priority="25"/>
  </conditionalFormatting>
  <conditionalFormatting sqref="C76">
    <cfRule type="duplicateValues" dxfId="24" priority="24"/>
  </conditionalFormatting>
  <conditionalFormatting sqref="C77">
    <cfRule type="duplicateValues" dxfId="23" priority="23"/>
  </conditionalFormatting>
  <conditionalFormatting sqref="C78">
    <cfRule type="duplicateValues" dxfId="22" priority="22"/>
  </conditionalFormatting>
  <conditionalFormatting sqref="C79">
    <cfRule type="duplicateValues" dxfId="21" priority="21"/>
  </conditionalFormatting>
  <conditionalFormatting sqref="C80">
    <cfRule type="duplicateValues" dxfId="20" priority="20"/>
  </conditionalFormatting>
  <conditionalFormatting sqref="C81">
    <cfRule type="duplicateValues" dxfId="19" priority="19"/>
  </conditionalFormatting>
  <conditionalFormatting sqref="C82">
    <cfRule type="duplicateValues" dxfId="18" priority="18"/>
  </conditionalFormatting>
  <conditionalFormatting sqref="C83">
    <cfRule type="duplicateValues" dxfId="17" priority="17"/>
  </conditionalFormatting>
  <conditionalFormatting sqref="C84">
    <cfRule type="duplicateValues" dxfId="16" priority="16"/>
  </conditionalFormatting>
  <conditionalFormatting sqref="C85">
    <cfRule type="duplicateValues" dxfId="15" priority="15"/>
  </conditionalFormatting>
  <conditionalFormatting sqref="C86">
    <cfRule type="duplicateValues" dxfId="14" priority="14"/>
  </conditionalFormatting>
  <conditionalFormatting sqref="C87">
    <cfRule type="duplicateValues" dxfId="13" priority="13"/>
  </conditionalFormatting>
  <conditionalFormatting sqref="C88">
    <cfRule type="duplicateValues" dxfId="12" priority="12"/>
  </conditionalFormatting>
  <conditionalFormatting sqref="C89">
    <cfRule type="duplicateValues" dxfId="11" priority="11"/>
  </conditionalFormatting>
  <conditionalFormatting sqref="C90">
    <cfRule type="duplicateValues" dxfId="10" priority="10"/>
  </conditionalFormatting>
  <conditionalFormatting sqref="C91">
    <cfRule type="duplicateValues" dxfId="9" priority="9"/>
  </conditionalFormatting>
  <conditionalFormatting sqref="C92">
    <cfRule type="duplicateValues" dxfId="8" priority="8"/>
  </conditionalFormatting>
  <conditionalFormatting sqref="C93">
    <cfRule type="duplicateValues" dxfId="7" priority="7"/>
  </conditionalFormatting>
  <conditionalFormatting sqref="C94">
    <cfRule type="duplicateValues" dxfId="6" priority="6"/>
  </conditionalFormatting>
  <conditionalFormatting sqref="C95">
    <cfRule type="duplicateValues" dxfId="5" priority="5"/>
  </conditionalFormatting>
  <conditionalFormatting sqref="C96">
    <cfRule type="duplicateValues" dxfId="4" priority="4"/>
  </conditionalFormatting>
  <conditionalFormatting sqref="C97">
    <cfRule type="duplicateValues" dxfId="3" priority="3"/>
  </conditionalFormatting>
  <conditionalFormatting sqref="C2:C6">
    <cfRule type="duplicateValues" dxfId="2" priority="96"/>
  </conditionalFormatting>
  <conditionalFormatting sqref="B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9.5" x14ac:dyDescent="0.25"/>
  <cols>
    <col min="1" max="1" width="80"/>
  </cols>
  <sheetData>
    <row r="1" spans="1:1" x14ac:dyDescent="0.25">
      <c r="A1" t="s">
        <v>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74"/>
  <sheetViews>
    <sheetView zoomScale="70" zoomScaleNormal="70" workbookViewId="0">
      <pane ySplit="1" topLeftCell="A2" activePane="bottomLeft" state="frozen"/>
      <selection pane="bottomLeft" activeCell="C19" sqref="C19"/>
    </sheetView>
  </sheetViews>
  <sheetFormatPr defaultRowHeight="19.5" x14ac:dyDescent="0.25"/>
  <cols>
    <col min="1" max="1" width="30.5" customWidth="1"/>
    <col min="2" max="2" width="36.69921875" bestFit="1" customWidth="1"/>
    <col min="3" max="3" width="28.796875" bestFit="1" customWidth="1"/>
    <col min="4" max="4" width="40.3984375" style="9" customWidth="1"/>
    <col min="5" max="5" width="15.296875" customWidth="1"/>
  </cols>
  <sheetData>
    <row r="1" spans="1:5" x14ac:dyDescent="0.25">
      <c r="A1" s="1" t="s">
        <v>1948</v>
      </c>
      <c r="B1" s="1" t="s">
        <v>205</v>
      </c>
      <c r="C1" s="1" t="s">
        <v>206</v>
      </c>
    </row>
    <row r="2" spans="1:5" x14ac:dyDescent="0.25">
      <c r="A2" t="s">
        <v>53</v>
      </c>
      <c r="B2" t="s">
        <v>813</v>
      </c>
      <c r="C2" t="s">
        <v>259</v>
      </c>
      <c r="D2" s="9" t="s">
        <v>1950</v>
      </c>
      <c r="E2" t="b">
        <v>0</v>
      </c>
    </row>
    <row r="3" spans="1:5" x14ac:dyDescent="0.25">
      <c r="A3" t="s">
        <v>13</v>
      </c>
      <c r="B3" t="s">
        <v>1687</v>
      </c>
      <c r="C3" t="s">
        <v>1688</v>
      </c>
      <c r="D3" s="9" t="s">
        <v>1688</v>
      </c>
      <c r="E3" t="b">
        <v>0</v>
      </c>
    </row>
    <row r="4" spans="1:5" x14ac:dyDescent="0.25">
      <c r="A4" t="s">
        <v>50</v>
      </c>
      <c r="B4" t="s">
        <v>576</v>
      </c>
      <c r="C4" t="s">
        <v>1323</v>
      </c>
      <c r="D4" s="9" t="s">
        <v>1951</v>
      </c>
      <c r="E4" t="b">
        <v>0</v>
      </c>
    </row>
    <row r="5" spans="1:5" x14ac:dyDescent="0.25">
      <c r="A5" t="s">
        <v>47</v>
      </c>
      <c r="B5" t="s">
        <v>795</v>
      </c>
      <c r="C5" t="s">
        <v>1297</v>
      </c>
      <c r="D5" s="9" t="s">
        <v>1952</v>
      </c>
      <c r="E5" t="b">
        <v>0</v>
      </c>
    </row>
    <row r="6" spans="1:5" x14ac:dyDescent="0.25">
      <c r="A6" t="s">
        <v>48</v>
      </c>
      <c r="B6" t="s">
        <v>595</v>
      </c>
      <c r="C6" t="s">
        <v>1302</v>
      </c>
      <c r="D6" s="9" t="s">
        <v>1953</v>
      </c>
      <c r="E6" t="b">
        <v>0</v>
      </c>
    </row>
    <row r="7" spans="1:5" x14ac:dyDescent="0.25">
      <c r="A7" t="s">
        <v>46</v>
      </c>
      <c r="B7" t="s">
        <v>579</v>
      </c>
      <c r="C7" t="s">
        <v>1292</v>
      </c>
      <c r="D7" s="9" t="s">
        <v>1954</v>
      </c>
      <c r="E7" t="b">
        <v>0</v>
      </c>
    </row>
    <row r="8" spans="1:5" x14ac:dyDescent="0.25">
      <c r="A8" t="s">
        <v>52</v>
      </c>
      <c r="B8" t="s">
        <v>1333</v>
      </c>
      <c r="C8" t="s">
        <v>1421</v>
      </c>
      <c r="D8" s="9" t="s">
        <v>1955</v>
      </c>
      <c r="E8" t="b">
        <v>0</v>
      </c>
    </row>
    <row r="9" spans="1:5" x14ac:dyDescent="0.25">
      <c r="A9" t="s">
        <v>49</v>
      </c>
      <c r="B9" t="s">
        <v>675</v>
      </c>
      <c r="C9" t="s">
        <v>1304</v>
      </c>
      <c r="D9" s="9" t="s">
        <v>1956</v>
      </c>
      <c r="E9" t="b">
        <v>0</v>
      </c>
    </row>
    <row r="10" spans="1:5" x14ac:dyDescent="0.25">
      <c r="A10" t="s">
        <v>14</v>
      </c>
      <c r="B10" t="s">
        <v>1356</v>
      </c>
      <c r="C10" t="s">
        <v>210</v>
      </c>
      <c r="D10" s="9" t="s">
        <v>210</v>
      </c>
      <c r="E10" t="b">
        <v>0</v>
      </c>
    </row>
    <row r="11" spans="1:5" x14ac:dyDescent="0.25">
      <c r="A11" t="s">
        <v>51</v>
      </c>
      <c r="B11" t="s">
        <v>581</v>
      </c>
      <c r="C11" t="s">
        <v>220</v>
      </c>
      <c r="D11" s="9" t="s">
        <v>1957</v>
      </c>
      <c r="E11" t="b">
        <v>0</v>
      </c>
    </row>
    <row r="12" spans="1:5" x14ac:dyDescent="0.25">
      <c r="A12" t="s">
        <v>15</v>
      </c>
      <c r="B12" t="s">
        <v>808</v>
      </c>
      <c r="C12" t="s">
        <v>1336</v>
      </c>
      <c r="D12" s="9" t="s">
        <v>1958</v>
      </c>
      <c r="E12" t="b">
        <v>0</v>
      </c>
    </row>
    <row r="13" spans="1:5" x14ac:dyDescent="0.25">
      <c r="A13" t="s">
        <v>16</v>
      </c>
      <c r="B13" t="s">
        <v>820</v>
      </c>
      <c r="C13" t="s">
        <v>1343</v>
      </c>
      <c r="D13" s="9" t="s">
        <v>1959</v>
      </c>
      <c r="E13" t="b">
        <v>0</v>
      </c>
    </row>
    <row r="14" spans="1:5" x14ac:dyDescent="0.25">
      <c r="A14" t="s">
        <v>1935</v>
      </c>
      <c r="B14" t="s">
        <v>823</v>
      </c>
      <c r="C14" t="s">
        <v>1348</v>
      </c>
      <c r="D14" s="9" t="s">
        <v>1960</v>
      </c>
      <c r="E14" t="b">
        <v>0</v>
      </c>
    </row>
    <row r="15" spans="1:5" x14ac:dyDescent="0.25">
      <c r="A15" t="s">
        <v>4</v>
      </c>
      <c r="B15" t="s">
        <v>4</v>
      </c>
      <c r="C15" t="s">
        <v>332</v>
      </c>
      <c r="D15" s="9" t="s">
        <v>332</v>
      </c>
      <c r="E15" t="b">
        <v>0</v>
      </c>
    </row>
    <row r="16" spans="1:5" x14ac:dyDescent="0.25">
      <c r="A16" t="s">
        <v>5</v>
      </c>
      <c r="B16" t="s">
        <v>5</v>
      </c>
      <c r="C16" t="s">
        <v>324</v>
      </c>
      <c r="D16" s="9" t="s">
        <v>1961</v>
      </c>
      <c r="E16" t="b">
        <v>0</v>
      </c>
    </row>
    <row r="17" spans="1:5" x14ac:dyDescent="0.25">
      <c r="A17" t="s">
        <v>6</v>
      </c>
      <c r="B17" t="s">
        <v>6</v>
      </c>
      <c r="C17" t="s">
        <v>446</v>
      </c>
      <c r="D17" s="9" t="s">
        <v>446</v>
      </c>
      <c r="E17" t="b">
        <v>0</v>
      </c>
    </row>
    <row r="18" spans="1:5" x14ac:dyDescent="0.25">
      <c r="A18" t="s">
        <v>7</v>
      </c>
      <c r="B18" t="s">
        <v>7</v>
      </c>
      <c r="C18" t="s">
        <v>472</v>
      </c>
      <c r="D18" s="9" t="s">
        <v>472</v>
      </c>
      <c r="E18" t="b">
        <v>0</v>
      </c>
    </row>
    <row r="19" spans="1:5" x14ac:dyDescent="0.25">
      <c r="A19" t="s">
        <v>8</v>
      </c>
      <c r="B19" t="s">
        <v>8</v>
      </c>
      <c r="C19" t="s">
        <v>474</v>
      </c>
      <c r="D19" s="9" t="s">
        <v>474</v>
      </c>
      <c r="E19" t="b">
        <v>0</v>
      </c>
    </row>
    <row r="20" spans="1:5" x14ac:dyDescent="0.25">
      <c r="A20" t="s">
        <v>19</v>
      </c>
      <c r="B20" t="s">
        <v>606</v>
      </c>
      <c r="C20" t="s">
        <v>1639</v>
      </c>
      <c r="D20" s="9" t="s">
        <v>1962</v>
      </c>
      <c r="E20" t="b">
        <v>0</v>
      </c>
    </row>
    <row r="21" spans="1:5" x14ac:dyDescent="0.25">
      <c r="A21" t="s">
        <v>84</v>
      </c>
      <c r="B21" t="s">
        <v>250</v>
      </c>
      <c r="C21" t="s">
        <v>1613</v>
      </c>
      <c r="D21" s="9" t="s">
        <v>1963</v>
      </c>
      <c r="E21" t="b">
        <v>0</v>
      </c>
    </row>
    <row r="22" spans="1:5" x14ac:dyDescent="0.25">
      <c r="A22" t="s">
        <v>28</v>
      </c>
      <c r="B22" t="s">
        <v>573</v>
      </c>
      <c r="C22" t="s">
        <v>1483</v>
      </c>
      <c r="D22" s="9" t="s">
        <v>1964</v>
      </c>
      <c r="E22" t="b">
        <v>0</v>
      </c>
    </row>
    <row r="23" spans="1:5" x14ac:dyDescent="0.25">
      <c r="A23" t="s">
        <v>562</v>
      </c>
      <c r="B23" t="s">
        <v>562</v>
      </c>
      <c r="C23" t="s">
        <v>574</v>
      </c>
      <c r="D23" s="9" t="s">
        <v>1965</v>
      </c>
      <c r="E23" t="b">
        <v>0</v>
      </c>
    </row>
    <row r="24" spans="1:5" x14ac:dyDescent="0.25">
      <c r="A24" t="s">
        <v>75</v>
      </c>
      <c r="B24" t="s">
        <v>929</v>
      </c>
      <c r="C24" t="s">
        <v>930</v>
      </c>
      <c r="D24" s="9" t="s">
        <v>930</v>
      </c>
      <c r="E24" t="b">
        <v>0</v>
      </c>
    </row>
    <row r="25" spans="1:5" x14ac:dyDescent="0.25">
      <c r="A25" t="s">
        <v>71</v>
      </c>
      <c r="B25" t="s">
        <v>908</v>
      </c>
      <c r="C25" t="s">
        <v>909</v>
      </c>
      <c r="D25" s="9" t="s">
        <v>909</v>
      </c>
      <c r="E25" t="b">
        <v>0</v>
      </c>
    </row>
    <row r="26" spans="1:5" x14ac:dyDescent="0.25">
      <c r="A26" t="s">
        <v>68</v>
      </c>
      <c r="B26" t="s">
        <v>239</v>
      </c>
      <c r="C26" t="s">
        <v>588</v>
      </c>
      <c r="D26" s="9" t="s">
        <v>1966</v>
      </c>
      <c r="E26" t="b">
        <v>0</v>
      </c>
    </row>
    <row r="27" spans="1:5" x14ac:dyDescent="0.25">
      <c r="A27" t="s">
        <v>69</v>
      </c>
      <c r="B27" t="s">
        <v>897</v>
      </c>
      <c r="C27" t="s">
        <v>898</v>
      </c>
      <c r="D27" s="9" t="s">
        <v>898</v>
      </c>
      <c r="E27" t="b">
        <v>0</v>
      </c>
    </row>
    <row r="28" spans="1:5" x14ac:dyDescent="0.25">
      <c r="A28" t="s">
        <v>72</v>
      </c>
      <c r="B28" t="s">
        <v>914</v>
      </c>
      <c r="C28" t="s">
        <v>915</v>
      </c>
      <c r="D28" s="9" t="s">
        <v>915</v>
      </c>
      <c r="E28" t="b">
        <v>0</v>
      </c>
    </row>
    <row r="29" spans="1:5" x14ac:dyDescent="0.25">
      <c r="A29" t="s">
        <v>70</v>
      </c>
      <c r="B29" t="s">
        <v>900</v>
      </c>
      <c r="C29" t="s">
        <v>901</v>
      </c>
      <c r="D29" s="9" t="s">
        <v>901</v>
      </c>
      <c r="E29" t="b">
        <v>0</v>
      </c>
    </row>
    <row r="30" spans="1:5" x14ac:dyDescent="0.25">
      <c r="A30" t="s">
        <v>73</v>
      </c>
      <c r="B30" t="s">
        <v>917</v>
      </c>
      <c r="C30" t="s">
        <v>918</v>
      </c>
      <c r="D30" s="9" t="s">
        <v>918</v>
      </c>
      <c r="E30" t="b">
        <v>0</v>
      </c>
    </row>
    <row r="31" spans="1:5" x14ac:dyDescent="0.25">
      <c r="A31" t="s">
        <v>74</v>
      </c>
      <c r="B31" t="s">
        <v>923</v>
      </c>
      <c r="C31" t="s">
        <v>924</v>
      </c>
      <c r="D31" s="9" t="s">
        <v>924</v>
      </c>
      <c r="E31" t="b">
        <v>0</v>
      </c>
    </row>
    <row r="32" spans="1:5" x14ac:dyDescent="0.25">
      <c r="A32" t="s">
        <v>76</v>
      </c>
      <c r="B32" t="s">
        <v>932</v>
      </c>
      <c r="C32" t="s">
        <v>933</v>
      </c>
      <c r="D32" s="9" t="s">
        <v>933</v>
      </c>
      <c r="E32" t="b">
        <v>0</v>
      </c>
    </row>
    <row r="33" spans="1:5" x14ac:dyDescent="0.25">
      <c r="A33" t="s">
        <v>86</v>
      </c>
      <c r="B33" t="s">
        <v>1064</v>
      </c>
      <c r="C33" t="s">
        <v>604</v>
      </c>
      <c r="D33" s="9" t="s">
        <v>604</v>
      </c>
      <c r="E33" t="b">
        <v>0</v>
      </c>
    </row>
    <row r="34" spans="1:5" x14ac:dyDescent="0.25">
      <c r="A34" t="s">
        <v>85</v>
      </c>
      <c r="B34" t="s">
        <v>600</v>
      </c>
      <c r="C34" t="s">
        <v>1059</v>
      </c>
      <c r="D34" s="9" t="s">
        <v>1967</v>
      </c>
      <c r="E34" t="b">
        <v>0</v>
      </c>
    </row>
    <row r="35" spans="1:5" x14ac:dyDescent="0.25">
      <c r="A35" t="s">
        <v>87</v>
      </c>
      <c r="B35" t="s">
        <v>734</v>
      </c>
      <c r="C35" t="s">
        <v>602</v>
      </c>
      <c r="D35" s="9" t="s">
        <v>1968</v>
      </c>
      <c r="E35" t="b">
        <v>0</v>
      </c>
    </row>
    <row r="36" spans="1:5" x14ac:dyDescent="0.25">
      <c r="A36" t="s">
        <v>88</v>
      </c>
      <c r="B36" t="s">
        <v>1069</v>
      </c>
      <c r="C36" t="s">
        <v>1590</v>
      </c>
      <c r="D36" s="9" t="s">
        <v>1969</v>
      </c>
      <c r="E36" t="b">
        <v>0</v>
      </c>
    </row>
    <row r="37" spans="1:5" x14ac:dyDescent="0.25">
      <c r="A37" t="s">
        <v>1937</v>
      </c>
      <c r="B37" t="s">
        <v>647</v>
      </c>
      <c r="C37" t="s">
        <v>955</v>
      </c>
      <c r="D37" s="9" t="s">
        <v>1970</v>
      </c>
      <c r="E37" t="b">
        <v>0</v>
      </c>
    </row>
    <row r="38" spans="1:5" x14ac:dyDescent="0.25">
      <c r="A38" t="s">
        <v>90</v>
      </c>
      <c r="B38" t="s">
        <v>681</v>
      </c>
      <c r="C38" t="s">
        <v>628</v>
      </c>
      <c r="D38" s="9" t="s">
        <v>1971</v>
      </c>
      <c r="E38" t="b">
        <v>0</v>
      </c>
    </row>
    <row r="39" spans="1:5" x14ac:dyDescent="0.25">
      <c r="A39" t="s">
        <v>1936</v>
      </c>
      <c r="B39" t="s">
        <v>241</v>
      </c>
      <c r="C39" t="s">
        <v>963</v>
      </c>
      <c r="D39" s="9" t="s">
        <v>1972</v>
      </c>
      <c r="E39" t="b">
        <v>0</v>
      </c>
    </row>
    <row r="40" spans="1:5" x14ac:dyDescent="0.25">
      <c r="A40" t="s">
        <v>31</v>
      </c>
      <c r="B40" t="s">
        <v>1690</v>
      </c>
      <c r="C40" t="s">
        <v>1691</v>
      </c>
      <c r="D40" s="9" t="s">
        <v>1691</v>
      </c>
      <c r="E40" t="b">
        <v>0</v>
      </c>
    </row>
    <row r="41" spans="1:5" x14ac:dyDescent="0.25">
      <c r="A41" t="s">
        <v>32</v>
      </c>
      <c r="B41" t="s">
        <v>1693</v>
      </c>
      <c r="C41" t="s">
        <v>1694</v>
      </c>
      <c r="D41" s="9" t="s">
        <v>1694</v>
      </c>
      <c r="E41" t="b">
        <v>0</v>
      </c>
    </row>
    <row r="42" spans="1:5" x14ac:dyDescent="0.25">
      <c r="A42" t="s">
        <v>33</v>
      </c>
      <c r="B42" t="s">
        <v>1696</v>
      </c>
      <c r="C42" t="s">
        <v>1697</v>
      </c>
      <c r="D42" s="9" t="s">
        <v>1697</v>
      </c>
      <c r="E42" t="b">
        <v>0</v>
      </c>
    </row>
    <row r="43" spans="1:5" x14ac:dyDescent="0.25">
      <c r="A43" t="s">
        <v>34</v>
      </c>
      <c r="B43" t="s">
        <v>1699</v>
      </c>
      <c r="C43" t="s">
        <v>1700</v>
      </c>
      <c r="D43" s="9" t="s">
        <v>1700</v>
      </c>
      <c r="E43" t="b">
        <v>0</v>
      </c>
    </row>
    <row r="44" spans="1:5" x14ac:dyDescent="0.25">
      <c r="A44" t="s">
        <v>78</v>
      </c>
      <c r="B44" t="s">
        <v>989</v>
      </c>
      <c r="C44" t="s">
        <v>990</v>
      </c>
      <c r="D44" s="9" t="s">
        <v>990</v>
      </c>
      <c r="E44" t="b">
        <v>0</v>
      </c>
    </row>
    <row r="45" spans="1:5" x14ac:dyDescent="0.25">
      <c r="A45" t="s">
        <v>83</v>
      </c>
      <c r="B45" t="s">
        <v>1029</v>
      </c>
      <c r="C45" t="s">
        <v>1030</v>
      </c>
      <c r="D45" s="9" t="s">
        <v>1030</v>
      </c>
      <c r="E45" t="b">
        <v>0</v>
      </c>
    </row>
    <row r="46" spans="1:5" x14ac:dyDescent="0.25">
      <c r="A46" t="s">
        <v>80</v>
      </c>
      <c r="B46" t="s">
        <v>235</v>
      </c>
      <c r="C46" t="s">
        <v>783</v>
      </c>
      <c r="D46" s="9" t="s">
        <v>1973</v>
      </c>
      <c r="E46" t="b">
        <v>0</v>
      </c>
    </row>
    <row r="47" spans="1:5" x14ac:dyDescent="0.25">
      <c r="A47" t="s">
        <v>81</v>
      </c>
      <c r="B47" t="s">
        <v>1015</v>
      </c>
      <c r="C47" t="s">
        <v>1016</v>
      </c>
      <c r="D47" s="9" t="s">
        <v>1016</v>
      </c>
      <c r="E47" t="b">
        <v>0</v>
      </c>
    </row>
    <row r="48" spans="1:5" x14ac:dyDescent="0.25">
      <c r="A48" t="s">
        <v>79</v>
      </c>
      <c r="B48" t="s">
        <v>1005</v>
      </c>
      <c r="C48" t="s">
        <v>1006</v>
      </c>
      <c r="D48" s="9" t="s">
        <v>1006</v>
      </c>
      <c r="E48" t="b">
        <v>0</v>
      </c>
    </row>
    <row r="49" spans="1:5" x14ac:dyDescent="0.25">
      <c r="A49" t="s">
        <v>82</v>
      </c>
      <c r="B49" t="s">
        <v>1024</v>
      </c>
      <c r="C49" t="s">
        <v>214</v>
      </c>
      <c r="D49" s="9" t="s">
        <v>214</v>
      </c>
      <c r="E49" t="b">
        <v>0</v>
      </c>
    </row>
    <row r="50" spans="1:5" x14ac:dyDescent="0.25">
      <c r="A50" t="s">
        <v>77</v>
      </c>
      <c r="B50" t="s">
        <v>237</v>
      </c>
      <c r="C50" t="s">
        <v>984</v>
      </c>
      <c r="D50" s="9" t="s">
        <v>1974</v>
      </c>
      <c r="E50" t="b">
        <v>0</v>
      </c>
    </row>
    <row r="51" spans="1:5" x14ac:dyDescent="0.25">
      <c r="A51" t="s">
        <v>93</v>
      </c>
      <c r="B51" t="s">
        <v>1098</v>
      </c>
      <c r="C51" t="s">
        <v>859</v>
      </c>
      <c r="D51" s="9" t="s">
        <v>859</v>
      </c>
      <c r="E51" t="b">
        <v>0</v>
      </c>
    </row>
    <row r="52" spans="1:5" x14ac:dyDescent="0.25">
      <c r="A52" t="s">
        <v>35</v>
      </c>
      <c r="B52" t="s">
        <v>737</v>
      </c>
      <c r="C52" t="s">
        <v>739</v>
      </c>
      <c r="D52" s="9" t="s">
        <v>1975</v>
      </c>
      <c r="E52" t="b">
        <v>0</v>
      </c>
    </row>
    <row r="53" spans="1:5" x14ac:dyDescent="0.25">
      <c r="A53" t="s">
        <v>65</v>
      </c>
      <c r="B53" t="s">
        <v>864</v>
      </c>
      <c r="C53" t="s">
        <v>215</v>
      </c>
      <c r="D53" s="9" t="s">
        <v>1976</v>
      </c>
      <c r="E53" t="b">
        <v>0</v>
      </c>
    </row>
    <row r="54" spans="1:5" x14ac:dyDescent="0.25">
      <c r="A54" t="s">
        <v>66</v>
      </c>
      <c r="B54" t="s">
        <v>668</v>
      </c>
      <c r="C54" t="s">
        <v>882</v>
      </c>
      <c r="D54" s="9" t="s">
        <v>1977</v>
      </c>
      <c r="E54" t="b">
        <v>0</v>
      </c>
    </row>
    <row r="55" spans="1:5" x14ac:dyDescent="0.25">
      <c r="A55" t="s">
        <v>40</v>
      </c>
      <c r="B55" t="s">
        <v>1246</v>
      </c>
      <c r="C55" t="s">
        <v>1247</v>
      </c>
      <c r="D55" s="9" t="s">
        <v>1247</v>
      </c>
      <c r="E55" t="b">
        <v>0</v>
      </c>
    </row>
    <row r="56" spans="1:5" x14ac:dyDescent="0.25">
      <c r="A56" t="s">
        <v>42</v>
      </c>
      <c r="B56" t="s">
        <v>846</v>
      </c>
      <c r="C56" t="s">
        <v>1573</v>
      </c>
      <c r="D56" s="9" t="s">
        <v>1978</v>
      </c>
      <c r="E56" t="b">
        <v>0</v>
      </c>
    </row>
    <row r="57" spans="1:5" x14ac:dyDescent="0.25">
      <c r="A57" t="s">
        <v>43</v>
      </c>
      <c r="B57" t="s">
        <v>1392</v>
      </c>
      <c r="C57" t="s">
        <v>642</v>
      </c>
      <c r="D57" s="9" t="s">
        <v>1979</v>
      </c>
      <c r="E57" t="b">
        <v>0</v>
      </c>
    </row>
    <row r="58" spans="1:5" x14ac:dyDescent="0.25">
      <c r="A58" t="s">
        <v>61</v>
      </c>
      <c r="B58" t="s">
        <v>1666</v>
      </c>
      <c r="C58" t="s">
        <v>210</v>
      </c>
      <c r="D58" s="9" t="s">
        <v>210</v>
      </c>
      <c r="E58" t="b">
        <v>0</v>
      </c>
    </row>
    <row r="59" spans="1:5" x14ac:dyDescent="0.25">
      <c r="A59" t="s">
        <v>63</v>
      </c>
      <c r="B59" t="s">
        <v>851</v>
      </c>
      <c r="C59" t="s">
        <v>215</v>
      </c>
      <c r="D59" s="9" t="s">
        <v>1980</v>
      </c>
      <c r="E59" t="b">
        <v>0</v>
      </c>
    </row>
    <row r="60" spans="1:5" x14ac:dyDescent="0.25">
      <c r="A60" t="s">
        <v>44</v>
      </c>
      <c r="B60" t="s">
        <v>653</v>
      </c>
      <c r="C60" t="s">
        <v>242</v>
      </c>
      <c r="D60" s="9" t="s">
        <v>1981</v>
      </c>
      <c r="E60" t="b">
        <v>0</v>
      </c>
    </row>
    <row r="61" spans="1:5" x14ac:dyDescent="0.25">
      <c r="A61" t="s">
        <v>39</v>
      </c>
      <c r="B61" t="s">
        <v>744</v>
      </c>
      <c r="C61" t="s">
        <v>1239</v>
      </c>
      <c r="D61" s="9" t="s">
        <v>1982</v>
      </c>
      <c r="E61" t="b">
        <v>0</v>
      </c>
    </row>
    <row r="62" spans="1:5" x14ac:dyDescent="0.25">
      <c r="A62" t="s">
        <v>45</v>
      </c>
      <c r="B62" t="s">
        <v>213</v>
      </c>
      <c r="C62" t="s">
        <v>783</v>
      </c>
      <c r="D62" s="9" t="s">
        <v>1983</v>
      </c>
      <c r="E62" t="b">
        <v>0</v>
      </c>
    </row>
    <row r="63" spans="1:5" x14ac:dyDescent="0.25">
      <c r="A63" t="s">
        <v>1939</v>
      </c>
      <c r="B63" t="s">
        <v>1251</v>
      </c>
      <c r="C63" t="s">
        <v>1252</v>
      </c>
      <c r="D63" s="9" t="s">
        <v>1252</v>
      </c>
      <c r="E63" t="b">
        <v>0</v>
      </c>
    </row>
    <row r="64" spans="1:5" x14ac:dyDescent="0.25">
      <c r="A64" t="s">
        <v>37</v>
      </c>
      <c r="B64" t="s">
        <v>1201</v>
      </c>
      <c r="C64" t="s">
        <v>1202</v>
      </c>
      <c r="D64" s="9" t="s">
        <v>1202</v>
      </c>
      <c r="E64" t="b">
        <v>0</v>
      </c>
    </row>
    <row r="65" spans="1:5" x14ac:dyDescent="0.25">
      <c r="A65" t="s">
        <v>67</v>
      </c>
      <c r="B65" t="s">
        <v>719</v>
      </c>
      <c r="C65" t="s">
        <v>645</v>
      </c>
      <c r="D65" s="9" t="s">
        <v>1984</v>
      </c>
      <c r="E65" t="b">
        <v>0</v>
      </c>
    </row>
    <row r="66" spans="1:5" x14ac:dyDescent="0.25">
      <c r="A66" t="s">
        <v>54</v>
      </c>
      <c r="B66" t="s">
        <v>1360</v>
      </c>
      <c r="C66" t="s">
        <v>1361</v>
      </c>
      <c r="D66" s="9" t="s">
        <v>1361</v>
      </c>
      <c r="E66" t="b">
        <v>0</v>
      </c>
    </row>
    <row r="67" spans="1:5" x14ac:dyDescent="0.25">
      <c r="A67" t="s">
        <v>55</v>
      </c>
      <c r="B67" t="s">
        <v>1363</v>
      </c>
      <c r="C67" t="s">
        <v>1427</v>
      </c>
      <c r="D67" s="9" t="s">
        <v>1985</v>
      </c>
      <c r="E67" t="b">
        <v>0</v>
      </c>
    </row>
    <row r="68" spans="1:5" x14ac:dyDescent="0.25">
      <c r="A68" t="s">
        <v>57</v>
      </c>
      <c r="B68" t="s">
        <v>1370</v>
      </c>
      <c r="C68" t="s">
        <v>1361</v>
      </c>
      <c r="D68" s="9" t="s">
        <v>1361</v>
      </c>
      <c r="E68" t="b">
        <v>0</v>
      </c>
    </row>
    <row r="69" spans="1:5" x14ac:dyDescent="0.25">
      <c r="A69" t="s">
        <v>58</v>
      </c>
      <c r="B69" t="s">
        <v>1378</v>
      </c>
      <c r="C69" t="s">
        <v>1361</v>
      </c>
      <c r="D69" s="9" t="s">
        <v>1361</v>
      </c>
      <c r="E69" t="b">
        <v>0</v>
      </c>
    </row>
    <row r="70" spans="1:5" x14ac:dyDescent="0.25">
      <c r="A70" t="s">
        <v>59</v>
      </c>
      <c r="B70" t="s">
        <v>1383</v>
      </c>
      <c r="C70" t="s">
        <v>742</v>
      </c>
      <c r="D70" s="9" t="s">
        <v>742</v>
      </c>
      <c r="E70" t="b">
        <v>0</v>
      </c>
    </row>
    <row r="71" spans="1:5" x14ac:dyDescent="0.25">
      <c r="A71" t="s">
        <v>60</v>
      </c>
      <c r="B71" t="s">
        <v>1387</v>
      </c>
      <c r="C71" t="s">
        <v>642</v>
      </c>
      <c r="D71" s="9" t="s">
        <v>1986</v>
      </c>
      <c r="E71" t="b">
        <v>0</v>
      </c>
    </row>
    <row r="72" spans="1:5" x14ac:dyDescent="0.25">
      <c r="A72" t="s">
        <v>56</v>
      </c>
      <c r="B72" t="s">
        <v>1365</v>
      </c>
      <c r="C72" t="s">
        <v>1366</v>
      </c>
      <c r="D72" s="9" t="s">
        <v>1366</v>
      </c>
      <c r="E72" t="b">
        <v>0</v>
      </c>
    </row>
    <row r="73" spans="1:5" x14ac:dyDescent="0.25">
      <c r="A73" t="s">
        <v>1940</v>
      </c>
      <c r="B73" t="s">
        <v>1372</v>
      </c>
      <c r="C73" t="s">
        <v>1373</v>
      </c>
      <c r="D73" s="9" t="s">
        <v>1373</v>
      </c>
      <c r="E73" t="b">
        <v>0</v>
      </c>
    </row>
    <row r="74" spans="1:5" x14ac:dyDescent="0.25">
      <c r="A74" t="s">
        <v>89</v>
      </c>
      <c r="B74" t="s">
        <v>1074</v>
      </c>
      <c r="C74" t="s">
        <v>1075</v>
      </c>
      <c r="D74" s="9" t="s">
        <v>1075</v>
      </c>
      <c r="E74" t="b">
        <v>0</v>
      </c>
    </row>
  </sheetData>
  <autoFilter ref="A1:E74" xr:uid="{00000000-0009-0000-0000-000004000000}"/>
  <sortState xmlns:xlrd2="http://schemas.microsoft.com/office/spreadsheetml/2017/richdata2" ref="B2:C815">
    <sortCondition ref="B2:B815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5"/>
  <sheetViews>
    <sheetView zoomScale="70" zoomScaleNormal="70" workbookViewId="0">
      <pane ySplit="1" topLeftCell="A2" activePane="bottomLeft" state="frozen"/>
      <selection pane="bottomLeft" activeCell="E5" sqref="E5:E12"/>
    </sheetView>
  </sheetViews>
  <sheetFormatPr defaultRowHeight="19.5" x14ac:dyDescent="0.25"/>
  <cols>
    <col min="2" max="2" width="15.296875" bestFit="1" customWidth="1"/>
    <col min="3" max="3" width="36.69921875" bestFit="1" customWidth="1"/>
    <col min="4" max="4" width="14.09765625" bestFit="1" customWidth="1"/>
    <col min="5" max="5" width="30.5" customWidth="1"/>
    <col min="6" max="6" width="36.69921875" bestFit="1" customWidth="1"/>
    <col min="7" max="7" width="28.796875" bestFit="1" customWidth="1"/>
    <col min="8" max="8" width="19.296875" customWidth="1"/>
  </cols>
  <sheetData>
    <row r="1" spans="1:8" x14ac:dyDescent="0.25">
      <c r="A1" s="1" t="s">
        <v>201</v>
      </c>
      <c r="B1" s="1" t="s">
        <v>202</v>
      </c>
      <c r="C1" s="1" t="s">
        <v>203</v>
      </c>
      <c r="D1" s="1" t="s">
        <v>204</v>
      </c>
      <c r="E1" s="1" t="s">
        <v>1948</v>
      </c>
      <c r="F1" s="1" t="s">
        <v>205</v>
      </c>
      <c r="G1" s="1" t="s">
        <v>206</v>
      </c>
    </row>
    <row r="2" spans="1:8" x14ac:dyDescent="0.25">
      <c r="A2">
        <v>1</v>
      </c>
      <c r="B2" t="s">
        <v>207</v>
      </c>
      <c r="C2" t="s">
        <v>208</v>
      </c>
      <c r="D2" t="s">
        <v>207</v>
      </c>
      <c r="E2" t="e">
        <f>VLOOKUP(F2,所有落地表!C:D,2,FALSE)</f>
        <v>#N/A</v>
      </c>
      <c r="F2" t="s">
        <v>209</v>
      </c>
      <c r="G2" t="s">
        <v>210</v>
      </c>
      <c r="H2" t="str">
        <f>G2</f>
        <v>ID</v>
      </c>
    </row>
    <row r="3" spans="1:8" x14ac:dyDescent="0.25">
      <c r="A3">
        <v>2</v>
      </c>
      <c r="B3" t="s">
        <v>211</v>
      </c>
      <c r="C3" t="s">
        <v>212</v>
      </c>
      <c r="D3" t="s">
        <v>211</v>
      </c>
      <c r="E3" t="str">
        <f>VLOOKUP(F3,所有落地表!C:D,2,FALSE)</f>
        <v>ODS_LN_CS_PRT_REPYMTSKD</v>
      </c>
      <c r="F3" t="s">
        <v>213</v>
      </c>
      <c r="G3" t="s">
        <v>214</v>
      </c>
      <c r="H3" t="str">
        <f>IF(F3=F2,H2&amp;","&amp;G3,G3)</f>
        <v>TERMID</v>
      </c>
    </row>
    <row r="4" spans="1:8" x14ac:dyDescent="0.25">
      <c r="A4">
        <v>3</v>
      </c>
      <c r="B4" t="s">
        <v>211</v>
      </c>
      <c r="C4" t="s">
        <v>212</v>
      </c>
      <c r="D4" t="s">
        <v>211</v>
      </c>
      <c r="E4" t="str">
        <f>VLOOKUP(F4,所有落地表!C:D,2,FALSE)</f>
        <v>ODS_LN_CS_PRT_REPYMTSKD</v>
      </c>
      <c r="F4" t="s">
        <v>213</v>
      </c>
      <c r="G4" t="s">
        <v>215</v>
      </c>
      <c r="H4" t="str">
        <f t="shared" ref="H4:H67" si="0">IF(F4=F3,H3&amp;","&amp;G4,G4)</f>
        <v>TERMID,CONTNO</v>
      </c>
    </row>
    <row r="5" spans="1:8" x14ac:dyDescent="0.25">
      <c r="A5">
        <v>4</v>
      </c>
      <c r="B5" t="s">
        <v>211</v>
      </c>
      <c r="C5" t="s">
        <v>216</v>
      </c>
      <c r="D5" t="s">
        <v>211</v>
      </c>
      <c r="E5" t="e">
        <f>VLOOKUP(F5,所有落地表!C:D,2,FALSE)</f>
        <v>#N/A</v>
      </c>
      <c r="F5" t="s">
        <v>217</v>
      </c>
      <c r="G5" t="s">
        <v>215</v>
      </c>
      <c r="H5" t="str">
        <f t="shared" si="0"/>
        <v>CONTNO</v>
      </c>
    </row>
    <row r="6" spans="1:8" x14ac:dyDescent="0.25">
      <c r="A6">
        <v>5</v>
      </c>
      <c r="B6" t="s">
        <v>211</v>
      </c>
      <c r="C6" t="s">
        <v>218</v>
      </c>
      <c r="D6" t="s">
        <v>211</v>
      </c>
      <c r="E6" t="e">
        <f>VLOOKUP(F6,所有落地表!C:D,2,FALSE)</f>
        <v>#N/A</v>
      </c>
      <c r="F6" t="s">
        <v>219</v>
      </c>
      <c r="G6" t="s">
        <v>220</v>
      </c>
      <c r="H6" t="str">
        <f t="shared" si="0"/>
        <v>APPNO</v>
      </c>
    </row>
    <row r="7" spans="1:8" x14ac:dyDescent="0.25">
      <c r="A7">
        <v>6</v>
      </c>
      <c r="B7" t="s">
        <v>211</v>
      </c>
      <c r="C7" t="s">
        <v>218</v>
      </c>
      <c r="D7" t="s">
        <v>211</v>
      </c>
      <c r="E7" t="e">
        <f>VLOOKUP(F7,所有落地表!C:D,2,FALSE)</f>
        <v>#N/A</v>
      </c>
      <c r="F7" t="s">
        <v>219</v>
      </c>
      <c r="G7" t="s">
        <v>221</v>
      </c>
      <c r="H7" t="str">
        <f t="shared" si="0"/>
        <v>APPNO,EKEY</v>
      </c>
    </row>
    <row r="8" spans="1:8" x14ac:dyDescent="0.25">
      <c r="A8">
        <v>7</v>
      </c>
      <c r="B8" t="s">
        <v>211</v>
      </c>
      <c r="C8" t="s">
        <v>222</v>
      </c>
      <c r="D8" t="s">
        <v>211</v>
      </c>
      <c r="E8" t="e">
        <f>VLOOKUP(F8,所有落地表!C:D,2,FALSE)</f>
        <v>#N/A</v>
      </c>
      <c r="F8" t="s">
        <v>223</v>
      </c>
      <c r="G8" t="s">
        <v>224</v>
      </c>
      <c r="H8" t="str">
        <f t="shared" si="0"/>
        <v>KNAME</v>
      </c>
    </row>
    <row r="9" spans="1:8" x14ac:dyDescent="0.25">
      <c r="A9">
        <v>8</v>
      </c>
      <c r="B9" t="s">
        <v>211</v>
      </c>
      <c r="C9" t="s">
        <v>225</v>
      </c>
      <c r="D9" t="s">
        <v>211</v>
      </c>
      <c r="E9" t="e">
        <f>VLOOKUP(F9,所有落地表!C:D,2,FALSE)</f>
        <v>#N/A</v>
      </c>
      <c r="F9" t="s">
        <v>226</v>
      </c>
      <c r="G9" t="s">
        <v>227</v>
      </c>
      <c r="H9" t="str">
        <f t="shared" si="0"/>
        <v>PDNO</v>
      </c>
    </row>
    <row r="10" spans="1:8" x14ac:dyDescent="0.25">
      <c r="A10">
        <v>9</v>
      </c>
      <c r="B10" t="s">
        <v>211</v>
      </c>
      <c r="C10" t="s">
        <v>228</v>
      </c>
      <c r="D10" t="s">
        <v>211</v>
      </c>
      <c r="E10" t="e">
        <f>VLOOKUP(F10,所有落地表!C:D,2,FALSE)</f>
        <v>#N/A</v>
      </c>
      <c r="F10" t="s">
        <v>1949</v>
      </c>
      <c r="G10" t="s">
        <v>215</v>
      </c>
      <c r="H10" t="str">
        <f t="shared" si="0"/>
        <v>CONTNO</v>
      </c>
    </row>
    <row r="11" spans="1:8" x14ac:dyDescent="0.25">
      <c r="A11">
        <v>10</v>
      </c>
      <c r="B11" t="s">
        <v>211</v>
      </c>
      <c r="C11" t="s">
        <v>230</v>
      </c>
      <c r="D11" t="s">
        <v>211</v>
      </c>
      <c r="E11" t="e">
        <f>VLOOKUP(F11,所有落地表!C:D,2,FALSE)</f>
        <v>#N/A</v>
      </c>
      <c r="F11" t="s">
        <v>231</v>
      </c>
      <c r="G11" t="s">
        <v>232</v>
      </c>
      <c r="H11" t="str">
        <f t="shared" si="0"/>
        <v>DEALERNO</v>
      </c>
    </row>
    <row r="12" spans="1:8" x14ac:dyDescent="0.25">
      <c r="A12">
        <v>11</v>
      </c>
      <c r="B12" t="s">
        <v>211</v>
      </c>
      <c r="C12" t="s">
        <v>230</v>
      </c>
      <c r="D12" t="s">
        <v>211</v>
      </c>
      <c r="E12" t="e">
        <f>VLOOKUP(F12,所有落地表!C:D,2,FALSE)</f>
        <v>#N/A</v>
      </c>
      <c r="F12" t="s">
        <v>231</v>
      </c>
      <c r="G12" t="s">
        <v>233</v>
      </c>
      <c r="H12" t="str">
        <f t="shared" si="0"/>
        <v>DEALERNO,PRTNO</v>
      </c>
    </row>
    <row r="13" spans="1:8" x14ac:dyDescent="0.25">
      <c r="A13">
        <v>12</v>
      </c>
      <c r="B13" t="s">
        <v>211</v>
      </c>
      <c r="C13" t="s">
        <v>234</v>
      </c>
      <c r="D13" t="s">
        <v>211</v>
      </c>
      <c r="E13" t="str">
        <f>VLOOKUP(F13,所有落地表!C:D,2,FALSE)</f>
        <v>ODS_R_PRT_PRTINFO</v>
      </c>
      <c r="F13" t="s">
        <v>235</v>
      </c>
      <c r="G13" t="s">
        <v>233</v>
      </c>
      <c r="H13" t="str">
        <f t="shared" si="0"/>
        <v>PRTNO</v>
      </c>
    </row>
    <row r="14" spans="1:8" x14ac:dyDescent="0.25">
      <c r="A14">
        <v>13</v>
      </c>
      <c r="B14" t="s">
        <v>211</v>
      </c>
      <c r="C14" t="s">
        <v>236</v>
      </c>
      <c r="D14" t="s">
        <v>211</v>
      </c>
      <c r="E14" t="str">
        <f>VLOOKUP(F14,所有落地表!C:D,2,FALSE)</f>
        <v>ODS_R_PRT_INTRATE</v>
      </c>
      <c r="F14" t="s">
        <v>237</v>
      </c>
      <c r="G14" t="s">
        <v>233</v>
      </c>
      <c r="H14" t="str">
        <f t="shared" si="0"/>
        <v>PRTNO</v>
      </c>
    </row>
    <row r="15" spans="1:8" x14ac:dyDescent="0.25">
      <c r="A15">
        <v>14</v>
      </c>
      <c r="B15" t="s">
        <v>211</v>
      </c>
      <c r="C15" t="s">
        <v>238</v>
      </c>
      <c r="D15" t="s">
        <v>211</v>
      </c>
      <c r="E15" t="str">
        <f>VLOOKUP(F15,所有落地表!C:D,2,FALSE)</f>
        <v>ODS_R_DLR_DEALERINFO</v>
      </c>
      <c r="F15" t="s">
        <v>239</v>
      </c>
      <c r="G15" t="s">
        <v>232</v>
      </c>
      <c r="H15" t="str">
        <f t="shared" si="0"/>
        <v>DEALERNO</v>
      </c>
    </row>
    <row r="16" spans="1:8" x14ac:dyDescent="0.25">
      <c r="A16">
        <v>15</v>
      </c>
      <c r="B16" t="s">
        <v>211</v>
      </c>
      <c r="C16" t="s">
        <v>240</v>
      </c>
      <c r="D16" t="s">
        <v>211</v>
      </c>
      <c r="E16" t="str">
        <f>VLOOKUP(F16,所有落地表!C:D,2,FALSE)</f>
        <v>ODS_R_FIN_TRANS_INT</v>
      </c>
      <c r="F16" t="s">
        <v>241</v>
      </c>
      <c r="G16" t="s">
        <v>242</v>
      </c>
      <c r="H16" t="str">
        <f t="shared" si="0"/>
        <v>TRANSACTIONS_ID</v>
      </c>
    </row>
    <row r="17" spans="1:8" x14ac:dyDescent="0.25">
      <c r="A17">
        <v>16</v>
      </c>
      <c r="B17" t="s">
        <v>211</v>
      </c>
      <c r="C17" t="s">
        <v>243</v>
      </c>
      <c r="D17" t="s">
        <v>211</v>
      </c>
      <c r="E17" t="e">
        <f>VLOOKUP(F17,所有落地表!C:D,2,FALSE)</f>
        <v>#N/A</v>
      </c>
      <c r="F17" t="s">
        <v>244</v>
      </c>
      <c r="G17" t="s">
        <v>245</v>
      </c>
      <c r="H17" t="str">
        <f t="shared" si="0"/>
        <v>SELLERNO</v>
      </c>
    </row>
    <row r="18" spans="1:8" x14ac:dyDescent="0.25">
      <c r="A18">
        <v>17</v>
      </c>
      <c r="B18" t="s">
        <v>211</v>
      </c>
      <c r="C18" t="s">
        <v>246</v>
      </c>
      <c r="D18" t="s">
        <v>211</v>
      </c>
      <c r="E18" t="e">
        <f>VLOOKUP(F18,所有落地表!C:D,2,FALSE)</f>
        <v>#N/A</v>
      </c>
      <c r="F18" t="s">
        <v>247</v>
      </c>
      <c r="G18" t="s">
        <v>248</v>
      </c>
      <c r="H18" t="str">
        <f t="shared" si="0"/>
        <v>ACUID</v>
      </c>
    </row>
    <row r="19" spans="1:8" x14ac:dyDescent="0.25">
      <c r="A19">
        <v>18</v>
      </c>
      <c r="B19" t="s">
        <v>211</v>
      </c>
      <c r="C19" t="s">
        <v>249</v>
      </c>
      <c r="D19" t="s">
        <v>211</v>
      </c>
      <c r="E19" t="str">
        <f>VLOOKUP(F19,所有落地表!C:D,2,FALSE)</f>
        <v>ODS_R_TRA_TRANSACTION</v>
      </c>
      <c r="F19" t="s">
        <v>250</v>
      </c>
      <c r="G19" t="s">
        <v>242</v>
      </c>
      <c r="H19" t="str">
        <f t="shared" si="0"/>
        <v>TRANSACTIONS_ID</v>
      </c>
    </row>
    <row r="20" spans="1:8" x14ac:dyDescent="0.25">
      <c r="A20">
        <v>19</v>
      </c>
      <c r="B20" t="s">
        <v>211</v>
      </c>
      <c r="C20" t="s">
        <v>251</v>
      </c>
      <c r="D20" t="s">
        <v>211</v>
      </c>
      <c r="E20" t="str">
        <f>VLOOKUP(F20,所有落地表!C:D,2,FALSE)</f>
        <v>ODS_R_TRA_TRANSACTION</v>
      </c>
      <c r="F20" t="s">
        <v>250</v>
      </c>
      <c r="G20" t="s">
        <v>252</v>
      </c>
      <c r="H20" t="str">
        <f t="shared" si="0"/>
        <v>TRANSACTIONS_ID,TRANS_CODE</v>
      </c>
    </row>
    <row r="21" spans="1:8" x14ac:dyDescent="0.25">
      <c r="A21">
        <v>20</v>
      </c>
      <c r="B21" t="s">
        <v>211</v>
      </c>
      <c r="C21" t="s">
        <v>253</v>
      </c>
      <c r="D21" t="s">
        <v>211</v>
      </c>
      <c r="E21" t="e">
        <f>VLOOKUP(F21,所有落地表!C:D,2,FALSE)</f>
        <v>#N/A</v>
      </c>
      <c r="F21" t="s">
        <v>254</v>
      </c>
      <c r="G21" t="s">
        <v>215</v>
      </c>
      <c r="H21" t="str">
        <f t="shared" si="0"/>
        <v>CONTNO</v>
      </c>
    </row>
    <row r="22" spans="1:8" x14ac:dyDescent="0.25">
      <c r="A22">
        <v>21</v>
      </c>
      <c r="B22" t="s">
        <v>211</v>
      </c>
      <c r="C22" t="s">
        <v>255</v>
      </c>
      <c r="D22" t="s">
        <v>211</v>
      </c>
      <c r="E22" t="e">
        <f>VLOOKUP(F22,所有落地表!C:D,2,FALSE)</f>
        <v>#N/A</v>
      </c>
      <c r="F22" t="s">
        <v>256</v>
      </c>
      <c r="G22" t="s">
        <v>257</v>
      </c>
      <c r="H22" t="str">
        <f t="shared" si="0"/>
        <v>ACID</v>
      </c>
    </row>
    <row r="23" spans="1:8" x14ac:dyDescent="0.25">
      <c r="A23">
        <v>22</v>
      </c>
      <c r="B23" t="s">
        <v>211</v>
      </c>
      <c r="C23" t="s">
        <v>258</v>
      </c>
      <c r="D23" t="s">
        <v>211</v>
      </c>
      <c r="E23" t="e">
        <f>VLOOKUP(F23,所有落地表!C:D,2,FALSE)</f>
        <v>#N/A</v>
      </c>
      <c r="F23" t="s">
        <v>256</v>
      </c>
      <c r="G23" t="s">
        <v>259</v>
      </c>
      <c r="H23" t="str">
        <f t="shared" si="0"/>
        <v>ACID,APPID</v>
      </c>
    </row>
    <row r="24" spans="1:8" x14ac:dyDescent="0.25">
      <c r="A24">
        <v>23</v>
      </c>
      <c r="B24" t="s">
        <v>211</v>
      </c>
      <c r="C24" t="s">
        <v>260</v>
      </c>
      <c r="D24" t="s">
        <v>211</v>
      </c>
      <c r="E24" t="e">
        <f>VLOOKUP(F24,所有落地表!C:D,2,FALSE)</f>
        <v>#N/A</v>
      </c>
      <c r="F24" t="s">
        <v>256</v>
      </c>
      <c r="G24" t="s">
        <v>215</v>
      </c>
      <c r="H24" t="str">
        <f t="shared" si="0"/>
        <v>ACID,APPID,CONTNO</v>
      </c>
    </row>
    <row r="25" spans="1:8" x14ac:dyDescent="0.25">
      <c r="A25">
        <v>24</v>
      </c>
      <c r="B25" t="s">
        <v>211</v>
      </c>
      <c r="C25" t="s">
        <v>261</v>
      </c>
      <c r="D25" t="s">
        <v>211</v>
      </c>
      <c r="E25" t="e">
        <f>VLOOKUP(F25,所有落地表!C:D,2,FALSE)</f>
        <v>#N/A</v>
      </c>
      <c r="F25" t="s">
        <v>262</v>
      </c>
      <c r="G25" t="s">
        <v>259</v>
      </c>
      <c r="H25" t="str">
        <f t="shared" si="0"/>
        <v>APPID</v>
      </c>
    </row>
    <row r="26" spans="1:8" x14ac:dyDescent="0.25">
      <c r="A26">
        <v>25</v>
      </c>
      <c r="B26" t="s">
        <v>207</v>
      </c>
      <c r="C26" t="s">
        <v>263</v>
      </c>
      <c r="D26" t="s">
        <v>207</v>
      </c>
      <c r="E26" t="e">
        <f>VLOOKUP(F26,所有落地表!C:D,2,FALSE)</f>
        <v>#N/A</v>
      </c>
      <c r="F26" t="s">
        <v>264</v>
      </c>
      <c r="G26" t="s">
        <v>265</v>
      </c>
      <c r="H26" t="str">
        <f t="shared" si="0"/>
        <v>SWIMLANINSTANCE_</v>
      </c>
    </row>
    <row r="27" spans="1:8" x14ac:dyDescent="0.25">
      <c r="A27">
        <v>26</v>
      </c>
      <c r="B27" t="s">
        <v>207</v>
      </c>
      <c r="C27" t="s">
        <v>266</v>
      </c>
      <c r="D27" t="s">
        <v>207</v>
      </c>
      <c r="E27" t="e">
        <f>VLOOKUP(F27,所有落地表!C:D,2,FALSE)</f>
        <v>#N/A</v>
      </c>
      <c r="F27" t="s">
        <v>264</v>
      </c>
      <c r="G27" t="s">
        <v>267</v>
      </c>
      <c r="H27" t="str">
        <f t="shared" si="0"/>
        <v>SWIMLANINSTANCE_,TASKMGMTINSTANCE_</v>
      </c>
    </row>
    <row r="28" spans="1:8" x14ac:dyDescent="0.25">
      <c r="A28">
        <v>27</v>
      </c>
      <c r="B28" t="s">
        <v>207</v>
      </c>
      <c r="C28" t="s">
        <v>268</v>
      </c>
      <c r="D28" t="s">
        <v>207</v>
      </c>
      <c r="E28" t="e">
        <f>VLOOKUP(F28,所有落地表!C:D,2,FALSE)</f>
        <v>#N/A</v>
      </c>
      <c r="F28" t="s">
        <v>269</v>
      </c>
      <c r="G28" t="s">
        <v>270</v>
      </c>
      <c r="H28" t="str">
        <f t="shared" si="0"/>
        <v>PROCESSINSTANCE_</v>
      </c>
    </row>
    <row r="29" spans="1:8" x14ac:dyDescent="0.25">
      <c r="A29">
        <v>28</v>
      </c>
      <c r="B29" t="s">
        <v>207</v>
      </c>
      <c r="C29" t="s">
        <v>271</v>
      </c>
      <c r="D29" t="s">
        <v>207</v>
      </c>
      <c r="E29" t="e">
        <f>VLOOKUP(F29,所有落地表!C:D,2,FALSE)</f>
        <v>#N/A</v>
      </c>
      <c r="F29" t="s">
        <v>269</v>
      </c>
      <c r="G29" t="s">
        <v>272</v>
      </c>
      <c r="H29" t="str">
        <f t="shared" si="0"/>
        <v>PROCESSINSTANCE_,TOKEN_</v>
      </c>
    </row>
    <row r="30" spans="1:8" x14ac:dyDescent="0.25">
      <c r="A30">
        <v>29</v>
      </c>
      <c r="B30" t="s">
        <v>207</v>
      </c>
      <c r="C30" t="s">
        <v>273</v>
      </c>
      <c r="D30" t="s">
        <v>207</v>
      </c>
      <c r="E30" t="e">
        <f>VLOOKUP(F30,所有落地表!C:D,2,FALSE)</f>
        <v>#N/A</v>
      </c>
      <c r="F30" t="s">
        <v>269</v>
      </c>
      <c r="G30" t="s">
        <v>274</v>
      </c>
      <c r="H30" t="str">
        <f t="shared" si="0"/>
        <v>PROCESSINSTANCE_,TOKEN_,TOKENVARIABLEMAP_</v>
      </c>
    </row>
    <row r="31" spans="1:8" x14ac:dyDescent="0.25">
      <c r="A31">
        <v>30</v>
      </c>
      <c r="B31" t="s">
        <v>207</v>
      </c>
      <c r="C31" t="s">
        <v>275</v>
      </c>
      <c r="D31" t="s">
        <v>207</v>
      </c>
      <c r="E31" t="e">
        <f>VLOOKUP(F31,所有落地表!C:D,2,FALSE)</f>
        <v>#N/A</v>
      </c>
      <c r="F31" t="s">
        <v>276</v>
      </c>
      <c r="G31" t="s">
        <v>210</v>
      </c>
      <c r="H31" t="str">
        <f t="shared" si="0"/>
        <v>ID</v>
      </c>
    </row>
    <row r="32" spans="1:8" x14ac:dyDescent="0.25">
      <c r="A32">
        <v>31</v>
      </c>
      <c r="B32" t="s">
        <v>207</v>
      </c>
      <c r="C32" t="s">
        <v>277</v>
      </c>
      <c r="D32" t="s">
        <v>207</v>
      </c>
      <c r="E32" t="e">
        <f>VLOOKUP(F32,所有落地表!C:D,2,FALSE)</f>
        <v>#N/A</v>
      </c>
      <c r="F32" t="s">
        <v>278</v>
      </c>
      <c r="G32" t="s">
        <v>210</v>
      </c>
      <c r="H32" t="str">
        <f t="shared" si="0"/>
        <v>ID</v>
      </c>
    </row>
    <row r="33" spans="1:8" x14ac:dyDescent="0.25">
      <c r="A33">
        <v>32</v>
      </c>
      <c r="B33" t="s">
        <v>207</v>
      </c>
      <c r="C33" t="s">
        <v>279</v>
      </c>
      <c r="D33" t="s">
        <v>207</v>
      </c>
      <c r="E33" t="str">
        <f>VLOOKUP(F33,所有落地表!C:D,2,FALSE)</f>
        <v>ARCH_DIC_ITEM</v>
      </c>
      <c r="F33" t="s">
        <v>5</v>
      </c>
      <c r="G33" t="s">
        <v>280</v>
      </c>
      <c r="H33" t="str">
        <f t="shared" si="0"/>
        <v>KIND</v>
      </c>
    </row>
    <row r="34" spans="1:8" x14ac:dyDescent="0.25">
      <c r="A34">
        <v>33</v>
      </c>
      <c r="B34" t="s">
        <v>207</v>
      </c>
      <c r="C34" t="s">
        <v>279</v>
      </c>
      <c r="D34" t="s">
        <v>207</v>
      </c>
      <c r="E34" t="str">
        <f>VLOOKUP(F34,所有落地表!C:D,2,FALSE)</f>
        <v>ARCH_DIC_ITEM</v>
      </c>
      <c r="F34" t="s">
        <v>5</v>
      </c>
      <c r="G34" t="s">
        <v>281</v>
      </c>
      <c r="H34" t="str">
        <f t="shared" si="0"/>
        <v>KIND,CODE</v>
      </c>
    </row>
    <row r="35" spans="1:8" x14ac:dyDescent="0.25">
      <c r="A35">
        <v>34</v>
      </c>
      <c r="B35" t="s">
        <v>207</v>
      </c>
      <c r="C35" t="s">
        <v>282</v>
      </c>
      <c r="D35" t="s">
        <v>207</v>
      </c>
      <c r="E35" t="e">
        <f>VLOOKUP(F35,所有落地表!C:D,2,FALSE)</f>
        <v>#N/A</v>
      </c>
      <c r="F35" t="s">
        <v>283</v>
      </c>
      <c r="G35" t="s">
        <v>210</v>
      </c>
      <c r="H35" t="str">
        <f t="shared" si="0"/>
        <v>ID</v>
      </c>
    </row>
    <row r="36" spans="1:8" x14ac:dyDescent="0.25">
      <c r="A36">
        <v>35</v>
      </c>
      <c r="B36" t="s">
        <v>207</v>
      </c>
      <c r="C36" t="s">
        <v>284</v>
      </c>
      <c r="D36" t="s">
        <v>207</v>
      </c>
      <c r="E36" t="e">
        <f>VLOOKUP(F36,所有落地表!C:D,2,FALSE)</f>
        <v>#N/A</v>
      </c>
      <c r="F36" t="s">
        <v>285</v>
      </c>
      <c r="G36" t="s">
        <v>286</v>
      </c>
      <c r="H36" t="str">
        <f t="shared" si="0"/>
        <v>TRIGGER_GROUP</v>
      </c>
    </row>
    <row r="37" spans="1:8" x14ac:dyDescent="0.25">
      <c r="A37">
        <v>36</v>
      </c>
      <c r="B37" t="s">
        <v>207</v>
      </c>
      <c r="C37" t="s">
        <v>284</v>
      </c>
      <c r="D37" t="s">
        <v>207</v>
      </c>
      <c r="E37" t="e">
        <f>VLOOKUP(F37,所有落地表!C:D,2,FALSE)</f>
        <v>#N/A</v>
      </c>
      <c r="F37" t="s">
        <v>285</v>
      </c>
      <c r="G37" t="s">
        <v>287</v>
      </c>
      <c r="H37" t="str">
        <f t="shared" si="0"/>
        <v>TRIGGER_GROUP,TRIGGER_NAME</v>
      </c>
    </row>
    <row r="38" spans="1:8" x14ac:dyDescent="0.25">
      <c r="A38">
        <v>37</v>
      </c>
      <c r="B38" t="s">
        <v>207</v>
      </c>
      <c r="C38" t="s">
        <v>284</v>
      </c>
      <c r="D38" t="s">
        <v>207</v>
      </c>
      <c r="E38" t="e">
        <f>VLOOKUP(F38,所有落地表!C:D,2,FALSE)</f>
        <v>#N/A</v>
      </c>
      <c r="F38" t="s">
        <v>285</v>
      </c>
      <c r="G38" t="s">
        <v>288</v>
      </c>
      <c r="H38" t="str">
        <f t="shared" si="0"/>
        <v>TRIGGER_GROUP,TRIGGER_NAME,SCHED_NAME</v>
      </c>
    </row>
    <row r="39" spans="1:8" x14ac:dyDescent="0.25">
      <c r="A39">
        <v>38</v>
      </c>
      <c r="B39" t="s">
        <v>207</v>
      </c>
      <c r="C39" t="s">
        <v>289</v>
      </c>
      <c r="D39" t="s">
        <v>207</v>
      </c>
      <c r="E39" t="e">
        <f>VLOOKUP(F39,所有落地表!C:D,2,FALSE)</f>
        <v>#N/A</v>
      </c>
      <c r="F39" t="s">
        <v>290</v>
      </c>
      <c r="G39" t="s">
        <v>291</v>
      </c>
      <c r="H39" t="str">
        <f t="shared" si="0"/>
        <v>CALENDAR_NAME</v>
      </c>
    </row>
    <row r="40" spans="1:8" x14ac:dyDescent="0.25">
      <c r="A40">
        <v>39</v>
      </c>
      <c r="B40" t="s">
        <v>207</v>
      </c>
      <c r="C40" t="s">
        <v>289</v>
      </c>
      <c r="D40" t="s">
        <v>207</v>
      </c>
      <c r="E40" t="e">
        <f>VLOOKUP(F40,所有落地表!C:D,2,FALSE)</f>
        <v>#N/A</v>
      </c>
      <c r="F40" t="s">
        <v>290</v>
      </c>
      <c r="G40" t="s">
        <v>288</v>
      </c>
      <c r="H40" t="str">
        <f t="shared" si="0"/>
        <v>CALENDAR_NAME,SCHED_NAME</v>
      </c>
    </row>
    <row r="41" spans="1:8" x14ac:dyDescent="0.25">
      <c r="A41">
        <v>40</v>
      </c>
      <c r="B41" t="s">
        <v>207</v>
      </c>
      <c r="C41" t="s">
        <v>292</v>
      </c>
      <c r="D41" t="s">
        <v>207</v>
      </c>
      <c r="E41" t="e">
        <f>VLOOKUP(F41,所有落地表!C:D,2,FALSE)</f>
        <v>#N/A</v>
      </c>
      <c r="F41" t="s">
        <v>293</v>
      </c>
      <c r="G41" t="s">
        <v>286</v>
      </c>
      <c r="H41" t="str">
        <f t="shared" si="0"/>
        <v>TRIGGER_GROUP</v>
      </c>
    </row>
    <row r="42" spans="1:8" x14ac:dyDescent="0.25">
      <c r="A42">
        <v>41</v>
      </c>
      <c r="B42" t="s">
        <v>207</v>
      </c>
      <c r="C42" t="s">
        <v>292</v>
      </c>
      <c r="D42" t="s">
        <v>207</v>
      </c>
      <c r="E42" t="e">
        <f>VLOOKUP(F42,所有落地表!C:D,2,FALSE)</f>
        <v>#N/A</v>
      </c>
      <c r="F42" t="s">
        <v>293</v>
      </c>
      <c r="G42" t="s">
        <v>287</v>
      </c>
      <c r="H42" t="str">
        <f t="shared" si="0"/>
        <v>TRIGGER_GROUP,TRIGGER_NAME</v>
      </c>
    </row>
    <row r="43" spans="1:8" x14ac:dyDescent="0.25">
      <c r="A43">
        <v>42</v>
      </c>
      <c r="B43" t="s">
        <v>207</v>
      </c>
      <c r="C43" t="s">
        <v>292</v>
      </c>
      <c r="D43" t="s">
        <v>207</v>
      </c>
      <c r="E43" t="e">
        <f>VLOOKUP(F43,所有落地表!C:D,2,FALSE)</f>
        <v>#N/A</v>
      </c>
      <c r="F43" t="s">
        <v>293</v>
      </c>
      <c r="G43" t="s">
        <v>288</v>
      </c>
      <c r="H43" t="str">
        <f t="shared" si="0"/>
        <v>TRIGGER_GROUP,TRIGGER_NAME,SCHED_NAME</v>
      </c>
    </row>
    <row r="44" spans="1:8" x14ac:dyDescent="0.25">
      <c r="A44">
        <v>43</v>
      </c>
      <c r="B44" t="s">
        <v>207</v>
      </c>
      <c r="C44" t="s">
        <v>294</v>
      </c>
      <c r="D44" t="s">
        <v>207</v>
      </c>
      <c r="E44" t="e">
        <f>VLOOKUP(F44,所有落地表!C:D,2,FALSE)</f>
        <v>#N/A</v>
      </c>
      <c r="F44" t="s">
        <v>295</v>
      </c>
      <c r="G44" t="s">
        <v>296</v>
      </c>
      <c r="H44" t="str">
        <f t="shared" si="0"/>
        <v>ENTRY_ID</v>
      </c>
    </row>
    <row r="45" spans="1:8" x14ac:dyDescent="0.25">
      <c r="A45">
        <v>44</v>
      </c>
      <c r="B45" t="s">
        <v>207</v>
      </c>
      <c r="C45" t="s">
        <v>294</v>
      </c>
      <c r="D45" t="s">
        <v>207</v>
      </c>
      <c r="E45" t="e">
        <f>VLOOKUP(F45,所有落地表!C:D,2,FALSE)</f>
        <v>#N/A</v>
      </c>
      <c r="F45" t="s">
        <v>295</v>
      </c>
      <c r="G45" t="s">
        <v>288</v>
      </c>
      <c r="H45" t="str">
        <f t="shared" si="0"/>
        <v>ENTRY_ID,SCHED_NAME</v>
      </c>
    </row>
    <row r="46" spans="1:8" x14ac:dyDescent="0.25">
      <c r="A46">
        <v>45</v>
      </c>
      <c r="B46" t="s">
        <v>207</v>
      </c>
      <c r="C46" t="s">
        <v>297</v>
      </c>
      <c r="D46" t="s">
        <v>207</v>
      </c>
      <c r="E46" t="e">
        <f>VLOOKUP(F46,所有落地表!C:D,2,FALSE)</f>
        <v>#N/A</v>
      </c>
      <c r="F46" t="s">
        <v>298</v>
      </c>
      <c r="G46" t="s">
        <v>299</v>
      </c>
      <c r="H46" t="str">
        <f t="shared" si="0"/>
        <v>JOB_GROUP</v>
      </c>
    </row>
    <row r="47" spans="1:8" x14ac:dyDescent="0.25">
      <c r="A47">
        <v>46</v>
      </c>
      <c r="B47" t="s">
        <v>207</v>
      </c>
      <c r="C47" t="s">
        <v>297</v>
      </c>
      <c r="D47" t="s">
        <v>207</v>
      </c>
      <c r="E47" t="e">
        <f>VLOOKUP(F47,所有落地表!C:D,2,FALSE)</f>
        <v>#N/A</v>
      </c>
      <c r="F47" t="s">
        <v>298</v>
      </c>
      <c r="G47" t="s">
        <v>300</v>
      </c>
      <c r="H47" t="str">
        <f t="shared" si="0"/>
        <v>JOB_GROUP,JOB_NAME</v>
      </c>
    </row>
    <row r="48" spans="1:8" x14ac:dyDescent="0.25">
      <c r="A48">
        <v>47</v>
      </c>
      <c r="B48" t="s">
        <v>207</v>
      </c>
      <c r="C48" t="s">
        <v>297</v>
      </c>
      <c r="D48" t="s">
        <v>207</v>
      </c>
      <c r="E48" t="e">
        <f>VLOOKUP(F48,所有落地表!C:D,2,FALSE)</f>
        <v>#N/A</v>
      </c>
      <c r="F48" t="s">
        <v>298</v>
      </c>
      <c r="G48" t="s">
        <v>288</v>
      </c>
      <c r="H48" t="str">
        <f t="shared" si="0"/>
        <v>JOB_GROUP,JOB_NAME,SCHED_NAME</v>
      </c>
    </row>
    <row r="49" spans="1:8" x14ac:dyDescent="0.25">
      <c r="A49">
        <v>48</v>
      </c>
      <c r="B49" t="s">
        <v>207</v>
      </c>
      <c r="C49" t="s">
        <v>301</v>
      </c>
      <c r="D49" t="s">
        <v>207</v>
      </c>
      <c r="E49" t="e">
        <f>VLOOKUP(F49,所有落地表!C:D,2,FALSE)</f>
        <v>#N/A</v>
      </c>
      <c r="F49" t="s">
        <v>302</v>
      </c>
      <c r="G49" t="s">
        <v>303</v>
      </c>
      <c r="H49" t="str">
        <f t="shared" si="0"/>
        <v>LOCK_NAME</v>
      </c>
    </row>
    <row r="50" spans="1:8" x14ac:dyDescent="0.25">
      <c r="A50">
        <v>49</v>
      </c>
      <c r="B50" t="s">
        <v>207</v>
      </c>
      <c r="C50" t="s">
        <v>301</v>
      </c>
      <c r="D50" t="s">
        <v>207</v>
      </c>
      <c r="E50" t="e">
        <f>VLOOKUP(F50,所有落地表!C:D,2,FALSE)</f>
        <v>#N/A</v>
      </c>
      <c r="F50" t="s">
        <v>302</v>
      </c>
      <c r="G50" t="s">
        <v>288</v>
      </c>
      <c r="H50" t="str">
        <f t="shared" si="0"/>
        <v>LOCK_NAME,SCHED_NAME</v>
      </c>
    </row>
    <row r="51" spans="1:8" x14ac:dyDescent="0.25">
      <c r="A51">
        <v>50</v>
      </c>
      <c r="B51" t="s">
        <v>207</v>
      </c>
      <c r="C51" t="s">
        <v>304</v>
      </c>
      <c r="D51" t="s">
        <v>207</v>
      </c>
      <c r="E51" t="e">
        <f>VLOOKUP(F51,所有落地表!C:D,2,FALSE)</f>
        <v>#N/A</v>
      </c>
      <c r="F51" t="s">
        <v>305</v>
      </c>
      <c r="G51" t="s">
        <v>286</v>
      </c>
      <c r="H51" t="str">
        <f t="shared" si="0"/>
        <v>TRIGGER_GROUP</v>
      </c>
    </row>
    <row r="52" spans="1:8" x14ac:dyDescent="0.25">
      <c r="A52">
        <v>51</v>
      </c>
      <c r="B52" t="s">
        <v>207</v>
      </c>
      <c r="C52" t="s">
        <v>304</v>
      </c>
      <c r="D52" t="s">
        <v>207</v>
      </c>
      <c r="E52" t="e">
        <f>VLOOKUP(F52,所有落地表!C:D,2,FALSE)</f>
        <v>#N/A</v>
      </c>
      <c r="F52" t="s">
        <v>305</v>
      </c>
      <c r="G52" t="s">
        <v>288</v>
      </c>
      <c r="H52" t="str">
        <f t="shared" si="0"/>
        <v>TRIGGER_GROUP,SCHED_NAME</v>
      </c>
    </row>
    <row r="53" spans="1:8" x14ac:dyDescent="0.25">
      <c r="A53">
        <v>52</v>
      </c>
      <c r="B53" t="s">
        <v>207</v>
      </c>
      <c r="C53" t="s">
        <v>306</v>
      </c>
      <c r="D53" t="s">
        <v>207</v>
      </c>
      <c r="E53" t="e">
        <f>VLOOKUP(F53,所有落地表!C:D,2,FALSE)</f>
        <v>#N/A</v>
      </c>
      <c r="F53" t="s">
        <v>307</v>
      </c>
      <c r="G53" t="s">
        <v>308</v>
      </c>
      <c r="H53" t="str">
        <f t="shared" si="0"/>
        <v>INSTANCE_NAME</v>
      </c>
    </row>
    <row r="54" spans="1:8" x14ac:dyDescent="0.25">
      <c r="A54">
        <v>53</v>
      </c>
      <c r="B54" t="s">
        <v>207</v>
      </c>
      <c r="C54" t="s">
        <v>306</v>
      </c>
      <c r="D54" t="s">
        <v>207</v>
      </c>
      <c r="E54" t="e">
        <f>VLOOKUP(F54,所有落地表!C:D,2,FALSE)</f>
        <v>#N/A</v>
      </c>
      <c r="F54" t="s">
        <v>307</v>
      </c>
      <c r="G54" t="s">
        <v>288</v>
      </c>
      <c r="H54" t="str">
        <f t="shared" si="0"/>
        <v>INSTANCE_NAME,SCHED_NAME</v>
      </c>
    </row>
    <row r="55" spans="1:8" x14ac:dyDescent="0.25">
      <c r="A55">
        <v>54</v>
      </c>
      <c r="B55" t="s">
        <v>207</v>
      </c>
      <c r="C55" t="s">
        <v>309</v>
      </c>
      <c r="D55" t="s">
        <v>207</v>
      </c>
      <c r="E55" t="e">
        <f>VLOOKUP(F55,所有落地表!C:D,2,FALSE)</f>
        <v>#N/A</v>
      </c>
      <c r="F55" t="s">
        <v>310</v>
      </c>
      <c r="G55" t="s">
        <v>286</v>
      </c>
      <c r="H55" t="str">
        <f t="shared" si="0"/>
        <v>TRIGGER_GROUP</v>
      </c>
    </row>
    <row r="56" spans="1:8" x14ac:dyDescent="0.25">
      <c r="A56">
        <v>55</v>
      </c>
      <c r="B56" t="s">
        <v>207</v>
      </c>
      <c r="C56" t="s">
        <v>309</v>
      </c>
      <c r="D56" t="s">
        <v>207</v>
      </c>
      <c r="E56" t="e">
        <f>VLOOKUP(F56,所有落地表!C:D,2,FALSE)</f>
        <v>#N/A</v>
      </c>
      <c r="F56" t="s">
        <v>310</v>
      </c>
      <c r="G56" t="s">
        <v>287</v>
      </c>
      <c r="H56" t="str">
        <f t="shared" si="0"/>
        <v>TRIGGER_GROUP,TRIGGER_NAME</v>
      </c>
    </row>
    <row r="57" spans="1:8" x14ac:dyDescent="0.25">
      <c r="A57">
        <v>56</v>
      </c>
      <c r="B57" t="s">
        <v>207</v>
      </c>
      <c r="C57" t="s">
        <v>309</v>
      </c>
      <c r="D57" t="s">
        <v>207</v>
      </c>
      <c r="E57" t="e">
        <f>VLOOKUP(F57,所有落地表!C:D,2,FALSE)</f>
        <v>#N/A</v>
      </c>
      <c r="F57" t="s">
        <v>310</v>
      </c>
      <c r="G57" t="s">
        <v>288</v>
      </c>
      <c r="H57" t="str">
        <f t="shared" si="0"/>
        <v>TRIGGER_GROUP,TRIGGER_NAME,SCHED_NAME</v>
      </c>
    </row>
    <row r="58" spans="1:8" x14ac:dyDescent="0.25">
      <c r="A58">
        <v>57</v>
      </c>
      <c r="B58" t="s">
        <v>207</v>
      </c>
      <c r="C58" t="s">
        <v>311</v>
      </c>
      <c r="D58" t="s">
        <v>207</v>
      </c>
      <c r="E58" t="e">
        <f>VLOOKUP(F58,所有落地表!C:D,2,FALSE)</f>
        <v>#N/A</v>
      </c>
      <c r="F58" t="s">
        <v>312</v>
      </c>
      <c r="G58" t="s">
        <v>286</v>
      </c>
      <c r="H58" t="str">
        <f t="shared" si="0"/>
        <v>TRIGGER_GROUP</v>
      </c>
    </row>
    <row r="59" spans="1:8" x14ac:dyDescent="0.25">
      <c r="A59">
        <v>58</v>
      </c>
      <c r="B59" t="s">
        <v>207</v>
      </c>
      <c r="C59" t="s">
        <v>311</v>
      </c>
      <c r="D59" t="s">
        <v>207</v>
      </c>
      <c r="E59" t="e">
        <f>VLOOKUP(F59,所有落地表!C:D,2,FALSE)</f>
        <v>#N/A</v>
      </c>
      <c r="F59" t="s">
        <v>312</v>
      </c>
      <c r="G59" t="s">
        <v>287</v>
      </c>
      <c r="H59" t="str">
        <f t="shared" si="0"/>
        <v>TRIGGER_GROUP,TRIGGER_NAME</v>
      </c>
    </row>
    <row r="60" spans="1:8" x14ac:dyDescent="0.25">
      <c r="A60">
        <v>59</v>
      </c>
      <c r="B60" t="s">
        <v>207</v>
      </c>
      <c r="C60" t="s">
        <v>311</v>
      </c>
      <c r="D60" t="s">
        <v>207</v>
      </c>
      <c r="E60" t="e">
        <f>VLOOKUP(F60,所有落地表!C:D,2,FALSE)</f>
        <v>#N/A</v>
      </c>
      <c r="F60" t="s">
        <v>312</v>
      </c>
      <c r="G60" t="s">
        <v>288</v>
      </c>
      <c r="H60" t="str">
        <f t="shared" si="0"/>
        <v>TRIGGER_GROUP,TRIGGER_NAME,SCHED_NAME</v>
      </c>
    </row>
    <row r="61" spans="1:8" x14ac:dyDescent="0.25">
      <c r="A61">
        <v>60</v>
      </c>
      <c r="B61" t="s">
        <v>207</v>
      </c>
      <c r="C61" t="s">
        <v>313</v>
      </c>
      <c r="D61" t="s">
        <v>207</v>
      </c>
      <c r="E61" t="e">
        <f>VLOOKUP(F61,所有落地表!C:D,2,FALSE)</f>
        <v>#N/A</v>
      </c>
      <c r="F61" t="s">
        <v>314</v>
      </c>
      <c r="G61" t="s">
        <v>210</v>
      </c>
      <c r="H61" t="str">
        <f t="shared" si="0"/>
        <v>ID</v>
      </c>
    </row>
    <row r="62" spans="1:8" x14ac:dyDescent="0.25">
      <c r="A62">
        <v>61</v>
      </c>
      <c r="B62" t="s">
        <v>207</v>
      </c>
      <c r="C62" t="s">
        <v>315</v>
      </c>
      <c r="D62" t="s">
        <v>207</v>
      </c>
      <c r="E62" t="e">
        <f>VLOOKUP(F62,所有落地表!C:D,2,FALSE)</f>
        <v>#N/A</v>
      </c>
      <c r="F62" t="s">
        <v>316</v>
      </c>
      <c r="G62" t="s">
        <v>210</v>
      </c>
      <c r="H62" t="str">
        <f t="shared" si="0"/>
        <v>ID</v>
      </c>
    </row>
    <row r="63" spans="1:8" x14ac:dyDescent="0.25">
      <c r="A63">
        <v>62</v>
      </c>
      <c r="B63" t="s">
        <v>207</v>
      </c>
      <c r="C63" t="s">
        <v>317</v>
      </c>
      <c r="D63" t="s">
        <v>207</v>
      </c>
      <c r="E63" t="e">
        <f>VLOOKUP(F63,所有落地表!C:D,2,FALSE)</f>
        <v>#N/A</v>
      </c>
      <c r="F63" t="s">
        <v>318</v>
      </c>
      <c r="G63" t="s">
        <v>210</v>
      </c>
      <c r="H63" t="str">
        <f t="shared" si="0"/>
        <v>ID</v>
      </c>
    </row>
    <row r="64" spans="1:8" x14ac:dyDescent="0.25">
      <c r="A64">
        <v>63</v>
      </c>
      <c r="B64" t="s">
        <v>207</v>
      </c>
      <c r="C64" t="s">
        <v>319</v>
      </c>
      <c r="D64" t="s">
        <v>207</v>
      </c>
      <c r="E64" t="e">
        <f>VLOOKUP(F64,所有落地表!C:D,2,FALSE)</f>
        <v>#N/A</v>
      </c>
      <c r="F64" t="s">
        <v>320</v>
      </c>
      <c r="G64" t="s">
        <v>321</v>
      </c>
      <c r="H64" t="str">
        <f t="shared" si="0"/>
        <v>MENU_ID</v>
      </c>
    </row>
    <row r="65" spans="1:8" x14ac:dyDescent="0.25">
      <c r="A65">
        <v>64</v>
      </c>
      <c r="B65" t="s">
        <v>207</v>
      </c>
      <c r="C65" t="s">
        <v>322</v>
      </c>
      <c r="D65" t="s">
        <v>207</v>
      </c>
      <c r="E65" t="e">
        <f>VLOOKUP(F65,所有落地表!C:D,2,FALSE)</f>
        <v>#N/A</v>
      </c>
      <c r="F65" t="s">
        <v>323</v>
      </c>
      <c r="G65" t="s">
        <v>324</v>
      </c>
      <c r="H65" t="str">
        <f t="shared" si="0"/>
        <v>RID</v>
      </c>
    </row>
    <row r="66" spans="1:8" x14ac:dyDescent="0.25">
      <c r="A66">
        <v>65</v>
      </c>
      <c r="B66" t="s">
        <v>207</v>
      </c>
      <c r="C66" t="s">
        <v>325</v>
      </c>
      <c r="D66" t="s">
        <v>207</v>
      </c>
      <c r="E66" t="e">
        <f>VLOOKUP(F66,所有落地表!C:D,2,FALSE)</f>
        <v>#N/A</v>
      </c>
      <c r="F66" t="s">
        <v>326</v>
      </c>
      <c r="G66" t="s">
        <v>327</v>
      </c>
      <c r="H66" t="str">
        <f t="shared" si="0"/>
        <v>MAPPING_ID</v>
      </c>
    </row>
    <row r="67" spans="1:8" x14ac:dyDescent="0.25">
      <c r="A67">
        <v>66</v>
      </c>
      <c r="B67" t="s">
        <v>207</v>
      </c>
      <c r="C67" t="s">
        <v>328</v>
      </c>
      <c r="D67" t="s">
        <v>207</v>
      </c>
      <c r="E67" t="e">
        <f>VLOOKUP(F67,所有落地表!C:D,2,FALSE)</f>
        <v>#N/A</v>
      </c>
      <c r="F67" t="s">
        <v>329</v>
      </c>
      <c r="G67" t="s">
        <v>330</v>
      </c>
      <c r="H67" t="str">
        <f t="shared" si="0"/>
        <v>LOG_ID</v>
      </c>
    </row>
    <row r="68" spans="1:8" x14ac:dyDescent="0.25">
      <c r="A68">
        <v>67</v>
      </c>
      <c r="B68" t="s">
        <v>207</v>
      </c>
      <c r="C68" t="s">
        <v>331</v>
      </c>
      <c r="D68" t="s">
        <v>207</v>
      </c>
      <c r="E68" t="str">
        <f>VLOOKUP(F68,所有落地表!C:D,2,FALSE)</f>
        <v>ARCH_CITY</v>
      </c>
      <c r="F68" t="s">
        <v>4</v>
      </c>
      <c r="G68" t="s">
        <v>332</v>
      </c>
      <c r="H68" t="str">
        <f t="shared" ref="H68:H131" si="1">IF(F68=F67,H67&amp;","&amp;G68,G68)</f>
        <v>CITY_ID</v>
      </c>
    </row>
    <row r="69" spans="1:8" x14ac:dyDescent="0.25">
      <c r="A69">
        <v>68</v>
      </c>
      <c r="B69" t="s">
        <v>207</v>
      </c>
      <c r="C69" t="s">
        <v>333</v>
      </c>
      <c r="D69" t="s">
        <v>207</v>
      </c>
      <c r="E69" t="e">
        <f>VLOOKUP(F69,所有落地表!C:D,2,FALSE)</f>
        <v>#N/A</v>
      </c>
      <c r="F69" t="s">
        <v>334</v>
      </c>
      <c r="G69" t="s">
        <v>335</v>
      </c>
      <c r="H69" t="str">
        <f t="shared" si="1"/>
        <v>QUERY_ID</v>
      </c>
    </row>
    <row r="70" spans="1:8" x14ac:dyDescent="0.25">
      <c r="A70">
        <v>69</v>
      </c>
      <c r="B70" t="s">
        <v>207</v>
      </c>
      <c r="C70" t="s">
        <v>336</v>
      </c>
      <c r="D70" t="s">
        <v>207</v>
      </c>
      <c r="E70" t="e">
        <f>VLOOKUP(F70,所有落地表!C:D,2,FALSE)</f>
        <v>#N/A</v>
      </c>
      <c r="F70" t="s">
        <v>337</v>
      </c>
      <c r="G70" t="s">
        <v>338</v>
      </c>
      <c r="H70" t="str">
        <f t="shared" si="1"/>
        <v>QUERY_PROPERTY_ID</v>
      </c>
    </row>
    <row r="71" spans="1:8" x14ac:dyDescent="0.25">
      <c r="A71">
        <v>70</v>
      </c>
      <c r="B71" t="s">
        <v>207</v>
      </c>
      <c r="C71" t="s">
        <v>339</v>
      </c>
      <c r="D71" t="s">
        <v>207</v>
      </c>
      <c r="E71" t="e">
        <f>VLOOKUP(F71,所有落地表!C:D,2,FALSE)</f>
        <v>#N/A</v>
      </c>
      <c r="F71" t="s">
        <v>340</v>
      </c>
      <c r="G71" t="s">
        <v>341</v>
      </c>
      <c r="H71" t="str">
        <f t="shared" si="1"/>
        <v>NAME</v>
      </c>
    </row>
    <row r="72" spans="1:8" x14ac:dyDescent="0.25">
      <c r="A72">
        <v>71</v>
      </c>
      <c r="B72" t="s">
        <v>207</v>
      </c>
      <c r="C72" t="s">
        <v>342</v>
      </c>
      <c r="D72" t="s">
        <v>207</v>
      </c>
      <c r="E72" t="str">
        <f>VLOOKUP(F72,所有落地表!C:D,2,FALSE)</f>
        <v>ARCH_DIC_ITEM</v>
      </c>
      <c r="F72" t="s">
        <v>5</v>
      </c>
      <c r="G72" t="s">
        <v>324</v>
      </c>
      <c r="H72" t="str">
        <f t="shared" si="1"/>
        <v>RID</v>
      </c>
    </row>
    <row r="73" spans="1:8" x14ac:dyDescent="0.25">
      <c r="A73">
        <v>72</v>
      </c>
      <c r="B73" t="s">
        <v>207</v>
      </c>
      <c r="C73" t="s">
        <v>343</v>
      </c>
      <c r="D73" t="s">
        <v>207</v>
      </c>
      <c r="E73" t="e">
        <f>VLOOKUP(F73,所有落地表!C:D,2,FALSE)</f>
        <v>#N/A</v>
      </c>
      <c r="F73" t="s">
        <v>344</v>
      </c>
      <c r="G73" t="s">
        <v>345</v>
      </c>
      <c r="H73" t="str">
        <f t="shared" si="1"/>
        <v>DIC_IMG_ID</v>
      </c>
    </row>
    <row r="74" spans="1:8" x14ac:dyDescent="0.25">
      <c r="A74">
        <v>73</v>
      </c>
      <c r="B74" t="s">
        <v>207</v>
      </c>
      <c r="C74" t="s">
        <v>346</v>
      </c>
      <c r="D74" t="s">
        <v>207</v>
      </c>
      <c r="E74" t="e">
        <f>VLOOKUP(F74,所有落地表!C:D,2,FALSE)</f>
        <v>#N/A</v>
      </c>
      <c r="F74" t="s">
        <v>347</v>
      </c>
      <c r="G74" t="s">
        <v>280</v>
      </c>
      <c r="H74" t="str">
        <f t="shared" si="1"/>
        <v>KIND</v>
      </c>
    </row>
    <row r="75" spans="1:8" x14ac:dyDescent="0.25">
      <c r="A75">
        <v>74</v>
      </c>
      <c r="B75" t="s">
        <v>207</v>
      </c>
      <c r="C75" t="s">
        <v>348</v>
      </c>
      <c r="D75" t="s">
        <v>207</v>
      </c>
      <c r="E75" t="e">
        <f>VLOOKUP(F75,所有落地表!C:D,2,FALSE)</f>
        <v>#N/A</v>
      </c>
      <c r="F75" t="s">
        <v>349</v>
      </c>
      <c r="G75" t="s">
        <v>330</v>
      </c>
      <c r="H75" t="str">
        <f t="shared" si="1"/>
        <v>LOG_ID</v>
      </c>
    </row>
    <row r="76" spans="1:8" x14ac:dyDescent="0.25">
      <c r="A76">
        <v>75</v>
      </c>
      <c r="B76" t="s">
        <v>207</v>
      </c>
      <c r="C76" t="s">
        <v>350</v>
      </c>
      <c r="D76" t="s">
        <v>207</v>
      </c>
      <c r="E76" t="e">
        <f>VLOOKUP(F76,所有落地表!C:D,2,FALSE)</f>
        <v>#N/A</v>
      </c>
      <c r="F76" t="s">
        <v>351</v>
      </c>
      <c r="G76" t="s">
        <v>330</v>
      </c>
      <c r="H76" t="str">
        <f t="shared" si="1"/>
        <v>LOG_ID</v>
      </c>
    </row>
    <row r="77" spans="1:8" x14ac:dyDescent="0.25">
      <c r="A77">
        <v>76</v>
      </c>
      <c r="B77" t="s">
        <v>207</v>
      </c>
      <c r="C77" t="s">
        <v>352</v>
      </c>
      <c r="D77" t="s">
        <v>207</v>
      </c>
      <c r="E77" t="e">
        <f>VLOOKUP(F77,所有落地表!C:D,2,FALSE)</f>
        <v>#N/A</v>
      </c>
      <c r="F77" t="s">
        <v>353</v>
      </c>
      <c r="G77" t="s">
        <v>354</v>
      </c>
      <c r="H77" t="str">
        <f t="shared" si="1"/>
        <v>DOCUMENT_ID</v>
      </c>
    </row>
    <row r="78" spans="1:8" x14ac:dyDescent="0.25">
      <c r="A78">
        <v>77</v>
      </c>
      <c r="B78" t="s">
        <v>207</v>
      </c>
      <c r="C78" t="s">
        <v>355</v>
      </c>
      <c r="D78" t="s">
        <v>207</v>
      </c>
      <c r="E78" t="e">
        <f>VLOOKUP(F78,所有落地表!C:D,2,FALSE)</f>
        <v>#N/A</v>
      </c>
      <c r="F78" t="s">
        <v>356</v>
      </c>
      <c r="G78" t="s">
        <v>357</v>
      </c>
      <c r="H78" t="str">
        <f t="shared" si="1"/>
        <v>DOCUMENT_HISTORY_ID</v>
      </c>
    </row>
    <row r="79" spans="1:8" x14ac:dyDescent="0.25">
      <c r="A79">
        <v>78</v>
      </c>
      <c r="B79" t="s">
        <v>207</v>
      </c>
      <c r="C79" t="s">
        <v>358</v>
      </c>
      <c r="D79" t="s">
        <v>207</v>
      </c>
      <c r="E79" t="e">
        <f>VLOOKUP(F79,所有落地表!C:D,2,FALSE)</f>
        <v>#N/A</v>
      </c>
      <c r="F79" t="s">
        <v>359</v>
      </c>
      <c r="G79" t="s">
        <v>360</v>
      </c>
      <c r="H79" t="str">
        <f t="shared" si="1"/>
        <v>PROCESS_ID</v>
      </c>
    </row>
    <row r="80" spans="1:8" x14ac:dyDescent="0.25">
      <c r="A80">
        <v>79</v>
      </c>
      <c r="B80" t="s">
        <v>207</v>
      </c>
      <c r="C80" t="s">
        <v>361</v>
      </c>
      <c r="D80" t="s">
        <v>207</v>
      </c>
      <c r="E80" t="e">
        <f>VLOOKUP(F80,所有落地表!C:D,2,FALSE)</f>
        <v>#N/A</v>
      </c>
      <c r="F80" t="s">
        <v>362</v>
      </c>
      <c r="G80" t="s">
        <v>363</v>
      </c>
      <c r="H80" t="str">
        <f t="shared" si="1"/>
        <v>EMAIL_ID</v>
      </c>
    </row>
    <row r="81" spans="1:8" x14ac:dyDescent="0.25">
      <c r="A81">
        <v>80</v>
      </c>
      <c r="B81" t="s">
        <v>207</v>
      </c>
      <c r="C81" t="s">
        <v>364</v>
      </c>
      <c r="D81" t="s">
        <v>207</v>
      </c>
      <c r="E81" t="e">
        <f>VLOOKUP(F81,所有落地表!C:D,2,FALSE)</f>
        <v>#N/A</v>
      </c>
      <c r="F81" t="s">
        <v>365</v>
      </c>
      <c r="G81" t="s">
        <v>366</v>
      </c>
      <c r="H81" t="str">
        <f t="shared" si="1"/>
        <v>EMAILCONFIG_ID</v>
      </c>
    </row>
    <row r="82" spans="1:8" x14ac:dyDescent="0.25">
      <c r="A82">
        <v>81</v>
      </c>
      <c r="B82" t="s">
        <v>207</v>
      </c>
      <c r="C82" t="s">
        <v>367</v>
      </c>
      <c r="D82" t="s">
        <v>207</v>
      </c>
      <c r="E82" t="e">
        <f>VLOOKUP(F82,所有落地表!C:D,2,FALSE)</f>
        <v>#N/A</v>
      </c>
      <c r="F82" t="s">
        <v>368</v>
      </c>
      <c r="G82" t="s">
        <v>369</v>
      </c>
      <c r="H82" t="str">
        <f t="shared" si="1"/>
        <v>ERROR_ID</v>
      </c>
    </row>
    <row r="83" spans="1:8" x14ac:dyDescent="0.25">
      <c r="A83">
        <v>82</v>
      </c>
      <c r="B83" t="s">
        <v>207</v>
      </c>
      <c r="C83" t="s">
        <v>370</v>
      </c>
      <c r="D83" t="s">
        <v>207</v>
      </c>
      <c r="E83" t="e">
        <f>VLOOKUP(F83,所有落地表!C:D,2,FALSE)</f>
        <v>#N/A</v>
      </c>
      <c r="F83" t="s">
        <v>371</v>
      </c>
      <c r="G83" t="s">
        <v>372</v>
      </c>
      <c r="H83" t="str">
        <f t="shared" si="1"/>
        <v>EXTENDED_COLUMN_ID</v>
      </c>
    </row>
    <row r="84" spans="1:8" x14ac:dyDescent="0.25">
      <c r="A84">
        <v>83</v>
      </c>
      <c r="B84" t="s">
        <v>207</v>
      </c>
      <c r="C84" t="s">
        <v>373</v>
      </c>
      <c r="D84" t="s">
        <v>207</v>
      </c>
      <c r="E84" t="e">
        <f>VLOOKUP(F84,所有落地表!C:D,2,FALSE)</f>
        <v>#N/A</v>
      </c>
      <c r="F84" t="s">
        <v>374</v>
      </c>
      <c r="G84" t="s">
        <v>210</v>
      </c>
      <c r="H84" t="str">
        <f t="shared" si="1"/>
        <v>ID</v>
      </c>
    </row>
    <row r="85" spans="1:8" x14ac:dyDescent="0.25">
      <c r="A85">
        <v>84</v>
      </c>
      <c r="B85" t="s">
        <v>207</v>
      </c>
      <c r="C85" t="s">
        <v>375</v>
      </c>
      <c r="D85" t="s">
        <v>207</v>
      </c>
      <c r="E85" t="e">
        <f>VLOOKUP(F85,所有落地表!C:D,2,FALSE)</f>
        <v>#N/A</v>
      </c>
      <c r="F85" t="s">
        <v>376</v>
      </c>
      <c r="G85" t="s">
        <v>377</v>
      </c>
      <c r="H85" t="str">
        <f t="shared" si="1"/>
        <v>HOME_ID</v>
      </c>
    </row>
    <row r="86" spans="1:8" x14ac:dyDescent="0.25">
      <c r="A86">
        <v>85</v>
      </c>
      <c r="B86" t="s">
        <v>207</v>
      </c>
      <c r="C86" t="s">
        <v>378</v>
      </c>
      <c r="D86" t="s">
        <v>207</v>
      </c>
      <c r="E86" t="e">
        <f>VLOOKUP(F86,所有落地表!C:D,2,FALSE)</f>
        <v>#N/A</v>
      </c>
      <c r="F86" t="s">
        <v>379</v>
      </c>
      <c r="G86" t="s">
        <v>380</v>
      </c>
      <c r="H86" t="str">
        <f t="shared" si="1"/>
        <v>HOMES_LAYOUTS_ID</v>
      </c>
    </row>
    <row r="87" spans="1:8" x14ac:dyDescent="0.25">
      <c r="A87">
        <v>86</v>
      </c>
      <c r="B87" t="s">
        <v>207</v>
      </c>
      <c r="C87" t="s">
        <v>381</v>
      </c>
      <c r="D87" t="s">
        <v>207</v>
      </c>
      <c r="E87" t="e">
        <f>VLOOKUP(F87,所有落地表!C:D,2,FALSE)</f>
        <v>#N/A</v>
      </c>
      <c r="F87" t="s">
        <v>382</v>
      </c>
      <c r="G87" t="s">
        <v>383</v>
      </c>
      <c r="H87" t="str">
        <f t="shared" si="1"/>
        <v>HOME_LAYOUT_ID</v>
      </c>
    </row>
    <row r="88" spans="1:8" x14ac:dyDescent="0.25">
      <c r="A88">
        <v>87</v>
      </c>
      <c r="B88" t="s">
        <v>207</v>
      </c>
      <c r="C88" t="s">
        <v>384</v>
      </c>
      <c r="D88" t="s">
        <v>207</v>
      </c>
      <c r="E88" t="e">
        <f>VLOOKUP(F88,所有落地表!C:D,2,FALSE)</f>
        <v>#N/A</v>
      </c>
      <c r="F88" t="s">
        <v>385</v>
      </c>
      <c r="G88" t="s">
        <v>386</v>
      </c>
      <c r="H88" t="str">
        <f t="shared" si="1"/>
        <v>HOME_ROLE_ID</v>
      </c>
    </row>
    <row r="89" spans="1:8" x14ac:dyDescent="0.25">
      <c r="A89">
        <v>88</v>
      </c>
      <c r="B89" t="s">
        <v>207</v>
      </c>
      <c r="C89" t="s">
        <v>387</v>
      </c>
      <c r="D89" t="s">
        <v>207</v>
      </c>
      <c r="E89" t="e">
        <f>VLOOKUP(F89,所有落地表!C:D,2,FALSE)</f>
        <v>#N/A</v>
      </c>
      <c r="F89" t="s">
        <v>388</v>
      </c>
      <c r="G89" t="s">
        <v>389</v>
      </c>
      <c r="H89" t="str">
        <f t="shared" si="1"/>
        <v>INDEX_ID</v>
      </c>
    </row>
    <row r="90" spans="1:8" x14ac:dyDescent="0.25">
      <c r="A90">
        <v>89</v>
      </c>
      <c r="B90" t="s">
        <v>207</v>
      </c>
      <c r="C90" t="s">
        <v>390</v>
      </c>
      <c r="D90" t="s">
        <v>207</v>
      </c>
      <c r="E90" t="e">
        <f>VLOOKUP(F90,所有落地表!C:D,2,FALSE)</f>
        <v>#N/A</v>
      </c>
      <c r="F90" t="s">
        <v>391</v>
      </c>
      <c r="G90" t="s">
        <v>392</v>
      </c>
      <c r="H90" t="str">
        <f t="shared" si="1"/>
        <v>INFO_ID</v>
      </c>
    </row>
    <row r="91" spans="1:8" x14ac:dyDescent="0.25">
      <c r="A91">
        <v>90</v>
      </c>
      <c r="B91" t="s">
        <v>207</v>
      </c>
      <c r="C91" t="s">
        <v>393</v>
      </c>
      <c r="D91" t="s">
        <v>207</v>
      </c>
      <c r="E91" t="e">
        <f>VLOOKUP(F91,所有落地表!C:D,2,FALSE)</f>
        <v>#N/A</v>
      </c>
      <c r="F91" t="s">
        <v>394</v>
      </c>
      <c r="G91" t="s">
        <v>395</v>
      </c>
      <c r="H91" t="str">
        <f t="shared" si="1"/>
        <v>INPUT_ID</v>
      </c>
    </row>
    <row r="92" spans="1:8" x14ac:dyDescent="0.25">
      <c r="A92">
        <v>91</v>
      </c>
      <c r="B92" t="s">
        <v>207</v>
      </c>
      <c r="C92" t="s">
        <v>396</v>
      </c>
      <c r="D92" t="s">
        <v>207</v>
      </c>
      <c r="E92" t="e">
        <f>VLOOKUP(F92,所有落地表!C:D,2,FALSE)</f>
        <v>#N/A</v>
      </c>
      <c r="F92" t="s">
        <v>397</v>
      </c>
      <c r="G92" t="s">
        <v>330</v>
      </c>
      <c r="H92" t="str">
        <f t="shared" si="1"/>
        <v>LOG_ID</v>
      </c>
    </row>
    <row r="93" spans="1:8" x14ac:dyDescent="0.25">
      <c r="A93">
        <v>92</v>
      </c>
      <c r="B93" t="s">
        <v>207</v>
      </c>
      <c r="C93" t="s">
        <v>398</v>
      </c>
      <c r="D93" t="s">
        <v>207</v>
      </c>
      <c r="E93" t="e">
        <f>VLOOKUP(F93,所有落地表!C:D,2,FALSE)</f>
        <v>#N/A</v>
      </c>
      <c r="F93" t="s">
        <v>399</v>
      </c>
      <c r="G93" t="s">
        <v>400</v>
      </c>
      <c r="H93" t="str">
        <f t="shared" si="1"/>
        <v>MENU_IF_ID</v>
      </c>
    </row>
    <row r="94" spans="1:8" x14ac:dyDescent="0.25">
      <c r="A94">
        <v>93</v>
      </c>
      <c r="B94" t="s">
        <v>207</v>
      </c>
      <c r="C94" t="s">
        <v>401</v>
      </c>
      <c r="D94" t="s">
        <v>207</v>
      </c>
      <c r="E94" t="e">
        <f>VLOOKUP(F94,所有落地表!C:D,2,FALSE)</f>
        <v>#N/A</v>
      </c>
      <c r="F94" t="s">
        <v>402</v>
      </c>
      <c r="G94" t="s">
        <v>330</v>
      </c>
      <c r="H94" t="str">
        <f t="shared" si="1"/>
        <v>LOG_ID</v>
      </c>
    </row>
    <row r="95" spans="1:8" x14ac:dyDescent="0.25">
      <c r="A95">
        <v>94</v>
      </c>
      <c r="B95" t="s">
        <v>207</v>
      </c>
      <c r="C95" t="s">
        <v>403</v>
      </c>
      <c r="D95" t="s">
        <v>207</v>
      </c>
      <c r="E95" t="e">
        <f>VLOOKUP(F95,所有落地表!C:D,2,FALSE)</f>
        <v>#N/A</v>
      </c>
      <c r="F95" t="s">
        <v>404</v>
      </c>
      <c r="G95" t="s">
        <v>405</v>
      </c>
      <c r="H95" t="str">
        <f t="shared" si="1"/>
        <v>MENU_MISC_ID</v>
      </c>
    </row>
    <row r="96" spans="1:8" x14ac:dyDescent="0.25">
      <c r="A96">
        <v>95</v>
      </c>
      <c r="B96" t="s">
        <v>207</v>
      </c>
      <c r="C96" t="s">
        <v>406</v>
      </c>
      <c r="D96" t="s">
        <v>207</v>
      </c>
      <c r="E96" t="e">
        <f>VLOOKUP(F96,所有落地表!C:D,2,FALSE)</f>
        <v>#N/A</v>
      </c>
      <c r="F96" t="s">
        <v>407</v>
      </c>
      <c r="G96" t="s">
        <v>327</v>
      </c>
      <c r="H96" t="str">
        <f t="shared" si="1"/>
        <v>MAPPING_ID</v>
      </c>
    </row>
    <row r="97" spans="1:8" x14ac:dyDescent="0.25">
      <c r="A97">
        <v>96</v>
      </c>
      <c r="B97" t="s">
        <v>207</v>
      </c>
      <c r="C97" t="s">
        <v>408</v>
      </c>
      <c r="D97" t="s">
        <v>207</v>
      </c>
      <c r="E97" t="e">
        <f>VLOOKUP(F97,所有落地表!C:D,2,FALSE)</f>
        <v>#N/A</v>
      </c>
      <c r="F97" t="s">
        <v>409</v>
      </c>
      <c r="G97" t="s">
        <v>410</v>
      </c>
      <c r="H97" t="str">
        <f t="shared" si="1"/>
        <v>MSG_ID</v>
      </c>
    </row>
    <row r="98" spans="1:8" x14ac:dyDescent="0.25">
      <c r="A98">
        <v>97</v>
      </c>
      <c r="B98" t="s">
        <v>207</v>
      </c>
      <c r="C98" t="s">
        <v>411</v>
      </c>
      <c r="D98" t="s">
        <v>207</v>
      </c>
      <c r="E98" t="e">
        <f>VLOOKUP(F98,所有落地表!C:D,2,FALSE)</f>
        <v>#N/A</v>
      </c>
      <c r="F98" t="s">
        <v>412</v>
      </c>
      <c r="G98" t="s">
        <v>413</v>
      </c>
      <c r="H98" t="str">
        <f t="shared" si="1"/>
        <v>METADATA_ID</v>
      </c>
    </row>
    <row r="99" spans="1:8" x14ac:dyDescent="0.25">
      <c r="A99">
        <v>98</v>
      </c>
      <c r="B99" t="s">
        <v>207</v>
      </c>
      <c r="C99" t="s">
        <v>414</v>
      </c>
      <c r="D99" t="s">
        <v>207</v>
      </c>
      <c r="E99" t="e">
        <f>VLOOKUP(F99,所有落地表!C:D,2,FALSE)</f>
        <v>#N/A</v>
      </c>
      <c r="F99" t="s">
        <v>415</v>
      </c>
      <c r="G99" t="s">
        <v>416</v>
      </c>
      <c r="H99" t="str">
        <f t="shared" si="1"/>
        <v>METADATA_PROPERTY_ID</v>
      </c>
    </row>
    <row r="100" spans="1:8" x14ac:dyDescent="0.25">
      <c r="A100">
        <v>99</v>
      </c>
      <c r="B100" t="s">
        <v>207</v>
      </c>
      <c r="C100" t="s">
        <v>417</v>
      </c>
      <c r="D100" t="s">
        <v>207</v>
      </c>
      <c r="E100" t="e">
        <f>VLOOKUP(F100,所有落地表!C:D,2,FALSE)</f>
        <v>#N/A</v>
      </c>
      <c r="F100" t="s">
        <v>418</v>
      </c>
      <c r="G100" t="s">
        <v>419</v>
      </c>
      <c r="H100" t="str">
        <f t="shared" si="1"/>
        <v>METADATA_RELATION_ID</v>
      </c>
    </row>
    <row r="101" spans="1:8" x14ac:dyDescent="0.25">
      <c r="A101">
        <v>100</v>
      </c>
      <c r="B101" t="s">
        <v>207</v>
      </c>
      <c r="C101" t="s">
        <v>420</v>
      </c>
      <c r="D101" t="s">
        <v>207</v>
      </c>
      <c r="E101" t="e">
        <f>VLOOKUP(F101,所有落地表!C:D,2,FALSE)</f>
        <v>#N/A</v>
      </c>
      <c r="F101" t="s">
        <v>421</v>
      </c>
      <c r="G101" t="s">
        <v>422</v>
      </c>
      <c r="H101" t="str">
        <f t="shared" si="1"/>
        <v>MODULE_ID</v>
      </c>
    </row>
    <row r="102" spans="1:8" x14ac:dyDescent="0.25">
      <c r="A102">
        <v>101</v>
      </c>
      <c r="B102" t="s">
        <v>207</v>
      </c>
      <c r="C102" t="s">
        <v>423</v>
      </c>
      <c r="D102" t="s">
        <v>207</v>
      </c>
      <c r="E102" t="e">
        <f>VLOOKUP(F102,所有落地表!C:D,2,FALSE)</f>
        <v>#N/A</v>
      </c>
      <c r="F102" t="s">
        <v>424</v>
      </c>
      <c r="G102" t="s">
        <v>210</v>
      </c>
      <c r="H102" t="str">
        <f t="shared" si="1"/>
        <v>ID</v>
      </c>
    </row>
    <row r="103" spans="1:8" x14ac:dyDescent="0.25">
      <c r="A103">
        <v>102</v>
      </c>
      <c r="B103" t="s">
        <v>207</v>
      </c>
      <c r="C103" t="s">
        <v>425</v>
      </c>
      <c r="D103" t="s">
        <v>207</v>
      </c>
      <c r="E103" t="e">
        <f>VLOOKUP(F103,所有落地表!C:D,2,FALSE)</f>
        <v>#N/A</v>
      </c>
      <c r="F103" t="s">
        <v>426</v>
      </c>
      <c r="G103" t="s">
        <v>427</v>
      </c>
      <c r="H103" t="str">
        <f t="shared" si="1"/>
        <v>ORG_ID</v>
      </c>
    </row>
    <row r="104" spans="1:8" x14ac:dyDescent="0.25">
      <c r="A104">
        <v>103</v>
      </c>
      <c r="B104" t="s">
        <v>207</v>
      </c>
      <c r="C104" t="s">
        <v>428</v>
      </c>
      <c r="D104" t="s">
        <v>207</v>
      </c>
      <c r="E104" t="e">
        <f>VLOOKUP(F104,所有落地表!C:D,2,FALSE)</f>
        <v>#N/A</v>
      </c>
      <c r="F104" t="s">
        <v>429</v>
      </c>
      <c r="G104" t="s">
        <v>430</v>
      </c>
      <c r="H104" t="str">
        <f t="shared" si="1"/>
        <v>ORG_EXT_ID</v>
      </c>
    </row>
    <row r="105" spans="1:8" x14ac:dyDescent="0.25">
      <c r="A105">
        <v>104</v>
      </c>
      <c r="B105" t="s">
        <v>207</v>
      </c>
      <c r="C105" t="s">
        <v>431</v>
      </c>
      <c r="D105" t="s">
        <v>207</v>
      </c>
      <c r="E105" t="e">
        <f>VLOOKUP(F105,所有落地表!C:D,2,FALSE)</f>
        <v>#N/A</v>
      </c>
      <c r="F105" t="s">
        <v>432</v>
      </c>
      <c r="G105" t="s">
        <v>433</v>
      </c>
      <c r="H105" t="str">
        <f t="shared" si="1"/>
        <v>ORG_IF_ID</v>
      </c>
    </row>
    <row r="106" spans="1:8" x14ac:dyDescent="0.25">
      <c r="A106">
        <v>105</v>
      </c>
      <c r="B106" t="s">
        <v>207</v>
      </c>
      <c r="C106" t="s">
        <v>434</v>
      </c>
      <c r="D106" t="s">
        <v>207</v>
      </c>
      <c r="E106" t="e">
        <f>VLOOKUP(F106,所有落地表!C:D,2,FALSE)</f>
        <v>#N/A</v>
      </c>
      <c r="F106" t="s">
        <v>435</v>
      </c>
      <c r="G106" t="s">
        <v>330</v>
      </c>
      <c r="H106" t="str">
        <f t="shared" si="1"/>
        <v>LOG_ID</v>
      </c>
    </row>
    <row r="107" spans="1:8" x14ac:dyDescent="0.25">
      <c r="A107">
        <v>106</v>
      </c>
      <c r="B107" t="s">
        <v>207</v>
      </c>
      <c r="C107" t="s">
        <v>436</v>
      </c>
      <c r="D107" t="s">
        <v>207</v>
      </c>
      <c r="E107" t="e">
        <f>VLOOKUP(F107,所有落地表!C:D,2,FALSE)</f>
        <v>#N/A</v>
      </c>
      <c r="F107" t="s">
        <v>437</v>
      </c>
      <c r="G107" t="s">
        <v>438</v>
      </c>
      <c r="H107" t="str">
        <f t="shared" si="1"/>
        <v>PERMISSION_ID</v>
      </c>
    </row>
    <row r="108" spans="1:8" x14ac:dyDescent="0.25">
      <c r="A108">
        <v>107</v>
      </c>
      <c r="B108" t="s">
        <v>207</v>
      </c>
      <c r="C108" t="s">
        <v>439</v>
      </c>
      <c r="D108" t="s">
        <v>207</v>
      </c>
      <c r="E108" t="e">
        <f>VLOOKUP(F108,所有落地表!C:D,2,FALSE)</f>
        <v>#N/A</v>
      </c>
      <c r="F108" t="s">
        <v>440</v>
      </c>
      <c r="G108" t="s">
        <v>441</v>
      </c>
      <c r="H108" t="str">
        <f t="shared" si="1"/>
        <v>PROMPT_ID</v>
      </c>
    </row>
    <row r="109" spans="1:8" x14ac:dyDescent="0.25">
      <c r="A109">
        <v>108</v>
      </c>
      <c r="B109" t="s">
        <v>207</v>
      </c>
      <c r="C109" t="s">
        <v>442</v>
      </c>
      <c r="D109" t="s">
        <v>207</v>
      </c>
      <c r="E109" t="e">
        <f>VLOOKUP(F109,所有落地表!C:D,2,FALSE)</f>
        <v>#N/A</v>
      </c>
      <c r="F109" t="s">
        <v>443</v>
      </c>
      <c r="G109" t="s">
        <v>444</v>
      </c>
      <c r="H109" t="str">
        <f t="shared" si="1"/>
        <v>PROPERTIES_ID</v>
      </c>
    </row>
    <row r="110" spans="1:8" x14ac:dyDescent="0.25">
      <c r="A110">
        <v>109</v>
      </c>
      <c r="B110" t="s">
        <v>207</v>
      </c>
      <c r="C110" t="s">
        <v>445</v>
      </c>
      <c r="D110" t="s">
        <v>207</v>
      </c>
      <c r="E110" t="str">
        <f>VLOOKUP(F110,所有落地表!C:D,2,FALSE)</f>
        <v>ARCH_PROVINCE</v>
      </c>
      <c r="F110" t="s">
        <v>6</v>
      </c>
      <c r="G110" t="s">
        <v>446</v>
      </c>
      <c r="H110" t="str">
        <f t="shared" si="1"/>
        <v>PROVINCE_ID</v>
      </c>
    </row>
    <row r="111" spans="1:8" x14ac:dyDescent="0.25">
      <c r="A111">
        <v>110</v>
      </c>
      <c r="B111" t="s">
        <v>207</v>
      </c>
      <c r="C111" t="s">
        <v>447</v>
      </c>
      <c r="D111" t="s">
        <v>207</v>
      </c>
      <c r="E111" t="e">
        <f>VLOOKUP(F111,所有落地表!C:D,2,FALSE)</f>
        <v>#N/A</v>
      </c>
      <c r="F111" t="s">
        <v>448</v>
      </c>
      <c r="G111" t="s">
        <v>335</v>
      </c>
      <c r="H111" t="str">
        <f t="shared" si="1"/>
        <v>QUERY_ID</v>
      </c>
    </row>
    <row r="112" spans="1:8" x14ac:dyDescent="0.25">
      <c r="A112">
        <v>111</v>
      </c>
      <c r="B112" t="s">
        <v>207</v>
      </c>
      <c r="C112" t="s">
        <v>449</v>
      </c>
      <c r="D112" t="s">
        <v>207</v>
      </c>
      <c r="E112" t="e">
        <f>VLOOKUP(F112,所有落地表!C:D,2,FALSE)</f>
        <v>#N/A</v>
      </c>
      <c r="F112" t="s">
        <v>450</v>
      </c>
      <c r="G112" t="s">
        <v>451</v>
      </c>
      <c r="H112" t="str">
        <f t="shared" si="1"/>
        <v>COL_PERM_ID</v>
      </c>
    </row>
    <row r="113" spans="1:8" x14ac:dyDescent="0.25">
      <c r="A113">
        <v>112</v>
      </c>
      <c r="B113" t="s">
        <v>207</v>
      </c>
      <c r="C113" t="s">
        <v>452</v>
      </c>
      <c r="D113" t="s">
        <v>207</v>
      </c>
      <c r="E113" t="e">
        <f>VLOOKUP(F113,所有落地表!C:D,2,FALSE)</f>
        <v>#N/A</v>
      </c>
      <c r="F113" t="s">
        <v>453</v>
      </c>
      <c r="G113" t="s">
        <v>454</v>
      </c>
      <c r="H113" t="str">
        <f t="shared" si="1"/>
        <v>OPT_PERM_ID</v>
      </c>
    </row>
    <row r="114" spans="1:8" x14ac:dyDescent="0.25">
      <c r="A114">
        <v>113</v>
      </c>
      <c r="B114" t="s">
        <v>207</v>
      </c>
      <c r="C114" t="s">
        <v>455</v>
      </c>
      <c r="D114" t="s">
        <v>207</v>
      </c>
      <c r="E114" t="e">
        <f>VLOOKUP(F114,所有落地表!C:D,2,FALSE)</f>
        <v>#N/A</v>
      </c>
      <c r="F114" t="s">
        <v>456</v>
      </c>
      <c r="G114" t="s">
        <v>438</v>
      </c>
      <c r="H114" t="str">
        <f t="shared" si="1"/>
        <v>PERMISSION_ID</v>
      </c>
    </row>
    <row r="115" spans="1:8" x14ac:dyDescent="0.25">
      <c r="A115">
        <v>114</v>
      </c>
      <c r="B115" t="s">
        <v>207</v>
      </c>
      <c r="C115" t="s">
        <v>457</v>
      </c>
      <c r="D115" t="s">
        <v>207</v>
      </c>
      <c r="E115" t="e">
        <f>VLOOKUP(F115,所有落地表!C:D,2,FALSE)</f>
        <v>#N/A</v>
      </c>
      <c r="F115" t="s">
        <v>458</v>
      </c>
      <c r="G115" t="s">
        <v>459</v>
      </c>
      <c r="H115" t="str">
        <f t="shared" si="1"/>
        <v>ROLE_ID</v>
      </c>
    </row>
    <row r="116" spans="1:8" x14ac:dyDescent="0.25">
      <c r="A116">
        <v>115</v>
      </c>
      <c r="B116" t="s">
        <v>207</v>
      </c>
      <c r="C116" t="s">
        <v>460</v>
      </c>
      <c r="D116" t="s">
        <v>207</v>
      </c>
      <c r="E116" t="e">
        <f>VLOOKUP(F116,所有落地表!C:D,2,FALSE)</f>
        <v>#N/A</v>
      </c>
      <c r="F116" t="s">
        <v>461</v>
      </c>
      <c r="G116" t="s">
        <v>462</v>
      </c>
      <c r="H116" t="str">
        <f t="shared" si="1"/>
        <v>ROLE_EXT_ID</v>
      </c>
    </row>
    <row r="117" spans="1:8" x14ac:dyDescent="0.25">
      <c r="A117">
        <v>116</v>
      </c>
      <c r="B117" t="s">
        <v>207</v>
      </c>
      <c r="C117" t="s">
        <v>463</v>
      </c>
      <c r="D117" t="s">
        <v>207</v>
      </c>
      <c r="E117" t="e">
        <f>VLOOKUP(F117,所有落地表!C:D,2,FALSE)</f>
        <v>#N/A</v>
      </c>
      <c r="F117" t="s">
        <v>464</v>
      </c>
      <c r="G117" t="s">
        <v>330</v>
      </c>
      <c r="H117" t="str">
        <f t="shared" si="1"/>
        <v>LOG_ID</v>
      </c>
    </row>
    <row r="118" spans="1:8" x14ac:dyDescent="0.25">
      <c r="A118">
        <v>117</v>
      </c>
      <c r="B118" t="s">
        <v>207</v>
      </c>
      <c r="C118" t="s">
        <v>465</v>
      </c>
      <c r="D118" t="s">
        <v>207</v>
      </c>
      <c r="E118" t="e">
        <f>VLOOKUP(F118,所有落地表!C:D,2,FALSE)</f>
        <v>#N/A</v>
      </c>
      <c r="F118" t="s">
        <v>466</v>
      </c>
      <c r="G118" t="s">
        <v>467</v>
      </c>
      <c r="H118" t="str">
        <f t="shared" si="1"/>
        <v>SCHEDULE_ID</v>
      </c>
    </row>
    <row r="119" spans="1:8" x14ac:dyDescent="0.25">
      <c r="A119">
        <v>118</v>
      </c>
      <c r="B119" t="s">
        <v>207</v>
      </c>
      <c r="C119" t="s">
        <v>468</v>
      </c>
      <c r="D119" t="s">
        <v>207</v>
      </c>
      <c r="E119" t="e">
        <f>VLOOKUP(F119,所有落地表!C:D,2,FALSE)</f>
        <v>#N/A</v>
      </c>
      <c r="F119" t="s">
        <v>469</v>
      </c>
      <c r="G119" t="s">
        <v>470</v>
      </c>
      <c r="H119" t="str">
        <f t="shared" si="1"/>
        <v>STYLE_ID</v>
      </c>
    </row>
    <row r="120" spans="1:8" x14ac:dyDescent="0.25">
      <c r="A120">
        <v>119</v>
      </c>
      <c r="B120" t="s">
        <v>207</v>
      </c>
      <c r="C120" t="s">
        <v>471</v>
      </c>
      <c r="D120" t="s">
        <v>207</v>
      </c>
      <c r="E120" t="str">
        <f>VLOOKUP(F120,所有落地表!C:D,2,FALSE)</f>
        <v>ARCH_TEMPLATE</v>
      </c>
      <c r="F120" t="s">
        <v>7</v>
      </c>
      <c r="G120" t="s">
        <v>472</v>
      </c>
      <c r="H120" t="str">
        <f t="shared" si="1"/>
        <v>TEMPLATE_ID</v>
      </c>
    </row>
    <row r="121" spans="1:8" x14ac:dyDescent="0.25">
      <c r="A121">
        <v>120</v>
      </c>
      <c r="B121" t="s">
        <v>207</v>
      </c>
      <c r="C121" t="s">
        <v>473</v>
      </c>
      <c r="D121" t="s">
        <v>207</v>
      </c>
      <c r="E121" t="str">
        <f>VLOOKUP(F121,所有落地表!C:D,2,FALSE)</f>
        <v>ARCH_USER</v>
      </c>
      <c r="F121" t="s">
        <v>8</v>
      </c>
      <c r="G121" t="s">
        <v>474</v>
      </c>
      <c r="H121" t="str">
        <f t="shared" si="1"/>
        <v>USER_ID</v>
      </c>
    </row>
    <row r="122" spans="1:8" x14ac:dyDescent="0.25">
      <c r="A122">
        <v>121</v>
      </c>
      <c r="B122" t="s">
        <v>207</v>
      </c>
      <c r="C122" t="s">
        <v>475</v>
      </c>
      <c r="D122" t="s">
        <v>207</v>
      </c>
      <c r="E122" t="e">
        <f>VLOOKUP(F122,所有落地表!C:D,2,FALSE)</f>
        <v>#N/A</v>
      </c>
      <c r="F122" t="s">
        <v>476</v>
      </c>
      <c r="G122" t="s">
        <v>327</v>
      </c>
      <c r="H122" t="str">
        <f t="shared" si="1"/>
        <v>MAPPING_ID</v>
      </c>
    </row>
    <row r="123" spans="1:8" x14ac:dyDescent="0.25">
      <c r="A123">
        <v>122</v>
      </c>
      <c r="B123" t="s">
        <v>207</v>
      </c>
      <c r="C123" t="s">
        <v>477</v>
      </c>
      <c r="D123" t="s">
        <v>207</v>
      </c>
      <c r="E123" t="e">
        <f>VLOOKUP(F123,所有落地表!C:D,2,FALSE)</f>
        <v>#N/A</v>
      </c>
      <c r="F123" t="s">
        <v>478</v>
      </c>
      <c r="G123" t="s">
        <v>479</v>
      </c>
      <c r="H123" t="str">
        <f t="shared" si="1"/>
        <v>USER_EXT_ID</v>
      </c>
    </row>
    <row r="124" spans="1:8" x14ac:dyDescent="0.25">
      <c r="A124">
        <v>123</v>
      </c>
      <c r="B124" t="s">
        <v>207</v>
      </c>
      <c r="C124" t="s">
        <v>480</v>
      </c>
      <c r="D124" t="s">
        <v>207</v>
      </c>
      <c r="E124" t="e">
        <f>VLOOKUP(F124,所有落地表!C:D,2,FALSE)</f>
        <v>#N/A</v>
      </c>
      <c r="F124" t="s">
        <v>481</v>
      </c>
      <c r="G124" t="s">
        <v>482</v>
      </c>
      <c r="H124" t="str">
        <f t="shared" si="1"/>
        <v>USER_IF_ID</v>
      </c>
    </row>
    <row r="125" spans="1:8" x14ac:dyDescent="0.25">
      <c r="A125">
        <v>124</v>
      </c>
      <c r="B125" t="s">
        <v>207</v>
      </c>
      <c r="C125" t="s">
        <v>483</v>
      </c>
      <c r="D125" t="s">
        <v>207</v>
      </c>
      <c r="E125" t="e">
        <f>VLOOKUP(F125,所有落地表!C:D,2,FALSE)</f>
        <v>#N/A</v>
      </c>
      <c r="F125" t="s">
        <v>484</v>
      </c>
      <c r="G125" t="s">
        <v>330</v>
      </c>
      <c r="H125" t="str">
        <f t="shared" si="1"/>
        <v>LOG_ID</v>
      </c>
    </row>
    <row r="126" spans="1:8" x14ac:dyDescent="0.25">
      <c r="A126">
        <v>125</v>
      </c>
      <c r="B126" t="s">
        <v>207</v>
      </c>
      <c r="C126" t="s">
        <v>485</v>
      </c>
      <c r="D126" t="s">
        <v>207</v>
      </c>
      <c r="E126" t="e">
        <f>VLOOKUP(F126,所有落地表!C:D,2,FALSE)</f>
        <v>#N/A</v>
      </c>
      <c r="F126" t="s">
        <v>486</v>
      </c>
      <c r="G126" t="s">
        <v>487</v>
      </c>
      <c r="H126" t="str">
        <f t="shared" si="1"/>
        <v>USER_MISC_ID</v>
      </c>
    </row>
    <row r="127" spans="1:8" x14ac:dyDescent="0.25">
      <c r="A127">
        <v>126</v>
      </c>
      <c r="B127" t="s">
        <v>207</v>
      </c>
      <c r="C127" t="s">
        <v>488</v>
      </c>
      <c r="D127" t="s">
        <v>207</v>
      </c>
      <c r="E127" t="e">
        <f>VLOOKUP(F127,所有落地表!C:D,2,FALSE)</f>
        <v>#N/A</v>
      </c>
      <c r="F127" t="s">
        <v>489</v>
      </c>
      <c r="G127" t="s">
        <v>324</v>
      </c>
      <c r="H127" t="str">
        <f t="shared" si="1"/>
        <v>RID</v>
      </c>
    </row>
    <row r="128" spans="1:8" x14ac:dyDescent="0.25">
      <c r="A128">
        <v>127</v>
      </c>
      <c r="B128" t="s">
        <v>207</v>
      </c>
      <c r="C128" t="s">
        <v>490</v>
      </c>
      <c r="D128" t="s">
        <v>207</v>
      </c>
      <c r="E128" t="e">
        <f>VLOOKUP(F128,所有落地表!C:D,2,FALSE)</f>
        <v>#N/A</v>
      </c>
      <c r="F128" t="s">
        <v>491</v>
      </c>
      <c r="G128" t="s">
        <v>492</v>
      </c>
      <c r="H128" t="str">
        <f t="shared" si="1"/>
        <v>USER_ROLE_IF_ID</v>
      </c>
    </row>
    <row r="129" spans="1:8" x14ac:dyDescent="0.25">
      <c r="A129">
        <v>128</v>
      </c>
      <c r="B129" t="s">
        <v>207</v>
      </c>
      <c r="C129" t="s">
        <v>493</v>
      </c>
      <c r="D129" t="s">
        <v>207</v>
      </c>
      <c r="E129" t="e">
        <f>VLOOKUP(F129,所有落地表!C:D,2,FALSE)</f>
        <v>#N/A</v>
      </c>
      <c r="F129" t="s">
        <v>494</v>
      </c>
      <c r="G129" t="s">
        <v>330</v>
      </c>
      <c r="H129" t="str">
        <f t="shared" si="1"/>
        <v>LOG_ID</v>
      </c>
    </row>
    <row r="130" spans="1:8" x14ac:dyDescent="0.25">
      <c r="A130">
        <v>129</v>
      </c>
      <c r="B130" t="s">
        <v>207</v>
      </c>
      <c r="C130" t="s">
        <v>495</v>
      </c>
      <c r="D130" t="s">
        <v>207</v>
      </c>
      <c r="E130" t="e">
        <f>VLOOKUP(F130,所有落地表!C:D,2,FALSE)</f>
        <v>#N/A</v>
      </c>
      <c r="F130" t="s">
        <v>496</v>
      </c>
      <c r="G130" t="s">
        <v>497</v>
      </c>
      <c r="H130" t="str">
        <f t="shared" si="1"/>
        <v>ID_</v>
      </c>
    </row>
    <row r="131" spans="1:8" x14ac:dyDescent="0.25">
      <c r="A131">
        <v>130</v>
      </c>
      <c r="B131" t="s">
        <v>207</v>
      </c>
      <c r="C131" t="s">
        <v>498</v>
      </c>
      <c r="D131" t="s">
        <v>207</v>
      </c>
      <c r="E131" t="e">
        <f>VLOOKUP(F131,所有落地表!C:D,2,FALSE)</f>
        <v>#N/A</v>
      </c>
      <c r="F131" t="s">
        <v>499</v>
      </c>
      <c r="G131" t="s">
        <v>210</v>
      </c>
      <c r="H131" t="str">
        <f t="shared" si="1"/>
        <v>ID</v>
      </c>
    </row>
    <row r="132" spans="1:8" x14ac:dyDescent="0.25">
      <c r="A132">
        <v>131</v>
      </c>
      <c r="B132" t="s">
        <v>207</v>
      </c>
      <c r="C132" t="s">
        <v>500</v>
      </c>
      <c r="D132" t="s">
        <v>207</v>
      </c>
      <c r="E132" t="e">
        <f>VLOOKUP(F132,所有落地表!C:D,2,FALSE)</f>
        <v>#N/A</v>
      </c>
      <c r="F132" t="s">
        <v>501</v>
      </c>
      <c r="G132" t="s">
        <v>497</v>
      </c>
      <c r="H132" t="str">
        <f t="shared" ref="H132:H195" si="2">IF(F132=F131,H131&amp;","&amp;G132,G132)</f>
        <v>ID_</v>
      </c>
    </row>
    <row r="133" spans="1:8" x14ac:dyDescent="0.25">
      <c r="A133">
        <v>132</v>
      </c>
      <c r="B133" t="s">
        <v>207</v>
      </c>
      <c r="C133" t="s">
        <v>502</v>
      </c>
      <c r="D133" t="s">
        <v>207</v>
      </c>
      <c r="E133" t="e">
        <f>VLOOKUP(F133,所有落地表!C:D,2,FALSE)</f>
        <v>#N/A</v>
      </c>
      <c r="F133" t="s">
        <v>503</v>
      </c>
      <c r="G133" t="s">
        <v>504</v>
      </c>
      <c r="H133" t="str">
        <f t="shared" si="2"/>
        <v>PACKAGE_ID</v>
      </c>
    </row>
    <row r="134" spans="1:8" x14ac:dyDescent="0.25">
      <c r="A134">
        <v>133</v>
      </c>
      <c r="B134" t="s">
        <v>207</v>
      </c>
      <c r="C134" t="s">
        <v>505</v>
      </c>
      <c r="D134" t="s">
        <v>207</v>
      </c>
      <c r="E134" t="e">
        <f>VLOOKUP(F134,所有落地表!C:D,2,FALSE)</f>
        <v>#N/A</v>
      </c>
      <c r="F134" t="s">
        <v>506</v>
      </c>
      <c r="G134" t="s">
        <v>497</v>
      </c>
      <c r="H134" t="str">
        <f t="shared" si="2"/>
        <v>ID_</v>
      </c>
    </row>
    <row r="135" spans="1:8" x14ac:dyDescent="0.25">
      <c r="A135">
        <v>134</v>
      </c>
      <c r="B135" t="s">
        <v>207</v>
      </c>
      <c r="C135" t="s">
        <v>507</v>
      </c>
      <c r="D135" t="s">
        <v>207</v>
      </c>
      <c r="E135" t="e">
        <f>VLOOKUP(F135,所有落地表!C:D,2,FALSE)</f>
        <v>#N/A</v>
      </c>
      <c r="F135" t="s">
        <v>508</v>
      </c>
      <c r="G135" t="s">
        <v>509</v>
      </c>
      <c r="H135" t="str">
        <f t="shared" si="2"/>
        <v>PROCESSFILE_</v>
      </c>
    </row>
    <row r="136" spans="1:8" x14ac:dyDescent="0.25">
      <c r="A136">
        <v>135</v>
      </c>
      <c r="B136" t="s">
        <v>207</v>
      </c>
      <c r="C136" t="s">
        <v>507</v>
      </c>
      <c r="D136" t="s">
        <v>207</v>
      </c>
      <c r="E136" t="e">
        <f>VLOOKUP(F136,所有落地表!C:D,2,FALSE)</f>
        <v>#N/A</v>
      </c>
      <c r="F136" t="s">
        <v>508</v>
      </c>
      <c r="G136" t="s">
        <v>510</v>
      </c>
      <c r="H136" t="str">
        <f t="shared" si="2"/>
        <v>PROCESSFILE_,INDEX_</v>
      </c>
    </row>
    <row r="137" spans="1:8" x14ac:dyDescent="0.25">
      <c r="A137">
        <v>136</v>
      </c>
      <c r="B137" t="s">
        <v>207</v>
      </c>
      <c r="C137" t="s">
        <v>511</v>
      </c>
      <c r="D137" t="s">
        <v>207</v>
      </c>
      <c r="E137" t="e">
        <f>VLOOKUP(F137,所有落地表!C:D,2,FALSE)</f>
        <v>#N/A</v>
      </c>
      <c r="F137" t="s">
        <v>512</v>
      </c>
      <c r="G137" t="s">
        <v>513</v>
      </c>
      <c r="H137" t="str">
        <f t="shared" si="2"/>
        <v>VARIABLE_ID</v>
      </c>
    </row>
    <row r="138" spans="1:8" x14ac:dyDescent="0.25">
      <c r="A138">
        <v>137</v>
      </c>
      <c r="B138" t="s">
        <v>207</v>
      </c>
      <c r="C138" t="s">
        <v>514</v>
      </c>
      <c r="D138" t="s">
        <v>207</v>
      </c>
      <c r="E138" t="e">
        <f>VLOOKUP(F138,所有落地表!C:D,2,FALSE)</f>
        <v>#N/A</v>
      </c>
      <c r="F138" t="s">
        <v>515</v>
      </c>
      <c r="G138" t="s">
        <v>497</v>
      </c>
      <c r="H138" t="str">
        <f t="shared" si="2"/>
        <v>ID_</v>
      </c>
    </row>
    <row r="139" spans="1:8" x14ac:dyDescent="0.25">
      <c r="A139">
        <v>138</v>
      </c>
      <c r="B139" t="s">
        <v>207</v>
      </c>
      <c r="C139" t="s">
        <v>516</v>
      </c>
      <c r="D139" t="s">
        <v>207</v>
      </c>
      <c r="E139" t="e">
        <f>VLOOKUP(F139,所有落地表!C:D,2,FALSE)</f>
        <v>#N/A</v>
      </c>
      <c r="F139" t="s">
        <v>517</v>
      </c>
      <c r="G139" t="s">
        <v>518</v>
      </c>
      <c r="H139" t="str">
        <f t="shared" si="2"/>
        <v>DEFINITION_ID</v>
      </c>
    </row>
    <row r="140" spans="1:8" x14ac:dyDescent="0.25">
      <c r="A140">
        <v>139</v>
      </c>
      <c r="B140" t="s">
        <v>207</v>
      </c>
      <c r="C140" t="s">
        <v>519</v>
      </c>
      <c r="D140" t="s">
        <v>207</v>
      </c>
      <c r="E140" t="e">
        <f>VLOOKUP(F140,所有落地表!C:D,2,FALSE)</f>
        <v>#N/A</v>
      </c>
      <c r="F140" t="s">
        <v>520</v>
      </c>
      <c r="G140" t="s">
        <v>521</v>
      </c>
      <c r="H140" t="str">
        <f t="shared" si="2"/>
        <v>DEFINITION_TEMP_ID</v>
      </c>
    </row>
    <row r="141" spans="1:8" x14ac:dyDescent="0.25">
      <c r="A141">
        <v>140</v>
      </c>
      <c r="B141" t="s">
        <v>207</v>
      </c>
      <c r="C141" t="s">
        <v>522</v>
      </c>
      <c r="D141" t="s">
        <v>207</v>
      </c>
      <c r="E141" t="e">
        <f>VLOOKUP(F141,所有落地表!C:D,2,FALSE)</f>
        <v>#N/A</v>
      </c>
      <c r="F141" t="s">
        <v>523</v>
      </c>
      <c r="G141" t="s">
        <v>524</v>
      </c>
      <c r="H141" t="str">
        <f t="shared" si="2"/>
        <v>ENTRUST_ID</v>
      </c>
    </row>
    <row r="142" spans="1:8" x14ac:dyDescent="0.25">
      <c r="A142">
        <v>141</v>
      </c>
      <c r="B142" t="s">
        <v>207</v>
      </c>
      <c r="C142" t="s">
        <v>525</v>
      </c>
      <c r="D142" t="s">
        <v>207</v>
      </c>
      <c r="E142" t="e">
        <f>VLOOKUP(F142,所有落地表!C:D,2,FALSE)</f>
        <v>#N/A</v>
      </c>
      <c r="F142" t="s">
        <v>526</v>
      </c>
      <c r="G142" t="s">
        <v>497</v>
      </c>
      <c r="H142" t="str">
        <f t="shared" si="2"/>
        <v>ID_</v>
      </c>
    </row>
    <row r="143" spans="1:8" x14ac:dyDescent="0.25">
      <c r="A143">
        <v>142</v>
      </c>
      <c r="B143" t="s">
        <v>207</v>
      </c>
      <c r="C143" t="s">
        <v>527</v>
      </c>
      <c r="D143" t="s">
        <v>207</v>
      </c>
      <c r="E143" t="e">
        <f>VLOOKUP(F143,所有落地表!C:D,2,FALSE)</f>
        <v>#N/A</v>
      </c>
      <c r="F143" t="s">
        <v>528</v>
      </c>
      <c r="G143" t="s">
        <v>497</v>
      </c>
      <c r="H143" t="str">
        <f t="shared" si="2"/>
        <v>ID_</v>
      </c>
    </row>
    <row r="144" spans="1:8" x14ac:dyDescent="0.25">
      <c r="A144">
        <v>143</v>
      </c>
      <c r="B144" t="s">
        <v>207</v>
      </c>
      <c r="C144" t="s">
        <v>529</v>
      </c>
      <c r="D144" t="s">
        <v>207</v>
      </c>
      <c r="E144" t="e">
        <f>VLOOKUP(F144,所有落地表!C:D,2,FALSE)</f>
        <v>#N/A</v>
      </c>
      <c r="F144" t="s">
        <v>530</v>
      </c>
      <c r="G144" t="s">
        <v>497</v>
      </c>
      <c r="H144" t="str">
        <f t="shared" si="2"/>
        <v>ID_</v>
      </c>
    </row>
    <row r="145" spans="1:8" x14ac:dyDescent="0.25">
      <c r="A145">
        <v>144</v>
      </c>
      <c r="B145" t="s">
        <v>207</v>
      </c>
      <c r="C145" t="s">
        <v>531</v>
      </c>
      <c r="D145" t="s">
        <v>207</v>
      </c>
      <c r="E145" t="e">
        <f>VLOOKUP(F145,所有落地表!C:D,2,FALSE)</f>
        <v>#N/A</v>
      </c>
      <c r="F145" t="s">
        <v>532</v>
      </c>
      <c r="G145" t="s">
        <v>497</v>
      </c>
      <c r="H145" t="str">
        <f t="shared" si="2"/>
        <v>ID_</v>
      </c>
    </row>
    <row r="146" spans="1:8" x14ac:dyDescent="0.25">
      <c r="A146">
        <v>145</v>
      </c>
      <c r="B146" t="s">
        <v>207</v>
      </c>
      <c r="C146" t="s">
        <v>533</v>
      </c>
      <c r="D146" t="s">
        <v>207</v>
      </c>
      <c r="E146" t="e">
        <f>VLOOKUP(F146,所有落地表!C:D,2,FALSE)</f>
        <v>#N/A</v>
      </c>
      <c r="F146" t="s">
        <v>534</v>
      </c>
      <c r="G146" t="s">
        <v>497</v>
      </c>
      <c r="H146" t="str">
        <f t="shared" si="2"/>
        <v>ID_</v>
      </c>
    </row>
    <row r="147" spans="1:8" x14ac:dyDescent="0.25">
      <c r="A147">
        <v>146</v>
      </c>
      <c r="B147" t="s">
        <v>207</v>
      </c>
      <c r="C147" t="s">
        <v>535</v>
      </c>
      <c r="D147" t="s">
        <v>207</v>
      </c>
      <c r="E147" t="e">
        <f>VLOOKUP(F147,所有落地表!C:D,2,FALSE)</f>
        <v>#N/A</v>
      </c>
      <c r="F147" t="s">
        <v>536</v>
      </c>
      <c r="G147" t="s">
        <v>497</v>
      </c>
      <c r="H147" t="str">
        <f t="shared" si="2"/>
        <v>ID_</v>
      </c>
    </row>
    <row r="148" spans="1:8" x14ac:dyDescent="0.25">
      <c r="A148">
        <v>147</v>
      </c>
      <c r="B148" t="s">
        <v>207</v>
      </c>
      <c r="C148" t="s">
        <v>537</v>
      </c>
      <c r="D148" t="s">
        <v>207</v>
      </c>
      <c r="E148" t="e">
        <f>VLOOKUP(F148,所有落地表!C:D,2,FALSE)</f>
        <v>#N/A</v>
      </c>
      <c r="F148" t="s">
        <v>538</v>
      </c>
      <c r="G148" t="s">
        <v>497</v>
      </c>
      <c r="H148" t="str">
        <f t="shared" si="2"/>
        <v>ID_</v>
      </c>
    </row>
    <row r="149" spans="1:8" x14ac:dyDescent="0.25">
      <c r="A149">
        <v>148</v>
      </c>
      <c r="B149" t="s">
        <v>207</v>
      </c>
      <c r="C149" t="s">
        <v>539</v>
      </c>
      <c r="D149" t="s">
        <v>207</v>
      </c>
      <c r="E149" t="e">
        <f>VLOOKUP(F149,所有落地表!C:D,2,FALSE)</f>
        <v>#N/A</v>
      </c>
      <c r="F149" t="s">
        <v>540</v>
      </c>
      <c r="G149" t="s">
        <v>497</v>
      </c>
      <c r="H149" t="str">
        <f t="shared" si="2"/>
        <v>ID_</v>
      </c>
    </row>
    <row r="150" spans="1:8" x14ac:dyDescent="0.25">
      <c r="A150">
        <v>149</v>
      </c>
      <c r="B150" t="s">
        <v>207</v>
      </c>
      <c r="C150" t="s">
        <v>541</v>
      </c>
      <c r="D150" t="s">
        <v>207</v>
      </c>
      <c r="E150" t="e">
        <f>VLOOKUP(F150,所有落地表!C:D,2,FALSE)</f>
        <v>#N/A</v>
      </c>
      <c r="F150" t="s">
        <v>542</v>
      </c>
      <c r="G150" t="s">
        <v>497</v>
      </c>
      <c r="H150" t="str">
        <f t="shared" si="2"/>
        <v>ID_</v>
      </c>
    </row>
    <row r="151" spans="1:8" x14ac:dyDescent="0.25">
      <c r="A151">
        <v>150</v>
      </c>
      <c r="B151" t="s">
        <v>207</v>
      </c>
      <c r="C151" t="s">
        <v>543</v>
      </c>
      <c r="D151" t="s">
        <v>207</v>
      </c>
      <c r="E151" t="e">
        <f>VLOOKUP(F151,所有落地表!C:D,2,FALSE)</f>
        <v>#N/A</v>
      </c>
      <c r="F151" t="s">
        <v>544</v>
      </c>
      <c r="G151" t="s">
        <v>497</v>
      </c>
      <c r="H151" t="str">
        <f t="shared" si="2"/>
        <v>ID_</v>
      </c>
    </row>
    <row r="152" spans="1:8" x14ac:dyDescent="0.25">
      <c r="A152">
        <v>151</v>
      </c>
      <c r="B152" t="s">
        <v>207</v>
      </c>
      <c r="C152" t="s">
        <v>545</v>
      </c>
      <c r="D152" t="s">
        <v>207</v>
      </c>
      <c r="E152" t="e">
        <f>VLOOKUP(F152,所有落地表!C:D,2,FALSE)</f>
        <v>#N/A</v>
      </c>
      <c r="F152" t="s">
        <v>546</v>
      </c>
      <c r="G152" t="s">
        <v>497</v>
      </c>
      <c r="H152" t="str">
        <f t="shared" si="2"/>
        <v>ID_</v>
      </c>
    </row>
    <row r="153" spans="1:8" x14ac:dyDescent="0.25">
      <c r="A153">
        <v>152</v>
      </c>
      <c r="B153" t="s">
        <v>207</v>
      </c>
      <c r="C153" t="s">
        <v>547</v>
      </c>
      <c r="D153" t="s">
        <v>207</v>
      </c>
      <c r="E153" t="e">
        <f>VLOOKUP(F153,所有落地表!C:D,2,FALSE)</f>
        <v>#N/A</v>
      </c>
      <c r="F153" t="s">
        <v>548</v>
      </c>
      <c r="G153" t="s">
        <v>497</v>
      </c>
      <c r="H153" t="str">
        <f t="shared" si="2"/>
        <v>ID_</v>
      </c>
    </row>
    <row r="154" spans="1:8" x14ac:dyDescent="0.25">
      <c r="A154">
        <v>153</v>
      </c>
      <c r="B154" t="s">
        <v>207</v>
      </c>
      <c r="C154" t="s">
        <v>549</v>
      </c>
      <c r="D154" t="s">
        <v>207</v>
      </c>
      <c r="E154" t="e">
        <f>VLOOKUP(F154,所有落地表!C:D,2,FALSE)</f>
        <v>#N/A</v>
      </c>
      <c r="F154" t="s">
        <v>550</v>
      </c>
      <c r="G154" t="s">
        <v>551</v>
      </c>
      <c r="H154" t="str">
        <f t="shared" si="2"/>
        <v>POOLEDACTOR_</v>
      </c>
    </row>
    <row r="155" spans="1:8" x14ac:dyDescent="0.25">
      <c r="A155">
        <v>154</v>
      </c>
      <c r="B155" t="s">
        <v>207</v>
      </c>
      <c r="C155" t="s">
        <v>549</v>
      </c>
      <c r="D155" t="s">
        <v>207</v>
      </c>
      <c r="E155" t="e">
        <f>VLOOKUP(F155,所有落地表!C:D,2,FALSE)</f>
        <v>#N/A</v>
      </c>
      <c r="F155" t="s">
        <v>550</v>
      </c>
      <c r="G155" t="s">
        <v>552</v>
      </c>
      <c r="H155" t="str">
        <f t="shared" si="2"/>
        <v>POOLEDACTOR_,TASKINSTANCE_</v>
      </c>
    </row>
    <row r="156" spans="1:8" x14ac:dyDescent="0.25">
      <c r="A156">
        <v>155</v>
      </c>
      <c r="B156" t="s">
        <v>207</v>
      </c>
      <c r="C156" t="s">
        <v>553</v>
      </c>
      <c r="D156" t="s">
        <v>207</v>
      </c>
      <c r="E156" t="e">
        <f>VLOOKUP(F156,所有落地表!C:D,2,FALSE)</f>
        <v>#N/A</v>
      </c>
      <c r="F156" t="s">
        <v>264</v>
      </c>
      <c r="G156" t="s">
        <v>497</v>
      </c>
      <c r="H156" t="str">
        <f t="shared" si="2"/>
        <v>ID_</v>
      </c>
    </row>
    <row r="157" spans="1:8" x14ac:dyDescent="0.25">
      <c r="A157">
        <v>156</v>
      </c>
      <c r="B157" t="s">
        <v>207</v>
      </c>
      <c r="C157" t="s">
        <v>554</v>
      </c>
      <c r="D157" t="s">
        <v>207</v>
      </c>
      <c r="E157" t="e">
        <f>VLOOKUP(F157,所有落地表!C:D,2,FALSE)</f>
        <v>#N/A</v>
      </c>
      <c r="F157" t="s">
        <v>555</v>
      </c>
      <c r="G157" t="s">
        <v>497</v>
      </c>
      <c r="H157" t="str">
        <f t="shared" si="2"/>
        <v>ID_</v>
      </c>
    </row>
    <row r="158" spans="1:8" x14ac:dyDescent="0.25">
      <c r="A158">
        <v>157</v>
      </c>
      <c r="B158" t="s">
        <v>207</v>
      </c>
      <c r="C158" t="s">
        <v>556</v>
      </c>
      <c r="D158" t="s">
        <v>207</v>
      </c>
      <c r="E158" t="e">
        <f>VLOOKUP(F158,所有落地表!C:D,2,FALSE)</f>
        <v>#N/A</v>
      </c>
      <c r="F158" t="s">
        <v>557</v>
      </c>
      <c r="G158" t="s">
        <v>497</v>
      </c>
      <c r="H158" t="str">
        <f t="shared" si="2"/>
        <v>ID_</v>
      </c>
    </row>
    <row r="159" spans="1:8" x14ac:dyDescent="0.25">
      <c r="A159">
        <v>158</v>
      </c>
      <c r="B159" t="s">
        <v>207</v>
      </c>
      <c r="C159" t="s">
        <v>558</v>
      </c>
      <c r="D159" t="s">
        <v>207</v>
      </c>
      <c r="E159" t="e">
        <f>VLOOKUP(F159,所有落地表!C:D,2,FALSE)</f>
        <v>#N/A</v>
      </c>
      <c r="F159" t="s">
        <v>559</v>
      </c>
      <c r="G159" t="s">
        <v>497</v>
      </c>
      <c r="H159" t="str">
        <f t="shared" si="2"/>
        <v>ID_</v>
      </c>
    </row>
    <row r="160" spans="1:8" x14ac:dyDescent="0.25">
      <c r="A160">
        <v>159</v>
      </c>
      <c r="B160" t="s">
        <v>207</v>
      </c>
      <c r="C160" t="s">
        <v>560</v>
      </c>
      <c r="D160" t="s">
        <v>207</v>
      </c>
      <c r="E160" t="e">
        <f>VLOOKUP(F160,所有落地表!C:D,2,FALSE)</f>
        <v>#N/A</v>
      </c>
      <c r="F160" t="s">
        <v>269</v>
      </c>
      <c r="G160" t="s">
        <v>497</v>
      </c>
      <c r="H160" t="str">
        <f t="shared" si="2"/>
        <v>ID_</v>
      </c>
    </row>
    <row r="161" spans="1:8" x14ac:dyDescent="0.25">
      <c r="A161">
        <v>160</v>
      </c>
      <c r="B161" t="s">
        <v>207</v>
      </c>
      <c r="C161" t="s">
        <v>561</v>
      </c>
      <c r="D161" t="s">
        <v>207</v>
      </c>
      <c r="E161" t="str">
        <f>VLOOKUP(F161,所有落地表!C:D,2,FALSE)</f>
        <v>CJBPM_WORKFLOW_HISTORY_EXT</v>
      </c>
      <c r="F161" t="s">
        <v>562</v>
      </c>
      <c r="G161" t="s">
        <v>563</v>
      </c>
      <c r="H161" t="str">
        <f t="shared" si="2"/>
        <v>WORKFLOW_HISTORY_EXT_ID</v>
      </c>
    </row>
    <row r="162" spans="1:8" x14ac:dyDescent="0.25">
      <c r="A162">
        <v>161</v>
      </c>
      <c r="B162" t="s">
        <v>207</v>
      </c>
      <c r="C162" t="s">
        <v>564</v>
      </c>
      <c r="D162" t="s">
        <v>207</v>
      </c>
      <c r="E162" t="e">
        <f>VLOOKUP(F162,所有落地表!C:D,2,FALSE)</f>
        <v>#N/A</v>
      </c>
      <c r="F162" t="s">
        <v>565</v>
      </c>
      <c r="G162" t="s">
        <v>566</v>
      </c>
      <c r="H162" t="str">
        <f t="shared" si="2"/>
        <v>WORKFLOW_MANAGE_LOG_ID</v>
      </c>
    </row>
    <row r="163" spans="1:8" x14ac:dyDescent="0.25">
      <c r="A163">
        <v>162</v>
      </c>
      <c r="B163" t="s">
        <v>207</v>
      </c>
      <c r="C163" t="s">
        <v>567</v>
      </c>
      <c r="D163" t="s">
        <v>207</v>
      </c>
      <c r="E163" t="e">
        <f>VLOOKUP(F163,所有落地表!C:D,2,FALSE)</f>
        <v>#N/A</v>
      </c>
      <c r="F163" t="s">
        <v>568</v>
      </c>
      <c r="G163" t="s">
        <v>497</v>
      </c>
      <c r="H163" t="str">
        <f t="shared" si="2"/>
        <v>ID_</v>
      </c>
    </row>
    <row r="164" spans="1:8" x14ac:dyDescent="0.25">
      <c r="A164">
        <v>163</v>
      </c>
      <c r="B164" t="s">
        <v>207</v>
      </c>
      <c r="C164" t="s">
        <v>569</v>
      </c>
      <c r="D164" t="s">
        <v>207</v>
      </c>
      <c r="E164" t="e">
        <f>VLOOKUP(F164,所有落地表!C:D,2,FALSE)</f>
        <v>#N/A</v>
      </c>
      <c r="F164" t="s">
        <v>570</v>
      </c>
      <c r="G164" t="s">
        <v>571</v>
      </c>
      <c r="H164" t="str">
        <f t="shared" si="2"/>
        <v>TID</v>
      </c>
    </row>
    <row r="165" spans="1:8" x14ac:dyDescent="0.25">
      <c r="A165">
        <v>164</v>
      </c>
      <c r="B165" t="s">
        <v>207</v>
      </c>
      <c r="C165" t="s">
        <v>572</v>
      </c>
      <c r="D165" t="s">
        <v>207</v>
      </c>
      <c r="E165" t="str">
        <f>VLOOKUP(F165,所有落地表!C:D,2,FALSE)</f>
        <v>ODS_CJBPM_WORKFLOW_HISTORY</v>
      </c>
      <c r="F165" t="s">
        <v>573</v>
      </c>
      <c r="G165" t="s">
        <v>574</v>
      </c>
      <c r="H165" t="str">
        <f t="shared" si="2"/>
        <v>WORKFLOW_HISTORY_ID</v>
      </c>
    </row>
    <row r="166" spans="1:8" x14ac:dyDescent="0.25">
      <c r="A166">
        <v>165</v>
      </c>
      <c r="B166" t="s">
        <v>211</v>
      </c>
      <c r="C166" t="s">
        <v>575</v>
      </c>
      <c r="D166" t="s">
        <v>211</v>
      </c>
      <c r="E166" t="str">
        <f>VLOOKUP(F166,所有落地表!C:D,2,FALSE)</f>
        <v>ODS_R_APP_IDBORWINFO</v>
      </c>
      <c r="F166" t="s">
        <v>576</v>
      </c>
      <c r="G166" t="s">
        <v>577</v>
      </c>
      <c r="H166" t="str">
        <f t="shared" si="2"/>
        <v>ADDRNO</v>
      </c>
    </row>
    <row r="167" spans="1:8" x14ac:dyDescent="0.25">
      <c r="A167">
        <v>166</v>
      </c>
      <c r="B167" t="s">
        <v>211</v>
      </c>
      <c r="C167" t="s">
        <v>578</v>
      </c>
      <c r="D167" t="s">
        <v>211</v>
      </c>
      <c r="E167" t="str">
        <f>VLOOKUP(F167,所有落地表!C:D,2,FALSE)</f>
        <v>ODS_R_APP_COBORWINFO</v>
      </c>
      <c r="F167" t="s">
        <v>579</v>
      </c>
      <c r="G167" t="s">
        <v>577</v>
      </c>
      <c r="H167" t="str">
        <f t="shared" si="2"/>
        <v>ADDRNO</v>
      </c>
    </row>
    <row r="168" spans="1:8" x14ac:dyDescent="0.25">
      <c r="A168">
        <v>167</v>
      </c>
      <c r="B168" t="s">
        <v>211</v>
      </c>
      <c r="C168" t="s">
        <v>580</v>
      </c>
      <c r="D168" t="s">
        <v>211</v>
      </c>
      <c r="E168" t="str">
        <f>VLOOKUP(F168,所有落地表!C:D,2,FALSE)</f>
        <v>ODS_R_APP_IDGUATINFO</v>
      </c>
      <c r="F168" t="s">
        <v>581</v>
      </c>
      <c r="G168" t="s">
        <v>577</v>
      </c>
      <c r="H168" t="str">
        <f t="shared" si="2"/>
        <v>ADDRNO</v>
      </c>
    </row>
    <row r="169" spans="1:8" x14ac:dyDescent="0.25">
      <c r="A169">
        <v>168</v>
      </c>
      <c r="B169" t="s">
        <v>211</v>
      </c>
      <c r="C169" t="s">
        <v>582</v>
      </c>
      <c r="D169" t="s">
        <v>211</v>
      </c>
      <c r="E169" t="e">
        <f>VLOOKUP(F169,所有落地表!C:D,2,FALSE)</f>
        <v>#N/A</v>
      </c>
      <c r="F169" t="s">
        <v>219</v>
      </c>
      <c r="G169" t="s">
        <v>220</v>
      </c>
      <c r="H169" t="str">
        <f t="shared" si="2"/>
        <v>APPNO</v>
      </c>
    </row>
    <row r="170" spans="1:8" x14ac:dyDescent="0.25">
      <c r="A170">
        <v>169</v>
      </c>
      <c r="B170" t="s">
        <v>211</v>
      </c>
      <c r="C170" t="s">
        <v>583</v>
      </c>
      <c r="D170" t="s">
        <v>211</v>
      </c>
      <c r="E170" t="e">
        <f>VLOOKUP(F170,所有落地表!C:D,2,FALSE)</f>
        <v>#N/A</v>
      </c>
      <c r="F170" t="s">
        <v>584</v>
      </c>
      <c r="G170" t="s">
        <v>259</v>
      </c>
      <c r="H170" t="str">
        <f t="shared" si="2"/>
        <v>APPID</v>
      </c>
    </row>
    <row r="171" spans="1:8" x14ac:dyDescent="0.25">
      <c r="A171">
        <v>170</v>
      </c>
      <c r="B171" t="s">
        <v>211</v>
      </c>
      <c r="C171" t="s">
        <v>585</v>
      </c>
      <c r="D171" t="s">
        <v>211</v>
      </c>
      <c r="E171" t="e">
        <f>VLOOKUP(F171,所有落地表!C:D,2,FALSE)</f>
        <v>#N/A</v>
      </c>
      <c r="F171" t="s">
        <v>584</v>
      </c>
      <c r="G171" t="s">
        <v>220</v>
      </c>
      <c r="H171" t="str">
        <f t="shared" si="2"/>
        <v>APPID,APPNO</v>
      </c>
    </row>
    <row r="172" spans="1:8" x14ac:dyDescent="0.25">
      <c r="A172">
        <v>171</v>
      </c>
      <c r="B172" t="s">
        <v>211</v>
      </c>
      <c r="C172" t="s">
        <v>586</v>
      </c>
      <c r="D172" t="s">
        <v>211</v>
      </c>
      <c r="E172" t="e">
        <f>VLOOKUP(F172,所有落地表!C:D,2,FALSE)</f>
        <v>#N/A</v>
      </c>
      <c r="F172" t="s">
        <v>587</v>
      </c>
      <c r="G172" t="s">
        <v>588</v>
      </c>
      <c r="H172" t="str">
        <f t="shared" si="2"/>
        <v>DEALERID</v>
      </c>
    </row>
    <row r="173" spans="1:8" x14ac:dyDescent="0.25">
      <c r="A173">
        <v>172</v>
      </c>
      <c r="B173" t="s">
        <v>211</v>
      </c>
      <c r="C173" t="s">
        <v>589</v>
      </c>
      <c r="D173" t="s">
        <v>211</v>
      </c>
      <c r="E173" t="e">
        <f>VLOOKUP(F173,所有落地表!C:D,2,FALSE)</f>
        <v>#N/A</v>
      </c>
      <c r="F173" t="s">
        <v>587</v>
      </c>
      <c r="G173" t="s">
        <v>590</v>
      </c>
      <c r="H173" t="str">
        <f t="shared" si="2"/>
        <v>DEALERID,APPTYPE</v>
      </c>
    </row>
    <row r="174" spans="1:8" x14ac:dyDescent="0.25">
      <c r="A174">
        <v>173</v>
      </c>
      <c r="B174" t="s">
        <v>211</v>
      </c>
      <c r="C174" t="s">
        <v>591</v>
      </c>
      <c r="D174" t="s">
        <v>211</v>
      </c>
      <c r="E174" t="e">
        <f>VLOOKUP(F174,所有落地表!C:D,2,FALSE)</f>
        <v>#N/A</v>
      </c>
      <c r="F174" t="s">
        <v>587</v>
      </c>
      <c r="G174" t="s">
        <v>592</v>
      </c>
      <c r="H174" t="str">
        <f t="shared" si="2"/>
        <v>DEALERID,APPTYPE,COPER</v>
      </c>
    </row>
    <row r="175" spans="1:8" x14ac:dyDescent="0.25">
      <c r="A175">
        <v>174</v>
      </c>
      <c r="B175" t="s">
        <v>211</v>
      </c>
      <c r="C175" t="s">
        <v>593</v>
      </c>
      <c r="D175" t="s">
        <v>211</v>
      </c>
      <c r="E175" t="e">
        <f>VLOOKUP(F175,所有落地表!C:D,2,FALSE)</f>
        <v>#N/A</v>
      </c>
      <c r="F175" t="s">
        <v>587</v>
      </c>
      <c r="G175" t="s">
        <v>220</v>
      </c>
      <c r="H175" t="str">
        <f t="shared" si="2"/>
        <v>DEALERID,APPTYPE,COPER,APPNO</v>
      </c>
    </row>
    <row r="176" spans="1:8" x14ac:dyDescent="0.25">
      <c r="A176">
        <v>175</v>
      </c>
      <c r="B176" t="s">
        <v>211</v>
      </c>
      <c r="C176" t="s">
        <v>594</v>
      </c>
      <c r="D176" t="s">
        <v>211</v>
      </c>
      <c r="E176" t="str">
        <f>VLOOKUP(F176,所有落地表!C:D,2,FALSE)</f>
        <v>ODS_R_APP_CRLINKADDR</v>
      </c>
      <c r="F176" t="s">
        <v>595</v>
      </c>
      <c r="G176" t="s">
        <v>577</v>
      </c>
      <c r="H176" t="str">
        <f t="shared" si="2"/>
        <v>ADDRNO</v>
      </c>
    </row>
    <row r="177" spans="1:8" x14ac:dyDescent="0.25">
      <c r="A177">
        <v>176</v>
      </c>
      <c r="B177" t="s">
        <v>211</v>
      </c>
      <c r="C177" t="s">
        <v>596</v>
      </c>
      <c r="D177" t="s">
        <v>211</v>
      </c>
      <c r="E177" t="e">
        <f>VLOOKUP(F177,所有落地表!C:D,2,FALSE)</f>
        <v>#N/A</v>
      </c>
      <c r="F177" t="s">
        <v>597</v>
      </c>
      <c r="G177" t="s">
        <v>259</v>
      </c>
      <c r="H177" t="str">
        <f t="shared" si="2"/>
        <v>APPID</v>
      </c>
    </row>
    <row r="178" spans="1:8" x14ac:dyDescent="0.25">
      <c r="A178">
        <v>177</v>
      </c>
      <c r="B178" t="s">
        <v>211</v>
      </c>
      <c r="C178" t="s">
        <v>598</v>
      </c>
      <c r="D178" t="s">
        <v>211</v>
      </c>
      <c r="E178" t="e">
        <f>VLOOKUP(F178,所有落地表!C:D,2,FALSE)</f>
        <v>#N/A</v>
      </c>
      <c r="F178" t="s">
        <v>597</v>
      </c>
      <c r="G178" t="s">
        <v>220</v>
      </c>
      <c r="H178" t="str">
        <f t="shared" si="2"/>
        <v>APPID,APPNO</v>
      </c>
    </row>
    <row r="179" spans="1:8" x14ac:dyDescent="0.25">
      <c r="A179">
        <v>178</v>
      </c>
      <c r="B179" t="s">
        <v>211</v>
      </c>
      <c r="C179" t="s">
        <v>599</v>
      </c>
      <c r="D179" t="s">
        <v>211</v>
      </c>
      <c r="E179" t="str">
        <f>VLOOKUP(F179,所有落地表!C:D,2,FALSE)</f>
        <v>ODS_R_VEH_ASSETINFO</v>
      </c>
      <c r="F179" t="s">
        <v>600</v>
      </c>
      <c r="G179" t="s">
        <v>601</v>
      </c>
      <c r="H179" t="str">
        <f t="shared" si="2"/>
        <v>ASSETNO</v>
      </c>
    </row>
    <row r="180" spans="1:8" x14ac:dyDescent="0.25">
      <c r="A180">
        <v>179</v>
      </c>
      <c r="B180" t="s">
        <v>211</v>
      </c>
      <c r="C180" t="s">
        <v>599</v>
      </c>
      <c r="D180" t="s">
        <v>211</v>
      </c>
      <c r="E180" t="str">
        <f>VLOOKUP(F180,所有落地表!C:D,2,FALSE)</f>
        <v>ODS_R_VEH_ASSETINFO</v>
      </c>
      <c r="F180" t="s">
        <v>600</v>
      </c>
      <c r="G180" t="s">
        <v>602</v>
      </c>
      <c r="H180" t="str">
        <f t="shared" si="2"/>
        <v>ASSETNO,MODELID</v>
      </c>
    </row>
    <row r="181" spans="1:8" x14ac:dyDescent="0.25">
      <c r="A181">
        <v>180</v>
      </c>
      <c r="B181" t="s">
        <v>211</v>
      </c>
      <c r="C181" t="s">
        <v>599</v>
      </c>
      <c r="D181" t="s">
        <v>211</v>
      </c>
      <c r="E181" t="str">
        <f>VLOOKUP(F181,所有落地表!C:D,2,FALSE)</f>
        <v>ODS_R_VEH_ASSETINFO</v>
      </c>
      <c r="F181" t="s">
        <v>600</v>
      </c>
      <c r="G181" t="s">
        <v>603</v>
      </c>
      <c r="H181" t="str">
        <f t="shared" si="2"/>
        <v>ASSETNO,MODELID,SERIESID</v>
      </c>
    </row>
    <row r="182" spans="1:8" x14ac:dyDescent="0.25">
      <c r="A182">
        <v>181</v>
      </c>
      <c r="B182" t="s">
        <v>211</v>
      </c>
      <c r="C182" t="s">
        <v>599</v>
      </c>
      <c r="D182" t="s">
        <v>211</v>
      </c>
      <c r="E182" t="str">
        <f>VLOOKUP(F182,所有落地表!C:D,2,FALSE)</f>
        <v>ODS_R_VEH_ASSETINFO</v>
      </c>
      <c r="F182" t="s">
        <v>600</v>
      </c>
      <c r="G182" t="s">
        <v>604</v>
      </c>
      <c r="H182" t="str">
        <f t="shared" si="2"/>
        <v>ASSETNO,MODELID,SERIESID,BRANDID</v>
      </c>
    </row>
    <row r="183" spans="1:8" x14ac:dyDescent="0.25">
      <c r="A183">
        <v>182</v>
      </c>
      <c r="B183" t="s">
        <v>211</v>
      </c>
      <c r="C183" t="s">
        <v>605</v>
      </c>
      <c r="D183" t="s">
        <v>211</v>
      </c>
      <c r="E183" t="str">
        <f>VLOOKUP(F183,所有落地表!C:D,2,FALSE)</f>
        <v>ODS_B_DF_PERDIS</v>
      </c>
      <c r="F183" t="s">
        <v>606</v>
      </c>
      <c r="G183" t="s">
        <v>607</v>
      </c>
      <c r="H183" t="str">
        <f t="shared" si="2"/>
        <v>SUMID</v>
      </c>
    </row>
    <row r="184" spans="1:8" x14ac:dyDescent="0.25">
      <c r="A184">
        <v>183</v>
      </c>
      <c r="B184" t="s">
        <v>211</v>
      </c>
      <c r="C184" t="s">
        <v>608</v>
      </c>
      <c r="D184" t="s">
        <v>211</v>
      </c>
      <c r="E184" t="str">
        <f>VLOOKUP(F184,所有落地表!C:D,2,FALSE)</f>
        <v>ODS_B_DF_PERDIS</v>
      </c>
      <c r="F184" t="s">
        <v>606</v>
      </c>
      <c r="G184" t="s">
        <v>609</v>
      </c>
      <c r="H184" t="str">
        <f t="shared" si="2"/>
        <v>SUMID,PERDISBATNO</v>
      </c>
    </row>
    <row r="185" spans="1:8" x14ac:dyDescent="0.25">
      <c r="A185">
        <v>184</v>
      </c>
      <c r="B185" t="s">
        <v>211</v>
      </c>
      <c r="C185" t="s">
        <v>610</v>
      </c>
      <c r="D185" t="s">
        <v>211</v>
      </c>
      <c r="E185" t="str">
        <f>VLOOKUP(F185,所有落地表!C:D,2,FALSE)</f>
        <v>ODS_B_DF_PERDIS</v>
      </c>
      <c r="F185" t="s">
        <v>606</v>
      </c>
      <c r="G185" t="s">
        <v>611</v>
      </c>
      <c r="H185" t="str">
        <f t="shared" si="2"/>
        <v>SUMID,PERDISBATNO,SYS_NC00034$</v>
      </c>
    </row>
    <row r="186" spans="1:8" x14ac:dyDescent="0.25">
      <c r="A186">
        <v>185</v>
      </c>
      <c r="B186" t="s">
        <v>211</v>
      </c>
      <c r="C186" t="s">
        <v>612</v>
      </c>
      <c r="D186" t="s">
        <v>211</v>
      </c>
      <c r="E186" t="str">
        <f>VLOOKUP(F186,所有落地表!C:D,2,FALSE)</f>
        <v>ODS_B_DF_PERDIS</v>
      </c>
      <c r="F186" t="s">
        <v>606</v>
      </c>
      <c r="G186" t="s">
        <v>613</v>
      </c>
      <c r="H186" t="str">
        <f t="shared" si="2"/>
        <v>SUMID,PERDISBATNO,SYS_NC00034$,OPPACCNO</v>
      </c>
    </row>
    <row r="187" spans="1:8" x14ac:dyDescent="0.25">
      <c r="A187">
        <v>186</v>
      </c>
      <c r="B187" t="s">
        <v>211</v>
      </c>
      <c r="C187" t="s">
        <v>614</v>
      </c>
      <c r="D187" t="s">
        <v>211</v>
      </c>
      <c r="E187" t="e">
        <f>VLOOKUP(F187,所有落地表!C:D,2,FALSE)</f>
        <v>#N/A</v>
      </c>
      <c r="F187" t="s">
        <v>615</v>
      </c>
      <c r="G187" t="s">
        <v>616</v>
      </c>
      <c r="H187" t="str">
        <f t="shared" si="2"/>
        <v>BANK_CODE</v>
      </c>
    </row>
    <row r="188" spans="1:8" x14ac:dyDescent="0.25">
      <c r="A188">
        <v>187</v>
      </c>
      <c r="B188" t="s">
        <v>211</v>
      </c>
      <c r="C188" t="s">
        <v>617</v>
      </c>
      <c r="D188" t="s">
        <v>211</v>
      </c>
      <c r="E188" t="e">
        <f>VLOOKUP(F188,所有落地表!C:D,2,FALSE)</f>
        <v>#N/A</v>
      </c>
      <c r="F188" t="s">
        <v>615</v>
      </c>
      <c r="G188" t="s">
        <v>618</v>
      </c>
      <c r="H188" t="str">
        <f t="shared" si="2"/>
        <v>BANK_CODE,REC_STATUS</v>
      </c>
    </row>
    <row r="189" spans="1:8" x14ac:dyDescent="0.25">
      <c r="A189">
        <v>188</v>
      </c>
      <c r="B189" t="s">
        <v>211</v>
      </c>
      <c r="C189" t="s">
        <v>619</v>
      </c>
      <c r="D189" t="s">
        <v>211</v>
      </c>
      <c r="E189" t="e">
        <f>VLOOKUP(F189,所有落地表!C:D,2,FALSE)</f>
        <v>#N/A</v>
      </c>
      <c r="F189" t="s">
        <v>615</v>
      </c>
      <c r="G189" t="s">
        <v>620</v>
      </c>
      <c r="H189" t="str">
        <f t="shared" si="2"/>
        <v>BANK_CODE,REC_STATUS,PERDISBAT_NO</v>
      </c>
    </row>
    <row r="190" spans="1:8" x14ac:dyDescent="0.25">
      <c r="A190">
        <v>189</v>
      </c>
      <c r="B190" t="s">
        <v>211</v>
      </c>
      <c r="C190" t="s">
        <v>621</v>
      </c>
      <c r="D190" t="s">
        <v>211</v>
      </c>
      <c r="E190" t="str">
        <f>VLOOKUP(F190,所有落地表!C:D,2,FALSE)</f>
        <v>ODS_R_TRA_TRANSACTION</v>
      </c>
      <c r="F190" t="s">
        <v>250</v>
      </c>
      <c r="G190" t="s">
        <v>622</v>
      </c>
      <c r="H190" t="str">
        <f t="shared" si="2"/>
        <v>PRT_ID</v>
      </c>
    </row>
    <row r="191" spans="1:8" x14ac:dyDescent="0.25">
      <c r="A191">
        <v>190</v>
      </c>
      <c r="B191" t="s">
        <v>211</v>
      </c>
      <c r="C191" t="s">
        <v>621</v>
      </c>
      <c r="D191" t="s">
        <v>211</v>
      </c>
      <c r="E191" t="str">
        <f>VLOOKUP(F191,所有落地表!C:D,2,FALSE)</f>
        <v>ODS_R_TRA_TRANSACTION</v>
      </c>
      <c r="F191" t="s">
        <v>250</v>
      </c>
      <c r="G191" t="s">
        <v>623</v>
      </c>
      <c r="H191" t="str">
        <f t="shared" si="2"/>
        <v>PRT_ID,CONTRCT_NUM</v>
      </c>
    </row>
    <row r="192" spans="1:8" x14ac:dyDescent="0.25">
      <c r="A192">
        <v>191</v>
      </c>
      <c r="B192" t="s">
        <v>211</v>
      </c>
      <c r="C192" t="s">
        <v>621</v>
      </c>
      <c r="D192" t="s">
        <v>211</v>
      </c>
      <c r="E192" t="str">
        <f>VLOOKUP(F192,所有落地表!C:D,2,FALSE)</f>
        <v>ODS_R_TRA_TRANSACTION</v>
      </c>
      <c r="F192" t="s">
        <v>250</v>
      </c>
      <c r="G192" t="s">
        <v>252</v>
      </c>
      <c r="H192" t="str">
        <f t="shared" si="2"/>
        <v>PRT_ID,CONTRCT_NUM,TRANS_CODE</v>
      </c>
    </row>
    <row r="193" spans="1:8" x14ac:dyDescent="0.25">
      <c r="A193">
        <v>192</v>
      </c>
      <c r="B193" t="s">
        <v>211</v>
      </c>
      <c r="C193" t="s">
        <v>621</v>
      </c>
      <c r="D193" t="s">
        <v>211</v>
      </c>
      <c r="E193" t="str">
        <f>VLOOKUP(F193,所有落地表!C:D,2,FALSE)</f>
        <v>ODS_R_TRA_TRANSACTION</v>
      </c>
      <c r="F193" t="s">
        <v>250</v>
      </c>
      <c r="G193" t="s">
        <v>214</v>
      </c>
      <c r="H193" t="str">
        <f t="shared" si="2"/>
        <v>PRT_ID,CONTRCT_NUM,TRANS_CODE,TERMID</v>
      </c>
    </row>
    <row r="194" spans="1:8" x14ac:dyDescent="0.25">
      <c r="A194">
        <v>193</v>
      </c>
      <c r="B194" t="s">
        <v>211</v>
      </c>
      <c r="C194" t="s">
        <v>621</v>
      </c>
      <c r="D194" t="s">
        <v>211</v>
      </c>
      <c r="E194" t="str">
        <f>VLOOKUP(F194,所有落地表!C:D,2,FALSE)</f>
        <v>ODS_R_TRA_TRANSACTION</v>
      </c>
      <c r="F194" t="s">
        <v>250</v>
      </c>
      <c r="G194" t="s">
        <v>624</v>
      </c>
      <c r="H194" t="str">
        <f t="shared" si="2"/>
        <v>PRT_ID,CONTRCT_NUM,TRANS_CODE,TERMID,INTEST_DATE</v>
      </c>
    </row>
    <row r="195" spans="1:8" x14ac:dyDescent="0.25">
      <c r="A195">
        <v>194</v>
      </c>
      <c r="B195" t="s">
        <v>211</v>
      </c>
      <c r="C195" t="s">
        <v>625</v>
      </c>
      <c r="D195" t="s">
        <v>211</v>
      </c>
      <c r="E195" t="str">
        <f>VLOOKUP(F195,所有落地表!C:D,2,FALSE)</f>
        <v>ODS_R_TRA_TRANSACTION</v>
      </c>
      <c r="F195" t="s">
        <v>250</v>
      </c>
      <c r="G195" t="s">
        <v>626</v>
      </c>
      <c r="H195" t="str">
        <f t="shared" si="2"/>
        <v>PRT_ID,CONTRCT_NUM,TRANS_CODE,TERMID,INTEST_DATE,PRT_TYPE</v>
      </c>
    </row>
    <row r="196" spans="1:8" x14ac:dyDescent="0.25">
      <c r="A196">
        <v>195</v>
      </c>
      <c r="B196" t="s">
        <v>211</v>
      </c>
      <c r="C196" t="s">
        <v>627</v>
      </c>
      <c r="D196" t="s">
        <v>211</v>
      </c>
      <c r="E196" t="str">
        <f>VLOOKUP(F196,所有落地表!C:D,2,FALSE)</f>
        <v>ODS_R_TRA_TRANSACTION</v>
      </c>
      <c r="F196" t="s">
        <v>250</v>
      </c>
      <c r="G196" t="s">
        <v>628</v>
      </c>
      <c r="H196" t="str">
        <f t="shared" ref="H196:H259" si="3">IF(F196=F195,H195&amp;","&amp;G196,G196)</f>
        <v>PRT_ID,CONTRCT_NUM,TRANS_CODE,TERMID,INTEST_DATE,PRT_TYPE,STATUS</v>
      </c>
    </row>
    <row r="197" spans="1:8" x14ac:dyDescent="0.25">
      <c r="A197">
        <v>196</v>
      </c>
      <c r="B197" t="s">
        <v>211</v>
      </c>
      <c r="C197" t="s">
        <v>629</v>
      </c>
      <c r="D197" t="s">
        <v>211</v>
      </c>
      <c r="E197" t="str">
        <f>VLOOKUP(F197,所有落地表!C:D,2,FALSE)</f>
        <v>ODS_R_TRA_TRANSACTION</v>
      </c>
      <c r="F197" t="s">
        <v>250</v>
      </c>
      <c r="G197" t="s">
        <v>630</v>
      </c>
      <c r="H197" t="str">
        <f t="shared" si="3"/>
        <v>PRT_ID,CONTRCT_NUM,TRANS_CODE,TERMID,INTEST_DATE,PRT_TYPE,STATUS,DD_STATUS</v>
      </c>
    </row>
    <row r="198" spans="1:8" x14ac:dyDescent="0.25">
      <c r="A198">
        <v>197</v>
      </c>
      <c r="B198" t="s">
        <v>211</v>
      </c>
      <c r="C198" t="s">
        <v>631</v>
      </c>
      <c r="D198" t="s">
        <v>211</v>
      </c>
      <c r="E198" t="str">
        <f>VLOOKUP(F198,所有落地表!C:D,2,FALSE)</f>
        <v>ODS_R_TRA_TRANSACTION</v>
      </c>
      <c r="F198" t="s">
        <v>250</v>
      </c>
      <c r="G198" t="s">
        <v>632</v>
      </c>
      <c r="H198" t="str">
        <f t="shared" si="3"/>
        <v>PRT_ID,CONTRCT_NUM,TRANS_CODE,TERMID,INTEST_DATE,PRT_TYPE,STATUS,DD_STATUS,PAY_STATUS</v>
      </c>
    </row>
    <row r="199" spans="1:8" x14ac:dyDescent="0.25">
      <c r="A199">
        <v>198</v>
      </c>
      <c r="B199" t="s">
        <v>211</v>
      </c>
      <c r="C199" t="s">
        <v>633</v>
      </c>
      <c r="D199" t="s">
        <v>211</v>
      </c>
      <c r="E199" t="str">
        <f>VLOOKUP(F199,所有落地表!C:D,2,FALSE)</f>
        <v>ODS_R_TRA_TRANSACTION</v>
      </c>
      <c r="F199" t="s">
        <v>250</v>
      </c>
      <c r="G199" t="s">
        <v>634</v>
      </c>
      <c r="H199" t="str">
        <f t="shared" si="3"/>
        <v>PRT_ID,CONTRCT_NUM,TRANS_CODE,TERMID,INTEST_DATE,PRT_TYPE,STATUS,DD_STATUS,PAY_STATUS,SYS_NC00077$</v>
      </c>
    </row>
    <row r="200" spans="1:8" x14ac:dyDescent="0.25">
      <c r="A200">
        <v>199</v>
      </c>
      <c r="B200" t="s">
        <v>211</v>
      </c>
      <c r="C200" t="s">
        <v>635</v>
      </c>
      <c r="D200" t="s">
        <v>211</v>
      </c>
      <c r="E200" t="str">
        <f>VLOOKUP(F200,所有落地表!C:D,2,FALSE)</f>
        <v>ODS_R_TRA_TRANSACTION</v>
      </c>
      <c r="F200" t="s">
        <v>250</v>
      </c>
      <c r="G200" t="s">
        <v>623</v>
      </c>
      <c r="H200" t="str">
        <f t="shared" si="3"/>
        <v>PRT_ID,CONTRCT_NUM,TRANS_CODE,TERMID,INTEST_DATE,PRT_TYPE,STATUS,DD_STATUS,PAY_STATUS,SYS_NC00077$,CONTRCT_NUM</v>
      </c>
    </row>
    <row r="201" spans="1:8" x14ac:dyDescent="0.25">
      <c r="A201">
        <v>200</v>
      </c>
      <c r="B201" t="s">
        <v>211</v>
      </c>
      <c r="C201" t="s">
        <v>636</v>
      </c>
      <c r="D201" t="s">
        <v>211</v>
      </c>
      <c r="E201" t="e">
        <f>VLOOKUP(F201,所有落地表!C:D,2,FALSE)</f>
        <v>#N/A</v>
      </c>
      <c r="F201" t="s">
        <v>637</v>
      </c>
      <c r="G201" t="s">
        <v>638</v>
      </c>
      <c r="H201" t="str">
        <f t="shared" si="3"/>
        <v>IDNO</v>
      </c>
    </row>
    <row r="202" spans="1:8" x14ac:dyDescent="0.25">
      <c r="A202">
        <v>201</v>
      </c>
      <c r="B202" t="s">
        <v>211</v>
      </c>
      <c r="C202" t="s">
        <v>636</v>
      </c>
      <c r="D202" t="s">
        <v>211</v>
      </c>
      <c r="E202" t="e">
        <f>VLOOKUP(F202,所有落地表!C:D,2,FALSE)</f>
        <v>#N/A</v>
      </c>
      <c r="F202" t="s">
        <v>637</v>
      </c>
      <c r="G202" t="s">
        <v>639</v>
      </c>
      <c r="H202" t="str">
        <f t="shared" si="3"/>
        <v>IDNO,IDTYPE</v>
      </c>
    </row>
    <row r="203" spans="1:8" x14ac:dyDescent="0.25">
      <c r="A203">
        <v>202</v>
      </c>
      <c r="B203" t="s">
        <v>211</v>
      </c>
      <c r="C203" t="s">
        <v>636</v>
      </c>
      <c r="D203" t="s">
        <v>211</v>
      </c>
      <c r="E203" t="e">
        <f>VLOOKUP(F203,所有落地表!C:D,2,FALSE)</f>
        <v>#N/A</v>
      </c>
      <c r="F203" t="s">
        <v>637</v>
      </c>
      <c r="G203" t="s">
        <v>341</v>
      </c>
      <c r="H203" t="str">
        <f t="shared" si="3"/>
        <v>IDNO,IDTYPE,NAME</v>
      </c>
    </row>
    <row r="204" spans="1:8" x14ac:dyDescent="0.25">
      <c r="A204">
        <v>203</v>
      </c>
      <c r="B204" t="s">
        <v>211</v>
      </c>
      <c r="C204" t="s">
        <v>640</v>
      </c>
      <c r="D204" t="s">
        <v>211</v>
      </c>
      <c r="E204" t="e">
        <f>VLOOKUP(F204,所有落地表!C:D,2,FALSE)</f>
        <v>#N/A</v>
      </c>
      <c r="F204" t="s">
        <v>641</v>
      </c>
      <c r="G204" t="s">
        <v>642</v>
      </c>
      <c r="H204" t="str">
        <f t="shared" si="3"/>
        <v>CONTID</v>
      </c>
    </row>
    <row r="205" spans="1:8" x14ac:dyDescent="0.25">
      <c r="A205">
        <v>204</v>
      </c>
      <c r="B205" t="s">
        <v>211</v>
      </c>
      <c r="C205" t="s">
        <v>643</v>
      </c>
      <c r="D205" t="s">
        <v>211</v>
      </c>
      <c r="E205" t="e">
        <f>VLOOKUP(F205,所有落地表!C:D,2,FALSE)</f>
        <v>#N/A</v>
      </c>
      <c r="F205" t="s">
        <v>644</v>
      </c>
      <c r="G205" t="s">
        <v>645</v>
      </c>
      <c r="H205" t="str">
        <f t="shared" si="3"/>
        <v>CHARGEINFOID</v>
      </c>
    </row>
    <row r="206" spans="1:8" x14ac:dyDescent="0.25">
      <c r="A206">
        <v>205</v>
      </c>
      <c r="B206" t="s">
        <v>211</v>
      </c>
      <c r="C206" t="s">
        <v>646</v>
      </c>
      <c r="D206" t="s">
        <v>211</v>
      </c>
      <c r="E206" t="str">
        <f>VLOOKUP(F206,所有落地表!C:D,2,FALSE)</f>
        <v>ODS_R_FIN_ACCRUAL_HISTORY</v>
      </c>
      <c r="F206" t="s">
        <v>647</v>
      </c>
      <c r="G206" t="s">
        <v>252</v>
      </c>
      <c r="H206" t="str">
        <f t="shared" si="3"/>
        <v>TRANS_CODE</v>
      </c>
    </row>
    <row r="207" spans="1:8" x14ac:dyDescent="0.25">
      <c r="A207">
        <v>206</v>
      </c>
      <c r="B207" t="s">
        <v>211</v>
      </c>
      <c r="C207" t="s">
        <v>646</v>
      </c>
      <c r="D207" t="s">
        <v>211</v>
      </c>
      <c r="E207" t="str">
        <f>VLOOKUP(F207,所有落地表!C:D,2,FALSE)</f>
        <v>ODS_R_FIN_ACCRUAL_HISTORY</v>
      </c>
      <c r="F207" t="s">
        <v>647</v>
      </c>
      <c r="G207" t="s">
        <v>642</v>
      </c>
      <c r="H207" t="str">
        <f t="shared" si="3"/>
        <v>TRANS_CODE,CONTID</v>
      </c>
    </row>
    <row r="208" spans="1:8" x14ac:dyDescent="0.25">
      <c r="A208">
        <v>207</v>
      </c>
      <c r="B208" t="s">
        <v>211</v>
      </c>
      <c r="C208" t="s">
        <v>648</v>
      </c>
      <c r="D208" t="s">
        <v>211</v>
      </c>
      <c r="E208" t="str">
        <f>VLOOKUP(F208,所有落地表!C:D,2,FALSE)</f>
        <v>ODS_R_FIN_ACCRUAL_HISTORY</v>
      </c>
      <c r="F208" t="s">
        <v>647</v>
      </c>
      <c r="G208" t="s">
        <v>215</v>
      </c>
      <c r="H208" t="str">
        <f t="shared" si="3"/>
        <v>TRANS_CODE,CONTID,CONTNO</v>
      </c>
    </row>
    <row r="209" spans="1:8" x14ac:dyDescent="0.25">
      <c r="A209">
        <v>208</v>
      </c>
      <c r="B209" t="s">
        <v>211</v>
      </c>
      <c r="C209" t="s">
        <v>649</v>
      </c>
      <c r="D209" t="s">
        <v>211</v>
      </c>
      <c r="E209" t="str">
        <f>VLOOKUP(F209,所有落地表!C:D,2,FALSE)</f>
        <v>ODS_R_FIN_ACCRUAL_HISTORY</v>
      </c>
      <c r="F209" t="s">
        <v>647</v>
      </c>
      <c r="G209" t="s">
        <v>252</v>
      </c>
      <c r="H209" t="str">
        <f t="shared" si="3"/>
        <v>TRANS_CODE,CONTID,CONTNO,TRANS_CODE</v>
      </c>
    </row>
    <row r="210" spans="1:8" x14ac:dyDescent="0.25">
      <c r="A210">
        <v>209</v>
      </c>
      <c r="B210" t="s">
        <v>211</v>
      </c>
      <c r="C210" t="s">
        <v>649</v>
      </c>
      <c r="D210" t="s">
        <v>211</v>
      </c>
      <c r="E210" t="str">
        <f>VLOOKUP(F210,所有落地表!C:D,2,FALSE)</f>
        <v>ODS_R_FIN_ACCRUAL_HISTORY</v>
      </c>
      <c r="F210" t="s">
        <v>647</v>
      </c>
      <c r="G210" t="s">
        <v>215</v>
      </c>
      <c r="H210" t="str">
        <f t="shared" si="3"/>
        <v>TRANS_CODE,CONTID,CONTNO,TRANS_CODE,CONTNO</v>
      </c>
    </row>
    <row r="211" spans="1:8" x14ac:dyDescent="0.25">
      <c r="A211">
        <v>210</v>
      </c>
      <c r="B211" t="s">
        <v>211</v>
      </c>
      <c r="C211" t="s">
        <v>650</v>
      </c>
      <c r="D211" t="s">
        <v>211</v>
      </c>
      <c r="E211" t="str">
        <f>VLOOKUP(F211,所有落地表!C:D,2,FALSE)</f>
        <v>ODS_R_FIN_ACCRUAL_HISTORY</v>
      </c>
      <c r="F211" t="s">
        <v>647</v>
      </c>
      <c r="G211" t="s">
        <v>252</v>
      </c>
      <c r="H211" t="str">
        <f t="shared" si="3"/>
        <v>TRANS_CODE,CONTID,CONTNO,TRANS_CODE,CONTNO,TRANS_CODE</v>
      </c>
    </row>
    <row r="212" spans="1:8" x14ac:dyDescent="0.25">
      <c r="A212">
        <v>211</v>
      </c>
      <c r="B212" t="s">
        <v>211</v>
      </c>
      <c r="C212" t="s">
        <v>651</v>
      </c>
      <c r="D212" t="s">
        <v>211</v>
      </c>
      <c r="E212" t="str">
        <f>VLOOKUP(F212,所有落地表!C:D,2,FALSE)</f>
        <v>ODS_R_FIN_TRANS_INT</v>
      </c>
      <c r="F212" t="s">
        <v>241</v>
      </c>
      <c r="G212" t="s">
        <v>628</v>
      </c>
      <c r="H212" t="str">
        <f t="shared" si="3"/>
        <v>STATUS</v>
      </c>
    </row>
    <row r="213" spans="1:8" x14ac:dyDescent="0.25">
      <c r="A213">
        <v>212</v>
      </c>
      <c r="B213" t="s">
        <v>211</v>
      </c>
      <c r="C213" t="s">
        <v>652</v>
      </c>
      <c r="D213" t="s">
        <v>211</v>
      </c>
      <c r="E213" t="str">
        <f>VLOOKUP(F213,所有落地表!C:D,2,FALSE)</f>
        <v>ODS_LN_CS_CONT_REPYMTSKD_CFL</v>
      </c>
      <c r="F213" t="s">
        <v>653</v>
      </c>
      <c r="G213" t="s">
        <v>654</v>
      </c>
      <c r="H213" t="str">
        <f t="shared" si="3"/>
        <v>ISMONTHLYREPAYMENT</v>
      </c>
    </row>
    <row r="214" spans="1:8" x14ac:dyDescent="0.25">
      <c r="A214">
        <v>213</v>
      </c>
      <c r="B214" t="s">
        <v>211</v>
      </c>
      <c r="C214" t="s">
        <v>652</v>
      </c>
      <c r="D214" t="s">
        <v>211</v>
      </c>
      <c r="E214" t="str">
        <f>VLOOKUP(F214,所有落地表!C:D,2,FALSE)</f>
        <v>ODS_LN_CS_CONT_REPYMTSKD_CFL</v>
      </c>
      <c r="F214" t="s">
        <v>653</v>
      </c>
      <c r="G214" t="s">
        <v>642</v>
      </c>
      <c r="H214" t="str">
        <f t="shared" si="3"/>
        <v>ISMONTHLYREPAYMENT,CONTID</v>
      </c>
    </row>
    <row r="215" spans="1:8" x14ac:dyDescent="0.25">
      <c r="A215">
        <v>214</v>
      </c>
      <c r="B215" t="s">
        <v>211</v>
      </c>
      <c r="C215" t="s">
        <v>655</v>
      </c>
      <c r="D215" t="s">
        <v>211</v>
      </c>
      <c r="E215" t="e">
        <f>VLOOKUP(F215,所有落地表!C:D,2,FALSE)</f>
        <v>#N/A</v>
      </c>
      <c r="F215" t="s">
        <v>656</v>
      </c>
      <c r="G215" t="s">
        <v>588</v>
      </c>
      <c r="H215" t="str">
        <f t="shared" si="3"/>
        <v>DEALERID</v>
      </c>
    </row>
    <row r="216" spans="1:8" x14ac:dyDescent="0.25">
      <c r="A216">
        <v>215</v>
      </c>
      <c r="B216" t="s">
        <v>211</v>
      </c>
      <c r="C216" t="s">
        <v>657</v>
      </c>
      <c r="D216" t="s">
        <v>211</v>
      </c>
      <c r="E216" t="e">
        <f>VLOOKUP(F216,所有落地表!C:D,2,FALSE)</f>
        <v>#N/A</v>
      </c>
      <c r="F216" t="s">
        <v>658</v>
      </c>
      <c r="G216" t="s">
        <v>659</v>
      </c>
      <c r="H216" t="str">
        <f t="shared" si="3"/>
        <v>IDCHECK</v>
      </c>
    </row>
    <row r="217" spans="1:8" x14ac:dyDescent="0.25">
      <c r="A217">
        <v>216</v>
      </c>
      <c r="B217" t="s">
        <v>211</v>
      </c>
      <c r="C217" t="s">
        <v>660</v>
      </c>
      <c r="D217" t="s">
        <v>211</v>
      </c>
      <c r="E217" t="e">
        <f>VLOOKUP(F217,所有落地表!C:D,2,FALSE)</f>
        <v>#N/A</v>
      </c>
      <c r="F217" t="s">
        <v>658</v>
      </c>
      <c r="G217" t="s">
        <v>638</v>
      </c>
      <c r="H217" t="str">
        <f t="shared" si="3"/>
        <v>IDCHECK,IDNO</v>
      </c>
    </row>
    <row r="218" spans="1:8" x14ac:dyDescent="0.25">
      <c r="A218">
        <v>217</v>
      </c>
      <c r="B218" t="s">
        <v>211</v>
      </c>
      <c r="C218" t="s">
        <v>661</v>
      </c>
      <c r="D218" t="s">
        <v>211</v>
      </c>
      <c r="E218" t="e">
        <f>VLOOKUP(F218,所有落地表!C:D,2,FALSE)</f>
        <v>#N/A</v>
      </c>
      <c r="F218" t="s">
        <v>658</v>
      </c>
      <c r="G218" t="s">
        <v>341</v>
      </c>
      <c r="H218" t="str">
        <f t="shared" si="3"/>
        <v>IDCHECK,IDNO,NAME</v>
      </c>
    </row>
    <row r="219" spans="1:8" x14ac:dyDescent="0.25">
      <c r="A219">
        <v>218</v>
      </c>
      <c r="B219" t="s">
        <v>211</v>
      </c>
      <c r="C219" t="s">
        <v>662</v>
      </c>
      <c r="D219" t="s">
        <v>211</v>
      </c>
      <c r="E219" t="e">
        <f>VLOOKUP(F219,所有落地表!C:D,2,FALSE)</f>
        <v>#N/A</v>
      </c>
      <c r="F219" t="s">
        <v>658</v>
      </c>
      <c r="G219" t="s">
        <v>663</v>
      </c>
      <c r="H219" t="str">
        <f t="shared" si="3"/>
        <v>IDCHECK,IDNO,NAME,NAMECHECK</v>
      </c>
    </row>
    <row r="220" spans="1:8" x14ac:dyDescent="0.25">
      <c r="A220">
        <v>219</v>
      </c>
      <c r="B220" t="s">
        <v>211</v>
      </c>
      <c r="C220" t="s">
        <v>664</v>
      </c>
      <c r="D220" t="s">
        <v>211</v>
      </c>
      <c r="E220" t="e">
        <f>VLOOKUP(F220,所有落地表!C:D,2,FALSE)</f>
        <v>#N/A</v>
      </c>
      <c r="F220" t="s">
        <v>665</v>
      </c>
      <c r="G220" t="s">
        <v>666</v>
      </c>
      <c r="H220" t="str">
        <f t="shared" si="3"/>
        <v>PERSON_HEADER_ID</v>
      </c>
    </row>
    <row r="221" spans="1:8" x14ac:dyDescent="0.25">
      <c r="A221">
        <v>220</v>
      </c>
      <c r="B221" t="s">
        <v>211</v>
      </c>
      <c r="C221" t="s">
        <v>667</v>
      </c>
      <c r="D221" t="s">
        <v>211</v>
      </c>
      <c r="E221" t="str">
        <f>VLOOKUP(F221,所有落地表!C:D,2,FALSE)</f>
        <v>ODS_R_CUS_VEHFPREG</v>
      </c>
      <c r="F221" t="s">
        <v>668</v>
      </c>
      <c r="G221" t="s">
        <v>669</v>
      </c>
      <c r="H221" t="str">
        <f t="shared" si="3"/>
        <v>EFFECTTIME</v>
      </c>
    </row>
    <row r="222" spans="1:8" x14ac:dyDescent="0.25">
      <c r="A222">
        <v>221</v>
      </c>
      <c r="B222" t="s">
        <v>211</v>
      </c>
      <c r="C222" t="s">
        <v>667</v>
      </c>
      <c r="D222" t="s">
        <v>211</v>
      </c>
      <c r="E222" t="str">
        <f>VLOOKUP(F222,所有落地表!C:D,2,FALSE)</f>
        <v>ODS_R_CUS_VEHFPREG</v>
      </c>
      <c r="F222" t="s">
        <v>668</v>
      </c>
      <c r="G222" t="s">
        <v>628</v>
      </c>
      <c r="H222" t="str">
        <f t="shared" si="3"/>
        <v>EFFECTTIME,STATUS</v>
      </c>
    </row>
    <row r="223" spans="1:8" x14ac:dyDescent="0.25">
      <c r="A223">
        <v>222</v>
      </c>
      <c r="B223" t="s">
        <v>211</v>
      </c>
      <c r="C223" t="s">
        <v>667</v>
      </c>
      <c r="D223" t="s">
        <v>211</v>
      </c>
      <c r="E223" t="str">
        <f>VLOOKUP(F223,所有落地表!C:D,2,FALSE)</f>
        <v>ODS_R_CUS_VEHFPREG</v>
      </c>
      <c r="F223" t="s">
        <v>668</v>
      </c>
      <c r="G223" t="s">
        <v>642</v>
      </c>
      <c r="H223" t="str">
        <f t="shared" si="3"/>
        <v>EFFECTTIME,STATUS,CONTID</v>
      </c>
    </row>
    <row r="224" spans="1:8" x14ac:dyDescent="0.25">
      <c r="A224">
        <v>223</v>
      </c>
      <c r="B224" t="s">
        <v>211</v>
      </c>
      <c r="C224" t="s">
        <v>670</v>
      </c>
      <c r="D224" t="s">
        <v>211</v>
      </c>
      <c r="E224" t="e">
        <f>VLOOKUP(F224,所有落地表!C:D,2,FALSE)</f>
        <v>#N/A</v>
      </c>
      <c r="F224" t="s">
        <v>671</v>
      </c>
      <c r="G224" t="s">
        <v>588</v>
      </c>
      <c r="H224" t="str">
        <f t="shared" si="3"/>
        <v>DEALERID</v>
      </c>
    </row>
    <row r="225" spans="1:8" x14ac:dyDescent="0.25">
      <c r="A225">
        <v>224</v>
      </c>
      <c r="B225" t="s">
        <v>211</v>
      </c>
      <c r="C225" t="s">
        <v>672</v>
      </c>
      <c r="D225" t="s">
        <v>211</v>
      </c>
      <c r="E225" t="e">
        <f>VLOOKUP(F225,所有落地表!C:D,2,FALSE)</f>
        <v>#N/A</v>
      </c>
      <c r="F225" t="s">
        <v>671</v>
      </c>
      <c r="G225" t="s">
        <v>673</v>
      </c>
      <c r="H225" t="str">
        <f t="shared" si="3"/>
        <v>DEALERID,TEMPID</v>
      </c>
    </row>
    <row r="226" spans="1:8" x14ac:dyDescent="0.25">
      <c r="A226">
        <v>225</v>
      </c>
      <c r="B226" t="s">
        <v>211</v>
      </c>
      <c r="C226" t="s">
        <v>674</v>
      </c>
      <c r="D226" t="s">
        <v>211</v>
      </c>
      <c r="E226" t="str">
        <f>VLOOKUP(F226,所有落地表!C:D,2,FALSE)</f>
        <v>ODS_R_APP_DESTASK</v>
      </c>
      <c r="F226" t="s">
        <v>675</v>
      </c>
      <c r="G226" t="s">
        <v>259</v>
      </c>
      <c r="H226" t="str">
        <f t="shared" si="3"/>
        <v>APPID</v>
      </c>
    </row>
    <row r="227" spans="1:8" x14ac:dyDescent="0.25">
      <c r="A227">
        <v>226</v>
      </c>
      <c r="B227" t="s">
        <v>211</v>
      </c>
      <c r="C227" t="s">
        <v>676</v>
      </c>
      <c r="D227" t="s">
        <v>211</v>
      </c>
      <c r="E227" t="str">
        <f>VLOOKUP(F227,所有落地表!C:D,2,FALSE)</f>
        <v>ODS_R_APP_DESTASK</v>
      </c>
      <c r="F227" t="s">
        <v>675</v>
      </c>
      <c r="G227" t="s">
        <v>220</v>
      </c>
      <c r="H227" t="str">
        <f t="shared" si="3"/>
        <v>APPID,APPNO</v>
      </c>
    </row>
    <row r="228" spans="1:8" x14ac:dyDescent="0.25">
      <c r="A228">
        <v>227</v>
      </c>
      <c r="B228" t="s">
        <v>211</v>
      </c>
      <c r="C228" t="s">
        <v>677</v>
      </c>
      <c r="D228" t="s">
        <v>211</v>
      </c>
      <c r="E228" t="e">
        <f>VLOOKUP(F228,所有落地表!C:D,2,FALSE)</f>
        <v>#N/A</v>
      </c>
      <c r="F228" t="s">
        <v>678</v>
      </c>
      <c r="G228" t="s">
        <v>679</v>
      </c>
      <c r="H228" t="str">
        <f t="shared" si="3"/>
        <v>FILEID</v>
      </c>
    </row>
    <row r="229" spans="1:8" x14ac:dyDescent="0.25">
      <c r="A229">
        <v>228</v>
      </c>
      <c r="B229" t="s">
        <v>211</v>
      </c>
      <c r="C229" t="s">
        <v>677</v>
      </c>
      <c r="D229" t="s">
        <v>211</v>
      </c>
      <c r="E229" t="e">
        <f>VLOOKUP(F229,所有落地表!C:D,2,FALSE)</f>
        <v>#N/A</v>
      </c>
      <c r="F229" t="s">
        <v>678</v>
      </c>
      <c r="G229" t="s">
        <v>642</v>
      </c>
      <c r="H229" t="str">
        <f t="shared" si="3"/>
        <v>FILEID,CONTID</v>
      </c>
    </row>
    <row r="230" spans="1:8" x14ac:dyDescent="0.25">
      <c r="A230">
        <v>229</v>
      </c>
      <c r="B230" t="s">
        <v>211</v>
      </c>
      <c r="C230" t="s">
        <v>680</v>
      </c>
      <c r="D230" t="s">
        <v>211</v>
      </c>
      <c r="E230" t="str">
        <f>VLOOKUP(F230,所有落地表!C:D,2,FALSE)</f>
        <v>ODS_SAP_VOUCHERINFO</v>
      </c>
      <c r="F230" t="s">
        <v>681</v>
      </c>
      <c r="G230" t="s">
        <v>682</v>
      </c>
      <c r="H230" t="str">
        <f t="shared" si="3"/>
        <v>CONTRACTNO</v>
      </c>
    </row>
    <row r="231" spans="1:8" x14ac:dyDescent="0.25">
      <c r="A231">
        <v>230</v>
      </c>
      <c r="B231" t="s">
        <v>211</v>
      </c>
      <c r="C231" t="s">
        <v>683</v>
      </c>
      <c r="D231" t="s">
        <v>211</v>
      </c>
      <c r="E231" t="e">
        <f>VLOOKUP(F231,所有落地表!C:D,2,FALSE)</f>
        <v>#N/A</v>
      </c>
      <c r="F231" t="s">
        <v>684</v>
      </c>
      <c r="G231" t="s">
        <v>685</v>
      </c>
      <c r="H231" t="str">
        <f t="shared" si="3"/>
        <v>POLICY_SET_ID</v>
      </c>
    </row>
    <row r="232" spans="1:8" x14ac:dyDescent="0.25">
      <c r="A232">
        <v>231</v>
      </c>
      <c r="B232" t="s">
        <v>211</v>
      </c>
      <c r="C232" t="s">
        <v>686</v>
      </c>
      <c r="D232" t="s">
        <v>211</v>
      </c>
      <c r="E232" t="e">
        <f>VLOOKUP(F232,所有落地表!C:D,2,FALSE)</f>
        <v>#N/A</v>
      </c>
      <c r="F232" t="s">
        <v>687</v>
      </c>
      <c r="G232" t="s">
        <v>638</v>
      </c>
      <c r="H232" t="str">
        <f t="shared" si="3"/>
        <v>IDNO</v>
      </c>
    </row>
    <row r="233" spans="1:8" x14ac:dyDescent="0.25">
      <c r="A233">
        <v>232</v>
      </c>
      <c r="B233" t="s">
        <v>211</v>
      </c>
      <c r="C233" t="s">
        <v>686</v>
      </c>
      <c r="D233" t="s">
        <v>211</v>
      </c>
      <c r="E233" t="e">
        <f>VLOOKUP(F233,所有落地表!C:D,2,FALSE)</f>
        <v>#N/A</v>
      </c>
      <c r="F233" t="s">
        <v>687</v>
      </c>
      <c r="G233" t="s">
        <v>341</v>
      </c>
      <c r="H233" t="str">
        <f t="shared" si="3"/>
        <v>IDNO,NAME</v>
      </c>
    </row>
    <row r="234" spans="1:8" x14ac:dyDescent="0.25">
      <c r="A234">
        <v>233</v>
      </c>
      <c r="B234" t="s">
        <v>211</v>
      </c>
      <c r="C234" t="s">
        <v>688</v>
      </c>
      <c r="D234" t="s">
        <v>211</v>
      </c>
      <c r="E234" t="e">
        <f>VLOOKUP(F234,所有落地表!C:D,2,FALSE)</f>
        <v>#N/A</v>
      </c>
      <c r="F234" t="s">
        <v>687</v>
      </c>
      <c r="G234" t="s">
        <v>638</v>
      </c>
      <c r="H234" t="str">
        <f t="shared" si="3"/>
        <v>IDNO,NAME,IDNO</v>
      </c>
    </row>
    <row r="235" spans="1:8" x14ac:dyDescent="0.25">
      <c r="A235">
        <v>234</v>
      </c>
      <c r="B235" t="s">
        <v>211</v>
      </c>
      <c r="C235" t="s">
        <v>689</v>
      </c>
      <c r="D235" t="s">
        <v>211</v>
      </c>
      <c r="E235" t="e">
        <f>VLOOKUP(F235,所有落地表!C:D,2,FALSE)</f>
        <v>#N/A</v>
      </c>
      <c r="F235" t="s">
        <v>687</v>
      </c>
      <c r="G235" t="s">
        <v>341</v>
      </c>
      <c r="H235" t="str">
        <f t="shared" si="3"/>
        <v>IDNO,NAME,IDNO,NAME</v>
      </c>
    </row>
    <row r="236" spans="1:8" x14ac:dyDescent="0.25">
      <c r="A236">
        <v>235</v>
      </c>
      <c r="B236" t="s">
        <v>211</v>
      </c>
      <c r="C236" t="s">
        <v>690</v>
      </c>
      <c r="D236" t="s">
        <v>211</v>
      </c>
      <c r="E236" t="e">
        <f>VLOOKUP(F236,所有落地表!C:D,2,FALSE)</f>
        <v>#N/A</v>
      </c>
      <c r="F236" t="s">
        <v>687</v>
      </c>
      <c r="G236" t="s">
        <v>691</v>
      </c>
      <c r="H236" t="str">
        <f t="shared" si="3"/>
        <v>IDNO,NAME,IDNO,NAME,UNID</v>
      </c>
    </row>
    <row r="237" spans="1:8" x14ac:dyDescent="0.25">
      <c r="A237">
        <v>236</v>
      </c>
      <c r="B237" t="s">
        <v>211</v>
      </c>
      <c r="C237" t="s">
        <v>692</v>
      </c>
      <c r="D237" t="s">
        <v>211</v>
      </c>
      <c r="E237" t="e">
        <f>VLOOKUP(F237,所有落地表!C:D,2,FALSE)</f>
        <v>#N/A</v>
      </c>
      <c r="F237" t="s">
        <v>693</v>
      </c>
      <c r="G237" t="s">
        <v>694</v>
      </c>
      <c r="H237" t="str">
        <f t="shared" si="3"/>
        <v>APPLYNO</v>
      </c>
    </row>
    <row r="238" spans="1:8" x14ac:dyDescent="0.25">
      <c r="A238">
        <v>237</v>
      </c>
      <c r="B238" t="s">
        <v>211</v>
      </c>
      <c r="C238" t="s">
        <v>695</v>
      </c>
      <c r="D238" t="s">
        <v>211</v>
      </c>
      <c r="E238" t="e">
        <f>VLOOKUP(F238,所有落地表!C:D,2,FALSE)</f>
        <v>#N/A</v>
      </c>
      <c r="F238" t="s">
        <v>693</v>
      </c>
      <c r="G238" t="s">
        <v>696</v>
      </c>
      <c r="H238" t="str">
        <f t="shared" si="3"/>
        <v>APPLYNO,GCID</v>
      </c>
    </row>
    <row r="239" spans="1:8" x14ac:dyDescent="0.25">
      <c r="A239">
        <v>238</v>
      </c>
      <c r="B239" t="s">
        <v>211</v>
      </c>
      <c r="C239" t="s">
        <v>697</v>
      </c>
      <c r="D239" t="s">
        <v>211</v>
      </c>
      <c r="E239" t="e">
        <f>VLOOKUP(F239,所有落地表!C:D,2,FALSE)</f>
        <v>#N/A</v>
      </c>
      <c r="F239" t="s">
        <v>693</v>
      </c>
      <c r="G239" t="s">
        <v>638</v>
      </c>
      <c r="H239" t="str">
        <f t="shared" si="3"/>
        <v>APPLYNO,GCID,IDNO</v>
      </c>
    </row>
    <row r="240" spans="1:8" x14ac:dyDescent="0.25">
      <c r="A240">
        <v>239</v>
      </c>
      <c r="B240" t="s">
        <v>211</v>
      </c>
      <c r="C240" t="s">
        <v>698</v>
      </c>
      <c r="D240" t="s">
        <v>211</v>
      </c>
      <c r="E240" t="e">
        <f>VLOOKUP(F240,所有落地表!C:D,2,FALSE)</f>
        <v>#N/A</v>
      </c>
      <c r="F240" t="s">
        <v>693</v>
      </c>
      <c r="G240" t="s">
        <v>638</v>
      </c>
      <c r="H240" t="str">
        <f t="shared" si="3"/>
        <v>APPLYNO,GCID,IDNO,IDNO</v>
      </c>
    </row>
    <row r="241" spans="1:8" x14ac:dyDescent="0.25">
      <c r="A241">
        <v>240</v>
      </c>
      <c r="B241" t="s">
        <v>211</v>
      </c>
      <c r="C241" t="s">
        <v>698</v>
      </c>
      <c r="D241" t="s">
        <v>211</v>
      </c>
      <c r="E241" t="e">
        <f>VLOOKUP(F241,所有落地表!C:D,2,FALSE)</f>
        <v>#N/A</v>
      </c>
      <c r="F241" t="s">
        <v>693</v>
      </c>
      <c r="G241" t="s">
        <v>341</v>
      </c>
      <c r="H241" t="str">
        <f t="shared" si="3"/>
        <v>APPLYNO,GCID,IDNO,IDNO,NAME</v>
      </c>
    </row>
    <row r="242" spans="1:8" x14ac:dyDescent="0.25">
      <c r="A242">
        <v>241</v>
      </c>
      <c r="B242" t="s">
        <v>211</v>
      </c>
      <c r="C242" t="s">
        <v>699</v>
      </c>
      <c r="D242" t="s">
        <v>211</v>
      </c>
      <c r="E242" t="e">
        <f>VLOOKUP(F242,所有落地表!C:D,2,FALSE)</f>
        <v>#N/A</v>
      </c>
      <c r="F242" t="s">
        <v>700</v>
      </c>
      <c r="G242" t="s">
        <v>701</v>
      </c>
      <c r="H242" t="str">
        <f t="shared" si="3"/>
        <v>P2</v>
      </c>
    </row>
    <row r="243" spans="1:8" x14ac:dyDescent="0.25">
      <c r="A243">
        <v>242</v>
      </c>
      <c r="B243" t="s">
        <v>211</v>
      </c>
      <c r="C243" t="s">
        <v>702</v>
      </c>
      <c r="D243" t="s">
        <v>211</v>
      </c>
      <c r="E243" t="e">
        <f>VLOOKUP(F243,所有落地表!C:D,2,FALSE)</f>
        <v>#N/A</v>
      </c>
      <c r="F243" t="s">
        <v>703</v>
      </c>
      <c r="G243" t="s">
        <v>704</v>
      </c>
      <c r="H243" t="str">
        <f t="shared" si="3"/>
        <v>DDSTATUS</v>
      </c>
    </row>
    <row r="244" spans="1:8" x14ac:dyDescent="0.25">
      <c r="A244">
        <v>243</v>
      </c>
      <c r="B244" t="s">
        <v>211</v>
      </c>
      <c r="C244" t="s">
        <v>705</v>
      </c>
      <c r="D244" t="s">
        <v>211</v>
      </c>
      <c r="E244" t="e">
        <f>VLOOKUP(F244,所有落地表!C:D,2,FALSE)</f>
        <v>#N/A</v>
      </c>
      <c r="F244" t="s">
        <v>703</v>
      </c>
      <c r="G244" t="s">
        <v>706</v>
      </c>
      <c r="H244" t="str">
        <f t="shared" si="3"/>
        <v>DDSTATUS,TRANS_ID</v>
      </c>
    </row>
    <row r="245" spans="1:8" x14ac:dyDescent="0.25">
      <c r="A245">
        <v>244</v>
      </c>
      <c r="B245" t="s">
        <v>211</v>
      </c>
      <c r="C245" t="s">
        <v>707</v>
      </c>
      <c r="D245" t="s">
        <v>211</v>
      </c>
      <c r="E245" t="e">
        <f>VLOOKUP(F245,所有落地表!C:D,2,FALSE)</f>
        <v>#N/A</v>
      </c>
      <c r="F245" t="s">
        <v>708</v>
      </c>
      <c r="G245" t="s">
        <v>709</v>
      </c>
      <c r="H245" t="str">
        <f t="shared" si="3"/>
        <v>CASENO</v>
      </c>
    </row>
    <row r="246" spans="1:8" x14ac:dyDescent="0.25">
      <c r="A246">
        <v>245</v>
      </c>
      <c r="B246" t="s">
        <v>211</v>
      </c>
      <c r="C246" t="s">
        <v>707</v>
      </c>
      <c r="D246" t="s">
        <v>211</v>
      </c>
      <c r="E246" t="e">
        <f>VLOOKUP(F246,所有落地表!C:D,2,FALSE)</f>
        <v>#N/A</v>
      </c>
      <c r="F246" t="s">
        <v>708</v>
      </c>
      <c r="G246" t="s">
        <v>710</v>
      </c>
      <c r="H246" t="str">
        <f t="shared" si="3"/>
        <v>CASENO,APPCODE</v>
      </c>
    </row>
    <row r="247" spans="1:8" x14ac:dyDescent="0.25">
      <c r="A247">
        <v>246</v>
      </c>
      <c r="B247" t="s">
        <v>211</v>
      </c>
      <c r="C247" t="s">
        <v>711</v>
      </c>
      <c r="D247" t="s">
        <v>211</v>
      </c>
      <c r="E247" t="e">
        <f>VLOOKUP(F247,所有落地表!C:D,2,FALSE)</f>
        <v>#N/A</v>
      </c>
      <c r="F247" t="s">
        <v>678</v>
      </c>
      <c r="G247" t="s">
        <v>259</v>
      </c>
      <c r="H247" t="str">
        <f t="shared" si="3"/>
        <v>APPID</v>
      </c>
    </row>
    <row r="248" spans="1:8" x14ac:dyDescent="0.25">
      <c r="A248">
        <v>247</v>
      </c>
      <c r="B248" t="s">
        <v>211</v>
      </c>
      <c r="C248" t="s">
        <v>712</v>
      </c>
      <c r="D248" t="s">
        <v>211</v>
      </c>
      <c r="E248" t="e">
        <f>VLOOKUP(F248,所有落地表!C:D,2,FALSE)</f>
        <v>#N/A</v>
      </c>
      <c r="F248" t="s">
        <v>678</v>
      </c>
      <c r="G248" t="s">
        <v>628</v>
      </c>
      <c r="H248" t="str">
        <f t="shared" si="3"/>
        <v>APPID,STATUS</v>
      </c>
    </row>
    <row r="249" spans="1:8" x14ac:dyDescent="0.25">
      <c r="A249">
        <v>248</v>
      </c>
      <c r="B249" t="s">
        <v>211</v>
      </c>
      <c r="C249" t="s">
        <v>713</v>
      </c>
      <c r="D249" t="s">
        <v>211</v>
      </c>
      <c r="E249" t="e">
        <f>VLOOKUP(F249,所有落地表!C:D,2,FALSE)</f>
        <v>#N/A</v>
      </c>
      <c r="F249" t="s">
        <v>714</v>
      </c>
      <c r="G249" t="s">
        <v>215</v>
      </c>
      <c r="H249" t="str">
        <f t="shared" si="3"/>
        <v>CONTNO</v>
      </c>
    </row>
    <row r="250" spans="1:8" x14ac:dyDescent="0.25">
      <c r="A250">
        <v>249</v>
      </c>
      <c r="B250" t="s">
        <v>211</v>
      </c>
      <c r="C250" t="s">
        <v>715</v>
      </c>
      <c r="D250" t="s">
        <v>211</v>
      </c>
      <c r="E250" t="e">
        <f>VLOOKUP(F250,所有落地表!C:D,2,FALSE)</f>
        <v>#N/A</v>
      </c>
      <c r="F250" t="s">
        <v>716</v>
      </c>
      <c r="G250" t="s">
        <v>717</v>
      </c>
      <c r="H250" t="str">
        <f t="shared" si="3"/>
        <v>CHARGECODE</v>
      </c>
    </row>
    <row r="251" spans="1:8" x14ac:dyDescent="0.25">
      <c r="A251">
        <v>250</v>
      </c>
      <c r="B251" t="s">
        <v>211</v>
      </c>
      <c r="C251" t="s">
        <v>718</v>
      </c>
      <c r="D251" t="s">
        <v>211</v>
      </c>
      <c r="E251" t="str">
        <f>VLOOKUP(F251,所有落地表!C:D,2,FALSE)</f>
        <v>ODS_R_DF_CHARGEINFO</v>
      </c>
      <c r="F251" t="s">
        <v>719</v>
      </c>
      <c r="G251" t="s">
        <v>215</v>
      </c>
      <c r="H251" t="str">
        <f t="shared" si="3"/>
        <v>CONTNO</v>
      </c>
    </row>
    <row r="252" spans="1:8" x14ac:dyDescent="0.25">
      <c r="A252">
        <v>251</v>
      </c>
      <c r="B252" t="s">
        <v>211</v>
      </c>
      <c r="C252" t="s">
        <v>720</v>
      </c>
      <c r="D252" t="s">
        <v>211</v>
      </c>
      <c r="E252" t="str">
        <f>VLOOKUP(F252,所有落地表!C:D,2,FALSE)</f>
        <v>ODS_R_DF_CHARGEINFO</v>
      </c>
      <c r="F252" t="s">
        <v>719</v>
      </c>
      <c r="G252" t="s">
        <v>642</v>
      </c>
      <c r="H252" t="str">
        <f t="shared" si="3"/>
        <v>CONTNO,CONTID</v>
      </c>
    </row>
    <row r="253" spans="1:8" x14ac:dyDescent="0.25">
      <c r="A253">
        <v>252</v>
      </c>
      <c r="B253" t="s">
        <v>211</v>
      </c>
      <c r="C253" t="s">
        <v>721</v>
      </c>
      <c r="D253" t="s">
        <v>211</v>
      </c>
      <c r="E253" t="str">
        <f>VLOOKUP(F253,所有落地表!C:D,2,FALSE)</f>
        <v>ODS_R_DF_CHARGEINFO</v>
      </c>
      <c r="F253" t="s">
        <v>719</v>
      </c>
      <c r="G253" t="s">
        <v>214</v>
      </c>
      <c r="H253" t="str">
        <f t="shared" si="3"/>
        <v>CONTNO,CONTID,TERMID</v>
      </c>
    </row>
    <row r="254" spans="1:8" x14ac:dyDescent="0.25">
      <c r="A254">
        <v>253</v>
      </c>
      <c r="B254" t="s">
        <v>211</v>
      </c>
      <c r="C254" t="s">
        <v>722</v>
      </c>
      <c r="D254" t="s">
        <v>211</v>
      </c>
      <c r="E254" t="str">
        <f>VLOOKUP(F254,所有落地表!C:D,2,FALSE)</f>
        <v>ODS_R_DF_CHARGEINFO</v>
      </c>
      <c r="F254" t="s">
        <v>719</v>
      </c>
      <c r="G254" t="s">
        <v>723</v>
      </c>
      <c r="H254" t="str">
        <f t="shared" si="3"/>
        <v>CONTNO,CONTID,TERMID,CHARGETYPE</v>
      </c>
    </row>
    <row r="255" spans="1:8" x14ac:dyDescent="0.25">
      <c r="A255">
        <v>254</v>
      </c>
      <c r="B255" t="s">
        <v>211</v>
      </c>
      <c r="C255" t="s">
        <v>724</v>
      </c>
      <c r="D255" t="s">
        <v>211</v>
      </c>
      <c r="E255" t="str">
        <f>VLOOKUP(F255,所有落地表!C:D,2,FALSE)</f>
        <v>ODS_R_DF_CHARGEINFO</v>
      </c>
      <c r="F255" t="s">
        <v>719</v>
      </c>
      <c r="G255" t="s">
        <v>725</v>
      </c>
      <c r="H255" t="str">
        <f t="shared" si="3"/>
        <v>CONTNO,CONTID,TERMID,CHARGETYPE,EFFECTSTATUS</v>
      </c>
    </row>
    <row r="256" spans="1:8" x14ac:dyDescent="0.25">
      <c r="A256">
        <v>255</v>
      </c>
      <c r="B256" t="s">
        <v>211</v>
      </c>
      <c r="C256" t="s">
        <v>726</v>
      </c>
      <c r="D256" t="s">
        <v>211</v>
      </c>
      <c r="E256" t="str">
        <f>VLOOKUP(F256,所有落地表!C:D,2,FALSE)</f>
        <v>ODS_R_DF_CHARGEINFO</v>
      </c>
      <c r="F256" t="s">
        <v>719</v>
      </c>
      <c r="G256" t="s">
        <v>628</v>
      </c>
      <c r="H256" t="str">
        <f t="shared" si="3"/>
        <v>CONTNO,CONTID,TERMID,CHARGETYPE,EFFECTSTATUS,STATUS</v>
      </c>
    </row>
    <row r="257" spans="1:8" x14ac:dyDescent="0.25">
      <c r="A257">
        <v>256</v>
      </c>
      <c r="B257" t="s">
        <v>211</v>
      </c>
      <c r="C257" t="s">
        <v>727</v>
      </c>
      <c r="D257" t="s">
        <v>211</v>
      </c>
      <c r="E257" t="str">
        <f>VLOOKUP(F257,所有落地表!C:D,2,FALSE)</f>
        <v>ODS_R_DF_CHARGEINFO</v>
      </c>
      <c r="F257" t="s">
        <v>719</v>
      </c>
      <c r="G257" t="s">
        <v>728</v>
      </c>
      <c r="H257" t="str">
        <f t="shared" si="3"/>
        <v>CONTNO,CONTID,TERMID,CHARGETYPE,EFFECTSTATUS,STATUS,SETTLESTATUS</v>
      </c>
    </row>
    <row r="258" spans="1:8" x14ac:dyDescent="0.25">
      <c r="A258">
        <v>257</v>
      </c>
      <c r="B258" t="s">
        <v>211</v>
      </c>
      <c r="C258" t="s">
        <v>729</v>
      </c>
      <c r="D258" t="s">
        <v>211</v>
      </c>
      <c r="E258" t="str">
        <f>VLOOKUP(F258,所有落地表!C:D,2,FALSE)</f>
        <v>ODS_R_DF_CHARGEINFO</v>
      </c>
      <c r="F258" t="s">
        <v>719</v>
      </c>
      <c r="G258" t="s">
        <v>730</v>
      </c>
      <c r="H258" t="str">
        <f t="shared" si="3"/>
        <v>CONTNO,CONTID,TERMID,CHARGETYPE,EFFECTSTATUS,STATUS,SETTLESTATUS,CHARGEITEM</v>
      </c>
    </row>
    <row r="259" spans="1:8" x14ac:dyDescent="0.25">
      <c r="A259">
        <v>258</v>
      </c>
      <c r="B259" t="s">
        <v>211</v>
      </c>
      <c r="C259" t="s">
        <v>731</v>
      </c>
      <c r="D259" t="s">
        <v>211</v>
      </c>
      <c r="E259" t="str">
        <f>VLOOKUP(F259,所有落地表!C:D,2,FALSE)</f>
        <v>ODS_R_DF_CHARGEINFO</v>
      </c>
      <c r="F259" t="s">
        <v>719</v>
      </c>
      <c r="G259" t="s">
        <v>732</v>
      </c>
      <c r="H259" t="str">
        <f t="shared" si="3"/>
        <v>CONTNO,CONTID,TERMID,CHARGETYPE,EFFECTSTATUS,STATUS,SETTLESTATUS,CHARGEITEM,TRANSACTIONID</v>
      </c>
    </row>
    <row r="260" spans="1:8" x14ac:dyDescent="0.25">
      <c r="A260">
        <v>259</v>
      </c>
      <c r="B260" t="s">
        <v>211</v>
      </c>
      <c r="C260" t="s">
        <v>733</v>
      </c>
      <c r="D260" t="s">
        <v>211</v>
      </c>
      <c r="E260" t="str">
        <f>VLOOKUP(F260,所有落地表!C:D,2,FALSE)</f>
        <v>ODS_R_VEH_MODELINFO</v>
      </c>
      <c r="F260" t="s">
        <v>734</v>
      </c>
      <c r="G260" t="s">
        <v>735</v>
      </c>
      <c r="H260" t="str">
        <f t="shared" ref="H260:H323" si="4">IF(F260=F259,H259&amp;","&amp;G260,G260)</f>
        <v>MODELNO</v>
      </c>
    </row>
    <row r="261" spans="1:8" x14ac:dyDescent="0.25">
      <c r="A261">
        <v>260</v>
      </c>
      <c r="B261" t="s">
        <v>211</v>
      </c>
      <c r="C261" t="s">
        <v>733</v>
      </c>
      <c r="D261" t="s">
        <v>211</v>
      </c>
      <c r="E261" t="str">
        <f>VLOOKUP(F261,所有落地表!C:D,2,FALSE)</f>
        <v>ODS_R_VEH_MODELINFO</v>
      </c>
      <c r="F261" t="s">
        <v>734</v>
      </c>
      <c r="G261" t="s">
        <v>603</v>
      </c>
      <c r="H261" t="str">
        <f t="shared" si="4"/>
        <v>MODELNO,SERIESID</v>
      </c>
    </row>
    <row r="262" spans="1:8" x14ac:dyDescent="0.25">
      <c r="A262">
        <v>261</v>
      </c>
      <c r="B262" t="s">
        <v>211</v>
      </c>
      <c r="C262" t="s">
        <v>733</v>
      </c>
      <c r="D262" t="s">
        <v>211</v>
      </c>
      <c r="E262" t="str">
        <f>VLOOKUP(F262,所有落地表!C:D,2,FALSE)</f>
        <v>ODS_R_VEH_MODELINFO</v>
      </c>
      <c r="F262" t="s">
        <v>734</v>
      </c>
      <c r="G262" t="s">
        <v>604</v>
      </c>
      <c r="H262" t="str">
        <f t="shared" si="4"/>
        <v>MODELNO,SERIESID,BRANDID</v>
      </c>
    </row>
    <row r="263" spans="1:8" x14ac:dyDescent="0.25">
      <c r="A263">
        <v>262</v>
      </c>
      <c r="B263" t="s">
        <v>211</v>
      </c>
      <c r="C263" t="s">
        <v>736</v>
      </c>
      <c r="D263" t="s">
        <v>211</v>
      </c>
      <c r="E263" t="str">
        <f>VLOOKUP(F263,所有落地表!C:D,2,FALSE)</f>
        <v>ODS_CR_NCC_INFO</v>
      </c>
      <c r="F263" t="s">
        <v>737</v>
      </c>
      <c r="G263" t="s">
        <v>694</v>
      </c>
      <c r="H263" t="str">
        <f t="shared" si="4"/>
        <v>APPLYNO</v>
      </c>
    </row>
    <row r="264" spans="1:8" x14ac:dyDescent="0.25">
      <c r="A264">
        <v>263</v>
      </c>
      <c r="B264" t="s">
        <v>211</v>
      </c>
      <c r="C264" t="s">
        <v>738</v>
      </c>
      <c r="D264" t="s">
        <v>211</v>
      </c>
      <c r="E264" t="str">
        <f>VLOOKUP(F264,所有落地表!C:D,2,FALSE)</f>
        <v>ODS_CR_NCC_INFO</v>
      </c>
      <c r="F264" t="s">
        <v>737</v>
      </c>
      <c r="G264" t="s">
        <v>739</v>
      </c>
      <c r="H264" t="str">
        <f t="shared" si="4"/>
        <v>APPLYNO,NCID</v>
      </c>
    </row>
    <row r="265" spans="1:8" x14ac:dyDescent="0.25">
      <c r="A265">
        <v>264</v>
      </c>
      <c r="B265" t="s">
        <v>211</v>
      </c>
      <c r="C265" t="s">
        <v>740</v>
      </c>
      <c r="D265" t="s">
        <v>211</v>
      </c>
      <c r="E265" t="e">
        <f>VLOOKUP(F265,所有落地表!C:D,2,FALSE)</f>
        <v>#N/A</v>
      </c>
      <c r="F265" t="s">
        <v>741</v>
      </c>
      <c r="G265" t="s">
        <v>742</v>
      </c>
      <c r="H265" t="str">
        <f t="shared" si="4"/>
        <v>TASKID</v>
      </c>
    </row>
    <row r="266" spans="1:8" x14ac:dyDescent="0.25">
      <c r="A266">
        <v>265</v>
      </c>
      <c r="B266" t="s">
        <v>211</v>
      </c>
      <c r="C266" t="s">
        <v>743</v>
      </c>
      <c r="D266" t="s">
        <v>211</v>
      </c>
      <c r="E266" t="str">
        <f>VLOOKUP(F266,所有落地表!C:D,2,FALSE)</f>
        <v>ODS_G_DF_USELIST</v>
      </c>
      <c r="F266" t="s">
        <v>744</v>
      </c>
      <c r="G266" t="s">
        <v>215</v>
      </c>
      <c r="H266" t="str">
        <f t="shared" si="4"/>
        <v>CONTNO</v>
      </c>
    </row>
    <row r="267" spans="1:8" x14ac:dyDescent="0.25">
      <c r="A267">
        <v>266</v>
      </c>
      <c r="B267" t="s">
        <v>211</v>
      </c>
      <c r="C267" t="s">
        <v>745</v>
      </c>
      <c r="D267" t="s">
        <v>211</v>
      </c>
      <c r="E267" t="e">
        <f>VLOOKUP(F267,所有落地表!C:D,2,FALSE)</f>
        <v>#N/A</v>
      </c>
      <c r="F267" t="s">
        <v>746</v>
      </c>
      <c r="G267" t="s">
        <v>666</v>
      </c>
      <c r="H267" t="str">
        <f t="shared" si="4"/>
        <v>PERSON_HEADER_ID</v>
      </c>
    </row>
    <row r="268" spans="1:8" x14ac:dyDescent="0.25">
      <c r="A268">
        <v>267</v>
      </c>
      <c r="B268" t="s">
        <v>211</v>
      </c>
      <c r="C268" t="s">
        <v>747</v>
      </c>
      <c r="D268" t="s">
        <v>211</v>
      </c>
      <c r="E268" t="e">
        <f>VLOOKUP(F268,所有落地表!C:D,2,FALSE)</f>
        <v>#N/A</v>
      </c>
      <c r="F268" t="s">
        <v>746</v>
      </c>
      <c r="G268" t="s">
        <v>341</v>
      </c>
      <c r="H268" t="str">
        <f t="shared" si="4"/>
        <v>PERSON_HEADER_ID,NAME</v>
      </c>
    </row>
    <row r="269" spans="1:8" x14ac:dyDescent="0.25">
      <c r="A269">
        <v>268</v>
      </c>
      <c r="B269" t="s">
        <v>211</v>
      </c>
      <c r="C269" t="s">
        <v>747</v>
      </c>
      <c r="D269" t="s">
        <v>211</v>
      </c>
      <c r="E269" t="e">
        <f>VLOOKUP(F269,所有落地表!C:D,2,FALSE)</f>
        <v>#N/A</v>
      </c>
      <c r="F269" t="s">
        <v>746</v>
      </c>
      <c r="G269" t="s">
        <v>638</v>
      </c>
      <c r="H269" t="str">
        <f t="shared" si="4"/>
        <v>PERSON_HEADER_ID,NAME,IDNO</v>
      </c>
    </row>
    <row r="270" spans="1:8" x14ac:dyDescent="0.25">
      <c r="A270">
        <v>269</v>
      </c>
      <c r="B270" t="s">
        <v>211</v>
      </c>
      <c r="C270" t="s">
        <v>748</v>
      </c>
      <c r="D270" t="s">
        <v>211</v>
      </c>
      <c r="E270" t="e">
        <f>VLOOKUP(F270,所有落地表!C:D,2,FALSE)</f>
        <v>#N/A</v>
      </c>
      <c r="F270" t="s">
        <v>749</v>
      </c>
      <c r="G270" t="s">
        <v>694</v>
      </c>
      <c r="H270" t="str">
        <f t="shared" si="4"/>
        <v>APPLYNO</v>
      </c>
    </row>
    <row r="271" spans="1:8" x14ac:dyDescent="0.25">
      <c r="A271">
        <v>270</v>
      </c>
      <c r="B271" t="s">
        <v>211</v>
      </c>
      <c r="C271" t="s">
        <v>750</v>
      </c>
      <c r="D271" t="s">
        <v>211</v>
      </c>
      <c r="E271" t="e">
        <f>VLOOKUP(F271,所有落地表!C:D,2,FALSE)</f>
        <v>#N/A</v>
      </c>
      <c r="F271" t="s">
        <v>749</v>
      </c>
      <c r="G271" t="s">
        <v>751</v>
      </c>
      <c r="H271" t="str">
        <f t="shared" si="4"/>
        <v>APPLYNO,PBOCID</v>
      </c>
    </row>
    <row r="272" spans="1:8" x14ac:dyDescent="0.25">
      <c r="A272">
        <v>271</v>
      </c>
      <c r="B272" t="s">
        <v>211</v>
      </c>
      <c r="C272" t="s">
        <v>752</v>
      </c>
      <c r="D272" t="s">
        <v>211</v>
      </c>
      <c r="E272" t="e">
        <f>VLOOKUP(F272,所有落地表!C:D,2,FALSE)</f>
        <v>#N/A</v>
      </c>
      <c r="F272" t="s">
        <v>753</v>
      </c>
      <c r="G272" t="s">
        <v>666</v>
      </c>
      <c r="H272" t="str">
        <f t="shared" si="4"/>
        <v>PERSON_HEADER_ID</v>
      </c>
    </row>
    <row r="273" spans="1:8" x14ac:dyDescent="0.25">
      <c r="A273">
        <v>272</v>
      </c>
      <c r="B273" t="s">
        <v>211</v>
      </c>
      <c r="C273" t="s">
        <v>754</v>
      </c>
      <c r="D273" t="s">
        <v>211</v>
      </c>
      <c r="E273" t="e">
        <f>VLOOKUP(F273,所有落地表!C:D,2,FALSE)</f>
        <v>#N/A</v>
      </c>
      <c r="F273" t="s">
        <v>755</v>
      </c>
      <c r="G273" t="s">
        <v>666</v>
      </c>
      <c r="H273" t="str">
        <f t="shared" si="4"/>
        <v>PERSON_HEADER_ID</v>
      </c>
    </row>
    <row r="274" spans="1:8" x14ac:dyDescent="0.25">
      <c r="A274">
        <v>273</v>
      </c>
      <c r="B274" t="s">
        <v>211</v>
      </c>
      <c r="C274" t="s">
        <v>756</v>
      </c>
      <c r="D274" t="s">
        <v>211</v>
      </c>
      <c r="E274" t="e">
        <f>VLOOKUP(F274,所有落地表!C:D,2,FALSE)</f>
        <v>#N/A</v>
      </c>
      <c r="F274" t="s">
        <v>757</v>
      </c>
      <c r="G274" t="s">
        <v>666</v>
      </c>
      <c r="H274" t="str">
        <f t="shared" si="4"/>
        <v>PERSON_HEADER_ID</v>
      </c>
    </row>
    <row r="275" spans="1:8" x14ac:dyDescent="0.25">
      <c r="A275">
        <v>274</v>
      </c>
      <c r="B275" t="s">
        <v>211</v>
      </c>
      <c r="C275" t="s">
        <v>758</v>
      </c>
      <c r="D275" t="s">
        <v>211</v>
      </c>
      <c r="E275" t="e">
        <f>VLOOKUP(F275,所有落地表!C:D,2,FALSE)</f>
        <v>#N/A</v>
      </c>
      <c r="F275" t="s">
        <v>759</v>
      </c>
      <c r="G275" t="s">
        <v>666</v>
      </c>
      <c r="H275" t="str">
        <f t="shared" si="4"/>
        <v>PERSON_HEADER_ID</v>
      </c>
    </row>
    <row r="276" spans="1:8" x14ac:dyDescent="0.25">
      <c r="A276">
        <v>275</v>
      </c>
      <c r="B276" t="s">
        <v>211</v>
      </c>
      <c r="C276" t="s">
        <v>760</v>
      </c>
      <c r="D276" t="s">
        <v>211</v>
      </c>
      <c r="E276" t="e">
        <f>VLOOKUP(F276,所有落地表!C:D,2,FALSE)</f>
        <v>#N/A</v>
      </c>
      <c r="F276" t="s">
        <v>761</v>
      </c>
      <c r="G276" t="s">
        <v>666</v>
      </c>
      <c r="H276" t="str">
        <f t="shared" si="4"/>
        <v>PERSON_HEADER_ID</v>
      </c>
    </row>
    <row r="277" spans="1:8" x14ac:dyDescent="0.25">
      <c r="A277">
        <v>276</v>
      </c>
      <c r="B277" t="s">
        <v>211</v>
      </c>
      <c r="C277" t="s">
        <v>762</v>
      </c>
      <c r="D277" t="s">
        <v>211</v>
      </c>
      <c r="E277" t="e">
        <f>VLOOKUP(F277,所有落地表!C:D,2,FALSE)</f>
        <v>#N/A</v>
      </c>
      <c r="F277" t="s">
        <v>763</v>
      </c>
      <c r="G277" t="s">
        <v>210</v>
      </c>
      <c r="H277" t="str">
        <f t="shared" si="4"/>
        <v>ID</v>
      </c>
    </row>
    <row r="278" spans="1:8" x14ac:dyDescent="0.25">
      <c r="A278">
        <v>277</v>
      </c>
      <c r="B278" t="s">
        <v>211</v>
      </c>
      <c r="C278" t="s">
        <v>764</v>
      </c>
      <c r="D278" t="s">
        <v>211</v>
      </c>
      <c r="E278" t="e">
        <f>VLOOKUP(F278,所有落地表!C:D,2,FALSE)</f>
        <v>#N/A</v>
      </c>
      <c r="F278" t="s">
        <v>765</v>
      </c>
      <c r="G278" t="s">
        <v>210</v>
      </c>
      <c r="H278" t="str">
        <f t="shared" si="4"/>
        <v>ID</v>
      </c>
    </row>
    <row r="279" spans="1:8" x14ac:dyDescent="0.25">
      <c r="A279">
        <v>278</v>
      </c>
      <c r="B279" t="s">
        <v>211</v>
      </c>
      <c r="C279" t="s">
        <v>766</v>
      </c>
      <c r="D279" t="s">
        <v>211</v>
      </c>
      <c r="E279" t="e">
        <f>VLOOKUP(F279,所有落地表!C:D,2,FALSE)</f>
        <v>#N/A</v>
      </c>
      <c r="F279" t="s">
        <v>767</v>
      </c>
      <c r="G279" t="s">
        <v>666</v>
      </c>
      <c r="H279" t="str">
        <f t="shared" si="4"/>
        <v>PERSON_HEADER_ID</v>
      </c>
    </row>
    <row r="280" spans="1:8" x14ac:dyDescent="0.25">
      <c r="A280">
        <v>279</v>
      </c>
      <c r="B280" t="s">
        <v>211</v>
      </c>
      <c r="C280" t="s">
        <v>768</v>
      </c>
      <c r="D280" t="s">
        <v>211</v>
      </c>
      <c r="E280" t="e">
        <f>VLOOKUP(F280,所有落地表!C:D,2,FALSE)</f>
        <v>#N/A</v>
      </c>
      <c r="F280" t="s">
        <v>769</v>
      </c>
      <c r="G280" t="s">
        <v>666</v>
      </c>
      <c r="H280" t="str">
        <f t="shared" si="4"/>
        <v>PERSON_HEADER_ID</v>
      </c>
    </row>
    <row r="281" spans="1:8" x14ac:dyDescent="0.25">
      <c r="A281">
        <v>280</v>
      </c>
      <c r="B281" t="s">
        <v>211</v>
      </c>
      <c r="C281" t="s">
        <v>770</v>
      </c>
      <c r="D281" t="s">
        <v>211</v>
      </c>
      <c r="E281" t="e">
        <f>VLOOKUP(F281,所有落地表!C:D,2,FALSE)</f>
        <v>#N/A</v>
      </c>
      <c r="F281" t="s">
        <v>771</v>
      </c>
      <c r="G281" t="s">
        <v>666</v>
      </c>
      <c r="H281" t="str">
        <f t="shared" si="4"/>
        <v>PERSON_HEADER_ID</v>
      </c>
    </row>
    <row r="282" spans="1:8" x14ac:dyDescent="0.25">
      <c r="A282">
        <v>281</v>
      </c>
      <c r="B282" t="s">
        <v>211</v>
      </c>
      <c r="C282" t="s">
        <v>772</v>
      </c>
      <c r="D282" t="s">
        <v>211</v>
      </c>
      <c r="E282" t="e">
        <f>VLOOKUP(F282,所有落地表!C:D,2,FALSE)</f>
        <v>#N/A</v>
      </c>
      <c r="F282" t="s">
        <v>773</v>
      </c>
      <c r="G282" t="s">
        <v>666</v>
      </c>
      <c r="H282" t="str">
        <f t="shared" si="4"/>
        <v>PERSON_HEADER_ID</v>
      </c>
    </row>
    <row r="283" spans="1:8" x14ac:dyDescent="0.25">
      <c r="A283">
        <v>282</v>
      </c>
      <c r="B283" t="s">
        <v>211</v>
      </c>
      <c r="C283" t="s">
        <v>774</v>
      </c>
      <c r="D283" t="s">
        <v>211</v>
      </c>
      <c r="E283" t="e">
        <f>VLOOKUP(F283,所有落地表!C:D,2,FALSE)</f>
        <v>#N/A</v>
      </c>
      <c r="F283" t="s">
        <v>775</v>
      </c>
      <c r="G283" t="s">
        <v>210</v>
      </c>
      <c r="H283" t="str">
        <f t="shared" si="4"/>
        <v>ID</v>
      </c>
    </row>
    <row r="284" spans="1:8" x14ac:dyDescent="0.25">
      <c r="A284">
        <v>283</v>
      </c>
      <c r="B284" t="s">
        <v>211</v>
      </c>
      <c r="C284" t="s">
        <v>776</v>
      </c>
      <c r="D284" t="s">
        <v>211</v>
      </c>
      <c r="E284" t="e">
        <f>VLOOKUP(F284,所有落地表!C:D,2,FALSE)</f>
        <v>#N/A</v>
      </c>
      <c r="F284" t="s">
        <v>777</v>
      </c>
      <c r="G284" t="s">
        <v>666</v>
      </c>
      <c r="H284" t="str">
        <f t="shared" si="4"/>
        <v>PERSON_HEADER_ID</v>
      </c>
    </row>
    <row r="285" spans="1:8" x14ac:dyDescent="0.25">
      <c r="A285">
        <v>284</v>
      </c>
      <c r="B285" t="s">
        <v>211</v>
      </c>
      <c r="C285" t="s">
        <v>778</v>
      </c>
      <c r="D285" t="s">
        <v>211</v>
      </c>
      <c r="E285" t="e">
        <f>VLOOKUP(F285,所有落地表!C:D,2,FALSE)</f>
        <v>#N/A</v>
      </c>
      <c r="F285" t="s">
        <v>779</v>
      </c>
      <c r="G285" t="s">
        <v>666</v>
      </c>
      <c r="H285" t="str">
        <f t="shared" si="4"/>
        <v>PERSON_HEADER_ID</v>
      </c>
    </row>
    <row r="286" spans="1:8" x14ac:dyDescent="0.25">
      <c r="A286">
        <v>285</v>
      </c>
      <c r="B286" t="s">
        <v>211</v>
      </c>
      <c r="C286" t="s">
        <v>780</v>
      </c>
      <c r="D286" t="s">
        <v>211</v>
      </c>
      <c r="E286" t="str">
        <f>VLOOKUP(F286,所有落地表!C:D,2,FALSE)</f>
        <v>ODS_LN_CS_PRT_REPYMTSKD</v>
      </c>
      <c r="F286" t="s">
        <v>213</v>
      </c>
      <c r="G286" t="s">
        <v>781</v>
      </c>
      <c r="H286" t="str">
        <f t="shared" si="4"/>
        <v>SYS_NC00041$</v>
      </c>
    </row>
    <row r="287" spans="1:8" x14ac:dyDescent="0.25">
      <c r="A287">
        <v>286</v>
      </c>
      <c r="B287" t="s">
        <v>211</v>
      </c>
      <c r="C287" t="s">
        <v>782</v>
      </c>
      <c r="D287" t="s">
        <v>211</v>
      </c>
      <c r="E287" t="str">
        <f>VLOOKUP(F287,所有落地表!C:D,2,FALSE)</f>
        <v>ODS_R_PRT_INTRATE</v>
      </c>
      <c r="F287" t="s">
        <v>237</v>
      </c>
      <c r="G287" t="s">
        <v>783</v>
      </c>
      <c r="H287" t="str">
        <f t="shared" si="4"/>
        <v>PRTID</v>
      </c>
    </row>
    <row r="288" spans="1:8" x14ac:dyDescent="0.25">
      <c r="A288">
        <v>287</v>
      </c>
      <c r="B288" t="s">
        <v>211</v>
      </c>
      <c r="C288" t="s">
        <v>784</v>
      </c>
      <c r="D288" t="s">
        <v>211</v>
      </c>
      <c r="E288" t="e">
        <f>VLOOKUP(F288,所有落地表!C:D,2,FALSE)</f>
        <v>#N/A</v>
      </c>
      <c r="F288" t="s">
        <v>785</v>
      </c>
      <c r="G288" t="s">
        <v>642</v>
      </c>
      <c r="H288" t="str">
        <f t="shared" si="4"/>
        <v>CONTID</v>
      </c>
    </row>
    <row r="289" spans="1:8" x14ac:dyDescent="0.25">
      <c r="A289">
        <v>288</v>
      </c>
      <c r="B289" t="s">
        <v>211</v>
      </c>
      <c r="C289" t="s">
        <v>786</v>
      </c>
      <c r="D289" t="s">
        <v>211</v>
      </c>
      <c r="E289" t="e">
        <f>VLOOKUP(F289,所有落地表!C:D,2,FALSE)</f>
        <v>#N/A</v>
      </c>
      <c r="F289" t="s">
        <v>785</v>
      </c>
      <c r="G289" t="s">
        <v>215</v>
      </c>
      <c r="H289" t="str">
        <f t="shared" si="4"/>
        <v>CONTID,CONTNO</v>
      </c>
    </row>
    <row r="290" spans="1:8" x14ac:dyDescent="0.25">
      <c r="A290">
        <v>289</v>
      </c>
      <c r="B290" t="s">
        <v>211</v>
      </c>
      <c r="C290" t="s">
        <v>787</v>
      </c>
      <c r="D290" t="s">
        <v>211</v>
      </c>
      <c r="E290" t="e">
        <f>VLOOKUP(F290,所有落地表!C:D,2,FALSE)</f>
        <v>#N/A</v>
      </c>
      <c r="F290" t="s">
        <v>788</v>
      </c>
      <c r="G290" t="s">
        <v>642</v>
      </c>
      <c r="H290" t="str">
        <f t="shared" si="4"/>
        <v>CONTID</v>
      </c>
    </row>
    <row r="291" spans="1:8" x14ac:dyDescent="0.25">
      <c r="A291">
        <v>290</v>
      </c>
      <c r="B291" t="s">
        <v>211</v>
      </c>
      <c r="C291" t="s">
        <v>789</v>
      </c>
      <c r="D291" t="s">
        <v>211</v>
      </c>
      <c r="E291" t="e">
        <f>VLOOKUP(F291,所有落地表!C:D,2,FALSE)</f>
        <v>#N/A</v>
      </c>
      <c r="F291" t="s">
        <v>788</v>
      </c>
      <c r="G291" t="s">
        <v>215</v>
      </c>
      <c r="H291" t="str">
        <f t="shared" si="4"/>
        <v>CONTID,CONTNO</v>
      </c>
    </row>
    <row r="292" spans="1:8" x14ac:dyDescent="0.25">
      <c r="A292">
        <v>291</v>
      </c>
      <c r="B292" t="s">
        <v>211</v>
      </c>
      <c r="C292" t="s">
        <v>790</v>
      </c>
      <c r="D292" t="s">
        <v>211</v>
      </c>
      <c r="E292" t="str">
        <f>VLOOKUP(F292,所有落地表!C:D,2,FALSE)</f>
        <v>ODS_R_APP_COBORWINFO</v>
      </c>
      <c r="F292" t="s">
        <v>579</v>
      </c>
      <c r="G292" t="s">
        <v>259</v>
      </c>
      <c r="H292" t="str">
        <f t="shared" si="4"/>
        <v>APPID</v>
      </c>
    </row>
    <row r="293" spans="1:8" x14ac:dyDescent="0.25">
      <c r="A293">
        <v>292</v>
      </c>
      <c r="B293" t="s">
        <v>211</v>
      </c>
      <c r="C293" t="s">
        <v>791</v>
      </c>
      <c r="D293" t="s">
        <v>211</v>
      </c>
      <c r="E293" t="str">
        <f>VLOOKUP(F293,所有落地表!C:D,2,FALSE)</f>
        <v>ODS_R_APP_COBORWINFO</v>
      </c>
      <c r="F293" t="s">
        <v>579</v>
      </c>
      <c r="G293" t="s">
        <v>220</v>
      </c>
      <c r="H293" t="str">
        <f t="shared" si="4"/>
        <v>APPID,APPNO</v>
      </c>
    </row>
    <row r="294" spans="1:8" x14ac:dyDescent="0.25">
      <c r="A294">
        <v>293</v>
      </c>
      <c r="B294" t="s">
        <v>211</v>
      </c>
      <c r="C294" t="s">
        <v>792</v>
      </c>
      <c r="D294" t="s">
        <v>211</v>
      </c>
      <c r="E294" t="str">
        <f>VLOOKUP(F294,所有落地表!C:D,2,FALSE)</f>
        <v>ODS_R_APP_COBORWINFO</v>
      </c>
      <c r="F294" t="s">
        <v>579</v>
      </c>
      <c r="G294" t="s">
        <v>793</v>
      </c>
      <c r="H294" t="str">
        <f t="shared" si="4"/>
        <v>APPID,APPNO,SYS_NC00037$</v>
      </c>
    </row>
    <row r="295" spans="1:8" x14ac:dyDescent="0.25">
      <c r="A295">
        <v>294</v>
      </c>
      <c r="B295" t="s">
        <v>211</v>
      </c>
      <c r="C295" t="s">
        <v>794</v>
      </c>
      <c r="D295" t="s">
        <v>211</v>
      </c>
      <c r="E295" t="str">
        <f>VLOOKUP(F295,所有落地表!C:D,2,FALSE)</f>
        <v>ODS_R_APP_CRBORWINFO</v>
      </c>
      <c r="F295" t="s">
        <v>795</v>
      </c>
      <c r="G295" t="s">
        <v>259</v>
      </c>
      <c r="H295" t="str">
        <f t="shared" si="4"/>
        <v>APPID</v>
      </c>
    </row>
    <row r="296" spans="1:8" x14ac:dyDescent="0.25">
      <c r="A296">
        <v>295</v>
      </c>
      <c r="B296" t="s">
        <v>211</v>
      </c>
      <c r="C296" t="s">
        <v>796</v>
      </c>
      <c r="D296" t="s">
        <v>211</v>
      </c>
      <c r="E296" t="str">
        <f>VLOOKUP(F296,所有落地表!C:D,2,FALSE)</f>
        <v>ODS_R_APP_IDBORWINFO</v>
      </c>
      <c r="F296" t="s">
        <v>576</v>
      </c>
      <c r="G296" t="s">
        <v>259</v>
      </c>
      <c r="H296" t="str">
        <f t="shared" si="4"/>
        <v>APPID</v>
      </c>
    </row>
    <row r="297" spans="1:8" x14ac:dyDescent="0.25">
      <c r="A297">
        <v>296</v>
      </c>
      <c r="B297" t="s">
        <v>211</v>
      </c>
      <c r="C297" t="s">
        <v>797</v>
      </c>
      <c r="D297" t="s">
        <v>211</v>
      </c>
      <c r="E297" t="str">
        <f>VLOOKUP(F297,所有落地表!C:D,2,FALSE)</f>
        <v>ODS_R_APP_IDBORWINFO</v>
      </c>
      <c r="F297" t="s">
        <v>576</v>
      </c>
      <c r="G297" t="s">
        <v>220</v>
      </c>
      <c r="H297" t="str">
        <f t="shared" si="4"/>
        <v>APPID,APPNO</v>
      </c>
    </row>
    <row r="298" spans="1:8" x14ac:dyDescent="0.25">
      <c r="A298">
        <v>297</v>
      </c>
      <c r="B298" t="s">
        <v>211</v>
      </c>
      <c r="C298" t="s">
        <v>798</v>
      </c>
      <c r="D298" t="s">
        <v>211</v>
      </c>
      <c r="E298" t="str">
        <f>VLOOKUP(F298,所有落地表!C:D,2,FALSE)</f>
        <v>ODS_R_APP_IDBORWINFO</v>
      </c>
      <c r="F298" t="s">
        <v>576</v>
      </c>
      <c r="G298" t="s">
        <v>577</v>
      </c>
      <c r="H298" t="str">
        <f t="shared" si="4"/>
        <v>APPID,APPNO,ADDRNO</v>
      </c>
    </row>
    <row r="299" spans="1:8" x14ac:dyDescent="0.25">
      <c r="A299">
        <v>298</v>
      </c>
      <c r="B299" t="s">
        <v>211</v>
      </c>
      <c r="C299" t="s">
        <v>798</v>
      </c>
      <c r="D299" t="s">
        <v>211</v>
      </c>
      <c r="E299" t="str">
        <f>VLOOKUP(F299,所有落地表!C:D,2,FALSE)</f>
        <v>ODS_R_APP_IDBORWINFO</v>
      </c>
      <c r="F299" t="s">
        <v>576</v>
      </c>
      <c r="G299" t="s">
        <v>220</v>
      </c>
      <c r="H299" t="str">
        <f t="shared" si="4"/>
        <v>APPID,APPNO,ADDRNO,APPNO</v>
      </c>
    </row>
    <row r="300" spans="1:8" x14ac:dyDescent="0.25">
      <c r="A300">
        <v>299</v>
      </c>
      <c r="B300" t="s">
        <v>211</v>
      </c>
      <c r="C300" t="s">
        <v>799</v>
      </c>
      <c r="D300" t="s">
        <v>211</v>
      </c>
      <c r="E300" t="str">
        <f>VLOOKUP(F300,所有落地表!C:D,2,FALSE)</f>
        <v>ODS_R_APP_IDBORWINFO</v>
      </c>
      <c r="F300" t="s">
        <v>576</v>
      </c>
      <c r="G300" t="s">
        <v>800</v>
      </c>
      <c r="H300" t="str">
        <f t="shared" si="4"/>
        <v>APPID,APPNO,ADDRNO,APPNO,CONTP1TEL</v>
      </c>
    </row>
    <row r="301" spans="1:8" x14ac:dyDescent="0.25">
      <c r="A301">
        <v>300</v>
      </c>
      <c r="B301" t="s">
        <v>211</v>
      </c>
      <c r="C301" t="s">
        <v>801</v>
      </c>
      <c r="D301" t="s">
        <v>211</v>
      </c>
      <c r="E301" t="str">
        <f>VLOOKUP(F301,所有落地表!C:D,2,FALSE)</f>
        <v>ODS_R_APP_IDBORWINFO</v>
      </c>
      <c r="F301" t="s">
        <v>576</v>
      </c>
      <c r="G301" t="s">
        <v>802</v>
      </c>
      <c r="H301" t="str">
        <f t="shared" si="4"/>
        <v>APPID,APPNO,ADDRNO,APPNO,CONTP1TEL,CONTP2TEL</v>
      </c>
    </row>
    <row r="302" spans="1:8" x14ac:dyDescent="0.25">
      <c r="A302">
        <v>301</v>
      </c>
      <c r="B302" t="s">
        <v>211</v>
      </c>
      <c r="C302" t="s">
        <v>803</v>
      </c>
      <c r="D302" t="s">
        <v>211</v>
      </c>
      <c r="E302" t="str">
        <f>VLOOKUP(F302,所有落地表!C:D,2,FALSE)</f>
        <v>ODS_R_APP_IDBORWINFO</v>
      </c>
      <c r="F302" t="s">
        <v>576</v>
      </c>
      <c r="G302" t="s">
        <v>804</v>
      </c>
      <c r="H302" t="str">
        <f t="shared" si="4"/>
        <v>APPID,APPNO,ADDRNO,APPNO,CONTP1TEL,CONTP2TEL,DLICHOLDER</v>
      </c>
    </row>
    <row r="303" spans="1:8" x14ac:dyDescent="0.25">
      <c r="A303">
        <v>302</v>
      </c>
      <c r="B303" t="s">
        <v>211</v>
      </c>
      <c r="C303" t="s">
        <v>805</v>
      </c>
      <c r="D303" t="s">
        <v>211</v>
      </c>
      <c r="E303" t="str">
        <f>VLOOKUP(F303,所有落地表!C:D,2,FALSE)</f>
        <v>ODS_R_APP_IDBORWINFO</v>
      </c>
      <c r="F303" t="s">
        <v>576</v>
      </c>
      <c r="G303" t="s">
        <v>806</v>
      </c>
      <c r="H303" t="str">
        <f t="shared" si="4"/>
        <v>APPID,APPNO,ADDRNO,APPNO,CONTP1TEL,CONTP2TEL,DLICHOLDER,SYS_NC00054$</v>
      </c>
    </row>
    <row r="304" spans="1:8" x14ac:dyDescent="0.25">
      <c r="A304">
        <v>303</v>
      </c>
      <c r="B304" t="s">
        <v>211</v>
      </c>
      <c r="C304" t="s">
        <v>807</v>
      </c>
      <c r="D304" t="s">
        <v>211</v>
      </c>
      <c r="E304" t="str">
        <f>VLOOKUP(F304,所有落地表!C:D,2,FALSE)</f>
        <v>ODS_AP_PRELOAN_LENDINGPOOL</v>
      </c>
      <c r="F304" t="s">
        <v>808</v>
      </c>
      <c r="G304" t="s">
        <v>259</v>
      </c>
      <c r="H304" t="str">
        <f t="shared" si="4"/>
        <v>APPID</v>
      </c>
    </row>
    <row r="305" spans="1:8" x14ac:dyDescent="0.25">
      <c r="A305">
        <v>304</v>
      </c>
      <c r="B305" t="s">
        <v>211</v>
      </c>
      <c r="C305" t="s">
        <v>809</v>
      </c>
      <c r="D305" t="s">
        <v>211</v>
      </c>
      <c r="E305" t="str">
        <f>VLOOKUP(F305,所有落地表!C:D,2,FALSE)</f>
        <v>ODS_AP_PRELOAN_LENDINGPOOL</v>
      </c>
      <c r="F305" t="s">
        <v>808</v>
      </c>
      <c r="G305" t="s">
        <v>604</v>
      </c>
      <c r="H305" t="str">
        <f t="shared" si="4"/>
        <v>APPID,BRANDID</v>
      </c>
    </row>
    <row r="306" spans="1:8" x14ac:dyDescent="0.25">
      <c r="A306">
        <v>305</v>
      </c>
      <c r="B306" t="s">
        <v>211</v>
      </c>
      <c r="C306" t="s">
        <v>810</v>
      </c>
      <c r="D306" t="s">
        <v>211</v>
      </c>
      <c r="E306" t="str">
        <f>VLOOKUP(F306,所有落地表!C:D,2,FALSE)</f>
        <v>ODS_AP_PRELOAN_LENDINGPOOL</v>
      </c>
      <c r="F306" t="s">
        <v>808</v>
      </c>
      <c r="G306" t="s">
        <v>215</v>
      </c>
      <c r="H306" t="str">
        <f t="shared" si="4"/>
        <v>APPID,BRANDID,CONTNO</v>
      </c>
    </row>
    <row r="307" spans="1:8" x14ac:dyDescent="0.25">
      <c r="A307">
        <v>306</v>
      </c>
      <c r="B307" t="s">
        <v>211</v>
      </c>
      <c r="C307" t="s">
        <v>811</v>
      </c>
      <c r="D307" t="s">
        <v>211</v>
      </c>
      <c r="E307" t="str">
        <f>VLOOKUP(F307,所有落地表!C:D,2,FALSE)</f>
        <v>ODS_AP_PRELOAN_LENDINGPOOL</v>
      </c>
      <c r="F307" t="s">
        <v>808</v>
      </c>
      <c r="G307" t="s">
        <v>588</v>
      </c>
      <c r="H307" t="str">
        <f t="shared" si="4"/>
        <v>APPID,BRANDID,CONTNO,DEALERID</v>
      </c>
    </row>
    <row r="308" spans="1:8" x14ac:dyDescent="0.25">
      <c r="A308">
        <v>307</v>
      </c>
      <c r="B308" t="s">
        <v>211</v>
      </c>
      <c r="C308" t="s">
        <v>812</v>
      </c>
      <c r="D308" t="s">
        <v>211</v>
      </c>
      <c r="E308" t="str">
        <f>VLOOKUP(F308,所有落地表!C:D,2,FALSE)</f>
        <v>ODS_R_APP_LNAPPINFO</v>
      </c>
      <c r="F308" t="s">
        <v>813</v>
      </c>
      <c r="G308" t="s">
        <v>588</v>
      </c>
      <c r="H308" t="str">
        <f t="shared" si="4"/>
        <v>DEALERID</v>
      </c>
    </row>
    <row r="309" spans="1:8" x14ac:dyDescent="0.25">
      <c r="A309">
        <v>308</v>
      </c>
      <c r="B309" t="s">
        <v>211</v>
      </c>
      <c r="C309" t="s">
        <v>814</v>
      </c>
      <c r="D309" t="s">
        <v>211</v>
      </c>
      <c r="E309" t="str">
        <f>VLOOKUP(F309,所有落地表!C:D,2,FALSE)</f>
        <v>ODS_R_APP_LNAPPINFO</v>
      </c>
      <c r="F309" t="s">
        <v>813</v>
      </c>
      <c r="G309" t="s">
        <v>590</v>
      </c>
      <c r="H309" t="str">
        <f t="shared" si="4"/>
        <v>DEALERID,APPTYPE</v>
      </c>
    </row>
    <row r="310" spans="1:8" x14ac:dyDescent="0.25">
      <c r="A310">
        <v>309</v>
      </c>
      <c r="B310" t="s">
        <v>211</v>
      </c>
      <c r="C310" t="s">
        <v>815</v>
      </c>
      <c r="D310" t="s">
        <v>211</v>
      </c>
      <c r="E310" t="str">
        <f>VLOOKUP(F310,所有落地表!C:D,2,FALSE)</f>
        <v>ODS_R_APP_LNAPPINFO</v>
      </c>
      <c r="F310" t="s">
        <v>813</v>
      </c>
      <c r="G310" t="s">
        <v>816</v>
      </c>
      <c r="H310" t="str">
        <f t="shared" si="4"/>
        <v>DEALERID,APPTYPE,APPDATE</v>
      </c>
    </row>
    <row r="311" spans="1:8" x14ac:dyDescent="0.25">
      <c r="A311">
        <v>310</v>
      </c>
      <c r="B311" t="s">
        <v>211</v>
      </c>
      <c r="C311" t="s">
        <v>817</v>
      </c>
      <c r="D311" t="s">
        <v>211</v>
      </c>
      <c r="E311" t="str">
        <f>VLOOKUP(F311,所有落地表!C:D,2,FALSE)</f>
        <v>ODS_R_APP_LNAPPINFO</v>
      </c>
      <c r="F311" t="s">
        <v>813</v>
      </c>
      <c r="G311" t="s">
        <v>592</v>
      </c>
      <c r="H311" t="str">
        <f t="shared" si="4"/>
        <v>DEALERID,APPTYPE,APPDATE,COPER</v>
      </c>
    </row>
    <row r="312" spans="1:8" x14ac:dyDescent="0.25">
      <c r="A312">
        <v>311</v>
      </c>
      <c r="B312" t="s">
        <v>211</v>
      </c>
      <c r="C312" t="s">
        <v>818</v>
      </c>
      <c r="D312" t="s">
        <v>211</v>
      </c>
      <c r="E312" t="str">
        <f>VLOOKUP(F312,所有落地表!C:D,2,FALSE)</f>
        <v>ODS_R_APP_LNAPPINFO</v>
      </c>
      <c r="F312" t="s">
        <v>813</v>
      </c>
      <c r="G312" t="s">
        <v>220</v>
      </c>
      <c r="H312" t="str">
        <f t="shared" si="4"/>
        <v>DEALERID,APPTYPE,APPDATE,COPER,APPNO</v>
      </c>
    </row>
    <row r="313" spans="1:8" x14ac:dyDescent="0.25">
      <c r="A313">
        <v>312</v>
      </c>
      <c r="B313" t="s">
        <v>211</v>
      </c>
      <c r="C313" t="s">
        <v>819</v>
      </c>
      <c r="D313" t="s">
        <v>211</v>
      </c>
      <c r="E313" t="str">
        <f>VLOOKUP(F313,所有落地表!C:D,2,FALSE)</f>
        <v>ODS_AP_PRELOAN_OCR_RESULT</v>
      </c>
      <c r="F313" t="s">
        <v>820</v>
      </c>
      <c r="G313" t="s">
        <v>259</v>
      </c>
      <c r="H313" t="str">
        <f t="shared" si="4"/>
        <v>APPID</v>
      </c>
    </row>
    <row r="314" spans="1:8" x14ac:dyDescent="0.25">
      <c r="A314">
        <v>313</v>
      </c>
      <c r="B314" t="s">
        <v>211</v>
      </c>
      <c r="C314" t="s">
        <v>821</v>
      </c>
      <c r="D314" t="s">
        <v>211</v>
      </c>
      <c r="E314" t="str">
        <f>VLOOKUP(F314,所有落地表!C:D,2,FALSE)</f>
        <v>ODS_AP_PRELOAN_OCR_RESULT</v>
      </c>
      <c r="F314" t="s">
        <v>820</v>
      </c>
      <c r="G314" t="s">
        <v>588</v>
      </c>
      <c r="H314" t="str">
        <f t="shared" si="4"/>
        <v>APPID,DEALERID</v>
      </c>
    </row>
    <row r="315" spans="1:8" x14ac:dyDescent="0.25">
      <c r="A315">
        <v>314</v>
      </c>
      <c r="B315" t="s">
        <v>211</v>
      </c>
      <c r="C315" t="s">
        <v>822</v>
      </c>
      <c r="D315" t="s">
        <v>211</v>
      </c>
      <c r="E315" t="str">
        <f>VLOOKUP(F315,所有落地表!C:D,2,FALSE)</f>
        <v>ODS_R_APP_PRECHKTASK</v>
      </c>
      <c r="F315" t="s">
        <v>823</v>
      </c>
      <c r="G315" t="s">
        <v>824</v>
      </c>
      <c r="H315" t="str">
        <f t="shared" si="4"/>
        <v>STATE</v>
      </c>
    </row>
    <row r="316" spans="1:8" x14ac:dyDescent="0.25">
      <c r="A316">
        <v>315</v>
      </c>
      <c r="B316" t="s">
        <v>211</v>
      </c>
      <c r="C316" t="s">
        <v>825</v>
      </c>
      <c r="D316" t="s">
        <v>211</v>
      </c>
      <c r="E316" t="str">
        <f>VLOOKUP(F316,所有落地表!C:D,2,FALSE)</f>
        <v>ODS_R_APP_PRECHKTASK</v>
      </c>
      <c r="F316" t="s">
        <v>823</v>
      </c>
      <c r="G316" t="s">
        <v>220</v>
      </c>
      <c r="H316" t="str">
        <f t="shared" si="4"/>
        <v>STATE,APPNO</v>
      </c>
    </row>
    <row r="317" spans="1:8" x14ac:dyDescent="0.25">
      <c r="A317">
        <v>316</v>
      </c>
      <c r="B317" t="s">
        <v>211</v>
      </c>
      <c r="C317" t="s">
        <v>826</v>
      </c>
      <c r="D317" t="s">
        <v>211</v>
      </c>
      <c r="E317" t="str">
        <f>VLOOKUP(F317,所有落地表!C:D,2,FALSE)</f>
        <v>ODS_R_APP_PRECHKTASK</v>
      </c>
      <c r="F317" t="s">
        <v>823</v>
      </c>
      <c r="G317" t="s">
        <v>259</v>
      </c>
      <c r="H317" t="str">
        <f t="shared" si="4"/>
        <v>STATE,APPNO,APPID</v>
      </c>
    </row>
    <row r="318" spans="1:8" x14ac:dyDescent="0.25">
      <c r="A318">
        <v>317</v>
      </c>
      <c r="B318" t="s">
        <v>207</v>
      </c>
      <c r="C318" t="s">
        <v>827</v>
      </c>
      <c r="D318" t="s">
        <v>207</v>
      </c>
      <c r="E318" t="e">
        <f>VLOOKUP(F318,所有落地表!C:D,2,FALSE)</f>
        <v>#N/A</v>
      </c>
      <c r="F318" t="s">
        <v>828</v>
      </c>
      <c r="G318" t="s">
        <v>210</v>
      </c>
      <c r="H318" t="str">
        <f t="shared" si="4"/>
        <v>ID</v>
      </c>
    </row>
    <row r="319" spans="1:8" x14ac:dyDescent="0.25">
      <c r="A319">
        <v>318</v>
      </c>
      <c r="B319" t="s">
        <v>207</v>
      </c>
      <c r="C319" t="s">
        <v>829</v>
      </c>
      <c r="D319" t="s">
        <v>207</v>
      </c>
      <c r="E319" t="e">
        <f>VLOOKUP(F319,所有落地表!C:D,2,FALSE)</f>
        <v>#N/A</v>
      </c>
      <c r="F319" t="s">
        <v>830</v>
      </c>
      <c r="G319" t="s">
        <v>210</v>
      </c>
      <c r="H319" t="str">
        <f t="shared" si="4"/>
        <v>ID</v>
      </c>
    </row>
    <row r="320" spans="1:8" x14ac:dyDescent="0.25">
      <c r="A320">
        <v>319</v>
      </c>
      <c r="B320" t="s">
        <v>207</v>
      </c>
      <c r="C320" t="s">
        <v>831</v>
      </c>
      <c r="D320" t="s">
        <v>207</v>
      </c>
      <c r="E320" t="e">
        <f>VLOOKUP(F320,所有落地表!C:D,2,FALSE)</f>
        <v>#N/A</v>
      </c>
      <c r="F320" t="s">
        <v>486</v>
      </c>
      <c r="G320" t="s">
        <v>474</v>
      </c>
      <c r="H320" t="str">
        <f t="shared" si="4"/>
        <v>USER_ID</v>
      </c>
    </row>
    <row r="321" spans="1:8" x14ac:dyDescent="0.25">
      <c r="A321">
        <v>320</v>
      </c>
      <c r="B321" t="s">
        <v>207</v>
      </c>
      <c r="C321" t="s">
        <v>832</v>
      </c>
      <c r="D321" t="s">
        <v>207</v>
      </c>
      <c r="E321" t="e">
        <f>VLOOKUP(F321,所有落地表!C:D,2,FALSE)</f>
        <v>#N/A</v>
      </c>
      <c r="F321" t="s">
        <v>833</v>
      </c>
      <c r="G321" t="s">
        <v>834</v>
      </c>
      <c r="H321" t="str">
        <f t="shared" si="4"/>
        <v>IDENT_ID</v>
      </c>
    </row>
    <row r="322" spans="1:8" x14ac:dyDescent="0.25">
      <c r="A322">
        <v>321</v>
      </c>
      <c r="B322" t="s">
        <v>207</v>
      </c>
      <c r="C322" t="s">
        <v>835</v>
      </c>
      <c r="D322" t="s">
        <v>207</v>
      </c>
      <c r="E322" t="e">
        <f>VLOOKUP(F322,所有落地表!C:D,2,FALSE)</f>
        <v>#N/A</v>
      </c>
      <c r="F322" t="s">
        <v>512</v>
      </c>
      <c r="G322" t="s">
        <v>341</v>
      </c>
      <c r="H322" t="str">
        <f t="shared" si="4"/>
        <v>NAME</v>
      </c>
    </row>
    <row r="323" spans="1:8" x14ac:dyDescent="0.25">
      <c r="A323">
        <v>322</v>
      </c>
      <c r="B323" t="s">
        <v>207</v>
      </c>
      <c r="C323" t="s">
        <v>835</v>
      </c>
      <c r="D323" t="s">
        <v>207</v>
      </c>
      <c r="E323" t="e">
        <f>VLOOKUP(F323,所有落地表!C:D,2,FALSE)</f>
        <v>#N/A</v>
      </c>
      <c r="F323" t="s">
        <v>512</v>
      </c>
      <c r="G323" t="s">
        <v>836</v>
      </c>
      <c r="H323" t="str">
        <f t="shared" si="4"/>
        <v>NAME,ORDER_TYPE</v>
      </c>
    </row>
    <row r="324" spans="1:8" x14ac:dyDescent="0.25">
      <c r="A324">
        <v>323</v>
      </c>
      <c r="B324" t="s">
        <v>207</v>
      </c>
      <c r="C324" t="s">
        <v>835</v>
      </c>
      <c r="D324" t="s">
        <v>207</v>
      </c>
      <c r="E324" t="e">
        <f>VLOOKUP(F324,所有落地表!C:D,2,FALSE)</f>
        <v>#N/A</v>
      </c>
      <c r="F324" t="s">
        <v>512</v>
      </c>
      <c r="G324" t="s">
        <v>837</v>
      </c>
      <c r="H324" t="str">
        <f t="shared" ref="H324:H387" si="5">IF(F324=F323,H323&amp;","&amp;G324,G324)</f>
        <v>NAME,ORDER_TYPE,BUSINESS_ID</v>
      </c>
    </row>
    <row r="325" spans="1:8" x14ac:dyDescent="0.25">
      <c r="A325">
        <v>324</v>
      </c>
      <c r="B325" t="s">
        <v>211</v>
      </c>
      <c r="C325" t="s">
        <v>838</v>
      </c>
      <c r="D325" t="s">
        <v>211</v>
      </c>
      <c r="E325" t="e">
        <f>VLOOKUP(F325,所有落地表!C:D,2,FALSE)</f>
        <v>#N/A</v>
      </c>
      <c r="F325" t="s">
        <v>839</v>
      </c>
      <c r="G325" t="s">
        <v>840</v>
      </c>
      <c r="H325" t="str">
        <f t="shared" si="5"/>
        <v>DEBITID</v>
      </c>
    </row>
    <row r="326" spans="1:8" x14ac:dyDescent="0.25">
      <c r="A326">
        <v>325</v>
      </c>
      <c r="B326" t="s">
        <v>211</v>
      </c>
      <c r="C326" t="s">
        <v>841</v>
      </c>
      <c r="D326" t="s">
        <v>211</v>
      </c>
      <c r="E326" t="e">
        <f>VLOOKUP(F326,所有落地表!C:D,2,FALSE)</f>
        <v>#N/A</v>
      </c>
      <c r="F326" t="s">
        <v>842</v>
      </c>
      <c r="G326" t="s">
        <v>679</v>
      </c>
      <c r="H326" t="str">
        <f t="shared" si="5"/>
        <v>FILEID</v>
      </c>
    </row>
    <row r="327" spans="1:8" x14ac:dyDescent="0.25">
      <c r="A327">
        <v>326</v>
      </c>
      <c r="B327" t="s">
        <v>211</v>
      </c>
      <c r="C327" t="s">
        <v>843</v>
      </c>
      <c r="D327" t="s">
        <v>211</v>
      </c>
      <c r="E327" t="e">
        <f>VLOOKUP(F327,所有落地表!C:D,2,FALSE)</f>
        <v>#N/A</v>
      </c>
      <c r="F327" t="s">
        <v>678</v>
      </c>
      <c r="G327" t="s">
        <v>844</v>
      </c>
      <c r="H327" t="str">
        <f t="shared" si="5"/>
        <v>MAPID</v>
      </c>
    </row>
    <row r="328" spans="1:8" x14ac:dyDescent="0.25">
      <c r="A328">
        <v>327</v>
      </c>
      <c r="B328" t="s">
        <v>211</v>
      </c>
      <c r="C328" t="s">
        <v>845</v>
      </c>
      <c r="D328" t="s">
        <v>211</v>
      </c>
      <c r="E328" t="str">
        <f>VLOOKUP(F328,所有落地表!C:D,2,FALSE)</f>
        <v>ODS_LN_CS_CONT_CFL</v>
      </c>
      <c r="F328" t="s">
        <v>846</v>
      </c>
      <c r="G328" t="s">
        <v>642</v>
      </c>
      <c r="H328" t="str">
        <f t="shared" si="5"/>
        <v>CONTID</v>
      </c>
    </row>
    <row r="329" spans="1:8" x14ac:dyDescent="0.25">
      <c r="A329">
        <v>328</v>
      </c>
      <c r="B329" t="s">
        <v>211</v>
      </c>
      <c r="C329" t="s">
        <v>847</v>
      </c>
      <c r="D329" t="s">
        <v>211</v>
      </c>
      <c r="E329" t="e">
        <f>VLOOKUP(F329,所有落地表!C:D,2,FALSE)</f>
        <v>#N/A</v>
      </c>
      <c r="F329" t="s">
        <v>848</v>
      </c>
      <c r="G329" t="s">
        <v>849</v>
      </c>
      <c r="H329" t="str">
        <f t="shared" si="5"/>
        <v>CONTHISID</v>
      </c>
    </row>
    <row r="330" spans="1:8" x14ac:dyDescent="0.25">
      <c r="A330">
        <v>329</v>
      </c>
      <c r="B330" t="s">
        <v>211</v>
      </c>
      <c r="C330" t="s">
        <v>850</v>
      </c>
      <c r="D330" t="s">
        <v>211</v>
      </c>
      <c r="E330" t="str">
        <f>VLOOKUP(F330,所有落地表!C:D,2,FALSE)</f>
        <v>ODS_R_CON_PAYAMT_HIS</v>
      </c>
      <c r="F330" t="s">
        <v>851</v>
      </c>
      <c r="G330" t="s">
        <v>852</v>
      </c>
      <c r="H330" t="str">
        <f t="shared" si="5"/>
        <v>PAYAMTID</v>
      </c>
    </row>
    <row r="331" spans="1:8" x14ac:dyDescent="0.25">
      <c r="A331">
        <v>330</v>
      </c>
      <c r="B331" t="s">
        <v>211</v>
      </c>
      <c r="C331" t="s">
        <v>853</v>
      </c>
      <c r="D331" t="s">
        <v>211</v>
      </c>
      <c r="E331" t="str">
        <f>VLOOKUP(F331,所有落地表!C:D,2,FALSE)</f>
        <v>ODS_LN_CS_CONT_REPYMTSKD_CFL</v>
      </c>
      <c r="F331" t="s">
        <v>653</v>
      </c>
      <c r="G331" t="s">
        <v>854</v>
      </c>
      <c r="H331" t="str">
        <f t="shared" si="5"/>
        <v>REPAYID</v>
      </c>
    </row>
    <row r="332" spans="1:8" x14ac:dyDescent="0.25">
      <c r="A332">
        <v>331</v>
      </c>
      <c r="B332" t="s">
        <v>211</v>
      </c>
      <c r="C332" t="s">
        <v>855</v>
      </c>
      <c r="D332" t="s">
        <v>211</v>
      </c>
      <c r="E332" t="e">
        <f>VLOOKUP(F332,所有落地表!C:D,2,FALSE)</f>
        <v>#N/A</v>
      </c>
      <c r="F332" t="s">
        <v>856</v>
      </c>
      <c r="G332" t="s">
        <v>751</v>
      </c>
      <c r="H332" t="str">
        <f t="shared" si="5"/>
        <v>PBOCID</v>
      </c>
    </row>
    <row r="333" spans="1:8" x14ac:dyDescent="0.25">
      <c r="A333">
        <v>332</v>
      </c>
      <c r="B333" t="s">
        <v>211</v>
      </c>
      <c r="C333" t="s">
        <v>857</v>
      </c>
      <c r="D333" t="s">
        <v>211</v>
      </c>
      <c r="E333" t="e">
        <f>VLOOKUP(F333,所有落地表!C:D,2,FALSE)</f>
        <v>#N/A</v>
      </c>
      <c r="F333" t="s">
        <v>858</v>
      </c>
      <c r="G333" t="s">
        <v>859</v>
      </c>
      <c r="H333" t="str">
        <f t="shared" si="5"/>
        <v>SERIALID</v>
      </c>
    </row>
    <row r="334" spans="1:8" x14ac:dyDescent="0.25">
      <c r="A334">
        <v>333</v>
      </c>
      <c r="B334" t="s">
        <v>211</v>
      </c>
      <c r="C334" t="s">
        <v>860</v>
      </c>
      <c r="D334" t="s">
        <v>211</v>
      </c>
      <c r="E334" t="e">
        <f>VLOOKUP(F334,所有落地表!C:D,2,FALSE)</f>
        <v>#N/A</v>
      </c>
      <c r="F334" t="s">
        <v>861</v>
      </c>
      <c r="G334" t="s">
        <v>862</v>
      </c>
      <c r="H334" t="str">
        <f t="shared" si="5"/>
        <v>SYSID</v>
      </c>
    </row>
    <row r="335" spans="1:8" x14ac:dyDescent="0.25">
      <c r="A335">
        <v>334</v>
      </c>
      <c r="B335" t="s">
        <v>211</v>
      </c>
      <c r="C335" t="s">
        <v>863</v>
      </c>
      <c r="D335" t="s">
        <v>211</v>
      </c>
      <c r="E335" t="str">
        <f>VLOOKUP(F335,所有落地表!C:D,2,FALSE)</f>
        <v>ODS_R_CUS_BRWRREG</v>
      </c>
      <c r="F335" t="s">
        <v>864</v>
      </c>
      <c r="G335" t="s">
        <v>865</v>
      </c>
      <c r="H335" t="str">
        <f t="shared" si="5"/>
        <v>CUSBORWREGID</v>
      </c>
    </row>
    <row r="336" spans="1:8" x14ac:dyDescent="0.25">
      <c r="A336">
        <v>335</v>
      </c>
      <c r="B336" t="s">
        <v>211</v>
      </c>
      <c r="C336" t="s">
        <v>866</v>
      </c>
      <c r="D336" t="s">
        <v>211</v>
      </c>
      <c r="E336" t="e">
        <f>VLOOKUP(F336,所有落地表!C:D,2,FALSE)</f>
        <v>#N/A</v>
      </c>
      <c r="F336" t="s">
        <v>867</v>
      </c>
      <c r="G336" t="s">
        <v>868</v>
      </c>
      <c r="H336" t="str">
        <f t="shared" si="5"/>
        <v>CUSCOBRWRREGID</v>
      </c>
    </row>
    <row r="337" spans="1:8" x14ac:dyDescent="0.25">
      <c r="A337">
        <v>336</v>
      </c>
      <c r="B337" t="s">
        <v>211</v>
      </c>
      <c r="C337" t="s">
        <v>869</v>
      </c>
      <c r="D337" t="s">
        <v>211</v>
      </c>
      <c r="E337" t="e">
        <f>VLOOKUP(F337,所有落地表!C:D,2,FALSE)</f>
        <v>#N/A</v>
      </c>
      <c r="F337" t="s">
        <v>870</v>
      </c>
      <c r="G337" t="s">
        <v>871</v>
      </c>
      <c r="H337" t="str">
        <f t="shared" si="5"/>
        <v>CUSCORPREGID</v>
      </c>
    </row>
    <row r="338" spans="1:8" x14ac:dyDescent="0.25">
      <c r="A338">
        <v>337</v>
      </c>
      <c r="B338" t="s">
        <v>211</v>
      </c>
      <c r="C338" t="s">
        <v>872</v>
      </c>
      <c r="D338" t="s">
        <v>211</v>
      </c>
      <c r="E338" t="e">
        <f>VLOOKUP(F338,所有落地表!C:D,2,FALSE)</f>
        <v>#N/A</v>
      </c>
      <c r="F338" t="s">
        <v>873</v>
      </c>
      <c r="G338" t="s">
        <v>874</v>
      </c>
      <c r="H338" t="str">
        <f t="shared" si="5"/>
        <v>CUSGRTORREGID</v>
      </c>
    </row>
    <row r="339" spans="1:8" x14ac:dyDescent="0.25">
      <c r="A339">
        <v>338</v>
      </c>
      <c r="B339" t="s">
        <v>211</v>
      </c>
      <c r="C339" t="s">
        <v>875</v>
      </c>
      <c r="D339" t="s">
        <v>211</v>
      </c>
      <c r="E339" t="e">
        <f>VLOOKUP(F339,所有落地表!C:D,2,FALSE)</f>
        <v>#N/A</v>
      </c>
      <c r="F339" t="s">
        <v>876</v>
      </c>
      <c r="G339" t="s">
        <v>877</v>
      </c>
      <c r="H339" t="str">
        <f t="shared" si="5"/>
        <v>VISITID</v>
      </c>
    </row>
    <row r="340" spans="1:8" x14ac:dyDescent="0.25">
      <c r="A340">
        <v>339</v>
      </c>
      <c r="B340" t="s">
        <v>211</v>
      </c>
      <c r="C340" t="s">
        <v>878</v>
      </c>
      <c r="D340" t="s">
        <v>211</v>
      </c>
      <c r="E340" t="e">
        <f>VLOOKUP(F340,所有落地表!C:D,2,FALSE)</f>
        <v>#N/A</v>
      </c>
      <c r="F340" t="s">
        <v>879</v>
      </c>
      <c r="G340" t="s">
        <v>880</v>
      </c>
      <c r="H340" t="str">
        <f t="shared" si="5"/>
        <v>CUSRWID</v>
      </c>
    </row>
    <row r="341" spans="1:8" x14ac:dyDescent="0.25">
      <c r="A341">
        <v>340</v>
      </c>
      <c r="B341" t="s">
        <v>211</v>
      </c>
      <c r="C341" t="s">
        <v>881</v>
      </c>
      <c r="D341" t="s">
        <v>211</v>
      </c>
      <c r="E341" t="str">
        <f>VLOOKUP(F341,所有落地表!C:D,2,FALSE)</f>
        <v>ODS_R_CUS_VEHFPREG</v>
      </c>
      <c r="F341" t="s">
        <v>668</v>
      </c>
      <c r="G341" t="s">
        <v>882</v>
      </c>
      <c r="H341" t="str">
        <f t="shared" si="5"/>
        <v>VEHFPREGID</v>
      </c>
    </row>
    <row r="342" spans="1:8" x14ac:dyDescent="0.25">
      <c r="A342">
        <v>341</v>
      </c>
      <c r="B342" t="s">
        <v>211</v>
      </c>
      <c r="C342" t="s">
        <v>883</v>
      </c>
      <c r="D342" t="s">
        <v>211</v>
      </c>
      <c r="E342" t="e">
        <f>VLOOKUP(F342,所有落地表!C:D,2,FALSE)</f>
        <v>#N/A</v>
      </c>
      <c r="F342" t="s">
        <v>884</v>
      </c>
      <c r="G342" t="s">
        <v>885</v>
      </c>
      <c r="H342" t="str">
        <f t="shared" si="5"/>
        <v>AVOIDINFOID</v>
      </c>
    </row>
    <row r="343" spans="1:8" x14ac:dyDescent="0.25">
      <c r="A343">
        <v>342</v>
      </c>
      <c r="B343" t="s">
        <v>211</v>
      </c>
      <c r="C343" t="s">
        <v>886</v>
      </c>
      <c r="D343" t="s">
        <v>211</v>
      </c>
      <c r="E343" t="e">
        <f>VLOOKUP(F343,所有落地表!C:D,2,FALSE)</f>
        <v>#N/A</v>
      </c>
      <c r="F343" t="s">
        <v>887</v>
      </c>
      <c r="G343" t="s">
        <v>888</v>
      </c>
      <c r="H343" t="str">
        <f t="shared" si="5"/>
        <v>AVOIDREGID</v>
      </c>
    </row>
    <row r="344" spans="1:8" x14ac:dyDescent="0.25">
      <c r="A344">
        <v>343</v>
      </c>
      <c r="B344" t="s">
        <v>211</v>
      </c>
      <c r="C344" t="s">
        <v>889</v>
      </c>
      <c r="D344" t="s">
        <v>211</v>
      </c>
      <c r="E344" t="str">
        <f>VLOOKUP(F344,所有落地表!C:D,2,FALSE)</f>
        <v>ODS_R_DF_CHARGEINFO</v>
      </c>
      <c r="F344" t="s">
        <v>719</v>
      </c>
      <c r="G344" t="s">
        <v>645</v>
      </c>
      <c r="H344" t="str">
        <f t="shared" si="5"/>
        <v>CHARGEINFOID</v>
      </c>
    </row>
    <row r="345" spans="1:8" x14ac:dyDescent="0.25">
      <c r="A345">
        <v>344</v>
      </c>
      <c r="B345" t="s">
        <v>211</v>
      </c>
      <c r="C345" t="s">
        <v>890</v>
      </c>
      <c r="D345" t="s">
        <v>211</v>
      </c>
      <c r="E345" t="e">
        <f>VLOOKUP(F345,所有落地表!C:D,2,FALSE)</f>
        <v>#N/A</v>
      </c>
      <c r="F345" t="s">
        <v>716</v>
      </c>
      <c r="G345" t="s">
        <v>891</v>
      </c>
      <c r="H345" t="str">
        <f t="shared" si="5"/>
        <v>CAMAPID</v>
      </c>
    </row>
    <row r="346" spans="1:8" x14ac:dyDescent="0.25">
      <c r="A346">
        <v>345</v>
      </c>
      <c r="B346" t="s">
        <v>211</v>
      </c>
      <c r="C346" t="s">
        <v>892</v>
      </c>
      <c r="D346" t="s">
        <v>211</v>
      </c>
      <c r="E346" t="e">
        <f>VLOOKUP(F346,所有落地表!C:D,2,FALSE)</f>
        <v>#N/A</v>
      </c>
      <c r="F346" t="s">
        <v>893</v>
      </c>
      <c r="G346" t="s">
        <v>894</v>
      </c>
      <c r="H346" t="str">
        <f t="shared" si="5"/>
        <v>RETID</v>
      </c>
    </row>
    <row r="347" spans="1:8" x14ac:dyDescent="0.25">
      <c r="A347">
        <v>346</v>
      </c>
      <c r="B347" t="s">
        <v>211</v>
      </c>
      <c r="C347" t="s">
        <v>895</v>
      </c>
      <c r="D347" t="s">
        <v>211</v>
      </c>
      <c r="E347" t="str">
        <f>VLOOKUP(F347,所有落地表!C:D,2,FALSE)</f>
        <v>ODS_R_DLR_DEALERINFO</v>
      </c>
      <c r="F347" t="s">
        <v>239</v>
      </c>
      <c r="G347" t="s">
        <v>588</v>
      </c>
      <c r="H347" t="str">
        <f t="shared" si="5"/>
        <v>DEALERID</v>
      </c>
    </row>
    <row r="348" spans="1:8" x14ac:dyDescent="0.25">
      <c r="A348">
        <v>347</v>
      </c>
      <c r="B348" t="s">
        <v>211</v>
      </c>
      <c r="C348" t="s">
        <v>896</v>
      </c>
      <c r="D348" t="s">
        <v>211</v>
      </c>
      <c r="E348" t="str">
        <f>VLOOKUP(F348,所有落地表!C:D,2,FALSE)</f>
        <v>ODS_R_DLR_DEALERINFO_TMP</v>
      </c>
      <c r="F348" t="s">
        <v>897</v>
      </c>
      <c r="G348" t="s">
        <v>898</v>
      </c>
      <c r="H348" t="str">
        <f t="shared" si="5"/>
        <v>DEALERTMPID</v>
      </c>
    </row>
    <row r="349" spans="1:8" x14ac:dyDescent="0.25">
      <c r="A349">
        <v>348</v>
      </c>
      <c r="B349" t="s">
        <v>211</v>
      </c>
      <c r="C349" t="s">
        <v>899</v>
      </c>
      <c r="D349" t="s">
        <v>211</v>
      </c>
      <c r="E349" t="str">
        <f>VLOOKUP(F349,所有落地表!C:D,2,FALSE)</f>
        <v>ODS_R_DLR_DLRADDR</v>
      </c>
      <c r="F349" t="s">
        <v>900</v>
      </c>
      <c r="G349" t="s">
        <v>901</v>
      </c>
      <c r="H349" t="str">
        <f t="shared" si="5"/>
        <v>ADDRESSID</v>
      </c>
    </row>
    <row r="350" spans="1:8" x14ac:dyDescent="0.25">
      <c r="A350">
        <v>349</v>
      </c>
      <c r="B350" t="s">
        <v>211</v>
      </c>
      <c r="C350" t="s">
        <v>902</v>
      </c>
      <c r="D350" t="s">
        <v>211</v>
      </c>
      <c r="E350" t="e">
        <f>VLOOKUP(F350,所有落地表!C:D,2,FALSE)</f>
        <v>#N/A</v>
      </c>
      <c r="F350" t="s">
        <v>903</v>
      </c>
      <c r="G350" t="s">
        <v>901</v>
      </c>
      <c r="H350" t="str">
        <f t="shared" si="5"/>
        <v>ADDRESSID</v>
      </c>
    </row>
    <row r="351" spans="1:8" x14ac:dyDescent="0.25">
      <c r="A351">
        <v>350</v>
      </c>
      <c r="B351" t="s">
        <v>211</v>
      </c>
      <c r="C351" t="s">
        <v>904</v>
      </c>
      <c r="D351" t="s">
        <v>211</v>
      </c>
      <c r="E351" t="e">
        <f>VLOOKUP(F351,所有落地表!C:D,2,FALSE)</f>
        <v>#N/A</v>
      </c>
      <c r="F351" t="s">
        <v>905</v>
      </c>
      <c r="G351" t="s">
        <v>906</v>
      </c>
      <c r="H351" t="str">
        <f t="shared" si="5"/>
        <v>ADDRESSTMPID</v>
      </c>
    </row>
    <row r="352" spans="1:8" x14ac:dyDescent="0.25">
      <c r="A352">
        <v>351</v>
      </c>
      <c r="B352" t="s">
        <v>211</v>
      </c>
      <c r="C352" t="s">
        <v>907</v>
      </c>
      <c r="D352" t="s">
        <v>211</v>
      </c>
      <c r="E352" t="str">
        <f>VLOOKUP(F352,所有落地表!C:D,2,FALSE)</f>
        <v>ODS_R_DLR_DLRBANKACC</v>
      </c>
      <c r="F352" t="s">
        <v>908</v>
      </c>
      <c r="G352" t="s">
        <v>909</v>
      </c>
      <c r="H352" t="str">
        <f t="shared" si="5"/>
        <v>BANKACCID</v>
      </c>
    </row>
    <row r="353" spans="1:8" x14ac:dyDescent="0.25">
      <c r="A353">
        <v>352</v>
      </c>
      <c r="B353" t="s">
        <v>211</v>
      </c>
      <c r="C353" t="s">
        <v>910</v>
      </c>
      <c r="D353" t="s">
        <v>211</v>
      </c>
      <c r="E353" t="e">
        <f>VLOOKUP(F353,所有落地表!C:D,2,FALSE)</f>
        <v>#N/A</v>
      </c>
      <c r="F353" t="s">
        <v>911</v>
      </c>
      <c r="G353" t="s">
        <v>912</v>
      </c>
      <c r="H353" t="str">
        <f t="shared" si="5"/>
        <v>BANKACCTMPID</v>
      </c>
    </row>
    <row r="354" spans="1:8" x14ac:dyDescent="0.25">
      <c r="A354">
        <v>353</v>
      </c>
      <c r="B354" t="s">
        <v>211</v>
      </c>
      <c r="C354" t="s">
        <v>913</v>
      </c>
      <c r="D354" t="s">
        <v>211</v>
      </c>
      <c r="E354" t="str">
        <f>VLOOKUP(F354,所有落地表!C:D,2,FALSE)</f>
        <v>ODS_R_DLR_DLRBRDRELA</v>
      </c>
      <c r="F354" t="s">
        <v>914</v>
      </c>
      <c r="G354" t="s">
        <v>915</v>
      </c>
      <c r="H354" t="str">
        <f t="shared" si="5"/>
        <v>BRDRGTID</v>
      </c>
    </row>
    <row r="355" spans="1:8" x14ac:dyDescent="0.25">
      <c r="A355">
        <v>354</v>
      </c>
      <c r="B355" t="s">
        <v>211</v>
      </c>
      <c r="C355" t="s">
        <v>916</v>
      </c>
      <c r="D355" t="s">
        <v>211</v>
      </c>
      <c r="E355" t="str">
        <f>VLOOKUP(F355,所有落地表!C:D,2,FALSE)</f>
        <v>ODS_R_DLR_DLRGRPINFO</v>
      </c>
      <c r="F355" t="s">
        <v>917</v>
      </c>
      <c r="G355" t="s">
        <v>918</v>
      </c>
      <c r="H355" t="str">
        <f t="shared" si="5"/>
        <v>GROUPID</v>
      </c>
    </row>
    <row r="356" spans="1:8" x14ac:dyDescent="0.25">
      <c r="A356">
        <v>355</v>
      </c>
      <c r="B356" t="s">
        <v>211</v>
      </c>
      <c r="C356" t="s">
        <v>919</v>
      </c>
      <c r="D356" t="s">
        <v>211</v>
      </c>
      <c r="E356" t="e">
        <f>VLOOKUP(F356,所有落地表!C:D,2,FALSE)</f>
        <v>#N/A</v>
      </c>
      <c r="F356" t="s">
        <v>920</v>
      </c>
      <c r="G356" t="s">
        <v>921</v>
      </c>
      <c r="H356" t="str">
        <f t="shared" si="5"/>
        <v>DLRGRPID</v>
      </c>
    </row>
    <row r="357" spans="1:8" x14ac:dyDescent="0.25">
      <c r="A357">
        <v>356</v>
      </c>
      <c r="B357" t="s">
        <v>211</v>
      </c>
      <c r="C357" t="s">
        <v>922</v>
      </c>
      <c r="D357" t="s">
        <v>211</v>
      </c>
      <c r="E357" t="str">
        <f>VLOOKUP(F357,所有落地表!C:D,2,FALSE)</f>
        <v>ODS_R_DLR_DLRLINKMAN</v>
      </c>
      <c r="F357" t="s">
        <v>923</v>
      </c>
      <c r="G357" t="s">
        <v>924</v>
      </c>
      <c r="H357" t="str">
        <f t="shared" si="5"/>
        <v>LINKID</v>
      </c>
    </row>
    <row r="358" spans="1:8" x14ac:dyDescent="0.25">
      <c r="A358">
        <v>357</v>
      </c>
      <c r="B358" t="s">
        <v>211</v>
      </c>
      <c r="C358" t="s">
        <v>925</v>
      </c>
      <c r="D358" t="s">
        <v>211</v>
      </c>
      <c r="E358" t="e">
        <f>VLOOKUP(F358,所有落地表!C:D,2,FALSE)</f>
        <v>#N/A</v>
      </c>
      <c r="F358" t="s">
        <v>926</v>
      </c>
      <c r="G358" t="s">
        <v>927</v>
      </c>
      <c r="H358" t="str">
        <f t="shared" si="5"/>
        <v>LINKTMPID</v>
      </c>
    </row>
    <row r="359" spans="1:8" x14ac:dyDescent="0.25">
      <c r="A359">
        <v>358</v>
      </c>
      <c r="B359" t="s">
        <v>211</v>
      </c>
      <c r="C359" t="s">
        <v>928</v>
      </c>
      <c r="D359" t="s">
        <v>211</v>
      </c>
      <c r="E359" t="str">
        <f>VLOOKUP(F359,所有落地表!C:D,2,FALSE)</f>
        <v>ODS_R_DLR_DLRRGTRELA</v>
      </c>
      <c r="F359" t="s">
        <v>929</v>
      </c>
      <c r="G359" t="s">
        <v>930</v>
      </c>
      <c r="H359" t="str">
        <f t="shared" si="5"/>
        <v>RIGHTID</v>
      </c>
    </row>
    <row r="360" spans="1:8" x14ac:dyDescent="0.25">
      <c r="A360">
        <v>359</v>
      </c>
      <c r="B360" t="s">
        <v>211</v>
      </c>
      <c r="C360" t="s">
        <v>931</v>
      </c>
      <c r="D360" t="s">
        <v>211</v>
      </c>
      <c r="E360" t="str">
        <f>VLOOKUP(F360,所有落地表!C:D,2,FALSE)</f>
        <v>ODS_R_DLR_DLRSTATEHIS</v>
      </c>
      <c r="F360" t="s">
        <v>932</v>
      </c>
      <c r="G360" t="s">
        <v>933</v>
      </c>
      <c r="H360" t="str">
        <f t="shared" si="5"/>
        <v>DLRSTATEHISID</v>
      </c>
    </row>
    <row r="361" spans="1:8" x14ac:dyDescent="0.25">
      <c r="A361">
        <v>360</v>
      </c>
      <c r="B361" t="s">
        <v>211</v>
      </c>
      <c r="C361" t="s">
        <v>934</v>
      </c>
      <c r="D361" t="s">
        <v>211</v>
      </c>
      <c r="E361" t="e">
        <f>VLOOKUP(F361,所有落地表!C:D,2,FALSE)</f>
        <v>#N/A</v>
      </c>
      <c r="F361" t="s">
        <v>935</v>
      </c>
      <c r="G361" t="s">
        <v>936</v>
      </c>
      <c r="H361" t="str">
        <f t="shared" si="5"/>
        <v>EXHIBITION_PLAN_ID</v>
      </c>
    </row>
    <row r="362" spans="1:8" x14ac:dyDescent="0.25">
      <c r="A362">
        <v>361</v>
      </c>
      <c r="B362" t="s">
        <v>211</v>
      </c>
      <c r="C362" t="s">
        <v>937</v>
      </c>
      <c r="D362" t="s">
        <v>211</v>
      </c>
      <c r="E362" t="e">
        <f>VLOOKUP(F362,所有落地表!C:D,2,FALSE)</f>
        <v>#N/A</v>
      </c>
      <c r="F362" t="s">
        <v>938</v>
      </c>
      <c r="G362" t="s">
        <v>939</v>
      </c>
      <c r="H362" t="str">
        <f t="shared" si="5"/>
        <v>EXHIBITION_TASK_ID</v>
      </c>
    </row>
    <row r="363" spans="1:8" x14ac:dyDescent="0.25">
      <c r="A363">
        <v>362</v>
      </c>
      <c r="B363" t="s">
        <v>211</v>
      </c>
      <c r="C363" t="s">
        <v>940</v>
      </c>
      <c r="D363" t="s">
        <v>211</v>
      </c>
      <c r="E363" t="e">
        <f>VLOOKUP(F363,所有落地表!C:D,2,FALSE)</f>
        <v>#N/A</v>
      </c>
      <c r="F363" t="s">
        <v>941</v>
      </c>
      <c r="G363" t="s">
        <v>942</v>
      </c>
      <c r="H363" t="str">
        <f t="shared" si="5"/>
        <v>CAPTION_ID</v>
      </c>
    </row>
    <row r="364" spans="1:8" x14ac:dyDescent="0.25">
      <c r="A364">
        <v>363</v>
      </c>
      <c r="B364" t="s">
        <v>211</v>
      </c>
      <c r="C364" t="s">
        <v>943</v>
      </c>
      <c r="D364" t="s">
        <v>211</v>
      </c>
      <c r="E364" t="e">
        <f>VLOOKUP(F364,所有落地表!C:D,2,FALSE)</f>
        <v>#N/A</v>
      </c>
      <c r="F364" t="s">
        <v>944</v>
      </c>
      <c r="G364" t="s">
        <v>945</v>
      </c>
      <c r="H364" t="str">
        <f t="shared" si="5"/>
        <v>CONDITION_ID</v>
      </c>
    </row>
    <row r="365" spans="1:8" x14ac:dyDescent="0.25">
      <c r="A365">
        <v>364</v>
      </c>
      <c r="B365" t="s">
        <v>211</v>
      </c>
      <c r="C365" t="s">
        <v>946</v>
      </c>
      <c r="D365" t="s">
        <v>211</v>
      </c>
      <c r="E365" t="e">
        <f>VLOOKUP(F365,所有落地表!C:D,2,FALSE)</f>
        <v>#N/A</v>
      </c>
      <c r="F365" t="s">
        <v>947</v>
      </c>
      <c r="G365" t="s">
        <v>948</v>
      </c>
      <c r="H365" t="str">
        <f t="shared" si="5"/>
        <v>ACT_ID</v>
      </c>
    </row>
    <row r="366" spans="1:8" x14ac:dyDescent="0.25">
      <c r="A366">
        <v>365</v>
      </c>
      <c r="B366" t="s">
        <v>211</v>
      </c>
      <c r="C366" t="s">
        <v>949</v>
      </c>
      <c r="D366" t="s">
        <v>211</v>
      </c>
      <c r="E366" t="e">
        <f>VLOOKUP(F366,所有落地表!C:D,2,FALSE)</f>
        <v>#N/A</v>
      </c>
      <c r="F366" t="s">
        <v>950</v>
      </c>
      <c r="G366" t="s">
        <v>948</v>
      </c>
      <c r="H366" t="str">
        <f t="shared" si="5"/>
        <v>ACT_ID</v>
      </c>
    </row>
    <row r="367" spans="1:8" x14ac:dyDescent="0.25">
      <c r="A367">
        <v>366</v>
      </c>
      <c r="B367" t="s">
        <v>211</v>
      </c>
      <c r="C367" t="s">
        <v>951</v>
      </c>
      <c r="D367" t="s">
        <v>211</v>
      </c>
      <c r="E367" t="e">
        <f>VLOOKUP(F367,所有落地表!C:D,2,FALSE)</f>
        <v>#N/A</v>
      </c>
      <c r="F367" t="s">
        <v>952</v>
      </c>
      <c r="G367" t="s">
        <v>953</v>
      </c>
      <c r="H367" t="str">
        <f t="shared" si="5"/>
        <v>RECORD_ID</v>
      </c>
    </row>
    <row r="368" spans="1:8" x14ac:dyDescent="0.25">
      <c r="A368">
        <v>367</v>
      </c>
      <c r="B368" t="s">
        <v>211</v>
      </c>
      <c r="C368" t="s">
        <v>954</v>
      </c>
      <c r="D368" t="s">
        <v>211</v>
      </c>
      <c r="E368" t="str">
        <f>VLOOKUP(F368,所有落地表!C:D,2,FALSE)</f>
        <v>ODS_R_FIN_ACCRUAL_HISTORY</v>
      </c>
      <c r="F368" t="s">
        <v>647</v>
      </c>
      <c r="G368" t="s">
        <v>955</v>
      </c>
      <c r="H368" t="str">
        <f t="shared" si="5"/>
        <v>ACCRUALID</v>
      </c>
    </row>
    <row r="369" spans="1:8" x14ac:dyDescent="0.25">
      <c r="A369">
        <v>368</v>
      </c>
      <c r="B369" t="s">
        <v>211</v>
      </c>
      <c r="C369" t="s">
        <v>956</v>
      </c>
      <c r="D369" t="s">
        <v>211</v>
      </c>
      <c r="E369" t="e">
        <f>VLOOKUP(F369,所有落地表!C:D,2,FALSE)</f>
        <v>#N/A</v>
      </c>
      <c r="F369" t="s">
        <v>957</v>
      </c>
      <c r="G369" t="s">
        <v>958</v>
      </c>
      <c r="H369" t="str">
        <f t="shared" si="5"/>
        <v>SOURCE_ID</v>
      </c>
    </row>
    <row r="370" spans="1:8" x14ac:dyDescent="0.25">
      <c r="A370">
        <v>369</v>
      </c>
      <c r="B370" t="s">
        <v>211</v>
      </c>
      <c r="C370" t="s">
        <v>959</v>
      </c>
      <c r="D370" t="s">
        <v>211</v>
      </c>
      <c r="E370" t="e">
        <f>VLOOKUP(F370,所有落地表!C:D,2,FALSE)</f>
        <v>#N/A</v>
      </c>
      <c r="F370" t="s">
        <v>960</v>
      </c>
      <c r="G370" t="s">
        <v>961</v>
      </c>
      <c r="H370" t="str">
        <f t="shared" si="5"/>
        <v>DATE_ID</v>
      </c>
    </row>
    <row r="371" spans="1:8" x14ac:dyDescent="0.25">
      <c r="A371">
        <v>370</v>
      </c>
      <c r="B371" t="s">
        <v>211</v>
      </c>
      <c r="C371" t="s">
        <v>962</v>
      </c>
      <c r="D371" t="s">
        <v>211</v>
      </c>
      <c r="E371" t="str">
        <f>VLOOKUP(F371,所有落地表!C:D,2,FALSE)</f>
        <v>ODS_R_FIN_TRANS_INT</v>
      </c>
      <c r="F371" t="s">
        <v>241</v>
      </c>
      <c r="G371" t="s">
        <v>963</v>
      </c>
      <c r="H371" t="str">
        <f t="shared" si="5"/>
        <v>FIN_ID</v>
      </c>
    </row>
    <row r="372" spans="1:8" x14ac:dyDescent="0.25">
      <c r="A372">
        <v>371</v>
      </c>
      <c r="B372" t="s">
        <v>211</v>
      </c>
      <c r="C372" t="s">
        <v>964</v>
      </c>
      <c r="D372" t="s">
        <v>211</v>
      </c>
      <c r="E372" t="e">
        <f>VLOOKUP(F372,所有落地表!C:D,2,FALSE)</f>
        <v>#N/A</v>
      </c>
      <c r="F372" t="s">
        <v>708</v>
      </c>
      <c r="G372" t="s">
        <v>859</v>
      </c>
      <c r="H372" t="str">
        <f t="shared" si="5"/>
        <v>SERIALID</v>
      </c>
    </row>
    <row r="373" spans="1:8" x14ac:dyDescent="0.25">
      <c r="A373">
        <v>372</v>
      </c>
      <c r="B373" t="s">
        <v>211</v>
      </c>
      <c r="C373" t="s">
        <v>965</v>
      </c>
      <c r="D373" t="s">
        <v>211</v>
      </c>
      <c r="E373" t="e">
        <f>VLOOKUP(F373,所有落地表!C:D,2,FALSE)</f>
        <v>#N/A</v>
      </c>
      <c r="F373" t="s">
        <v>966</v>
      </c>
      <c r="G373" t="s">
        <v>967</v>
      </c>
      <c r="H373" t="str">
        <f t="shared" si="5"/>
        <v>INSID</v>
      </c>
    </row>
    <row r="374" spans="1:8" x14ac:dyDescent="0.25">
      <c r="A374">
        <v>373</v>
      </c>
      <c r="B374" t="s">
        <v>211</v>
      </c>
      <c r="C374" t="s">
        <v>968</v>
      </c>
      <c r="D374" t="s">
        <v>211</v>
      </c>
      <c r="E374" t="e">
        <f>VLOOKUP(F374,所有落地表!C:D,2,FALSE)</f>
        <v>#N/A</v>
      </c>
      <c r="F374" t="s">
        <v>658</v>
      </c>
      <c r="G374" t="s">
        <v>739</v>
      </c>
      <c r="H374" t="str">
        <f t="shared" si="5"/>
        <v>NCID</v>
      </c>
    </row>
    <row r="375" spans="1:8" x14ac:dyDescent="0.25">
      <c r="A375">
        <v>374</v>
      </c>
      <c r="B375" t="s">
        <v>211</v>
      </c>
      <c r="C375" t="s">
        <v>969</v>
      </c>
      <c r="D375" t="s">
        <v>211</v>
      </c>
      <c r="E375" t="e">
        <f>VLOOKUP(F375,所有落地表!C:D,2,FALSE)</f>
        <v>#N/A</v>
      </c>
      <c r="F375" t="s">
        <v>970</v>
      </c>
      <c r="G375" t="s">
        <v>971</v>
      </c>
      <c r="H375" t="str">
        <f t="shared" si="5"/>
        <v>ODS_ID</v>
      </c>
    </row>
    <row r="376" spans="1:8" x14ac:dyDescent="0.25">
      <c r="A376">
        <v>375</v>
      </c>
      <c r="B376" t="s">
        <v>211</v>
      </c>
      <c r="C376" t="s">
        <v>972</v>
      </c>
      <c r="D376" t="s">
        <v>211</v>
      </c>
      <c r="E376" t="e">
        <f>VLOOKUP(F376,所有落地表!C:D,2,FALSE)</f>
        <v>#N/A</v>
      </c>
      <c r="F376" t="s">
        <v>973</v>
      </c>
      <c r="G376" t="s">
        <v>210</v>
      </c>
      <c r="H376" t="str">
        <f t="shared" si="5"/>
        <v>ID</v>
      </c>
    </row>
    <row r="377" spans="1:8" x14ac:dyDescent="0.25">
      <c r="A377">
        <v>376</v>
      </c>
      <c r="B377" t="s">
        <v>211</v>
      </c>
      <c r="C377" t="s">
        <v>974</v>
      </c>
      <c r="D377" t="s">
        <v>211</v>
      </c>
      <c r="E377" t="e">
        <f>VLOOKUP(F377,所有落地表!C:D,2,FALSE)</f>
        <v>#N/A</v>
      </c>
      <c r="F377" t="s">
        <v>975</v>
      </c>
      <c r="G377" t="s">
        <v>918</v>
      </c>
      <c r="H377" t="str">
        <f t="shared" si="5"/>
        <v>GROUPID</v>
      </c>
    </row>
    <row r="378" spans="1:8" x14ac:dyDescent="0.25">
      <c r="A378">
        <v>377</v>
      </c>
      <c r="B378" t="s">
        <v>211</v>
      </c>
      <c r="C378" t="s">
        <v>976</v>
      </c>
      <c r="D378" t="s">
        <v>211</v>
      </c>
      <c r="E378" t="e">
        <f>VLOOKUP(F378,所有落地表!C:D,2,FALSE)</f>
        <v>#N/A</v>
      </c>
      <c r="F378" t="s">
        <v>977</v>
      </c>
      <c r="G378" t="s">
        <v>844</v>
      </c>
      <c r="H378" t="str">
        <f t="shared" si="5"/>
        <v>MAPID</v>
      </c>
    </row>
    <row r="379" spans="1:8" x14ac:dyDescent="0.25">
      <c r="A379">
        <v>378</v>
      </c>
      <c r="B379" t="s">
        <v>211</v>
      </c>
      <c r="C379" t="s">
        <v>978</v>
      </c>
      <c r="D379" t="s">
        <v>211</v>
      </c>
      <c r="E379" t="e">
        <f>VLOOKUP(F379,所有落地表!C:D,2,FALSE)</f>
        <v>#N/A</v>
      </c>
      <c r="F379" t="s">
        <v>979</v>
      </c>
      <c r="G379" t="s">
        <v>844</v>
      </c>
      <c r="H379" t="str">
        <f t="shared" si="5"/>
        <v>MAPID</v>
      </c>
    </row>
    <row r="380" spans="1:8" x14ac:dyDescent="0.25">
      <c r="A380">
        <v>379</v>
      </c>
      <c r="B380" t="s">
        <v>211</v>
      </c>
      <c r="C380" t="s">
        <v>980</v>
      </c>
      <c r="D380" t="s">
        <v>211</v>
      </c>
      <c r="E380" t="e">
        <f>VLOOKUP(F380,所有落地表!C:D,2,FALSE)</f>
        <v>#N/A</v>
      </c>
      <c r="F380" t="s">
        <v>981</v>
      </c>
      <c r="G380" t="s">
        <v>982</v>
      </c>
      <c r="H380" t="str">
        <f t="shared" si="5"/>
        <v>GROUPTEMPID</v>
      </c>
    </row>
    <row r="381" spans="1:8" x14ac:dyDescent="0.25">
      <c r="A381">
        <v>380</v>
      </c>
      <c r="B381" t="s">
        <v>211</v>
      </c>
      <c r="C381" t="s">
        <v>983</v>
      </c>
      <c r="D381" t="s">
        <v>211</v>
      </c>
      <c r="E381" t="str">
        <f>VLOOKUP(F381,所有落地表!C:D,2,FALSE)</f>
        <v>ODS_R_PRT_INTRATE</v>
      </c>
      <c r="F381" t="s">
        <v>237</v>
      </c>
      <c r="G381" t="s">
        <v>984</v>
      </c>
      <c r="H381" t="str">
        <f t="shared" si="5"/>
        <v>RATEDLRID</v>
      </c>
    </row>
    <row r="382" spans="1:8" x14ac:dyDescent="0.25">
      <c r="A382">
        <v>381</v>
      </c>
      <c r="B382" t="s">
        <v>211</v>
      </c>
      <c r="C382" t="s">
        <v>985</v>
      </c>
      <c r="D382" t="s">
        <v>211</v>
      </c>
      <c r="E382" t="e">
        <f>VLOOKUP(F382,所有落地表!C:D,2,FALSE)</f>
        <v>#N/A</v>
      </c>
      <c r="F382" t="s">
        <v>986</v>
      </c>
      <c r="G382" t="s">
        <v>987</v>
      </c>
      <c r="H382" t="str">
        <f t="shared" si="5"/>
        <v>RATEDLRTMPID</v>
      </c>
    </row>
    <row r="383" spans="1:8" x14ac:dyDescent="0.25">
      <c r="A383">
        <v>382</v>
      </c>
      <c r="B383" t="s">
        <v>211</v>
      </c>
      <c r="C383" t="s">
        <v>988</v>
      </c>
      <c r="D383" t="s">
        <v>211</v>
      </c>
      <c r="E383" t="str">
        <f>VLOOKUP(F383,所有落地表!C:D,2,FALSE)</f>
        <v>ODS_R_PRT_PBOCRATE</v>
      </c>
      <c r="F383" t="s">
        <v>989</v>
      </c>
      <c r="G383" t="s">
        <v>990</v>
      </c>
      <c r="H383" t="str">
        <f t="shared" si="5"/>
        <v>RATEID</v>
      </c>
    </row>
    <row r="384" spans="1:8" x14ac:dyDescent="0.25">
      <c r="A384">
        <v>383</v>
      </c>
      <c r="B384" t="s">
        <v>211</v>
      </c>
      <c r="C384" t="s">
        <v>991</v>
      </c>
      <c r="D384" t="s">
        <v>211</v>
      </c>
      <c r="E384" t="e">
        <f>VLOOKUP(F384,所有落地表!C:D,2,FALSE)</f>
        <v>#N/A</v>
      </c>
      <c r="F384" t="s">
        <v>992</v>
      </c>
      <c r="G384" t="s">
        <v>990</v>
      </c>
      <c r="H384" t="str">
        <f t="shared" si="5"/>
        <v>RATEID</v>
      </c>
    </row>
    <row r="385" spans="1:8" x14ac:dyDescent="0.25">
      <c r="A385">
        <v>384</v>
      </c>
      <c r="B385" t="s">
        <v>211</v>
      </c>
      <c r="C385" t="s">
        <v>993</v>
      </c>
      <c r="D385" t="s">
        <v>211</v>
      </c>
      <c r="E385" t="e">
        <f>VLOOKUP(F385,所有落地表!C:D,2,FALSE)</f>
        <v>#N/A</v>
      </c>
      <c r="F385" t="s">
        <v>994</v>
      </c>
      <c r="G385" t="s">
        <v>995</v>
      </c>
      <c r="H385" t="str">
        <f t="shared" si="5"/>
        <v>PRTASTID</v>
      </c>
    </row>
    <row r="386" spans="1:8" x14ac:dyDescent="0.25">
      <c r="A386">
        <v>385</v>
      </c>
      <c r="B386" t="s">
        <v>211</v>
      </c>
      <c r="C386" t="s">
        <v>996</v>
      </c>
      <c r="D386" t="s">
        <v>211</v>
      </c>
      <c r="E386" t="e">
        <f>VLOOKUP(F386,所有落地表!C:D,2,FALSE)</f>
        <v>#N/A</v>
      </c>
      <c r="F386" t="s">
        <v>997</v>
      </c>
      <c r="G386" t="s">
        <v>998</v>
      </c>
      <c r="H386" t="str">
        <f t="shared" si="5"/>
        <v>PRTASTTMPID</v>
      </c>
    </row>
    <row r="387" spans="1:8" x14ac:dyDescent="0.25">
      <c r="A387">
        <v>386</v>
      </c>
      <c r="B387" t="s">
        <v>211</v>
      </c>
      <c r="C387" t="s">
        <v>999</v>
      </c>
      <c r="D387" t="s">
        <v>211</v>
      </c>
      <c r="E387" t="e">
        <f>VLOOKUP(F387,所有落地表!C:D,2,FALSE)</f>
        <v>#N/A</v>
      </c>
      <c r="F387" t="s">
        <v>231</v>
      </c>
      <c r="G387" t="s">
        <v>1000</v>
      </c>
      <c r="H387" t="str">
        <f t="shared" si="5"/>
        <v>PRTDLRID</v>
      </c>
    </row>
    <row r="388" spans="1:8" x14ac:dyDescent="0.25">
      <c r="A388">
        <v>387</v>
      </c>
      <c r="B388" t="s">
        <v>211</v>
      </c>
      <c r="C388" t="s">
        <v>1001</v>
      </c>
      <c r="D388" t="s">
        <v>211</v>
      </c>
      <c r="E388" t="e">
        <f>VLOOKUP(F388,所有落地表!C:D,2,FALSE)</f>
        <v>#N/A</v>
      </c>
      <c r="F388" t="s">
        <v>1002</v>
      </c>
      <c r="G388" t="s">
        <v>1003</v>
      </c>
      <c r="H388" t="str">
        <f t="shared" ref="H388:H451" si="6">IF(F388=F387,H387&amp;","&amp;G388,G388)</f>
        <v>PRTDLRTMPID</v>
      </c>
    </row>
    <row r="389" spans="1:8" x14ac:dyDescent="0.25">
      <c r="A389">
        <v>388</v>
      </c>
      <c r="B389" t="s">
        <v>211</v>
      </c>
      <c r="C389" t="s">
        <v>1004</v>
      </c>
      <c r="D389" t="s">
        <v>211</v>
      </c>
      <c r="E389" t="str">
        <f>VLOOKUP(F389,所有落地表!C:D,2,FALSE)</f>
        <v>ODS_R_PRT_PRTFINCRGE</v>
      </c>
      <c r="F389" t="s">
        <v>1005</v>
      </c>
      <c r="G389" t="s">
        <v>1006</v>
      </c>
      <c r="H389" t="str">
        <f t="shared" si="6"/>
        <v>RGEID</v>
      </c>
    </row>
    <row r="390" spans="1:8" x14ac:dyDescent="0.25">
      <c r="A390">
        <v>389</v>
      </c>
      <c r="B390" t="s">
        <v>211</v>
      </c>
      <c r="C390" t="s">
        <v>1007</v>
      </c>
      <c r="D390" t="s">
        <v>211</v>
      </c>
      <c r="E390" t="e">
        <f>VLOOKUP(F390,所有落地表!C:D,2,FALSE)</f>
        <v>#N/A</v>
      </c>
      <c r="F390" t="s">
        <v>1008</v>
      </c>
      <c r="G390" t="s">
        <v>1009</v>
      </c>
      <c r="H390" t="str">
        <f t="shared" si="6"/>
        <v>RGETMPID</v>
      </c>
    </row>
    <row r="391" spans="1:8" x14ac:dyDescent="0.25">
      <c r="A391">
        <v>390</v>
      </c>
      <c r="B391" t="s">
        <v>211</v>
      </c>
      <c r="C391" t="s">
        <v>1010</v>
      </c>
      <c r="D391" t="s">
        <v>211</v>
      </c>
      <c r="E391" t="str">
        <f>VLOOKUP(F391,所有落地表!C:D,2,FALSE)</f>
        <v>ODS_R_PRT_PRTINFO</v>
      </c>
      <c r="F391" t="s">
        <v>235</v>
      </c>
      <c r="G391" t="s">
        <v>783</v>
      </c>
      <c r="H391" t="str">
        <f t="shared" si="6"/>
        <v>PRTID</v>
      </c>
    </row>
    <row r="392" spans="1:8" x14ac:dyDescent="0.25">
      <c r="A392">
        <v>391</v>
      </c>
      <c r="B392" t="s">
        <v>211</v>
      </c>
      <c r="C392" t="s">
        <v>1011</v>
      </c>
      <c r="D392" t="s">
        <v>211</v>
      </c>
      <c r="E392" t="e">
        <f>VLOOKUP(F392,所有落地表!C:D,2,FALSE)</f>
        <v>#N/A</v>
      </c>
      <c r="F392" t="s">
        <v>1012</v>
      </c>
      <c r="G392" t="s">
        <v>1013</v>
      </c>
      <c r="H392" t="str">
        <f t="shared" si="6"/>
        <v>PRTTMPID</v>
      </c>
    </row>
    <row r="393" spans="1:8" x14ac:dyDescent="0.25">
      <c r="A393">
        <v>392</v>
      </c>
      <c r="B393" t="s">
        <v>211</v>
      </c>
      <c r="C393" t="s">
        <v>1014</v>
      </c>
      <c r="D393" t="s">
        <v>211</v>
      </c>
      <c r="E393" t="str">
        <f>VLOOKUP(F393,所有落地表!C:D,2,FALSE)</f>
        <v>ODS_R_PRT_PRTLOANOBJ</v>
      </c>
      <c r="F393" t="s">
        <v>1015</v>
      </c>
      <c r="G393" t="s">
        <v>1016</v>
      </c>
      <c r="H393" t="str">
        <f t="shared" si="6"/>
        <v>OBJID</v>
      </c>
    </row>
    <row r="394" spans="1:8" x14ac:dyDescent="0.25">
      <c r="A394">
        <v>393</v>
      </c>
      <c r="B394" t="s">
        <v>211</v>
      </c>
      <c r="C394" t="s">
        <v>1017</v>
      </c>
      <c r="D394" t="s">
        <v>211</v>
      </c>
      <c r="E394" t="e">
        <f>VLOOKUP(F394,所有落地表!C:D,2,FALSE)</f>
        <v>#N/A</v>
      </c>
      <c r="F394" t="s">
        <v>1018</v>
      </c>
      <c r="G394" t="s">
        <v>1019</v>
      </c>
      <c r="H394" t="str">
        <f t="shared" si="6"/>
        <v>OBJTMPID</v>
      </c>
    </row>
    <row r="395" spans="1:8" x14ac:dyDescent="0.25">
      <c r="A395">
        <v>394</v>
      </c>
      <c r="B395" t="s">
        <v>211</v>
      </c>
      <c r="C395" t="s">
        <v>1020</v>
      </c>
      <c r="D395" t="s">
        <v>211</v>
      </c>
      <c r="E395" t="e">
        <f>VLOOKUP(F395,所有落地表!C:D,2,FALSE)</f>
        <v>#N/A</v>
      </c>
      <c r="F395" t="s">
        <v>1021</v>
      </c>
      <c r="G395" t="s">
        <v>1022</v>
      </c>
      <c r="H395" t="str">
        <f t="shared" si="6"/>
        <v>REPAYPLANID</v>
      </c>
    </row>
    <row r="396" spans="1:8" x14ac:dyDescent="0.25">
      <c r="A396">
        <v>395</v>
      </c>
      <c r="B396" t="s">
        <v>211</v>
      </c>
      <c r="C396" t="s">
        <v>1023</v>
      </c>
      <c r="D396" t="s">
        <v>211</v>
      </c>
      <c r="E396" t="str">
        <f>VLOOKUP(F396,所有落地表!C:D,2,FALSE)</f>
        <v>ODS_R_PRT_PRTTRMRELA</v>
      </c>
      <c r="F396" t="s">
        <v>1024</v>
      </c>
      <c r="G396" t="s">
        <v>214</v>
      </c>
      <c r="H396" t="str">
        <f t="shared" si="6"/>
        <v>TERMID</v>
      </c>
    </row>
    <row r="397" spans="1:8" x14ac:dyDescent="0.25">
      <c r="A397">
        <v>396</v>
      </c>
      <c r="B397" t="s">
        <v>211</v>
      </c>
      <c r="C397" t="s">
        <v>1025</v>
      </c>
      <c r="D397" t="s">
        <v>211</v>
      </c>
      <c r="E397" t="e">
        <f>VLOOKUP(F397,所有落地表!C:D,2,FALSE)</f>
        <v>#N/A</v>
      </c>
      <c r="F397" t="s">
        <v>1026</v>
      </c>
      <c r="G397" t="s">
        <v>1027</v>
      </c>
      <c r="H397" t="str">
        <f t="shared" si="6"/>
        <v>TERMTMPID</v>
      </c>
    </row>
    <row r="398" spans="1:8" x14ac:dyDescent="0.25">
      <c r="A398">
        <v>397</v>
      </c>
      <c r="B398" t="s">
        <v>211</v>
      </c>
      <c r="C398" t="s">
        <v>1028</v>
      </c>
      <c r="D398" t="s">
        <v>211</v>
      </c>
      <c r="E398" t="str">
        <f>VLOOKUP(F398,所有落地表!C:D,2,FALSE)</f>
        <v>ODS_R_PRT_PRTVEHCOND</v>
      </c>
      <c r="F398" t="s">
        <v>1029</v>
      </c>
      <c r="G398" t="s">
        <v>1030</v>
      </c>
      <c r="H398" t="str">
        <f t="shared" si="6"/>
        <v>CONDID</v>
      </c>
    </row>
    <row r="399" spans="1:8" x14ac:dyDescent="0.25">
      <c r="A399">
        <v>398</v>
      </c>
      <c r="B399" t="s">
        <v>211</v>
      </c>
      <c r="C399" t="s">
        <v>1031</v>
      </c>
      <c r="D399" t="s">
        <v>211</v>
      </c>
      <c r="E399" t="e">
        <f>VLOOKUP(F399,所有落地表!C:D,2,FALSE)</f>
        <v>#N/A</v>
      </c>
      <c r="F399" t="s">
        <v>1032</v>
      </c>
      <c r="G399" t="s">
        <v>1033</v>
      </c>
      <c r="H399" t="str">
        <f t="shared" si="6"/>
        <v>CONDTMPID</v>
      </c>
    </row>
    <row r="400" spans="1:8" x14ac:dyDescent="0.25">
      <c r="A400">
        <v>399</v>
      </c>
      <c r="B400" t="s">
        <v>211</v>
      </c>
      <c r="C400" t="s">
        <v>1034</v>
      </c>
      <c r="D400" t="s">
        <v>211</v>
      </c>
      <c r="E400" t="e">
        <f>VLOOKUP(F400,所有落地表!C:D,2,FALSE)</f>
        <v>#N/A</v>
      </c>
      <c r="F400" t="s">
        <v>1035</v>
      </c>
      <c r="G400" t="s">
        <v>984</v>
      </c>
      <c r="H400" t="str">
        <f t="shared" si="6"/>
        <v>RATEDLRID</v>
      </c>
    </row>
    <row r="401" spans="1:8" x14ac:dyDescent="0.25">
      <c r="A401">
        <v>400</v>
      </c>
      <c r="B401" t="s">
        <v>211</v>
      </c>
      <c r="C401" t="s">
        <v>1036</v>
      </c>
      <c r="D401" t="s">
        <v>211</v>
      </c>
      <c r="E401" t="e">
        <f>VLOOKUP(F401,所有落地表!C:D,2,FALSE)</f>
        <v>#N/A</v>
      </c>
      <c r="F401" t="s">
        <v>1037</v>
      </c>
      <c r="G401" t="s">
        <v>987</v>
      </c>
      <c r="H401" t="str">
        <f t="shared" si="6"/>
        <v>RATEDLRTMPID</v>
      </c>
    </row>
    <row r="402" spans="1:8" x14ac:dyDescent="0.25">
      <c r="A402">
        <v>401</v>
      </c>
      <c r="B402" t="s">
        <v>211</v>
      </c>
      <c r="C402" t="s">
        <v>1038</v>
      </c>
      <c r="D402" t="s">
        <v>211</v>
      </c>
      <c r="E402" t="e">
        <f>VLOOKUP(F402,所有落地表!C:D,2,FALSE)</f>
        <v>#N/A</v>
      </c>
      <c r="F402" t="s">
        <v>1039</v>
      </c>
      <c r="G402" t="s">
        <v>1040</v>
      </c>
      <c r="H402" t="str">
        <f t="shared" si="6"/>
        <v>QCINFOID</v>
      </c>
    </row>
    <row r="403" spans="1:8" x14ac:dyDescent="0.25">
      <c r="A403">
        <v>402</v>
      </c>
      <c r="B403" t="s">
        <v>211</v>
      </c>
      <c r="C403" t="s">
        <v>1041</v>
      </c>
      <c r="D403" t="s">
        <v>211</v>
      </c>
      <c r="E403" t="e">
        <f>VLOOKUP(F403,所有落地表!C:D,2,FALSE)</f>
        <v>#N/A</v>
      </c>
      <c r="F403" t="s">
        <v>1042</v>
      </c>
      <c r="G403" t="s">
        <v>1043</v>
      </c>
      <c r="H403" t="str">
        <f t="shared" si="6"/>
        <v>QCRESULTID</v>
      </c>
    </row>
    <row r="404" spans="1:8" x14ac:dyDescent="0.25">
      <c r="A404">
        <v>403</v>
      </c>
      <c r="B404" t="s">
        <v>211</v>
      </c>
      <c r="C404" t="s">
        <v>1044</v>
      </c>
      <c r="D404" t="s">
        <v>211</v>
      </c>
      <c r="E404" t="e">
        <f>VLOOKUP(F404,所有落地表!C:D,2,FALSE)</f>
        <v>#N/A</v>
      </c>
      <c r="F404" t="s">
        <v>1045</v>
      </c>
      <c r="G404" t="s">
        <v>1046</v>
      </c>
      <c r="H404" t="str">
        <f t="shared" si="6"/>
        <v>RESPLANID</v>
      </c>
    </row>
    <row r="405" spans="1:8" x14ac:dyDescent="0.25">
      <c r="A405">
        <v>404</v>
      </c>
      <c r="B405" t="s">
        <v>211</v>
      </c>
      <c r="C405" t="s">
        <v>1047</v>
      </c>
      <c r="D405" t="s">
        <v>211</v>
      </c>
      <c r="E405" t="e">
        <f>VLOOKUP(F405,所有落地表!C:D,2,FALSE)</f>
        <v>#N/A</v>
      </c>
      <c r="F405" t="s">
        <v>1048</v>
      </c>
      <c r="G405" t="s">
        <v>1049</v>
      </c>
      <c r="H405" t="str">
        <f t="shared" si="6"/>
        <v>RESTASKID</v>
      </c>
    </row>
    <row r="406" spans="1:8" x14ac:dyDescent="0.25">
      <c r="A406">
        <v>405</v>
      </c>
      <c r="B406" t="s">
        <v>211</v>
      </c>
      <c r="C406" t="s">
        <v>1050</v>
      </c>
      <c r="D406" t="s">
        <v>211</v>
      </c>
      <c r="E406" t="e">
        <f>VLOOKUP(F406,所有落地表!C:D,2,FALSE)</f>
        <v>#N/A</v>
      </c>
      <c r="F406" t="s">
        <v>1051</v>
      </c>
      <c r="G406" t="s">
        <v>859</v>
      </c>
      <c r="H406" t="str">
        <f t="shared" si="6"/>
        <v>SERIALID</v>
      </c>
    </row>
    <row r="407" spans="1:8" x14ac:dyDescent="0.25">
      <c r="A407">
        <v>406</v>
      </c>
      <c r="B407" t="s">
        <v>211</v>
      </c>
      <c r="C407" t="s">
        <v>1052</v>
      </c>
      <c r="D407" t="s">
        <v>211</v>
      </c>
      <c r="E407" t="e">
        <f>VLOOKUP(F407,所有落地表!C:D,2,FALSE)</f>
        <v>#N/A</v>
      </c>
      <c r="F407" t="s">
        <v>1053</v>
      </c>
      <c r="G407" t="s">
        <v>1054</v>
      </c>
      <c r="H407" t="str">
        <f t="shared" si="6"/>
        <v>REMARKID</v>
      </c>
    </row>
    <row r="408" spans="1:8" x14ac:dyDescent="0.25">
      <c r="A408">
        <v>407</v>
      </c>
      <c r="B408" t="s">
        <v>211</v>
      </c>
      <c r="C408" t="s">
        <v>1055</v>
      </c>
      <c r="D408" t="s">
        <v>211</v>
      </c>
      <c r="E408" t="e">
        <f>VLOOKUP(F408,所有落地表!C:D,2,FALSE)</f>
        <v>#N/A</v>
      </c>
      <c r="F408" t="s">
        <v>1056</v>
      </c>
      <c r="G408" t="s">
        <v>1057</v>
      </c>
      <c r="H408" t="str">
        <f t="shared" si="6"/>
        <v>STLDLRINFOID</v>
      </c>
    </row>
    <row r="409" spans="1:8" x14ac:dyDescent="0.25">
      <c r="A409">
        <v>408</v>
      </c>
      <c r="B409" t="s">
        <v>211</v>
      </c>
      <c r="C409" t="s">
        <v>1058</v>
      </c>
      <c r="D409" t="s">
        <v>211</v>
      </c>
      <c r="E409" t="str">
        <f>VLOOKUP(F409,所有落地表!C:D,2,FALSE)</f>
        <v>ODS_R_VEH_ASSETINFO</v>
      </c>
      <c r="F409" t="s">
        <v>600</v>
      </c>
      <c r="G409" t="s">
        <v>1059</v>
      </c>
      <c r="H409" t="str">
        <f t="shared" si="6"/>
        <v>ASSETID</v>
      </c>
    </row>
    <row r="410" spans="1:8" x14ac:dyDescent="0.25">
      <c r="A410">
        <v>409</v>
      </c>
      <c r="B410" t="s">
        <v>211</v>
      </c>
      <c r="C410" t="s">
        <v>1060</v>
      </c>
      <c r="D410" t="s">
        <v>211</v>
      </c>
      <c r="E410" t="e">
        <f>VLOOKUP(F410,所有落地表!C:D,2,FALSE)</f>
        <v>#N/A</v>
      </c>
      <c r="F410" t="s">
        <v>1061</v>
      </c>
      <c r="G410" t="s">
        <v>1062</v>
      </c>
      <c r="H410" t="str">
        <f t="shared" si="6"/>
        <v>ASSETTMPID</v>
      </c>
    </row>
    <row r="411" spans="1:8" x14ac:dyDescent="0.25">
      <c r="A411">
        <v>410</v>
      </c>
      <c r="B411" t="s">
        <v>211</v>
      </c>
      <c r="C411" t="s">
        <v>1063</v>
      </c>
      <c r="D411" t="s">
        <v>211</v>
      </c>
      <c r="E411" t="str">
        <f>VLOOKUP(F411,所有落地表!C:D,2,FALSE)</f>
        <v>ODS_R_VEH_BRANDINFO</v>
      </c>
      <c r="F411" t="s">
        <v>1064</v>
      </c>
      <c r="G411" t="s">
        <v>604</v>
      </c>
      <c r="H411" t="str">
        <f t="shared" si="6"/>
        <v>BRANDID</v>
      </c>
    </row>
    <row r="412" spans="1:8" x14ac:dyDescent="0.25">
      <c r="A412">
        <v>411</v>
      </c>
      <c r="B412" t="s">
        <v>211</v>
      </c>
      <c r="C412" t="s">
        <v>1065</v>
      </c>
      <c r="D412" t="s">
        <v>211</v>
      </c>
      <c r="E412" t="e">
        <f>VLOOKUP(F412,所有落地表!C:D,2,FALSE)</f>
        <v>#N/A</v>
      </c>
      <c r="F412" t="s">
        <v>1066</v>
      </c>
      <c r="G412" t="s">
        <v>1067</v>
      </c>
      <c r="H412" t="str">
        <f t="shared" si="6"/>
        <v>BRANDTMPID</v>
      </c>
    </row>
    <row r="413" spans="1:8" x14ac:dyDescent="0.25">
      <c r="A413">
        <v>412</v>
      </c>
      <c r="B413" t="s">
        <v>211</v>
      </c>
      <c r="C413" t="s">
        <v>1068</v>
      </c>
      <c r="D413" t="s">
        <v>211</v>
      </c>
      <c r="E413" t="str">
        <f>VLOOKUP(F413,所有落地表!C:D,2,FALSE)</f>
        <v>ODS_R_VEH_SERIESINFO</v>
      </c>
      <c r="F413" t="s">
        <v>1069</v>
      </c>
      <c r="G413" t="s">
        <v>603</v>
      </c>
      <c r="H413" t="str">
        <f t="shared" si="6"/>
        <v>SERIESID</v>
      </c>
    </row>
    <row r="414" spans="1:8" x14ac:dyDescent="0.25">
      <c r="A414">
        <v>413</v>
      </c>
      <c r="B414" t="s">
        <v>211</v>
      </c>
      <c r="C414" t="s">
        <v>1070</v>
      </c>
      <c r="D414" t="s">
        <v>211</v>
      </c>
      <c r="E414" t="e">
        <f>VLOOKUP(F414,所有落地表!C:D,2,FALSE)</f>
        <v>#N/A</v>
      </c>
      <c r="F414" t="s">
        <v>1071</v>
      </c>
      <c r="G414" t="s">
        <v>1072</v>
      </c>
      <c r="H414" t="str">
        <f t="shared" si="6"/>
        <v>SERIESTMPID</v>
      </c>
    </row>
    <row r="415" spans="1:8" x14ac:dyDescent="0.25">
      <c r="A415">
        <v>414</v>
      </c>
      <c r="B415" t="s">
        <v>211</v>
      </c>
      <c r="C415" t="s">
        <v>1073</v>
      </c>
      <c r="D415" t="s">
        <v>211</v>
      </c>
      <c r="E415" t="str">
        <f>VLOOKUP(F415,所有落地表!C:D,2,FALSE)</f>
        <v>ODS_R_VER_VERIFICATIONINFO</v>
      </c>
      <c r="F415" t="s">
        <v>1074</v>
      </c>
      <c r="G415" t="s">
        <v>1075</v>
      </c>
      <c r="H415" t="str">
        <f t="shared" si="6"/>
        <v>VERIFICATIONID</v>
      </c>
    </row>
    <row r="416" spans="1:8" x14ac:dyDescent="0.25">
      <c r="A416">
        <v>415</v>
      </c>
      <c r="B416" t="s">
        <v>211</v>
      </c>
      <c r="C416" t="s">
        <v>1076</v>
      </c>
      <c r="D416" t="s">
        <v>211</v>
      </c>
      <c r="E416" t="str">
        <f>VLOOKUP(F416,所有落地表!C:D,2,FALSE)</f>
        <v>ODS_SAP_VOUCHERINFO</v>
      </c>
      <c r="F416" t="s">
        <v>681</v>
      </c>
      <c r="G416" t="s">
        <v>210</v>
      </c>
      <c r="H416" t="str">
        <f t="shared" si="6"/>
        <v>ID</v>
      </c>
    </row>
    <row r="417" spans="1:8" x14ac:dyDescent="0.25">
      <c r="A417">
        <v>416</v>
      </c>
      <c r="B417" t="s">
        <v>211</v>
      </c>
      <c r="C417" t="s">
        <v>1077</v>
      </c>
      <c r="D417" t="s">
        <v>211</v>
      </c>
      <c r="E417" t="e">
        <f>VLOOKUP(F417,所有落地表!C:D,2,FALSE)</f>
        <v>#N/A</v>
      </c>
      <c r="F417" t="s">
        <v>1078</v>
      </c>
      <c r="G417" t="s">
        <v>1079</v>
      </c>
      <c r="H417" t="str">
        <f t="shared" si="6"/>
        <v>AUTOID</v>
      </c>
    </row>
    <row r="418" spans="1:8" x14ac:dyDescent="0.25">
      <c r="A418">
        <v>417</v>
      </c>
      <c r="B418" t="s">
        <v>211</v>
      </c>
      <c r="C418" t="s">
        <v>1080</v>
      </c>
      <c r="D418" t="s">
        <v>211</v>
      </c>
      <c r="E418" t="e">
        <f>VLOOKUP(F418,所有落地表!C:D,2,FALSE)</f>
        <v>#N/A</v>
      </c>
      <c r="F418" t="s">
        <v>1081</v>
      </c>
      <c r="G418" t="s">
        <v>1082</v>
      </c>
      <c r="H418" t="str">
        <f t="shared" si="6"/>
        <v>STLSENDHEADID</v>
      </c>
    </row>
    <row r="419" spans="1:8" x14ac:dyDescent="0.25">
      <c r="A419">
        <v>418</v>
      </c>
      <c r="B419" t="s">
        <v>211</v>
      </c>
      <c r="C419" t="s">
        <v>1083</v>
      </c>
      <c r="D419" t="s">
        <v>211</v>
      </c>
      <c r="E419" t="e">
        <f>VLOOKUP(F419,所有落地表!C:D,2,FALSE)</f>
        <v>#N/A</v>
      </c>
      <c r="F419" t="s">
        <v>1084</v>
      </c>
      <c r="G419" t="s">
        <v>1085</v>
      </c>
      <c r="H419" t="str">
        <f t="shared" si="6"/>
        <v>STLSENDLINEID</v>
      </c>
    </row>
    <row r="420" spans="1:8" x14ac:dyDescent="0.25">
      <c r="A420">
        <v>419</v>
      </c>
      <c r="B420" t="s">
        <v>211</v>
      </c>
      <c r="C420" t="s">
        <v>1086</v>
      </c>
      <c r="D420" t="s">
        <v>211</v>
      </c>
      <c r="E420" t="e">
        <f>VLOOKUP(F420,所有落地表!C:D,2,FALSE)</f>
        <v>#N/A</v>
      </c>
      <c r="F420" t="s">
        <v>1087</v>
      </c>
      <c r="G420" t="s">
        <v>1088</v>
      </c>
      <c r="H420" t="str">
        <f t="shared" si="6"/>
        <v>SERIALNO</v>
      </c>
    </row>
    <row r="421" spans="1:8" x14ac:dyDescent="0.25">
      <c r="A421">
        <v>420</v>
      </c>
      <c r="B421" t="s">
        <v>211</v>
      </c>
      <c r="C421" t="s">
        <v>1089</v>
      </c>
      <c r="D421" t="s">
        <v>211</v>
      </c>
      <c r="E421" t="e">
        <f>VLOOKUP(F421,所有落地表!C:D,2,FALSE)</f>
        <v>#N/A</v>
      </c>
      <c r="F421" t="s">
        <v>244</v>
      </c>
      <c r="G421" t="s">
        <v>1090</v>
      </c>
      <c r="H421" t="str">
        <f t="shared" si="6"/>
        <v>ASSID</v>
      </c>
    </row>
    <row r="422" spans="1:8" x14ac:dyDescent="0.25">
      <c r="A422">
        <v>421</v>
      </c>
      <c r="B422" t="s">
        <v>211</v>
      </c>
      <c r="C422" t="s">
        <v>1091</v>
      </c>
      <c r="D422" t="s">
        <v>211</v>
      </c>
      <c r="E422" t="e">
        <f>VLOOKUP(F422,所有落地表!C:D,2,FALSE)</f>
        <v>#N/A</v>
      </c>
      <c r="F422" t="s">
        <v>1092</v>
      </c>
      <c r="G422" t="s">
        <v>1093</v>
      </c>
      <c r="H422" t="str">
        <f t="shared" si="6"/>
        <v>ASSTID</v>
      </c>
    </row>
    <row r="423" spans="1:8" x14ac:dyDescent="0.25">
      <c r="A423">
        <v>422</v>
      </c>
      <c r="B423" t="s">
        <v>211</v>
      </c>
      <c r="C423" t="s">
        <v>1094</v>
      </c>
      <c r="D423" t="s">
        <v>211</v>
      </c>
      <c r="E423" t="e">
        <f>VLOOKUP(F423,所有落地表!C:D,2,FALSE)</f>
        <v>#N/A</v>
      </c>
      <c r="F423" t="s">
        <v>1095</v>
      </c>
      <c r="G423" t="s">
        <v>1096</v>
      </c>
      <c r="H423" t="str">
        <f t="shared" si="6"/>
        <v>MSGID</v>
      </c>
    </row>
    <row r="424" spans="1:8" x14ac:dyDescent="0.25">
      <c r="A424">
        <v>423</v>
      </c>
      <c r="B424" t="s">
        <v>211</v>
      </c>
      <c r="C424" t="s">
        <v>1097</v>
      </c>
      <c r="D424" t="s">
        <v>211</v>
      </c>
      <c r="E424" t="str">
        <f>VLOOKUP(F424,所有落地表!C:D,2,FALSE)</f>
        <v>ODS_S_RET_SMSDETAIL</v>
      </c>
      <c r="F424" t="s">
        <v>1098</v>
      </c>
      <c r="G424" t="s">
        <v>859</v>
      </c>
      <c r="H424" t="str">
        <f t="shared" si="6"/>
        <v>SERIALID</v>
      </c>
    </row>
    <row r="425" spans="1:8" x14ac:dyDescent="0.25">
      <c r="A425">
        <v>424</v>
      </c>
      <c r="B425" t="s">
        <v>211</v>
      </c>
      <c r="C425" t="s">
        <v>1099</v>
      </c>
      <c r="D425" t="s">
        <v>211</v>
      </c>
      <c r="E425" t="e">
        <f>VLOOKUP(F425,所有落地表!C:D,2,FALSE)</f>
        <v>#N/A</v>
      </c>
      <c r="F425" t="s">
        <v>1100</v>
      </c>
      <c r="G425" t="s">
        <v>859</v>
      </c>
      <c r="H425" t="str">
        <f t="shared" si="6"/>
        <v>SERIALID</v>
      </c>
    </row>
    <row r="426" spans="1:8" x14ac:dyDescent="0.25">
      <c r="A426">
        <v>425</v>
      </c>
      <c r="B426" t="s">
        <v>211</v>
      </c>
      <c r="C426" t="s">
        <v>1101</v>
      </c>
      <c r="D426" t="s">
        <v>211</v>
      </c>
      <c r="E426" t="str">
        <f>VLOOKUP(F426,所有落地表!C:D,2,FALSE)</f>
        <v>ODS_LN_CS_PRT_REPYMTSKD</v>
      </c>
      <c r="F426" t="s">
        <v>213</v>
      </c>
      <c r="G426" t="s">
        <v>626</v>
      </c>
      <c r="H426" t="str">
        <f t="shared" si="6"/>
        <v>PRT_TYPE</v>
      </c>
    </row>
    <row r="427" spans="1:8" x14ac:dyDescent="0.25">
      <c r="A427">
        <v>426</v>
      </c>
      <c r="B427" t="s">
        <v>211</v>
      </c>
      <c r="C427" t="s">
        <v>1102</v>
      </c>
      <c r="D427" t="s">
        <v>211</v>
      </c>
      <c r="E427" t="e">
        <f>VLOOKUP(F427,所有落地表!C:D,2,FALSE)</f>
        <v>#N/A</v>
      </c>
      <c r="F427" t="s">
        <v>1103</v>
      </c>
      <c r="G427" t="s">
        <v>1104</v>
      </c>
      <c r="H427" t="str">
        <f t="shared" si="6"/>
        <v>REPAYPHONE</v>
      </c>
    </row>
    <row r="428" spans="1:8" x14ac:dyDescent="0.25">
      <c r="A428">
        <v>427</v>
      </c>
      <c r="B428" t="s">
        <v>211</v>
      </c>
      <c r="C428" t="s">
        <v>1102</v>
      </c>
      <c r="D428" t="s">
        <v>211</v>
      </c>
      <c r="E428" t="e">
        <f>VLOOKUP(F428,所有落地表!C:D,2,FALSE)</f>
        <v>#N/A</v>
      </c>
      <c r="F428" t="s">
        <v>1103</v>
      </c>
      <c r="G428" t="s">
        <v>1105</v>
      </c>
      <c r="H428" t="str">
        <f t="shared" si="6"/>
        <v>REPAYPHONE,REPAYACCNO</v>
      </c>
    </row>
    <row r="429" spans="1:8" x14ac:dyDescent="0.25">
      <c r="A429">
        <v>428</v>
      </c>
      <c r="B429" t="s">
        <v>211</v>
      </c>
      <c r="C429" t="s">
        <v>1102</v>
      </c>
      <c r="D429" t="s">
        <v>211</v>
      </c>
      <c r="E429" t="e">
        <f>VLOOKUP(F429,所有落地表!C:D,2,FALSE)</f>
        <v>#N/A</v>
      </c>
      <c r="F429" t="s">
        <v>1103</v>
      </c>
      <c r="G429" t="s">
        <v>1106</v>
      </c>
      <c r="H429" t="str">
        <f t="shared" si="6"/>
        <v>REPAYPHONE,REPAYACCNO,REPAYERIDNO</v>
      </c>
    </row>
    <row r="430" spans="1:8" x14ac:dyDescent="0.25">
      <c r="A430">
        <v>429</v>
      </c>
      <c r="B430" t="s">
        <v>211</v>
      </c>
      <c r="C430" t="s">
        <v>1102</v>
      </c>
      <c r="D430" t="s">
        <v>211</v>
      </c>
      <c r="E430" t="e">
        <f>VLOOKUP(F430,所有落地表!C:D,2,FALSE)</f>
        <v>#N/A</v>
      </c>
      <c r="F430" t="s">
        <v>1103</v>
      </c>
      <c r="G430" t="s">
        <v>1107</v>
      </c>
      <c r="H430" t="str">
        <f t="shared" si="6"/>
        <v>REPAYPHONE,REPAYACCNO,REPAYERIDNO,REPAYER</v>
      </c>
    </row>
    <row r="431" spans="1:8" x14ac:dyDescent="0.25">
      <c r="A431">
        <v>430</v>
      </c>
      <c r="B431" t="s">
        <v>211</v>
      </c>
      <c r="C431" t="s">
        <v>1108</v>
      </c>
      <c r="D431" t="s">
        <v>211</v>
      </c>
      <c r="E431" t="str">
        <f>VLOOKUP(F431,所有落地表!C:D,2,FALSE)</f>
        <v>ODS_B_DF_PERDIS</v>
      </c>
      <c r="F431" t="s">
        <v>606</v>
      </c>
      <c r="G431" t="s">
        <v>215</v>
      </c>
      <c r="H431" t="str">
        <f t="shared" si="6"/>
        <v>CONTNO</v>
      </c>
    </row>
    <row r="432" spans="1:8" x14ac:dyDescent="0.25">
      <c r="A432">
        <v>431</v>
      </c>
      <c r="B432" t="s">
        <v>211</v>
      </c>
      <c r="C432" t="s">
        <v>1109</v>
      </c>
      <c r="D432" t="s">
        <v>211</v>
      </c>
      <c r="E432" t="str">
        <f>VLOOKUP(F432,所有落地表!C:D,2,FALSE)</f>
        <v>ODS_B_DF_PERDIS</v>
      </c>
      <c r="F432" t="s">
        <v>606</v>
      </c>
      <c r="G432" t="s">
        <v>242</v>
      </c>
      <c r="H432" t="str">
        <f t="shared" si="6"/>
        <v>CONTNO,TRANSACTIONS_ID</v>
      </c>
    </row>
    <row r="433" spans="1:8" x14ac:dyDescent="0.25">
      <c r="A433">
        <v>432</v>
      </c>
      <c r="B433" t="s">
        <v>211</v>
      </c>
      <c r="C433" t="s">
        <v>1110</v>
      </c>
      <c r="D433" t="s">
        <v>211</v>
      </c>
      <c r="E433" t="e">
        <f>VLOOKUP(F433,所有落地表!C:D,2,FALSE)</f>
        <v>#N/A</v>
      </c>
      <c r="F433" t="s">
        <v>1111</v>
      </c>
      <c r="G433" t="s">
        <v>628</v>
      </c>
      <c r="H433" t="str">
        <f t="shared" si="6"/>
        <v>STATUS</v>
      </c>
    </row>
    <row r="434" spans="1:8" x14ac:dyDescent="0.25">
      <c r="A434">
        <v>433</v>
      </c>
      <c r="B434" t="s">
        <v>211</v>
      </c>
      <c r="C434" t="s">
        <v>1112</v>
      </c>
      <c r="D434" t="s">
        <v>211</v>
      </c>
      <c r="E434" t="str">
        <f>VLOOKUP(F434,所有落地表!C:D,2,FALSE)</f>
        <v>ODS_B_DF_PERDIS</v>
      </c>
      <c r="F434" t="s">
        <v>606</v>
      </c>
      <c r="G434" t="s">
        <v>1113</v>
      </c>
      <c r="H434" t="str">
        <f t="shared" si="6"/>
        <v>RECSTATUS</v>
      </c>
    </row>
    <row r="435" spans="1:8" x14ac:dyDescent="0.25">
      <c r="A435">
        <v>434</v>
      </c>
      <c r="B435" t="s">
        <v>211</v>
      </c>
      <c r="C435" t="s">
        <v>1114</v>
      </c>
      <c r="D435" t="s">
        <v>211</v>
      </c>
      <c r="E435" t="e">
        <f>VLOOKUP(F435,所有落地表!C:D,2,FALSE)</f>
        <v>#N/A</v>
      </c>
      <c r="F435" t="s">
        <v>1115</v>
      </c>
      <c r="G435" t="s">
        <v>1116</v>
      </c>
      <c r="H435" t="str">
        <f t="shared" si="6"/>
        <v>NUMBERHEAD</v>
      </c>
    </row>
    <row r="436" spans="1:8" x14ac:dyDescent="0.25">
      <c r="A436">
        <v>435</v>
      </c>
      <c r="B436" t="s">
        <v>211</v>
      </c>
      <c r="C436" t="s">
        <v>1117</v>
      </c>
      <c r="D436" t="s">
        <v>211</v>
      </c>
      <c r="E436" t="str">
        <f>VLOOKUP(F436,所有落地表!C:D,2,FALSE)</f>
        <v>ODS_G_DF_USELIST</v>
      </c>
      <c r="F436" t="s">
        <v>744</v>
      </c>
      <c r="G436" t="s">
        <v>642</v>
      </c>
      <c r="H436" t="str">
        <f t="shared" si="6"/>
        <v>CONTID</v>
      </c>
    </row>
    <row r="437" spans="1:8" x14ac:dyDescent="0.25">
      <c r="A437">
        <v>436</v>
      </c>
      <c r="B437" t="s">
        <v>211</v>
      </c>
      <c r="C437" t="s">
        <v>1118</v>
      </c>
      <c r="D437" t="s">
        <v>211</v>
      </c>
      <c r="E437" t="e">
        <f>VLOOKUP(F437,所有落地表!C:D,2,FALSE)</f>
        <v>#N/A</v>
      </c>
      <c r="F437" t="s">
        <v>1111</v>
      </c>
      <c r="G437" t="s">
        <v>215</v>
      </c>
      <c r="H437" t="str">
        <f t="shared" si="6"/>
        <v>CONTNO</v>
      </c>
    </row>
    <row r="438" spans="1:8" x14ac:dyDescent="0.25">
      <c r="A438">
        <v>437</v>
      </c>
      <c r="B438" t="s">
        <v>211</v>
      </c>
      <c r="C438" t="s">
        <v>1119</v>
      </c>
      <c r="D438" t="s">
        <v>211</v>
      </c>
      <c r="E438" t="e">
        <f>VLOOKUP(F438,所有落地表!C:D,2,FALSE)</f>
        <v>#N/A</v>
      </c>
      <c r="F438" t="s">
        <v>1120</v>
      </c>
      <c r="G438" t="s">
        <v>1121</v>
      </c>
      <c r="H438" t="str">
        <f t="shared" si="6"/>
        <v>HIT_RULE_ID</v>
      </c>
    </row>
    <row r="439" spans="1:8" x14ac:dyDescent="0.25">
      <c r="A439">
        <v>438</v>
      </c>
      <c r="B439" t="s">
        <v>211</v>
      </c>
      <c r="C439" t="s">
        <v>1122</v>
      </c>
      <c r="D439" t="s">
        <v>211</v>
      </c>
      <c r="E439" t="e">
        <f>VLOOKUP(F439,所有落地表!C:D,2,FALSE)</f>
        <v>#N/A</v>
      </c>
      <c r="F439" t="s">
        <v>1123</v>
      </c>
      <c r="G439" t="s">
        <v>1124</v>
      </c>
      <c r="H439" t="str">
        <f t="shared" si="6"/>
        <v>RESPONSE_HEADER_ID</v>
      </c>
    </row>
    <row r="440" spans="1:8" x14ac:dyDescent="0.25">
      <c r="A440">
        <v>439</v>
      </c>
      <c r="B440" t="s">
        <v>211</v>
      </c>
      <c r="C440" t="s">
        <v>1125</v>
      </c>
      <c r="D440" t="s">
        <v>211</v>
      </c>
      <c r="E440" t="e">
        <f>VLOOKUP(F440,所有落地表!C:D,2,FALSE)</f>
        <v>#N/A</v>
      </c>
      <c r="F440" t="s">
        <v>1126</v>
      </c>
      <c r="G440" t="s">
        <v>685</v>
      </c>
      <c r="H440" t="str">
        <f t="shared" si="6"/>
        <v>POLICY_SET_ID</v>
      </c>
    </row>
    <row r="441" spans="1:8" x14ac:dyDescent="0.25">
      <c r="A441">
        <v>440</v>
      </c>
      <c r="B441" t="s">
        <v>211</v>
      </c>
      <c r="C441" t="s">
        <v>1127</v>
      </c>
      <c r="D441" t="s">
        <v>211</v>
      </c>
      <c r="E441" t="e">
        <f>VLOOKUP(F441,所有落地表!C:D,2,FALSE)</f>
        <v>#N/A</v>
      </c>
      <c r="F441" t="s">
        <v>684</v>
      </c>
      <c r="G441" t="s">
        <v>1128</v>
      </c>
      <c r="H441" t="str">
        <f t="shared" si="6"/>
        <v>POLICY_HITRULE_ID</v>
      </c>
    </row>
    <row r="442" spans="1:8" x14ac:dyDescent="0.25">
      <c r="A442">
        <v>441</v>
      </c>
      <c r="B442" t="s">
        <v>211</v>
      </c>
      <c r="C442" t="s">
        <v>1129</v>
      </c>
      <c r="D442" t="s">
        <v>211</v>
      </c>
      <c r="E442" t="e">
        <f>VLOOKUP(F442,所有落地表!C:D,2,FALSE)</f>
        <v>#N/A</v>
      </c>
      <c r="F442" t="s">
        <v>1130</v>
      </c>
      <c r="G442" t="s">
        <v>1131</v>
      </c>
      <c r="H442" t="str">
        <f t="shared" si="6"/>
        <v>FIELD_ID</v>
      </c>
    </row>
    <row r="443" spans="1:8" x14ac:dyDescent="0.25">
      <c r="A443">
        <v>442</v>
      </c>
      <c r="B443" t="s">
        <v>211</v>
      </c>
      <c r="C443" t="s">
        <v>1132</v>
      </c>
      <c r="D443" t="s">
        <v>211</v>
      </c>
      <c r="E443" t="e">
        <f>VLOOKUP(F443,所有落地表!C:D,2,FALSE)</f>
        <v>#N/A</v>
      </c>
      <c r="F443" t="s">
        <v>219</v>
      </c>
      <c r="G443" t="s">
        <v>1133</v>
      </c>
      <c r="H443" t="str">
        <f t="shared" si="6"/>
        <v>EID</v>
      </c>
    </row>
    <row r="444" spans="1:8" x14ac:dyDescent="0.25">
      <c r="A444">
        <v>443</v>
      </c>
      <c r="B444" t="s">
        <v>211</v>
      </c>
      <c r="C444" t="s">
        <v>1134</v>
      </c>
      <c r="D444" t="s">
        <v>211</v>
      </c>
      <c r="E444" t="e">
        <f>VLOOKUP(F444,所有落地表!C:D,2,FALSE)</f>
        <v>#N/A</v>
      </c>
      <c r="F444" t="s">
        <v>223</v>
      </c>
      <c r="G444" t="s">
        <v>1135</v>
      </c>
      <c r="H444" t="str">
        <f t="shared" si="6"/>
        <v>KVID</v>
      </c>
    </row>
    <row r="445" spans="1:8" x14ac:dyDescent="0.25">
      <c r="A445">
        <v>444</v>
      </c>
      <c r="B445" t="s">
        <v>211</v>
      </c>
      <c r="C445" t="s">
        <v>1136</v>
      </c>
      <c r="D445" t="s">
        <v>211</v>
      </c>
      <c r="E445" t="e">
        <f>VLOOKUP(F445,所有落地表!C:D,2,FALSE)</f>
        <v>#N/A</v>
      </c>
      <c r="F445" t="s">
        <v>584</v>
      </c>
      <c r="G445" t="s">
        <v>210</v>
      </c>
      <c r="H445" t="str">
        <f t="shared" si="6"/>
        <v>ID</v>
      </c>
    </row>
    <row r="446" spans="1:8" x14ac:dyDescent="0.25">
      <c r="A446">
        <v>445</v>
      </c>
      <c r="B446" t="s">
        <v>211</v>
      </c>
      <c r="C446" t="s">
        <v>1137</v>
      </c>
      <c r="D446" t="s">
        <v>211</v>
      </c>
      <c r="E446" t="e">
        <f>VLOOKUP(F446,所有落地表!C:D,2,FALSE)</f>
        <v>#N/A</v>
      </c>
      <c r="F446" t="s">
        <v>1138</v>
      </c>
      <c r="G446" t="s">
        <v>210</v>
      </c>
      <c r="H446" t="str">
        <f t="shared" si="6"/>
        <v>ID</v>
      </c>
    </row>
    <row r="447" spans="1:8" x14ac:dyDescent="0.25">
      <c r="A447">
        <v>446</v>
      </c>
      <c r="B447" t="s">
        <v>211</v>
      </c>
      <c r="C447" t="s">
        <v>1139</v>
      </c>
      <c r="D447" t="s">
        <v>211</v>
      </c>
      <c r="E447" t="e">
        <f>VLOOKUP(F447,所有落地表!C:D,2,FALSE)</f>
        <v>#N/A</v>
      </c>
      <c r="F447" t="s">
        <v>256</v>
      </c>
      <c r="G447" t="s">
        <v>248</v>
      </c>
      <c r="H447" t="str">
        <f t="shared" si="6"/>
        <v>ACUID</v>
      </c>
    </row>
    <row r="448" spans="1:8" x14ac:dyDescent="0.25">
      <c r="A448">
        <v>447</v>
      </c>
      <c r="B448" t="s">
        <v>211</v>
      </c>
      <c r="C448" t="s">
        <v>1140</v>
      </c>
      <c r="D448" t="s">
        <v>211</v>
      </c>
      <c r="E448" t="e">
        <f>VLOOKUP(F448,所有落地表!C:D,2,FALSE)</f>
        <v>#N/A</v>
      </c>
      <c r="F448" t="s">
        <v>1141</v>
      </c>
      <c r="G448" t="s">
        <v>1142</v>
      </c>
      <c r="H448" t="str">
        <f t="shared" si="6"/>
        <v>HISID</v>
      </c>
    </row>
    <row r="449" spans="1:8" x14ac:dyDescent="0.25">
      <c r="A449">
        <v>448</v>
      </c>
      <c r="B449" t="s">
        <v>211</v>
      </c>
      <c r="C449" t="s">
        <v>1143</v>
      </c>
      <c r="D449" t="s">
        <v>211</v>
      </c>
      <c r="E449" t="e">
        <f>VLOOKUP(F449,所有落地表!C:D,2,FALSE)</f>
        <v>#N/A</v>
      </c>
      <c r="F449" t="s">
        <v>1144</v>
      </c>
      <c r="G449" t="s">
        <v>1145</v>
      </c>
      <c r="H449" t="str">
        <f t="shared" si="6"/>
        <v>NOTICEID</v>
      </c>
    </row>
    <row r="450" spans="1:8" x14ac:dyDescent="0.25">
      <c r="A450">
        <v>449</v>
      </c>
      <c r="B450" t="s">
        <v>211</v>
      </c>
      <c r="C450" t="s">
        <v>1146</v>
      </c>
      <c r="D450" t="s">
        <v>211</v>
      </c>
      <c r="E450" t="e">
        <f>VLOOKUP(F450,所有落地表!C:D,2,FALSE)</f>
        <v>#N/A</v>
      </c>
      <c r="F450" t="s">
        <v>1147</v>
      </c>
      <c r="G450" t="s">
        <v>1088</v>
      </c>
      <c r="H450" t="str">
        <f t="shared" si="6"/>
        <v>SERIALNO</v>
      </c>
    </row>
    <row r="451" spans="1:8" x14ac:dyDescent="0.25">
      <c r="A451">
        <v>450</v>
      </c>
      <c r="B451" t="s">
        <v>211</v>
      </c>
      <c r="C451" t="s">
        <v>1148</v>
      </c>
      <c r="D451" t="s">
        <v>211</v>
      </c>
      <c r="E451" t="e">
        <f>VLOOKUP(F451,所有落地表!C:D,2,FALSE)</f>
        <v>#N/A</v>
      </c>
      <c r="F451" t="s">
        <v>1103</v>
      </c>
      <c r="G451" t="s">
        <v>1149</v>
      </c>
      <c r="H451" t="str">
        <f t="shared" si="6"/>
        <v>BANK_RESULT_ID</v>
      </c>
    </row>
    <row r="452" spans="1:8" x14ac:dyDescent="0.25">
      <c r="A452">
        <v>451</v>
      </c>
      <c r="B452" t="s">
        <v>211</v>
      </c>
      <c r="C452" t="s">
        <v>1150</v>
      </c>
      <c r="D452" t="s">
        <v>211</v>
      </c>
      <c r="E452" t="e">
        <f>VLOOKUP(F452,所有落地表!C:D,2,FALSE)</f>
        <v>#N/A</v>
      </c>
      <c r="F452" t="s">
        <v>1151</v>
      </c>
      <c r="G452" t="s">
        <v>1152</v>
      </c>
      <c r="H452" t="str">
        <f t="shared" ref="H452:H515" si="7">IF(F452=F451,H451&amp;","&amp;G452,G452)</f>
        <v>NID</v>
      </c>
    </row>
    <row r="453" spans="1:8" x14ac:dyDescent="0.25">
      <c r="A453">
        <v>452</v>
      </c>
      <c r="B453" t="s">
        <v>211</v>
      </c>
      <c r="C453" t="s">
        <v>1153</v>
      </c>
      <c r="D453" t="s">
        <v>211</v>
      </c>
      <c r="E453" t="e">
        <f>VLOOKUP(F453,所有落地表!C:D,2,FALSE)</f>
        <v>#N/A</v>
      </c>
      <c r="F453" t="s">
        <v>1154</v>
      </c>
      <c r="G453" t="s">
        <v>1155</v>
      </c>
      <c r="H453" t="str">
        <f t="shared" si="7"/>
        <v>CHAGRADEID</v>
      </c>
    </row>
    <row r="454" spans="1:8" x14ac:dyDescent="0.25">
      <c r="A454">
        <v>453</v>
      </c>
      <c r="B454" t="s">
        <v>211</v>
      </c>
      <c r="C454" t="s">
        <v>1156</v>
      </c>
      <c r="D454" t="s">
        <v>211</v>
      </c>
      <c r="E454" t="e">
        <f>VLOOKUP(F454,所有落地表!C:D,2,FALSE)</f>
        <v>#N/A</v>
      </c>
      <c r="F454" t="s">
        <v>247</v>
      </c>
      <c r="G454" t="s">
        <v>1157</v>
      </c>
      <c r="H454" t="str">
        <f t="shared" si="7"/>
        <v>CLOLID</v>
      </c>
    </row>
    <row r="455" spans="1:8" x14ac:dyDescent="0.25">
      <c r="A455">
        <v>454</v>
      </c>
      <c r="B455" t="s">
        <v>211</v>
      </c>
      <c r="C455" t="s">
        <v>1158</v>
      </c>
      <c r="D455" t="s">
        <v>211</v>
      </c>
      <c r="E455" t="e">
        <f>VLOOKUP(F455,所有落地表!C:D,2,FALSE)</f>
        <v>#N/A</v>
      </c>
      <c r="F455" t="s">
        <v>1159</v>
      </c>
      <c r="G455" t="s">
        <v>1160</v>
      </c>
      <c r="H455" t="str">
        <f t="shared" si="7"/>
        <v>DLRGRADEID</v>
      </c>
    </row>
    <row r="456" spans="1:8" x14ac:dyDescent="0.25">
      <c r="A456">
        <v>455</v>
      </c>
      <c r="B456" t="s">
        <v>211</v>
      </c>
      <c r="C456" t="s">
        <v>1161</v>
      </c>
      <c r="D456" t="s">
        <v>211</v>
      </c>
      <c r="E456" t="e">
        <f>VLOOKUP(F456,所有落地表!C:D,2,FALSE)</f>
        <v>#N/A</v>
      </c>
      <c r="F456" t="s">
        <v>1162</v>
      </c>
      <c r="G456" t="s">
        <v>1079</v>
      </c>
      <c r="H456" t="str">
        <f t="shared" si="7"/>
        <v>AUTOID</v>
      </c>
    </row>
    <row r="457" spans="1:8" x14ac:dyDescent="0.25">
      <c r="A457">
        <v>456</v>
      </c>
      <c r="B457" t="s">
        <v>211</v>
      </c>
      <c r="C457" t="s">
        <v>1163</v>
      </c>
      <c r="D457" t="s">
        <v>211</v>
      </c>
      <c r="E457" t="e">
        <f>VLOOKUP(F457,所有落地表!C:D,2,FALSE)</f>
        <v>#N/A</v>
      </c>
      <c r="F457" t="s">
        <v>1164</v>
      </c>
      <c r="G457" t="s">
        <v>1165</v>
      </c>
      <c r="H457" t="str">
        <f t="shared" si="7"/>
        <v>AUTOHISID</v>
      </c>
    </row>
    <row r="458" spans="1:8" x14ac:dyDescent="0.25">
      <c r="A458">
        <v>457</v>
      </c>
      <c r="B458" t="s">
        <v>211</v>
      </c>
      <c r="C458" t="s">
        <v>1166</v>
      </c>
      <c r="D458" t="s">
        <v>211</v>
      </c>
      <c r="E458" t="e">
        <f>VLOOKUP(F458,所有落地表!C:D,2,FALSE)</f>
        <v>#N/A</v>
      </c>
      <c r="F458" t="s">
        <v>1167</v>
      </c>
      <c r="G458" t="s">
        <v>844</v>
      </c>
      <c r="H458" t="str">
        <f t="shared" si="7"/>
        <v>MAPID</v>
      </c>
    </row>
    <row r="459" spans="1:8" x14ac:dyDescent="0.25">
      <c r="A459">
        <v>458</v>
      </c>
      <c r="B459" t="s">
        <v>211</v>
      </c>
      <c r="C459" t="s">
        <v>1168</v>
      </c>
      <c r="D459" t="s">
        <v>211</v>
      </c>
      <c r="E459" t="e">
        <f>VLOOKUP(F459,所有落地表!C:D,2,FALSE)</f>
        <v>#N/A</v>
      </c>
      <c r="F459" t="s">
        <v>1169</v>
      </c>
      <c r="G459" t="s">
        <v>844</v>
      </c>
      <c r="H459" t="str">
        <f t="shared" si="7"/>
        <v>MAPID</v>
      </c>
    </row>
    <row r="460" spans="1:8" x14ac:dyDescent="0.25">
      <c r="A460">
        <v>459</v>
      </c>
      <c r="B460" t="s">
        <v>211</v>
      </c>
      <c r="C460" t="s">
        <v>1170</v>
      </c>
      <c r="D460" t="s">
        <v>211</v>
      </c>
      <c r="E460" t="e">
        <f>VLOOKUP(F460,所有落地表!C:D,2,FALSE)</f>
        <v>#N/A</v>
      </c>
      <c r="F460" t="s">
        <v>1171</v>
      </c>
      <c r="G460" t="s">
        <v>742</v>
      </c>
      <c r="H460" t="str">
        <f t="shared" si="7"/>
        <v>TASKID</v>
      </c>
    </row>
    <row r="461" spans="1:8" x14ac:dyDescent="0.25">
      <c r="A461">
        <v>460</v>
      </c>
      <c r="B461" t="s">
        <v>211</v>
      </c>
      <c r="C461" t="s">
        <v>1172</v>
      </c>
      <c r="D461" t="s">
        <v>211</v>
      </c>
      <c r="E461" t="e">
        <f>VLOOKUP(F461,所有落地表!C:D,2,FALSE)</f>
        <v>#N/A</v>
      </c>
      <c r="F461" t="s">
        <v>656</v>
      </c>
      <c r="G461" t="s">
        <v>257</v>
      </c>
      <c r="H461" t="str">
        <f t="shared" si="7"/>
        <v>ACID</v>
      </c>
    </row>
    <row r="462" spans="1:8" x14ac:dyDescent="0.25">
      <c r="A462">
        <v>461</v>
      </c>
      <c r="B462" t="s">
        <v>211</v>
      </c>
      <c r="C462" t="s">
        <v>1173</v>
      </c>
      <c r="D462" t="s">
        <v>211</v>
      </c>
      <c r="E462" t="e">
        <f>VLOOKUP(F462,所有落地表!C:D,2,FALSE)</f>
        <v>#N/A</v>
      </c>
      <c r="F462" t="s">
        <v>1174</v>
      </c>
      <c r="G462" t="s">
        <v>1175</v>
      </c>
      <c r="H462" t="str">
        <f t="shared" si="7"/>
        <v>ACTMPID</v>
      </c>
    </row>
    <row r="463" spans="1:8" x14ac:dyDescent="0.25">
      <c r="A463">
        <v>462</v>
      </c>
      <c r="B463" t="s">
        <v>211</v>
      </c>
      <c r="C463" t="s">
        <v>1176</v>
      </c>
      <c r="D463" t="s">
        <v>211</v>
      </c>
      <c r="E463" t="e">
        <f>VLOOKUP(F463,所有落地表!C:D,2,FALSE)</f>
        <v>#N/A</v>
      </c>
      <c r="F463" t="s">
        <v>1177</v>
      </c>
      <c r="G463" t="s">
        <v>210</v>
      </c>
      <c r="H463" t="str">
        <f t="shared" si="7"/>
        <v>ID</v>
      </c>
    </row>
    <row r="464" spans="1:8" x14ac:dyDescent="0.25">
      <c r="A464">
        <v>463</v>
      </c>
      <c r="B464" t="s">
        <v>211</v>
      </c>
      <c r="C464" t="s">
        <v>1178</v>
      </c>
      <c r="D464" t="s">
        <v>211</v>
      </c>
      <c r="E464" t="e">
        <f>VLOOKUP(F464,所有落地表!C:D,2,FALSE)</f>
        <v>#N/A</v>
      </c>
      <c r="F464" t="s">
        <v>1179</v>
      </c>
      <c r="G464" t="s">
        <v>1180</v>
      </c>
      <c r="H464" t="str">
        <f t="shared" si="7"/>
        <v>LISTID</v>
      </c>
    </row>
    <row r="465" spans="1:8" x14ac:dyDescent="0.25">
      <c r="A465">
        <v>464</v>
      </c>
      <c r="B465" t="s">
        <v>211</v>
      </c>
      <c r="C465" t="s">
        <v>1181</v>
      </c>
      <c r="D465" t="s">
        <v>211</v>
      </c>
      <c r="E465" t="e">
        <f>VLOOKUP(F465,所有落地表!C:D,2,FALSE)</f>
        <v>#N/A</v>
      </c>
      <c r="F465" t="s">
        <v>714</v>
      </c>
      <c r="G465" t="s">
        <v>1182</v>
      </c>
      <c r="H465" t="str">
        <f t="shared" si="7"/>
        <v>ARCID</v>
      </c>
    </row>
    <row r="466" spans="1:8" x14ac:dyDescent="0.25">
      <c r="A466">
        <v>465</v>
      </c>
      <c r="B466" t="s">
        <v>211</v>
      </c>
      <c r="C466" t="s">
        <v>1183</v>
      </c>
      <c r="D466" t="s">
        <v>211</v>
      </c>
      <c r="E466" t="e">
        <f>VLOOKUP(F466,所有落地表!C:D,2,FALSE)</f>
        <v>#N/A</v>
      </c>
      <c r="F466" t="s">
        <v>1184</v>
      </c>
      <c r="G466" t="s">
        <v>1185</v>
      </c>
      <c r="H466" t="str">
        <f t="shared" si="7"/>
        <v>CANCELID</v>
      </c>
    </row>
    <row r="467" spans="1:8" x14ac:dyDescent="0.25">
      <c r="A467">
        <v>466</v>
      </c>
      <c r="B467" t="s">
        <v>211</v>
      </c>
      <c r="C467" t="s">
        <v>1186</v>
      </c>
      <c r="D467" t="s">
        <v>211</v>
      </c>
      <c r="E467" t="e">
        <f>VLOOKUP(F467,所有落地表!C:D,2,FALSE)</f>
        <v>#N/A</v>
      </c>
      <c r="F467" t="s">
        <v>1187</v>
      </c>
      <c r="G467" t="s">
        <v>1188</v>
      </c>
      <c r="H467" t="str">
        <f t="shared" si="7"/>
        <v>CANCELDETAILID</v>
      </c>
    </row>
    <row r="468" spans="1:8" x14ac:dyDescent="0.25">
      <c r="A468">
        <v>467</v>
      </c>
      <c r="B468" t="s">
        <v>211</v>
      </c>
      <c r="C468" t="s">
        <v>1189</v>
      </c>
      <c r="D468" t="s">
        <v>211</v>
      </c>
      <c r="E468" t="e">
        <f>VLOOKUP(F468,所有落地表!C:D,2,FALSE)</f>
        <v>#N/A</v>
      </c>
      <c r="F468" t="s">
        <v>1190</v>
      </c>
      <c r="G468" t="s">
        <v>1191</v>
      </c>
      <c r="H468" t="str">
        <f t="shared" si="7"/>
        <v>CANCELTMPID</v>
      </c>
    </row>
    <row r="469" spans="1:8" x14ac:dyDescent="0.25">
      <c r="A469">
        <v>468</v>
      </c>
      <c r="B469" t="s">
        <v>211</v>
      </c>
      <c r="C469" t="s">
        <v>1192</v>
      </c>
      <c r="D469" t="s">
        <v>211</v>
      </c>
      <c r="E469" t="e">
        <f>VLOOKUP(F469,所有落地表!C:D,2,FALSE)</f>
        <v>#N/A</v>
      </c>
      <c r="F469" t="s">
        <v>1193</v>
      </c>
      <c r="G469" t="s">
        <v>1185</v>
      </c>
      <c r="H469" t="str">
        <f t="shared" si="7"/>
        <v>CANCELID</v>
      </c>
    </row>
    <row r="470" spans="1:8" x14ac:dyDescent="0.25">
      <c r="A470">
        <v>469</v>
      </c>
      <c r="B470" t="s">
        <v>211</v>
      </c>
      <c r="C470" t="s">
        <v>1194</v>
      </c>
      <c r="D470" t="s">
        <v>211</v>
      </c>
      <c r="E470" t="e">
        <f>VLOOKUP(F470,所有落地表!C:D,2,FALSE)</f>
        <v>#N/A</v>
      </c>
      <c r="F470" t="s">
        <v>1195</v>
      </c>
      <c r="G470" t="s">
        <v>1196</v>
      </c>
      <c r="H470" t="str">
        <f t="shared" si="7"/>
        <v>SETTLEINFOID</v>
      </c>
    </row>
    <row r="471" spans="1:8" x14ac:dyDescent="0.25">
      <c r="A471">
        <v>470</v>
      </c>
      <c r="B471" t="s">
        <v>211</v>
      </c>
      <c r="C471" t="s">
        <v>1197</v>
      </c>
      <c r="D471" t="s">
        <v>211</v>
      </c>
      <c r="E471" t="e">
        <f>VLOOKUP(F471,所有落地表!C:D,2,FALSE)</f>
        <v>#N/A</v>
      </c>
      <c r="F471" t="s">
        <v>1198</v>
      </c>
      <c r="G471" t="s">
        <v>1199</v>
      </c>
      <c r="H471" t="str">
        <f t="shared" si="7"/>
        <v>SETTLEINFOTMPID</v>
      </c>
    </row>
    <row r="472" spans="1:8" x14ac:dyDescent="0.25">
      <c r="A472">
        <v>471</v>
      </c>
      <c r="B472" t="s">
        <v>211</v>
      </c>
      <c r="C472" t="s">
        <v>1200</v>
      </c>
      <c r="D472" t="s">
        <v>211</v>
      </c>
      <c r="E472" t="str">
        <f>VLOOKUP(F472,所有落地表!C:D,2,FALSE)</f>
        <v>ODS_C_VM_IPOUTINFO</v>
      </c>
      <c r="F472" t="s">
        <v>1201</v>
      </c>
      <c r="G472" t="s">
        <v>1202</v>
      </c>
      <c r="H472" t="str">
        <f t="shared" si="7"/>
        <v>IPOUTID</v>
      </c>
    </row>
    <row r="473" spans="1:8" x14ac:dyDescent="0.25">
      <c r="A473">
        <v>472</v>
      </c>
      <c r="B473" t="s">
        <v>211</v>
      </c>
      <c r="C473" t="s">
        <v>1203</v>
      </c>
      <c r="D473" t="s">
        <v>211</v>
      </c>
      <c r="E473" t="e">
        <f>VLOOKUP(F473,所有落地表!C:D,2,FALSE)</f>
        <v>#N/A</v>
      </c>
      <c r="F473" t="s">
        <v>1204</v>
      </c>
      <c r="G473" t="s">
        <v>1205</v>
      </c>
      <c r="H473" t="str">
        <f t="shared" si="7"/>
        <v>IPOUTTMPID</v>
      </c>
    </row>
    <row r="474" spans="1:8" x14ac:dyDescent="0.25">
      <c r="A474">
        <v>473</v>
      </c>
      <c r="B474" t="s">
        <v>211</v>
      </c>
      <c r="C474" t="s">
        <v>1206</v>
      </c>
      <c r="D474" t="s">
        <v>211</v>
      </c>
      <c r="E474" t="e">
        <f>VLOOKUP(F474,所有落地表!C:D,2,FALSE)</f>
        <v>#N/A</v>
      </c>
      <c r="F474" t="s">
        <v>1207</v>
      </c>
      <c r="G474" t="s">
        <v>1208</v>
      </c>
      <c r="H474" t="str">
        <f t="shared" si="7"/>
        <v>RECID</v>
      </c>
    </row>
    <row r="475" spans="1:8" x14ac:dyDescent="0.25">
      <c r="A475">
        <v>474</v>
      </c>
      <c r="B475" t="s">
        <v>211</v>
      </c>
      <c r="C475" t="s">
        <v>1209</v>
      </c>
      <c r="D475" t="s">
        <v>211</v>
      </c>
      <c r="E475" t="e">
        <f>VLOOKUP(F475,所有落地表!C:D,2,FALSE)</f>
        <v>#N/A</v>
      </c>
      <c r="F475" t="s">
        <v>226</v>
      </c>
      <c r="G475" t="s">
        <v>1210</v>
      </c>
      <c r="H475" t="str">
        <f t="shared" si="7"/>
        <v>INID</v>
      </c>
    </row>
    <row r="476" spans="1:8" x14ac:dyDescent="0.25">
      <c r="A476">
        <v>475</v>
      </c>
      <c r="B476" t="s">
        <v>211</v>
      </c>
      <c r="C476" t="s">
        <v>1211</v>
      </c>
      <c r="D476" t="s">
        <v>211</v>
      </c>
      <c r="E476" t="e">
        <f>VLOOKUP(F476,所有落地表!C:D,2,FALSE)</f>
        <v>#N/A</v>
      </c>
      <c r="F476" t="s">
        <v>1212</v>
      </c>
      <c r="G476" t="s">
        <v>1213</v>
      </c>
      <c r="H476" t="str">
        <f t="shared" si="7"/>
        <v>OPID</v>
      </c>
    </row>
    <row r="477" spans="1:8" x14ac:dyDescent="0.25">
      <c r="A477">
        <v>476</v>
      </c>
      <c r="B477" t="s">
        <v>211</v>
      </c>
      <c r="C477" t="s">
        <v>1214</v>
      </c>
      <c r="D477" t="s">
        <v>211</v>
      </c>
      <c r="E477" t="e">
        <f>VLOOKUP(F477,所有落地表!C:D,2,FALSE)</f>
        <v>#N/A</v>
      </c>
      <c r="F477" t="s">
        <v>1215</v>
      </c>
      <c r="G477" t="s">
        <v>1213</v>
      </c>
      <c r="H477" t="str">
        <f t="shared" si="7"/>
        <v>OPID</v>
      </c>
    </row>
    <row r="478" spans="1:8" x14ac:dyDescent="0.25">
      <c r="A478">
        <v>477</v>
      </c>
      <c r="B478" t="s">
        <v>211</v>
      </c>
      <c r="C478" t="s">
        <v>1216</v>
      </c>
      <c r="D478" t="s">
        <v>211</v>
      </c>
      <c r="E478" t="e">
        <f>VLOOKUP(F478,所有落地表!C:D,2,FALSE)</f>
        <v>#N/A</v>
      </c>
      <c r="F478" t="s">
        <v>1217</v>
      </c>
      <c r="G478" t="s">
        <v>1218</v>
      </c>
      <c r="H478" t="str">
        <f t="shared" si="7"/>
        <v>FJD_RATE_TEMP_ID</v>
      </c>
    </row>
    <row r="479" spans="1:8" x14ac:dyDescent="0.25">
      <c r="A479">
        <v>478</v>
      </c>
      <c r="B479" t="s">
        <v>211</v>
      </c>
      <c r="C479" t="s">
        <v>1219</v>
      </c>
      <c r="D479" t="s">
        <v>211</v>
      </c>
      <c r="E479" t="e">
        <f>VLOOKUP(F479,所有落地表!C:D,2,FALSE)</f>
        <v>#N/A</v>
      </c>
      <c r="F479" t="s">
        <v>1220</v>
      </c>
      <c r="G479" t="s">
        <v>1221</v>
      </c>
      <c r="H479" t="str">
        <f t="shared" si="7"/>
        <v>FJD_TMP_ID</v>
      </c>
    </row>
    <row r="480" spans="1:8" x14ac:dyDescent="0.25">
      <c r="A480">
        <v>479</v>
      </c>
      <c r="B480" t="s">
        <v>211</v>
      </c>
      <c r="C480" t="s">
        <v>1222</v>
      </c>
      <c r="D480" t="s">
        <v>211</v>
      </c>
      <c r="E480" t="e">
        <f>VLOOKUP(F480,所有落地表!C:D,2,FALSE)</f>
        <v>#N/A</v>
      </c>
      <c r="F480" t="s">
        <v>1223</v>
      </c>
      <c r="G480" t="s">
        <v>210</v>
      </c>
      <c r="H480" t="str">
        <f t="shared" si="7"/>
        <v>ID</v>
      </c>
    </row>
    <row r="481" spans="1:8" x14ac:dyDescent="0.25">
      <c r="A481">
        <v>480</v>
      </c>
      <c r="B481" t="s">
        <v>211</v>
      </c>
      <c r="C481" t="s">
        <v>1224</v>
      </c>
      <c r="D481" t="s">
        <v>211</v>
      </c>
      <c r="E481" t="e">
        <f>VLOOKUP(F481,所有落地表!C:D,2,FALSE)</f>
        <v>#N/A</v>
      </c>
      <c r="F481" t="s">
        <v>687</v>
      </c>
      <c r="G481" t="s">
        <v>696</v>
      </c>
      <c r="H481" t="str">
        <f t="shared" si="7"/>
        <v>GCID</v>
      </c>
    </row>
    <row r="482" spans="1:8" x14ac:dyDescent="0.25">
      <c r="A482">
        <v>481</v>
      </c>
      <c r="B482" t="s">
        <v>211</v>
      </c>
      <c r="C482" t="s">
        <v>1225</v>
      </c>
      <c r="D482" t="s">
        <v>211</v>
      </c>
      <c r="E482" t="e">
        <f>VLOOKUP(F482,所有落地表!C:D,2,FALSE)</f>
        <v>#N/A</v>
      </c>
      <c r="F482" t="s">
        <v>693</v>
      </c>
      <c r="G482" t="s">
        <v>1226</v>
      </c>
      <c r="H482" t="str">
        <f t="shared" si="7"/>
        <v>GSID</v>
      </c>
    </row>
    <row r="483" spans="1:8" x14ac:dyDescent="0.25">
      <c r="A483">
        <v>482</v>
      </c>
      <c r="B483" t="s">
        <v>211</v>
      </c>
      <c r="C483" t="s">
        <v>1227</v>
      </c>
      <c r="D483" t="s">
        <v>211</v>
      </c>
      <c r="E483" t="e">
        <f>VLOOKUP(F483,所有落地表!C:D,2,FALSE)</f>
        <v>#N/A</v>
      </c>
      <c r="F483" t="s">
        <v>741</v>
      </c>
      <c r="G483" t="s">
        <v>210</v>
      </c>
      <c r="H483" t="str">
        <f t="shared" si="7"/>
        <v>ID</v>
      </c>
    </row>
    <row r="484" spans="1:8" x14ac:dyDescent="0.25">
      <c r="A484">
        <v>483</v>
      </c>
      <c r="B484" t="s">
        <v>211</v>
      </c>
      <c r="C484" t="s">
        <v>1228</v>
      </c>
      <c r="D484" t="s">
        <v>211</v>
      </c>
      <c r="E484" t="e">
        <f>VLOOKUP(F484,所有落地表!C:D,2,FALSE)</f>
        <v>#N/A</v>
      </c>
      <c r="F484" t="s">
        <v>254</v>
      </c>
      <c r="G484" t="s">
        <v>210</v>
      </c>
      <c r="H484" t="str">
        <f t="shared" si="7"/>
        <v>ID</v>
      </c>
    </row>
    <row r="485" spans="1:8" x14ac:dyDescent="0.25">
      <c r="A485">
        <v>484</v>
      </c>
      <c r="B485" t="s">
        <v>211</v>
      </c>
      <c r="C485" t="s">
        <v>1229</v>
      </c>
      <c r="D485" t="s">
        <v>211</v>
      </c>
      <c r="E485" t="e">
        <f>VLOOKUP(F485,所有落地表!C:D,2,FALSE)</f>
        <v>#N/A</v>
      </c>
      <c r="F485" t="s">
        <v>700</v>
      </c>
      <c r="G485" t="s">
        <v>1230</v>
      </c>
      <c r="H485" t="str">
        <f t="shared" si="7"/>
        <v>GETLISTID</v>
      </c>
    </row>
    <row r="486" spans="1:8" x14ac:dyDescent="0.25">
      <c r="A486">
        <v>485</v>
      </c>
      <c r="B486" t="s">
        <v>211</v>
      </c>
      <c r="C486" t="s">
        <v>1231</v>
      </c>
      <c r="D486" t="s">
        <v>211</v>
      </c>
      <c r="E486" t="e">
        <f>VLOOKUP(F486,所有落地表!C:D,2,FALSE)</f>
        <v>#N/A</v>
      </c>
      <c r="F486" t="s">
        <v>1232</v>
      </c>
      <c r="G486" t="s">
        <v>1233</v>
      </c>
      <c r="H486" t="str">
        <f t="shared" si="7"/>
        <v>GETLISTTMPID</v>
      </c>
    </row>
    <row r="487" spans="1:8" x14ac:dyDescent="0.25">
      <c r="A487">
        <v>486</v>
      </c>
      <c r="B487" t="s">
        <v>211</v>
      </c>
      <c r="C487" t="s">
        <v>1234</v>
      </c>
      <c r="D487" t="s">
        <v>211</v>
      </c>
      <c r="E487" t="e">
        <f>VLOOKUP(F487,所有落地表!C:D,2,FALSE)</f>
        <v>#N/A</v>
      </c>
      <c r="F487" t="s">
        <v>1235</v>
      </c>
      <c r="G487" t="s">
        <v>1230</v>
      </c>
      <c r="H487" t="str">
        <f t="shared" si="7"/>
        <v>GETLISTID</v>
      </c>
    </row>
    <row r="488" spans="1:8" x14ac:dyDescent="0.25">
      <c r="A488">
        <v>487</v>
      </c>
      <c r="B488" t="s">
        <v>211</v>
      </c>
      <c r="C488" t="s">
        <v>1236</v>
      </c>
      <c r="D488" t="s">
        <v>211</v>
      </c>
      <c r="E488" t="e">
        <f>VLOOKUP(F488,所有落地表!C:D,2,FALSE)</f>
        <v>#N/A</v>
      </c>
      <c r="F488" t="s">
        <v>1237</v>
      </c>
      <c r="G488" t="s">
        <v>1233</v>
      </c>
      <c r="H488" t="str">
        <f t="shared" si="7"/>
        <v>GETLISTTMPID</v>
      </c>
    </row>
    <row r="489" spans="1:8" x14ac:dyDescent="0.25">
      <c r="A489">
        <v>488</v>
      </c>
      <c r="B489" t="s">
        <v>211</v>
      </c>
      <c r="C489" t="s">
        <v>1238</v>
      </c>
      <c r="D489" t="s">
        <v>211</v>
      </c>
      <c r="E489" t="str">
        <f>VLOOKUP(F489,所有落地表!C:D,2,FALSE)</f>
        <v>ODS_G_DF_USELIST</v>
      </c>
      <c r="F489" t="s">
        <v>744</v>
      </c>
      <c r="G489" t="s">
        <v>1239</v>
      </c>
      <c r="H489" t="str">
        <f t="shared" si="7"/>
        <v>UETLISTID</v>
      </c>
    </row>
    <row r="490" spans="1:8" x14ac:dyDescent="0.25">
      <c r="A490">
        <v>489</v>
      </c>
      <c r="B490" t="s">
        <v>211</v>
      </c>
      <c r="C490" t="s">
        <v>1240</v>
      </c>
      <c r="D490" t="s">
        <v>211</v>
      </c>
      <c r="E490" t="e">
        <f>VLOOKUP(F490,所有落地表!C:D,2,FALSE)</f>
        <v>#N/A</v>
      </c>
      <c r="F490" t="s">
        <v>703</v>
      </c>
      <c r="G490" t="s">
        <v>1241</v>
      </c>
      <c r="H490" t="str">
        <f t="shared" si="7"/>
        <v>UETLISTTMPID</v>
      </c>
    </row>
    <row r="491" spans="1:8" x14ac:dyDescent="0.25">
      <c r="A491">
        <v>490</v>
      </c>
      <c r="B491" t="s">
        <v>211</v>
      </c>
      <c r="C491" t="s">
        <v>1242</v>
      </c>
      <c r="D491" t="s">
        <v>211</v>
      </c>
      <c r="E491" t="e">
        <f>VLOOKUP(F491,所有落地表!C:D,2,FALSE)</f>
        <v>#N/A</v>
      </c>
      <c r="F491" t="s">
        <v>1243</v>
      </c>
      <c r="G491" t="s">
        <v>1244</v>
      </c>
      <c r="H491" t="str">
        <f t="shared" si="7"/>
        <v>PERSION_ID</v>
      </c>
    </row>
    <row r="492" spans="1:8" x14ac:dyDescent="0.25">
      <c r="A492">
        <v>491</v>
      </c>
      <c r="B492" t="s">
        <v>211</v>
      </c>
      <c r="C492" t="s">
        <v>1245</v>
      </c>
      <c r="D492" t="s">
        <v>211</v>
      </c>
      <c r="E492" t="str">
        <f>VLOOKUP(F492,所有落地表!C:D,2,FALSE)</f>
        <v>ODS_I_CM_RECORDREG</v>
      </c>
      <c r="F492" t="s">
        <v>1246</v>
      </c>
      <c r="G492" t="s">
        <v>1247</v>
      </c>
      <c r="H492" t="str">
        <f t="shared" si="7"/>
        <v>CMID</v>
      </c>
    </row>
    <row r="493" spans="1:8" x14ac:dyDescent="0.25">
      <c r="A493">
        <v>492</v>
      </c>
      <c r="B493" t="s">
        <v>211</v>
      </c>
      <c r="C493" t="s">
        <v>1248</v>
      </c>
      <c r="D493" t="s">
        <v>211</v>
      </c>
      <c r="E493" t="e">
        <f>VLOOKUP(F493,所有落地表!C:D,2,FALSE)</f>
        <v>#N/A</v>
      </c>
      <c r="F493" t="s">
        <v>1249</v>
      </c>
      <c r="G493" t="s">
        <v>1247</v>
      </c>
      <c r="H493" t="str">
        <f t="shared" si="7"/>
        <v>CMID</v>
      </c>
    </row>
    <row r="494" spans="1:8" x14ac:dyDescent="0.25">
      <c r="A494">
        <v>493</v>
      </c>
      <c r="B494" t="s">
        <v>211</v>
      </c>
      <c r="C494" t="s">
        <v>1250</v>
      </c>
      <c r="D494" t="s">
        <v>211</v>
      </c>
      <c r="E494" t="str">
        <f>VLOOKUP(F494,所有落地表!C:D,2,FALSE)</f>
        <v>ODS_I_RW_RECORDREG</v>
      </c>
      <c r="F494" t="s">
        <v>1251</v>
      </c>
      <c r="G494" t="s">
        <v>1252</v>
      </c>
      <c r="H494" t="str">
        <f t="shared" si="7"/>
        <v>RWID</v>
      </c>
    </row>
    <row r="495" spans="1:8" x14ac:dyDescent="0.25">
      <c r="A495">
        <v>494</v>
      </c>
      <c r="B495" t="s">
        <v>211</v>
      </c>
      <c r="C495" t="s">
        <v>1253</v>
      </c>
      <c r="D495" t="s">
        <v>211</v>
      </c>
      <c r="E495" t="e">
        <f>VLOOKUP(F495,所有落地表!C:D,2,FALSE)</f>
        <v>#N/A</v>
      </c>
      <c r="F495" t="s">
        <v>1254</v>
      </c>
      <c r="G495" t="s">
        <v>210</v>
      </c>
      <c r="H495" t="str">
        <f t="shared" si="7"/>
        <v>ID</v>
      </c>
    </row>
    <row r="496" spans="1:8" x14ac:dyDescent="0.25">
      <c r="A496">
        <v>495</v>
      </c>
      <c r="B496" t="s">
        <v>211</v>
      </c>
      <c r="C496" t="s">
        <v>1255</v>
      </c>
      <c r="D496" t="s">
        <v>211</v>
      </c>
      <c r="E496" t="e">
        <f>VLOOKUP(F496,所有落地表!C:D,2,FALSE)</f>
        <v>#N/A</v>
      </c>
      <c r="F496" t="s">
        <v>1256</v>
      </c>
      <c r="G496" t="s">
        <v>742</v>
      </c>
      <c r="H496" t="str">
        <f t="shared" si="7"/>
        <v>TASKID</v>
      </c>
    </row>
    <row r="497" spans="1:8" x14ac:dyDescent="0.25">
      <c r="A497">
        <v>496</v>
      </c>
      <c r="B497" t="s">
        <v>211</v>
      </c>
      <c r="C497" t="s">
        <v>1257</v>
      </c>
      <c r="D497" t="s">
        <v>211</v>
      </c>
      <c r="E497" t="e">
        <f>VLOOKUP(F497,所有落地表!C:D,2,FALSE)</f>
        <v>#N/A</v>
      </c>
      <c r="F497" t="s">
        <v>785</v>
      </c>
      <c r="G497" t="s">
        <v>854</v>
      </c>
      <c r="H497" t="str">
        <f t="shared" si="7"/>
        <v>REPAYID</v>
      </c>
    </row>
    <row r="498" spans="1:8" x14ac:dyDescent="0.25">
      <c r="A498">
        <v>497</v>
      </c>
      <c r="B498" t="s">
        <v>211</v>
      </c>
      <c r="C498" t="s">
        <v>1258</v>
      </c>
      <c r="D498" t="s">
        <v>211</v>
      </c>
      <c r="E498" t="e">
        <f>VLOOKUP(F498,所有落地表!C:D,2,FALSE)</f>
        <v>#N/A</v>
      </c>
      <c r="F498" t="s">
        <v>1259</v>
      </c>
      <c r="G498" t="s">
        <v>1260</v>
      </c>
      <c r="H498" t="str">
        <f t="shared" si="7"/>
        <v>GETTASKID</v>
      </c>
    </row>
    <row r="499" spans="1:8" x14ac:dyDescent="0.25">
      <c r="A499">
        <v>498</v>
      </c>
      <c r="B499" t="s">
        <v>211</v>
      </c>
      <c r="C499" t="s">
        <v>1261</v>
      </c>
      <c r="D499" t="s">
        <v>211</v>
      </c>
      <c r="E499" t="e">
        <f>VLOOKUP(F499,所有落地表!C:D,2,FALSE)</f>
        <v>#N/A</v>
      </c>
      <c r="F499" t="s">
        <v>1262</v>
      </c>
      <c r="G499" t="s">
        <v>673</v>
      </c>
      <c r="H499" t="str">
        <f t="shared" si="7"/>
        <v>TEMPID</v>
      </c>
    </row>
    <row r="500" spans="1:8" x14ac:dyDescent="0.25">
      <c r="A500">
        <v>499</v>
      </c>
      <c r="B500" t="s">
        <v>211</v>
      </c>
      <c r="C500" t="s">
        <v>1263</v>
      </c>
      <c r="D500" t="s">
        <v>211</v>
      </c>
      <c r="E500" t="e">
        <f>VLOOKUP(F500,所有落地表!C:D,2,FALSE)</f>
        <v>#N/A</v>
      </c>
      <c r="F500" t="s">
        <v>1264</v>
      </c>
      <c r="G500" t="s">
        <v>1265</v>
      </c>
      <c r="H500" t="str">
        <f t="shared" si="7"/>
        <v>LOGID</v>
      </c>
    </row>
    <row r="501" spans="1:8" x14ac:dyDescent="0.25">
      <c r="A501">
        <v>500</v>
      </c>
      <c r="B501" t="s">
        <v>211</v>
      </c>
      <c r="C501" t="s">
        <v>1266</v>
      </c>
      <c r="D501" t="s">
        <v>211</v>
      </c>
      <c r="E501" t="e">
        <f>VLOOKUP(F501,所有落地表!C:D,2,FALSE)</f>
        <v>#N/A</v>
      </c>
      <c r="F501" t="s">
        <v>1267</v>
      </c>
      <c r="G501" t="s">
        <v>1268</v>
      </c>
      <c r="H501" t="str">
        <f t="shared" si="7"/>
        <v>WBID</v>
      </c>
    </row>
    <row r="502" spans="1:8" x14ac:dyDescent="0.25">
      <c r="A502">
        <v>501</v>
      </c>
      <c r="B502" t="s">
        <v>211</v>
      </c>
      <c r="C502" t="s">
        <v>1269</v>
      </c>
      <c r="D502" t="s">
        <v>211</v>
      </c>
      <c r="E502" t="e">
        <f>VLOOKUP(F502,所有落地表!C:D,2,FALSE)</f>
        <v>#N/A</v>
      </c>
      <c r="F502" t="s">
        <v>1270</v>
      </c>
      <c r="G502" t="s">
        <v>742</v>
      </c>
      <c r="H502" t="str">
        <f t="shared" si="7"/>
        <v>TASKID</v>
      </c>
    </row>
    <row r="503" spans="1:8" x14ac:dyDescent="0.25">
      <c r="A503">
        <v>502</v>
      </c>
      <c r="B503" t="s">
        <v>211</v>
      </c>
      <c r="C503" t="s">
        <v>1271</v>
      </c>
      <c r="D503" t="s">
        <v>211</v>
      </c>
      <c r="E503" t="e">
        <f>VLOOKUP(F503,所有落地表!C:D,2,FALSE)</f>
        <v>#N/A</v>
      </c>
      <c r="F503" t="s">
        <v>1272</v>
      </c>
      <c r="G503" t="s">
        <v>1265</v>
      </c>
      <c r="H503" t="str">
        <f t="shared" si="7"/>
        <v>LOGID</v>
      </c>
    </row>
    <row r="504" spans="1:8" x14ac:dyDescent="0.25">
      <c r="A504">
        <v>503</v>
      </c>
      <c r="B504" t="s">
        <v>211</v>
      </c>
      <c r="C504" t="s">
        <v>1273</v>
      </c>
      <c r="D504" t="s">
        <v>211</v>
      </c>
      <c r="E504" t="e">
        <f>VLOOKUP(F504,所有落地表!C:D,2,FALSE)</f>
        <v>#N/A</v>
      </c>
      <c r="F504" t="s">
        <v>671</v>
      </c>
      <c r="G504" t="s">
        <v>1274</v>
      </c>
      <c r="H504" t="str">
        <f t="shared" si="7"/>
        <v>DLRTEMPMAPID</v>
      </c>
    </row>
    <row r="505" spans="1:8" x14ac:dyDescent="0.25">
      <c r="A505">
        <v>504</v>
      </c>
      <c r="B505" t="s">
        <v>211</v>
      </c>
      <c r="C505" t="s">
        <v>1275</v>
      </c>
      <c r="D505" t="s">
        <v>211</v>
      </c>
      <c r="E505" t="str">
        <f>VLOOKUP(F505,所有落地表!C:D,2,FALSE)</f>
        <v>ODS_R_VEH_MODELINFO</v>
      </c>
      <c r="F505" t="s">
        <v>734</v>
      </c>
      <c r="G505" t="s">
        <v>602</v>
      </c>
      <c r="H505" t="str">
        <f t="shared" si="7"/>
        <v>MODELID</v>
      </c>
    </row>
    <row r="506" spans="1:8" x14ac:dyDescent="0.25">
      <c r="A506">
        <v>505</v>
      </c>
      <c r="B506" t="s">
        <v>211</v>
      </c>
      <c r="C506" t="s">
        <v>1276</v>
      </c>
      <c r="D506" t="s">
        <v>211</v>
      </c>
      <c r="E506" t="e">
        <f>VLOOKUP(F506,所有落地表!C:D,2,FALSE)</f>
        <v>#N/A</v>
      </c>
      <c r="F506" t="s">
        <v>229</v>
      </c>
      <c r="G506" t="s">
        <v>1277</v>
      </c>
      <c r="H506" t="str">
        <f t="shared" si="7"/>
        <v>NRID</v>
      </c>
    </row>
    <row r="507" spans="1:8" x14ac:dyDescent="0.25">
      <c r="A507">
        <v>506</v>
      </c>
      <c r="B507" t="s">
        <v>211</v>
      </c>
      <c r="C507" t="s">
        <v>1278</v>
      </c>
      <c r="D507" t="s">
        <v>211</v>
      </c>
      <c r="E507" t="e">
        <f>VLOOKUP(F507,所有落地表!C:D,2,FALSE)</f>
        <v>#N/A</v>
      </c>
      <c r="F507" t="s">
        <v>1279</v>
      </c>
      <c r="G507" t="s">
        <v>1280</v>
      </c>
      <c r="H507" t="str">
        <f t="shared" si="7"/>
        <v>PREF</v>
      </c>
    </row>
    <row r="508" spans="1:8" x14ac:dyDescent="0.25">
      <c r="A508">
        <v>507</v>
      </c>
      <c r="B508" t="s">
        <v>211</v>
      </c>
      <c r="C508" t="s">
        <v>1281</v>
      </c>
      <c r="D508" t="s">
        <v>211</v>
      </c>
      <c r="E508" t="e">
        <f>VLOOKUP(F508,所有落地表!C:D,2,FALSE)</f>
        <v>#N/A</v>
      </c>
      <c r="F508" t="s">
        <v>1282</v>
      </c>
      <c r="G508" t="s">
        <v>257</v>
      </c>
      <c r="H508" t="str">
        <f t="shared" si="7"/>
        <v>ACID</v>
      </c>
    </row>
    <row r="509" spans="1:8" x14ac:dyDescent="0.25">
      <c r="A509">
        <v>508</v>
      </c>
      <c r="B509" t="s">
        <v>211</v>
      </c>
      <c r="C509" t="s">
        <v>1283</v>
      </c>
      <c r="D509" t="s">
        <v>211</v>
      </c>
      <c r="E509" t="e">
        <f>VLOOKUP(F509,所有落地表!C:D,2,FALSE)</f>
        <v>#N/A</v>
      </c>
      <c r="F509" t="s">
        <v>1284</v>
      </c>
      <c r="G509" t="s">
        <v>1285</v>
      </c>
      <c r="H509" t="str">
        <f t="shared" si="7"/>
        <v>CODE_ID</v>
      </c>
    </row>
    <row r="510" spans="1:8" x14ac:dyDescent="0.25">
      <c r="A510">
        <v>509</v>
      </c>
      <c r="B510" t="s">
        <v>211</v>
      </c>
      <c r="C510" t="s">
        <v>1286</v>
      </c>
      <c r="D510" t="s">
        <v>211</v>
      </c>
      <c r="E510" t="e">
        <f>VLOOKUP(F510,所有落地表!C:D,2,FALSE)</f>
        <v>#N/A</v>
      </c>
      <c r="F510" t="s">
        <v>1287</v>
      </c>
      <c r="G510" t="s">
        <v>1288</v>
      </c>
      <c r="H510" t="str">
        <f t="shared" si="7"/>
        <v>ARLADXID</v>
      </c>
    </row>
    <row r="511" spans="1:8" x14ac:dyDescent="0.25">
      <c r="A511">
        <v>510</v>
      </c>
      <c r="B511" t="s">
        <v>211</v>
      </c>
      <c r="C511" t="s">
        <v>1289</v>
      </c>
      <c r="D511" t="s">
        <v>211</v>
      </c>
      <c r="E511" t="e">
        <f>VLOOKUP(F511,所有落地表!C:D,2,FALSE)</f>
        <v>#N/A</v>
      </c>
      <c r="F511" t="s">
        <v>637</v>
      </c>
      <c r="G511" t="s">
        <v>1290</v>
      </c>
      <c r="H511" t="str">
        <f t="shared" si="7"/>
        <v>BLKLISTID</v>
      </c>
    </row>
    <row r="512" spans="1:8" x14ac:dyDescent="0.25">
      <c r="A512">
        <v>511</v>
      </c>
      <c r="B512" t="s">
        <v>211</v>
      </c>
      <c r="C512" t="s">
        <v>1291</v>
      </c>
      <c r="D512" t="s">
        <v>211</v>
      </c>
      <c r="E512" t="str">
        <f>VLOOKUP(F512,所有落地表!C:D,2,FALSE)</f>
        <v>ODS_R_APP_COBORWINFO</v>
      </c>
      <c r="F512" t="s">
        <v>579</v>
      </c>
      <c r="G512" t="s">
        <v>1292</v>
      </c>
      <c r="H512" t="str">
        <f t="shared" si="7"/>
        <v>COBORWID</v>
      </c>
    </row>
    <row r="513" spans="1:8" x14ac:dyDescent="0.25">
      <c r="A513">
        <v>512</v>
      </c>
      <c r="B513" t="s">
        <v>211</v>
      </c>
      <c r="C513" t="s">
        <v>1293</v>
      </c>
      <c r="D513" t="s">
        <v>211</v>
      </c>
      <c r="E513" t="e">
        <f>VLOOKUP(F513,所有落地表!C:D,2,FALSE)</f>
        <v>#N/A</v>
      </c>
      <c r="F513" t="s">
        <v>1294</v>
      </c>
      <c r="G513" t="s">
        <v>1295</v>
      </c>
      <c r="H513" t="str">
        <f t="shared" si="7"/>
        <v>COBORWIDHIS</v>
      </c>
    </row>
    <row r="514" spans="1:8" x14ac:dyDescent="0.25">
      <c r="A514">
        <v>513</v>
      </c>
      <c r="B514" t="s">
        <v>211</v>
      </c>
      <c r="C514" t="s">
        <v>1296</v>
      </c>
      <c r="D514" t="s">
        <v>211</v>
      </c>
      <c r="E514" t="str">
        <f>VLOOKUP(F514,所有落地表!C:D,2,FALSE)</f>
        <v>ODS_R_APP_CRBORWINFO</v>
      </c>
      <c r="F514" t="s">
        <v>795</v>
      </c>
      <c r="G514" t="s">
        <v>1297</v>
      </c>
      <c r="H514" t="str">
        <f t="shared" si="7"/>
        <v>CRBORWID</v>
      </c>
    </row>
    <row r="515" spans="1:8" x14ac:dyDescent="0.25">
      <c r="A515">
        <v>514</v>
      </c>
      <c r="B515" t="s">
        <v>211</v>
      </c>
      <c r="C515" t="s">
        <v>1298</v>
      </c>
      <c r="D515" t="s">
        <v>211</v>
      </c>
      <c r="E515" t="e">
        <f>VLOOKUP(F515,所有落地表!C:D,2,FALSE)</f>
        <v>#N/A</v>
      </c>
      <c r="F515" t="s">
        <v>1299</v>
      </c>
      <c r="G515" t="s">
        <v>1300</v>
      </c>
      <c r="H515" t="str">
        <f t="shared" si="7"/>
        <v>CRBORWHISID</v>
      </c>
    </row>
    <row r="516" spans="1:8" x14ac:dyDescent="0.25">
      <c r="A516">
        <v>515</v>
      </c>
      <c r="B516" t="s">
        <v>211</v>
      </c>
      <c r="C516" t="s">
        <v>1301</v>
      </c>
      <c r="D516" t="s">
        <v>211</v>
      </c>
      <c r="E516" t="str">
        <f>VLOOKUP(F516,所有落地表!C:D,2,FALSE)</f>
        <v>ODS_R_APP_CRLINKADDR</v>
      </c>
      <c r="F516" t="s">
        <v>595</v>
      </c>
      <c r="G516" t="s">
        <v>1302</v>
      </c>
      <c r="H516" t="str">
        <f t="shared" ref="H516:H579" si="8">IF(F516=F515,H515&amp;","&amp;G516,G516)</f>
        <v>CRLINKID</v>
      </c>
    </row>
    <row r="517" spans="1:8" x14ac:dyDescent="0.25">
      <c r="A517">
        <v>516</v>
      </c>
      <c r="B517" t="s">
        <v>211</v>
      </c>
      <c r="C517" t="s">
        <v>1303</v>
      </c>
      <c r="D517" t="s">
        <v>211</v>
      </c>
      <c r="E517" t="str">
        <f>VLOOKUP(F517,所有落地表!C:D,2,FALSE)</f>
        <v>ODS_R_APP_DESTASK</v>
      </c>
      <c r="F517" t="s">
        <v>675</v>
      </c>
      <c r="G517" t="s">
        <v>1304</v>
      </c>
      <c r="H517" t="str">
        <f t="shared" si="8"/>
        <v>DESTASKID</v>
      </c>
    </row>
    <row r="518" spans="1:8" x14ac:dyDescent="0.25">
      <c r="A518">
        <v>517</v>
      </c>
      <c r="B518" t="s">
        <v>211</v>
      </c>
      <c r="C518" t="s">
        <v>1305</v>
      </c>
      <c r="D518" t="s">
        <v>211</v>
      </c>
      <c r="E518" t="e">
        <f>VLOOKUP(F518,所有落地表!C:D,2,FALSE)</f>
        <v>#N/A</v>
      </c>
      <c r="F518" t="s">
        <v>262</v>
      </c>
      <c r="G518" t="s">
        <v>1306</v>
      </c>
      <c r="H518" t="str">
        <f t="shared" si="8"/>
        <v>ALTERID</v>
      </c>
    </row>
    <row r="519" spans="1:8" x14ac:dyDescent="0.25">
      <c r="A519">
        <v>518</v>
      </c>
      <c r="B519" t="s">
        <v>211</v>
      </c>
      <c r="C519" t="s">
        <v>1307</v>
      </c>
      <c r="D519" t="s">
        <v>211</v>
      </c>
      <c r="E519" t="e">
        <f>VLOOKUP(F519,所有落地表!C:D,2,FALSE)</f>
        <v>#N/A</v>
      </c>
      <c r="F519" t="s">
        <v>1308</v>
      </c>
      <c r="G519" t="s">
        <v>1309</v>
      </c>
      <c r="H519" t="str">
        <f t="shared" si="8"/>
        <v>CONTROLID</v>
      </c>
    </row>
    <row r="520" spans="1:8" x14ac:dyDescent="0.25">
      <c r="A520">
        <v>519</v>
      </c>
      <c r="B520" t="s">
        <v>211</v>
      </c>
      <c r="C520" t="s">
        <v>1310</v>
      </c>
      <c r="D520" t="s">
        <v>211</v>
      </c>
      <c r="E520" t="e">
        <f>VLOOKUP(F520,所有落地表!C:D,2,FALSE)</f>
        <v>#N/A</v>
      </c>
      <c r="F520" t="s">
        <v>1311</v>
      </c>
      <c r="G520" t="s">
        <v>1312</v>
      </c>
      <c r="H520" t="str">
        <f t="shared" si="8"/>
        <v>DFCNOTEID</v>
      </c>
    </row>
    <row r="521" spans="1:8" x14ac:dyDescent="0.25">
      <c r="A521">
        <v>520</v>
      </c>
      <c r="B521" t="s">
        <v>211</v>
      </c>
      <c r="C521" t="s">
        <v>1313</v>
      </c>
      <c r="D521" t="s">
        <v>211</v>
      </c>
      <c r="E521" t="e">
        <f>VLOOKUP(F521,所有落地表!C:D,2,FALSE)</f>
        <v>#N/A</v>
      </c>
      <c r="F521" t="s">
        <v>1314</v>
      </c>
      <c r="G521" t="s">
        <v>1315</v>
      </c>
      <c r="H521" t="str">
        <f t="shared" si="8"/>
        <v>TASK_DETAIL_ID</v>
      </c>
    </row>
    <row r="522" spans="1:8" x14ac:dyDescent="0.25">
      <c r="A522">
        <v>521</v>
      </c>
      <c r="B522" t="s">
        <v>211</v>
      </c>
      <c r="C522" t="s">
        <v>1316</v>
      </c>
      <c r="D522" t="s">
        <v>211</v>
      </c>
      <c r="E522" t="e">
        <f>VLOOKUP(F522,所有落地表!C:D,2,FALSE)</f>
        <v>#N/A</v>
      </c>
      <c r="F522" t="s">
        <v>1317</v>
      </c>
      <c r="G522" t="s">
        <v>1318</v>
      </c>
      <c r="H522" t="str">
        <f t="shared" si="8"/>
        <v>TASK_ID</v>
      </c>
    </row>
    <row r="523" spans="1:8" x14ac:dyDescent="0.25">
      <c r="A523">
        <v>522</v>
      </c>
      <c r="B523" t="s">
        <v>211</v>
      </c>
      <c r="C523" t="s">
        <v>1319</v>
      </c>
      <c r="D523" t="s">
        <v>211</v>
      </c>
      <c r="E523" t="e">
        <f>VLOOKUP(F523,所有落地表!C:D,2,FALSE)</f>
        <v>#N/A</v>
      </c>
      <c r="F523" t="s">
        <v>1320</v>
      </c>
      <c r="G523" t="s">
        <v>1321</v>
      </c>
      <c r="H523" t="str">
        <f t="shared" si="8"/>
        <v>FITASKID</v>
      </c>
    </row>
    <row r="524" spans="1:8" x14ac:dyDescent="0.25">
      <c r="A524">
        <v>523</v>
      </c>
      <c r="B524" t="s">
        <v>211</v>
      </c>
      <c r="C524" t="s">
        <v>1322</v>
      </c>
      <c r="D524" t="s">
        <v>211</v>
      </c>
      <c r="E524" t="str">
        <f>VLOOKUP(F524,所有落地表!C:D,2,FALSE)</f>
        <v>ODS_R_APP_IDBORWINFO</v>
      </c>
      <c r="F524" t="s">
        <v>576</v>
      </c>
      <c r="G524" t="s">
        <v>1323</v>
      </c>
      <c r="H524" t="str">
        <f t="shared" si="8"/>
        <v>BORWID</v>
      </c>
    </row>
    <row r="525" spans="1:8" x14ac:dyDescent="0.25">
      <c r="A525">
        <v>524</v>
      </c>
      <c r="B525" t="s">
        <v>211</v>
      </c>
      <c r="C525" t="s">
        <v>1324</v>
      </c>
      <c r="D525" t="s">
        <v>211</v>
      </c>
      <c r="E525" t="e">
        <f>VLOOKUP(F525,所有落地表!C:D,2,FALSE)</f>
        <v>#N/A</v>
      </c>
      <c r="F525" t="s">
        <v>1325</v>
      </c>
      <c r="G525" t="s">
        <v>1326</v>
      </c>
      <c r="H525" t="str">
        <f t="shared" si="8"/>
        <v>BORWHISID</v>
      </c>
    </row>
    <row r="526" spans="1:8" x14ac:dyDescent="0.25">
      <c r="A526">
        <v>525</v>
      </c>
      <c r="B526" t="s">
        <v>211</v>
      </c>
      <c r="C526" t="s">
        <v>1327</v>
      </c>
      <c r="D526" t="s">
        <v>211</v>
      </c>
      <c r="E526" t="str">
        <f>VLOOKUP(F526,所有落地表!C:D,2,FALSE)</f>
        <v>ODS_R_APP_IDGUATINFO</v>
      </c>
      <c r="F526" t="s">
        <v>581</v>
      </c>
      <c r="G526" t="s">
        <v>1328</v>
      </c>
      <c r="H526" t="str">
        <f t="shared" si="8"/>
        <v>GUATID</v>
      </c>
    </row>
    <row r="527" spans="1:8" x14ac:dyDescent="0.25">
      <c r="A527">
        <v>526</v>
      </c>
      <c r="B527" t="s">
        <v>211</v>
      </c>
      <c r="C527" t="s">
        <v>1329</v>
      </c>
      <c r="D527" t="s">
        <v>211</v>
      </c>
      <c r="E527" t="e">
        <f>VLOOKUP(F527,所有落地表!C:D,2,FALSE)</f>
        <v>#N/A</v>
      </c>
      <c r="F527" t="s">
        <v>1330</v>
      </c>
      <c r="G527" t="s">
        <v>1331</v>
      </c>
      <c r="H527" t="str">
        <f t="shared" si="8"/>
        <v>GUATHISID</v>
      </c>
    </row>
    <row r="528" spans="1:8" x14ac:dyDescent="0.25">
      <c r="A528">
        <v>527</v>
      </c>
      <c r="B528" t="s">
        <v>211</v>
      </c>
      <c r="C528" t="s">
        <v>1332</v>
      </c>
      <c r="D528" t="s">
        <v>211</v>
      </c>
      <c r="E528" t="str">
        <f>VLOOKUP(F528,所有落地表!C:D,2,FALSE)</f>
        <v>ODS_R_APP_IDLINKADDR</v>
      </c>
      <c r="F528" t="s">
        <v>1333</v>
      </c>
      <c r="G528" t="s">
        <v>1334</v>
      </c>
      <c r="H528" t="str">
        <f t="shared" si="8"/>
        <v>IDLINKID</v>
      </c>
    </row>
    <row r="529" spans="1:8" x14ac:dyDescent="0.25">
      <c r="A529">
        <v>528</v>
      </c>
      <c r="B529" t="s">
        <v>211</v>
      </c>
      <c r="C529" t="s">
        <v>1335</v>
      </c>
      <c r="D529" t="s">
        <v>211</v>
      </c>
      <c r="E529" t="str">
        <f>VLOOKUP(F529,所有落地表!C:D,2,FALSE)</f>
        <v>ODS_AP_PRELOAN_LENDINGPOOL</v>
      </c>
      <c r="F529" t="s">
        <v>808</v>
      </c>
      <c r="G529" t="s">
        <v>1336</v>
      </c>
      <c r="H529" t="str">
        <f t="shared" si="8"/>
        <v>POOLID</v>
      </c>
    </row>
    <row r="530" spans="1:8" x14ac:dyDescent="0.25">
      <c r="A530">
        <v>529</v>
      </c>
      <c r="B530" t="s">
        <v>211</v>
      </c>
      <c r="C530" t="s">
        <v>1337</v>
      </c>
      <c r="D530" t="s">
        <v>211</v>
      </c>
      <c r="E530" t="str">
        <f>VLOOKUP(F530,所有落地表!C:D,2,FALSE)</f>
        <v>ODS_R_APP_LNAPPINFO</v>
      </c>
      <c r="F530" t="s">
        <v>813</v>
      </c>
      <c r="G530" t="s">
        <v>259</v>
      </c>
      <c r="H530" t="str">
        <f t="shared" si="8"/>
        <v>APPID</v>
      </c>
    </row>
    <row r="531" spans="1:8" x14ac:dyDescent="0.25">
      <c r="A531">
        <v>530</v>
      </c>
      <c r="B531" t="s">
        <v>211</v>
      </c>
      <c r="C531" t="s">
        <v>1338</v>
      </c>
      <c r="D531" t="s">
        <v>211</v>
      </c>
      <c r="E531" t="e">
        <f>VLOOKUP(F531,所有落地表!C:D,2,FALSE)</f>
        <v>#N/A</v>
      </c>
      <c r="F531" t="s">
        <v>1339</v>
      </c>
      <c r="G531" t="s">
        <v>1142</v>
      </c>
      <c r="H531" t="str">
        <f t="shared" si="8"/>
        <v>HISID</v>
      </c>
    </row>
    <row r="532" spans="1:8" x14ac:dyDescent="0.25">
      <c r="A532">
        <v>531</v>
      </c>
      <c r="B532" t="s">
        <v>211</v>
      </c>
      <c r="C532" t="s">
        <v>1340</v>
      </c>
      <c r="D532" t="s">
        <v>211</v>
      </c>
      <c r="E532" t="e">
        <f>VLOOKUP(F532,所有落地表!C:D,2,FALSE)</f>
        <v>#N/A</v>
      </c>
      <c r="F532" t="s">
        <v>587</v>
      </c>
      <c r="G532" t="s">
        <v>1341</v>
      </c>
      <c r="H532" t="str">
        <f t="shared" si="8"/>
        <v>APPRECID</v>
      </c>
    </row>
    <row r="533" spans="1:8" x14ac:dyDescent="0.25">
      <c r="A533">
        <v>532</v>
      </c>
      <c r="B533" t="s">
        <v>211</v>
      </c>
      <c r="C533" t="s">
        <v>1342</v>
      </c>
      <c r="D533" t="s">
        <v>211</v>
      </c>
      <c r="E533" t="str">
        <f>VLOOKUP(F533,所有落地表!C:D,2,FALSE)</f>
        <v>ODS_AP_PRELOAN_OCR_RESULT</v>
      </c>
      <c r="F533" t="s">
        <v>820</v>
      </c>
      <c r="G533" t="s">
        <v>1343</v>
      </c>
      <c r="H533" t="str">
        <f t="shared" si="8"/>
        <v>OCRID</v>
      </c>
    </row>
    <row r="534" spans="1:8" x14ac:dyDescent="0.25">
      <c r="A534">
        <v>533</v>
      </c>
      <c r="B534" t="s">
        <v>211</v>
      </c>
      <c r="C534" t="s">
        <v>1344</v>
      </c>
      <c r="D534" t="s">
        <v>211</v>
      </c>
      <c r="E534" t="e">
        <f>VLOOKUP(F534,所有落地表!C:D,2,FALSE)</f>
        <v>#N/A</v>
      </c>
      <c r="F534" t="s">
        <v>1345</v>
      </c>
      <c r="G534" t="s">
        <v>1346</v>
      </c>
      <c r="H534" t="str">
        <f t="shared" si="8"/>
        <v>CONFIGID</v>
      </c>
    </row>
    <row r="535" spans="1:8" x14ac:dyDescent="0.25">
      <c r="A535">
        <v>534</v>
      </c>
      <c r="B535" t="s">
        <v>211</v>
      </c>
      <c r="C535" t="s">
        <v>1347</v>
      </c>
      <c r="D535" t="s">
        <v>211</v>
      </c>
      <c r="E535" t="str">
        <f>VLOOKUP(F535,所有落地表!C:D,2,FALSE)</f>
        <v>ODS_R_APP_PRECHKTASK</v>
      </c>
      <c r="F535" t="s">
        <v>823</v>
      </c>
      <c r="G535" t="s">
        <v>1348</v>
      </c>
      <c r="H535" t="str">
        <f t="shared" si="8"/>
        <v>PRETASKID</v>
      </c>
    </row>
    <row r="536" spans="1:8" x14ac:dyDescent="0.25">
      <c r="A536">
        <v>535</v>
      </c>
      <c r="B536" t="s">
        <v>211</v>
      </c>
      <c r="C536" t="s">
        <v>1349</v>
      </c>
      <c r="D536" t="s">
        <v>211</v>
      </c>
      <c r="E536" t="e">
        <f>VLOOKUP(F536,所有落地表!C:D,2,FALSE)</f>
        <v>#N/A</v>
      </c>
      <c r="F536" t="s">
        <v>1350</v>
      </c>
      <c r="G536" t="s">
        <v>1351</v>
      </c>
      <c r="H536" t="str">
        <f t="shared" si="8"/>
        <v>QUTREPAYID</v>
      </c>
    </row>
    <row r="537" spans="1:8" x14ac:dyDescent="0.25">
      <c r="A537">
        <v>536</v>
      </c>
      <c r="B537" t="s">
        <v>211</v>
      </c>
      <c r="C537" t="s">
        <v>1352</v>
      </c>
      <c r="D537" t="s">
        <v>211</v>
      </c>
      <c r="E537" t="e">
        <f>VLOOKUP(F537,所有落地表!C:D,2,FALSE)</f>
        <v>#N/A</v>
      </c>
      <c r="F537" t="s">
        <v>1353</v>
      </c>
      <c r="G537" t="s">
        <v>1354</v>
      </c>
      <c r="H537" t="str">
        <f t="shared" si="8"/>
        <v>QUOTID</v>
      </c>
    </row>
    <row r="538" spans="1:8" x14ac:dyDescent="0.25">
      <c r="A538">
        <v>537</v>
      </c>
      <c r="B538" t="s">
        <v>211</v>
      </c>
      <c r="C538" t="s">
        <v>1355</v>
      </c>
      <c r="D538" t="s">
        <v>211</v>
      </c>
      <c r="E538" t="str">
        <f>VLOOKUP(F538,所有落地表!C:D,2,FALSE)</f>
        <v>ODS_AP_PRELOAN_ELE_AUTH</v>
      </c>
      <c r="F538" t="s">
        <v>1356</v>
      </c>
      <c r="G538" t="s">
        <v>210</v>
      </c>
      <c r="H538" t="str">
        <f t="shared" si="8"/>
        <v>ID</v>
      </c>
    </row>
    <row r="539" spans="1:8" x14ac:dyDescent="0.25">
      <c r="A539">
        <v>538</v>
      </c>
      <c r="B539" t="s">
        <v>211</v>
      </c>
      <c r="C539" t="s">
        <v>1357</v>
      </c>
      <c r="D539" t="s">
        <v>211</v>
      </c>
      <c r="E539" t="e">
        <f>VLOOKUP(F539,所有落地表!C:D,2,FALSE)</f>
        <v>#N/A</v>
      </c>
      <c r="F539" t="s">
        <v>1358</v>
      </c>
      <c r="G539" t="s">
        <v>742</v>
      </c>
      <c r="H539" t="str">
        <f t="shared" si="8"/>
        <v>TASKID</v>
      </c>
    </row>
    <row r="540" spans="1:8" x14ac:dyDescent="0.25">
      <c r="A540">
        <v>539</v>
      </c>
      <c r="B540" t="s">
        <v>211</v>
      </c>
      <c r="C540" t="s">
        <v>1359</v>
      </c>
      <c r="D540" t="s">
        <v>211</v>
      </c>
      <c r="E540" t="str">
        <f>VLOOKUP(F540,所有落地表!C:D,2,FALSE)</f>
        <v>ODS_R_COL_EARLYREG</v>
      </c>
      <c r="F540" t="s">
        <v>1360</v>
      </c>
      <c r="G540" t="s">
        <v>1361</v>
      </c>
      <c r="H540" t="str">
        <f t="shared" si="8"/>
        <v>REGID</v>
      </c>
    </row>
    <row r="541" spans="1:8" x14ac:dyDescent="0.25">
      <c r="A541">
        <v>540</v>
      </c>
      <c r="B541" t="s">
        <v>211</v>
      </c>
      <c r="C541" t="s">
        <v>1362</v>
      </c>
      <c r="D541" t="s">
        <v>211</v>
      </c>
      <c r="E541" t="str">
        <f>VLOOKUP(F541,所有落地表!C:D,2,FALSE)</f>
        <v>ODS_R_COL_EARLYTASK</v>
      </c>
      <c r="F541" t="s">
        <v>1363</v>
      </c>
      <c r="G541" t="s">
        <v>742</v>
      </c>
      <c r="H541" t="str">
        <f t="shared" si="8"/>
        <v>TASKID</v>
      </c>
    </row>
    <row r="542" spans="1:8" x14ac:dyDescent="0.25">
      <c r="A542">
        <v>541</v>
      </c>
      <c r="B542" t="s">
        <v>211</v>
      </c>
      <c r="C542" t="s">
        <v>1364</v>
      </c>
      <c r="D542" t="s">
        <v>211</v>
      </c>
      <c r="E542" t="str">
        <f>VLOOKUP(F542,所有落地表!C:D,2,FALSE)</f>
        <v>ODS_R_COL_FIELDCOREG</v>
      </c>
      <c r="F542" t="s">
        <v>1365</v>
      </c>
      <c r="G542" t="s">
        <v>1366</v>
      </c>
      <c r="H542" t="str">
        <f t="shared" si="8"/>
        <v>FIELDID</v>
      </c>
    </row>
    <row r="543" spans="1:8" x14ac:dyDescent="0.25">
      <c r="A543">
        <v>542</v>
      </c>
      <c r="B543" t="s">
        <v>211</v>
      </c>
      <c r="C543" t="s">
        <v>1367</v>
      </c>
      <c r="D543" t="s">
        <v>211</v>
      </c>
      <c r="E543" t="e">
        <f>VLOOKUP(F543,所有落地表!C:D,2,FALSE)</f>
        <v>#N/A</v>
      </c>
      <c r="F543" t="s">
        <v>1368</v>
      </c>
      <c r="G543" t="s">
        <v>1180</v>
      </c>
      <c r="H543" t="str">
        <f t="shared" si="8"/>
        <v>LISTID</v>
      </c>
    </row>
    <row r="544" spans="1:8" x14ac:dyDescent="0.25">
      <c r="A544">
        <v>543</v>
      </c>
      <c r="B544" t="s">
        <v>211</v>
      </c>
      <c r="C544" t="s">
        <v>1369</v>
      </c>
      <c r="D544" t="s">
        <v>211</v>
      </c>
      <c r="E544" t="str">
        <f>VLOOKUP(F544,所有落地表!C:D,2,FALSE)</f>
        <v>ODS_R_COL_LAWSUITREG</v>
      </c>
      <c r="F544" t="s">
        <v>1370</v>
      </c>
      <c r="G544" t="s">
        <v>1361</v>
      </c>
      <c r="H544" t="str">
        <f t="shared" si="8"/>
        <v>REGID</v>
      </c>
    </row>
    <row r="545" spans="1:8" x14ac:dyDescent="0.25">
      <c r="A545">
        <v>544</v>
      </c>
      <c r="B545" t="s">
        <v>211</v>
      </c>
      <c r="C545" t="s">
        <v>1371</v>
      </c>
      <c r="D545" t="s">
        <v>211</v>
      </c>
      <c r="E545" t="str">
        <f>VLOOKUP(F545,所有落地表!C:D,2,FALSE)</f>
        <v>ODS_R_COL_LETTERCOREG</v>
      </c>
      <c r="F545" t="s">
        <v>1372</v>
      </c>
      <c r="G545" t="s">
        <v>1373</v>
      </c>
      <c r="H545" t="str">
        <f t="shared" si="8"/>
        <v>LETTERID</v>
      </c>
    </row>
    <row r="546" spans="1:8" x14ac:dyDescent="0.25">
      <c r="A546">
        <v>545</v>
      </c>
      <c r="B546" t="s">
        <v>211</v>
      </c>
      <c r="C546" t="s">
        <v>1374</v>
      </c>
      <c r="D546" t="s">
        <v>211</v>
      </c>
      <c r="E546" t="e">
        <f>VLOOKUP(F546,所有落地表!C:D,2,FALSE)</f>
        <v>#N/A</v>
      </c>
      <c r="F546" t="s">
        <v>1375</v>
      </c>
      <c r="G546" t="s">
        <v>1376</v>
      </c>
      <c r="H546" t="str">
        <f t="shared" si="8"/>
        <v>WRITOFFID</v>
      </c>
    </row>
    <row r="547" spans="1:8" x14ac:dyDescent="0.25">
      <c r="A547">
        <v>546</v>
      </c>
      <c r="B547" t="s">
        <v>211</v>
      </c>
      <c r="C547" t="s">
        <v>1377</v>
      </c>
      <c r="D547" t="s">
        <v>211</v>
      </c>
      <c r="E547" t="str">
        <f>VLOOKUP(F547,所有落地表!C:D,2,FALSE)</f>
        <v>ODS_R_COL_MIDDREG</v>
      </c>
      <c r="F547" t="s">
        <v>1378</v>
      </c>
      <c r="G547" t="s">
        <v>1361</v>
      </c>
      <c r="H547" t="str">
        <f t="shared" si="8"/>
        <v>REGID</v>
      </c>
    </row>
    <row r="548" spans="1:8" x14ac:dyDescent="0.25">
      <c r="A548">
        <v>547</v>
      </c>
      <c r="B548" t="s">
        <v>211</v>
      </c>
      <c r="C548" t="s">
        <v>1379</v>
      </c>
      <c r="D548" t="s">
        <v>211</v>
      </c>
      <c r="E548" t="e">
        <f>VLOOKUP(F548,所有落地表!C:D,2,FALSE)</f>
        <v>#N/A</v>
      </c>
      <c r="F548" t="s">
        <v>1380</v>
      </c>
      <c r="G548" t="s">
        <v>1381</v>
      </c>
      <c r="H548" t="str">
        <f t="shared" si="8"/>
        <v>REGTMPID</v>
      </c>
    </row>
    <row r="549" spans="1:8" x14ac:dyDescent="0.25">
      <c r="A549">
        <v>548</v>
      </c>
      <c r="B549" t="s">
        <v>211</v>
      </c>
      <c r="C549" t="s">
        <v>1382</v>
      </c>
      <c r="D549" t="s">
        <v>211</v>
      </c>
      <c r="E549" t="str">
        <f>VLOOKUP(F549,所有落地表!C:D,2,FALSE)</f>
        <v>ODS_R_COL_MIDDTASK</v>
      </c>
      <c r="F549" t="s">
        <v>1383</v>
      </c>
      <c r="G549" t="s">
        <v>742</v>
      </c>
      <c r="H549" t="str">
        <f t="shared" si="8"/>
        <v>TASKID</v>
      </c>
    </row>
    <row r="550" spans="1:8" x14ac:dyDescent="0.25">
      <c r="A550">
        <v>549</v>
      </c>
      <c r="B550" t="s">
        <v>211</v>
      </c>
      <c r="C550" t="s">
        <v>1384</v>
      </c>
      <c r="D550" t="s">
        <v>211</v>
      </c>
      <c r="E550" t="e">
        <f>VLOOKUP(F550,所有落地表!C:D,2,FALSE)</f>
        <v>#N/A</v>
      </c>
      <c r="F550" t="s">
        <v>1385</v>
      </c>
      <c r="G550" t="s">
        <v>924</v>
      </c>
      <c r="H550" t="str">
        <f t="shared" si="8"/>
        <v>LINKID</v>
      </c>
    </row>
    <row r="551" spans="1:8" x14ac:dyDescent="0.25">
      <c r="A551">
        <v>550</v>
      </c>
      <c r="B551" t="s">
        <v>211</v>
      </c>
      <c r="C551" t="s">
        <v>1386</v>
      </c>
      <c r="D551" t="s">
        <v>211</v>
      </c>
      <c r="E551" t="str">
        <f>VLOOKUP(F551,所有落地表!C:D,2,FALSE)</f>
        <v>ODS_R_COL_OUTTRAILREG</v>
      </c>
      <c r="F551" t="s">
        <v>1387</v>
      </c>
      <c r="G551" t="s">
        <v>1373</v>
      </c>
      <c r="H551" t="str">
        <f t="shared" si="8"/>
        <v>LETTERID</v>
      </c>
    </row>
    <row r="552" spans="1:8" x14ac:dyDescent="0.25">
      <c r="A552">
        <v>551</v>
      </c>
      <c r="B552" t="s">
        <v>211</v>
      </c>
      <c r="C552" t="s">
        <v>1388</v>
      </c>
      <c r="D552" t="s">
        <v>211</v>
      </c>
      <c r="E552" t="e">
        <f>VLOOKUP(F552,所有落地表!C:D,2,FALSE)</f>
        <v>#N/A</v>
      </c>
      <c r="F552" t="s">
        <v>1389</v>
      </c>
      <c r="G552" t="s">
        <v>1142</v>
      </c>
      <c r="H552" t="str">
        <f t="shared" si="8"/>
        <v>HISID</v>
      </c>
    </row>
    <row r="553" spans="1:8" x14ac:dyDescent="0.25">
      <c r="A553">
        <v>552</v>
      </c>
      <c r="B553" t="s">
        <v>211</v>
      </c>
      <c r="C553" t="s">
        <v>1390</v>
      </c>
      <c r="D553" t="s">
        <v>211</v>
      </c>
      <c r="E553" t="str">
        <f>VLOOKUP(F553,所有落地表!C:D,2,FALSE)</f>
        <v>ODS_LN_CS_PRT_REPYMTSKD</v>
      </c>
      <c r="F553" t="s">
        <v>213</v>
      </c>
      <c r="G553" t="s">
        <v>642</v>
      </c>
      <c r="H553" t="str">
        <f t="shared" si="8"/>
        <v>CONTID</v>
      </c>
    </row>
    <row r="554" spans="1:8" x14ac:dyDescent="0.25">
      <c r="A554">
        <v>553</v>
      </c>
      <c r="B554" t="s">
        <v>211</v>
      </c>
      <c r="C554" t="s">
        <v>1391</v>
      </c>
      <c r="D554" t="s">
        <v>211</v>
      </c>
      <c r="E554" t="str">
        <f>VLOOKUP(F554,所有落地表!C:D,2,FALSE)</f>
        <v>ODS_LN_CS_CONT_EXT</v>
      </c>
      <c r="F554" t="s">
        <v>1392</v>
      </c>
      <c r="G554" t="s">
        <v>215</v>
      </c>
      <c r="H554" t="str">
        <f t="shared" si="8"/>
        <v>CONTNO</v>
      </c>
    </row>
    <row r="555" spans="1:8" x14ac:dyDescent="0.25">
      <c r="A555">
        <v>554</v>
      </c>
      <c r="B555" t="s">
        <v>211</v>
      </c>
      <c r="C555" t="s">
        <v>1393</v>
      </c>
      <c r="D555" t="s">
        <v>211</v>
      </c>
      <c r="E555" t="str">
        <f>VLOOKUP(F555,所有落地表!C:D,2,FALSE)</f>
        <v>ODS_LN_CS_PRT_REPYMTSKD</v>
      </c>
      <c r="F555" t="s">
        <v>213</v>
      </c>
      <c r="G555" t="s">
        <v>214</v>
      </c>
      <c r="H555" t="str">
        <f t="shared" si="8"/>
        <v>TERMID</v>
      </c>
    </row>
    <row r="556" spans="1:8" x14ac:dyDescent="0.25">
      <c r="A556">
        <v>555</v>
      </c>
      <c r="B556" t="s">
        <v>211</v>
      </c>
      <c r="C556" t="s">
        <v>1393</v>
      </c>
      <c r="D556" t="s">
        <v>211</v>
      </c>
      <c r="E556" t="str">
        <f>VLOOKUP(F556,所有落地表!C:D,2,FALSE)</f>
        <v>ODS_LN_CS_PRT_REPYMTSKD</v>
      </c>
      <c r="F556" t="s">
        <v>213</v>
      </c>
      <c r="G556" t="s">
        <v>626</v>
      </c>
      <c r="H556" t="str">
        <f t="shared" si="8"/>
        <v>TERMID,PRT_TYPE</v>
      </c>
    </row>
    <row r="557" spans="1:8" x14ac:dyDescent="0.25">
      <c r="A557">
        <v>556</v>
      </c>
      <c r="B557" t="s">
        <v>211</v>
      </c>
      <c r="C557" t="s">
        <v>1393</v>
      </c>
      <c r="D557" t="s">
        <v>211</v>
      </c>
      <c r="E557" t="str">
        <f>VLOOKUP(F557,所有落地表!C:D,2,FALSE)</f>
        <v>ODS_LN_CS_PRT_REPYMTSKD</v>
      </c>
      <c r="F557" t="s">
        <v>213</v>
      </c>
      <c r="G557" t="s">
        <v>783</v>
      </c>
      <c r="H557" t="str">
        <f t="shared" si="8"/>
        <v>TERMID,PRT_TYPE,PRTID</v>
      </c>
    </row>
    <row r="558" spans="1:8" x14ac:dyDescent="0.25">
      <c r="A558">
        <v>557</v>
      </c>
      <c r="B558" t="s">
        <v>211</v>
      </c>
      <c r="C558" t="s">
        <v>1393</v>
      </c>
      <c r="D558" t="s">
        <v>211</v>
      </c>
      <c r="E558" t="str">
        <f>VLOOKUP(F558,所有落地表!C:D,2,FALSE)</f>
        <v>ODS_LN_CS_PRT_REPYMTSKD</v>
      </c>
      <c r="F558" t="s">
        <v>213</v>
      </c>
      <c r="G558" t="s">
        <v>215</v>
      </c>
      <c r="H558" t="str">
        <f t="shared" si="8"/>
        <v>TERMID,PRT_TYPE,PRTID,CONTNO</v>
      </c>
    </row>
    <row r="559" spans="1:8" x14ac:dyDescent="0.25">
      <c r="A559">
        <v>558</v>
      </c>
      <c r="B559" t="s">
        <v>211</v>
      </c>
      <c r="C559" t="s">
        <v>1394</v>
      </c>
      <c r="D559" t="s">
        <v>211</v>
      </c>
      <c r="E559" t="str">
        <f>VLOOKUP(F559,所有落地表!C:D,2,FALSE)</f>
        <v>ODS_LN_CS_PRT_REPYMTSKD</v>
      </c>
      <c r="F559" t="s">
        <v>213</v>
      </c>
      <c r="G559" t="s">
        <v>783</v>
      </c>
      <c r="H559" t="str">
        <f t="shared" si="8"/>
        <v>TERMID,PRT_TYPE,PRTID,CONTNO,PRTID</v>
      </c>
    </row>
    <row r="560" spans="1:8" x14ac:dyDescent="0.25">
      <c r="A560">
        <v>559</v>
      </c>
      <c r="B560" t="s">
        <v>211</v>
      </c>
      <c r="C560" t="s">
        <v>1394</v>
      </c>
      <c r="D560" t="s">
        <v>211</v>
      </c>
      <c r="E560" t="str">
        <f>VLOOKUP(F560,所有落地表!C:D,2,FALSE)</f>
        <v>ODS_LN_CS_PRT_REPYMTSKD</v>
      </c>
      <c r="F560" t="s">
        <v>213</v>
      </c>
      <c r="G560" t="s">
        <v>215</v>
      </c>
      <c r="H560" t="str">
        <f t="shared" si="8"/>
        <v>TERMID,PRT_TYPE,PRTID,CONTNO,PRTID,CONTNO</v>
      </c>
    </row>
    <row r="561" spans="1:8" x14ac:dyDescent="0.25">
      <c r="A561">
        <v>560</v>
      </c>
      <c r="B561" t="s">
        <v>211</v>
      </c>
      <c r="C561" t="s">
        <v>1395</v>
      </c>
      <c r="D561" t="s">
        <v>211</v>
      </c>
      <c r="E561" t="e">
        <f>VLOOKUP(F561,所有落地表!C:D,2,FALSE)</f>
        <v>#N/A</v>
      </c>
      <c r="F561" t="s">
        <v>1396</v>
      </c>
      <c r="G561" t="s">
        <v>694</v>
      </c>
      <c r="H561" t="str">
        <f t="shared" si="8"/>
        <v>APPLYNO</v>
      </c>
    </row>
    <row r="562" spans="1:8" x14ac:dyDescent="0.25">
      <c r="A562">
        <v>561</v>
      </c>
      <c r="B562" t="s">
        <v>211</v>
      </c>
      <c r="C562" t="s">
        <v>1397</v>
      </c>
      <c r="D562" t="s">
        <v>211</v>
      </c>
      <c r="E562" t="e">
        <f>VLOOKUP(F562,所有落地表!C:D,2,FALSE)</f>
        <v>#N/A</v>
      </c>
      <c r="F562" t="s">
        <v>1396</v>
      </c>
      <c r="G562" t="s">
        <v>1398</v>
      </c>
      <c r="H562" t="str">
        <f t="shared" si="8"/>
        <v>APPLYNO,ERRORCODE</v>
      </c>
    </row>
    <row r="563" spans="1:8" x14ac:dyDescent="0.25">
      <c r="A563">
        <v>562</v>
      </c>
      <c r="B563" t="s">
        <v>211</v>
      </c>
      <c r="C563" t="s">
        <v>1399</v>
      </c>
      <c r="D563" t="s">
        <v>211</v>
      </c>
      <c r="E563" t="e">
        <f>VLOOKUP(F563,所有落地表!C:D,2,FALSE)</f>
        <v>#N/A</v>
      </c>
      <c r="F563" t="s">
        <v>1400</v>
      </c>
      <c r="G563" t="s">
        <v>1401</v>
      </c>
      <c r="H563" t="str">
        <f t="shared" si="8"/>
        <v>HEADER_ID</v>
      </c>
    </row>
    <row r="564" spans="1:8" x14ac:dyDescent="0.25">
      <c r="A564">
        <v>563</v>
      </c>
      <c r="B564" t="s">
        <v>211</v>
      </c>
      <c r="C564" t="s">
        <v>1402</v>
      </c>
      <c r="D564" t="s">
        <v>211</v>
      </c>
      <c r="E564" t="e">
        <f>VLOOKUP(F564,所有落地表!C:D,2,FALSE)</f>
        <v>#N/A</v>
      </c>
      <c r="F564" t="s">
        <v>1403</v>
      </c>
      <c r="G564" t="s">
        <v>694</v>
      </c>
      <c r="H564" t="str">
        <f t="shared" si="8"/>
        <v>APPLYNO</v>
      </c>
    </row>
    <row r="565" spans="1:8" x14ac:dyDescent="0.25">
      <c r="A565">
        <v>564</v>
      </c>
      <c r="B565" t="s">
        <v>211</v>
      </c>
      <c r="C565" t="s">
        <v>1404</v>
      </c>
      <c r="D565" t="s">
        <v>211</v>
      </c>
      <c r="E565" t="e">
        <f>VLOOKUP(F565,所有落地表!C:D,2,FALSE)</f>
        <v>#N/A</v>
      </c>
      <c r="F565" t="s">
        <v>1403</v>
      </c>
      <c r="G565" t="s">
        <v>1405</v>
      </c>
      <c r="H565" t="str">
        <f t="shared" si="8"/>
        <v>APPLYNO,PY_DRIVERLICENSEID</v>
      </c>
    </row>
    <row r="566" spans="1:8" x14ac:dyDescent="0.25">
      <c r="A566">
        <v>565</v>
      </c>
      <c r="B566" t="s">
        <v>211</v>
      </c>
      <c r="C566" t="s">
        <v>1406</v>
      </c>
      <c r="D566" t="s">
        <v>211</v>
      </c>
      <c r="E566" t="e">
        <f>VLOOKUP(F566,所有落地表!C:D,2,FALSE)</f>
        <v>#N/A</v>
      </c>
      <c r="F566" t="s">
        <v>1407</v>
      </c>
      <c r="G566" t="s">
        <v>1401</v>
      </c>
      <c r="H566" t="str">
        <f t="shared" si="8"/>
        <v>HEADER_ID</v>
      </c>
    </row>
    <row r="567" spans="1:8" x14ac:dyDescent="0.25">
      <c r="A567">
        <v>566</v>
      </c>
      <c r="B567" t="s">
        <v>211</v>
      </c>
      <c r="C567" t="s">
        <v>1408</v>
      </c>
      <c r="D567" t="s">
        <v>211</v>
      </c>
      <c r="E567" t="e">
        <f>VLOOKUP(F567,所有落地表!C:D,2,FALSE)</f>
        <v>#N/A</v>
      </c>
      <c r="F567" t="s">
        <v>1409</v>
      </c>
      <c r="G567" t="s">
        <v>1401</v>
      </c>
      <c r="H567" t="str">
        <f t="shared" si="8"/>
        <v>HEADER_ID</v>
      </c>
    </row>
    <row r="568" spans="1:8" x14ac:dyDescent="0.25">
      <c r="A568">
        <v>567</v>
      </c>
      <c r="B568" t="s">
        <v>211</v>
      </c>
      <c r="C568" t="s">
        <v>1410</v>
      </c>
      <c r="D568" t="s">
        <v>211</v>
      </c>
      <c r="E568" t="e">
        <f>VLOOKUP(F568,所有落地表!C:D,2,FALSE)</f>
        <v>#N/A</v>
      </c>
      <c r="F568" t="s">
        <v>1411</v>
      </c>
      <c r="G568" t="s">
        <v>1412</v>
      </c>
      <c r="H568" t="str">
        <f t="shared" si="8"/>
        <v>FIELD_NAME</v>
      </c>
    </row>
    <row r="569" spans="1:8" x14ac:dyDescent="0.25">
      <c r="A569">
        <v>568</v>
      </c>
      <c r="B569" t="s">
        <v>211</v>
      </c>
      <c r="C569" t="s">
        <v>1413</v>
      </c>
      <c r="D569" t="s">
        <v>211</v>
      </c>
      <c r="E569" t="e">
        <f>VLOOKUP(F569,所有落地表!C:D,2,FALSE)</f>
        <v>#N/A</v>
      </c>
      <c r="F569" t="s">
        <v>1414</v>
      </c>
      <c r="G569" t="s">
        <v>1401</v>
      </c>
      <c r="H569" t="str">
        <f t="shared" si="8"/>
        <v>HEADER_ID</v>
      </c>
    </row>
    <row r="570" spans="1:8" x14ac:dyDescent="0.25">
      <c r="A570">
        <v>569</v>
      </c>
      <c r="B570" t="s">
        <v>211</v>
      </c>
      <c r="C570" t="s">
        <v>1415</v>
      </c>
      <c r="D570" t="s">
        <v>211</v>
      </c>
      <c r="E570" t="str">
        <f>VLOOKUP(F570,所有落地表!C:D,2,FALSE)</f>
        <v>ODS_LN_CS_CONT_EXT</v>
      </c>
      <c r="F570" t="s">
        <v>1392</v>
      </c>
      <c r="G570" t="s">
        <v>642</v>
      </c>
      <c r="H570" t="str">
        <f t="shared" si="8"/>
        <v>CONTID</v>
      </c>
    </row>
    <row r="571" spans="1:8" x14ac:dyDescent="0.25">
      <c r="A571">
        <v>570</v>
      </c>
      <c r="B571" t="s">
        <v>211</v>
      </c>
      <c r="C571" t="s">
        <v>1416</v>
      </c>
      <c r="D571" t="s">
        <v>211</v>
      </c>
      <c r="E571" t="e">
        <f>VLOOKUP(F571,所有落地表!C:D,2,FALSE)</f>
        <v>#N/A</v>
      </c>
      <c r="F571" t="s">
        <v>1092</v>
      </c>
      <c r="G571" t="s">
        <v>232</v>
      </c>
      <c r="H571" t="str">
        <f t="shared" si="8"/>
        <v>DEALERNO</v>
      </c>
    </row>
    <row r="572" spans="1:8" x14ac:dyDescent="0.25">
      <c r="A572">
        <v>571</v>
      </c>
      <c r="B572" t="s">
        <v>211</v>
      </c>
      <c r="C572" t="s">
        <v>1417</v>
      </c>
      <c r="D572" t="s">
        <v>211</v>
      </c>
      <c r="E572" t="str">
        <f>VLOOKUP(F572,所有落地表!C:D,2,FALSE)</f>
        <v>ODS_R_APP_IDGUATINFO</v>
      </c>
      <c r="F572" t="s">
        <v>581</v>
      </c>
      <c r="G572" t="s">
        <v>259</v>
      </c>
      <c r="H572" t="str">
        <f t="shared" si="8"/>
        <v>APPID</v>
      </c>
    </row>
    <row r="573" spans="1:8" x14ac:dyDescent="0.25">
      <c r="A573">
        <v>572</v>
      </c>
      <c r="B573" t="s">
        <v>211</v>
      </c>
      <c r="C573" t="s">
        <v>1418</v>
      </c>
      <c r="D573" t="s">
        <v>211</v>
      </c>
      <c r="E573" t="str">
        <f>VLOOKUP(F573,所有落地表!C:D,2,FALSE)</f>
        <v>ODS_R_APP_IDGUATINFO</v>
      </c>
      <c r="F573" t="s">
        <v>581</v>
      </c>
      <c r="G573" t="s">
        <v>220</v>
      </c>
      <c r="H573" t="str">
        <f t="shared" si="8"/>
        <v>APPID,APPNO</v>
      </c>
    </row>
    <row r="574" spans="1:8" x14ac:dyDescent="0.25">
      <c r="A574">
        <v>573</v>
      </c>
      <c r="B574" t="s">
        <v>211</v>
      </c>
      <c r="C574" t="s">
        <v>1419</v>
      </c>
      <c r="D574" t="s">
        <v>211</v>
      </c>
      <c r="E574" t="str">
        <f>VLOOKUP(F574,所有落地表!C:D,2,FALSE)</f>
        <v>ODS_R_APP_IDLINKADDR</v>
      </c>
      <c r="F574" t="s">
        <v>1333</v>
      </c>
      <c r="G574" t="s">
        <v>577</v>
      </c>
      <c r="H574" t="str">
        <f t="shared" si="8"/>
        <v>ADDRNO</v>
      </c>
    </row>
    <row r="575" spans="1:8" x14ac:dyDescent="0.25">
      <c r="A575">
        <v>574</v>
      </c>
      <c r="B575" t="s">
        <v>211</v>
      </c>
      <c r="C575" t="s">
        <v>1420</v>
      </c>
      <c r="D575" t="s">
        <v>211</v>
      </c>
      <c r="E575" t="str">
        <f>VLOOKUP(F575,所有落地表!C:D,2,FALSE)</f>
        <v>ODS_R_APP_IDLINKADDR</v>
      </c>
      <c r="F575" t="s">
        <v>1333</v>
      </c>
      <c r="G575" t="s">
        <v>1421</v>
      </c>
      <c r="H575" t="str">
        <f t="shared" si="8"/>
        <v>ADDRNO,TELPHONE</v>
      </c>
    </row>
    <row r="576" spans="1:8" x14ac:dyDescent="0.25">
      <c r="A576">
        <v>575</v>
      </c>
      <c r="B576" t="s">
        <v>211</v>
      </c>
      <c r="C576" t="s">
        <v>1422</v>
      </c>
      <c r="D576" t="s">
        <v>211</v>
      </c>
      <c r="E576" t="e">
        <f>VLOOKUP(F576,所有落地表!C:D,2,FALSE)</f>
        <v>#N/A</v>
      </c>
      <c r="F576" t="s">
        <v>870</v>
      </c>
      <c r="G576" t="s">
        <v>215</v>
      </c>
      <c r="H576" t="str">
        <f t="shared" si="8"/>
        <v>CONTNO</v>
      </c>
    </row>
    <row r="577" spans="1:8" x14ac:dyDescent="0.25">
      <c r="A577">
        <v>576</v>
      </c>
      <c r="B577" t="s">
        <v>211</v>
      </c>
      <c r="C577" t="s">
        <v>1423</v>
      </c>
      <c r="D577" t="s">
        <v>211</v>
      </c>
      <c r="E577" t="e">
        <f>VLOOKUP(F577,所有落地表!C:D,2,FALSE)</f>
        <v>#N/A</v>
      </c>
      <c r="F577" t="s">
        <v>644</v>
      </c>
      <c r="G577" t="s">
        <v>1424</v>
      </c>
      <c r="H577" t="str">
        <f t="shared" si="8"/>
        <v>DTL_ID</v>
      </c>
    </row>
    <row r="578" spans="1:8" x14ac:dyDescent="0.25">
      <c r="A578">
        <v>577</v>
      </c>
      <c r="B578" t="s">
        <v>211</v>
      </c>
      <c r="C578" t="s">
        <v>1425</v>
      </c>
      <c r="D578" t="s">
        <v>211</v>
      </c>
      <c r="E578" t="str">
        <f>VLOOKUP(F578,所有落地表!C:D,2,FALSE)</f>
        <v>ODS_R_COL_EARLYTASK</v>
      </c>
      <c r="F578" t="s">
        <v>1363</v>
      </c>
      <c r="G578" t="s">
        <v>215</v>
      </c>
      <c r="H578" t="str">
        <f t="shared" si="8"/>
        <v>CONTNO</v>
      </c>
    </row>
    <row r="579" spans="1:8" x14ac:dyDescent="0.25">
      <c r="A579">
        <v>578</v>
      </c>
      <c r="B579" t="s">
        <v>211</v>
      </c>
      <c r="C579" t="s">
        <v>1426</v>
      </c>
      <c r="D579" t="s">
        <v>211</v>
      </c>
      <c r="E579" t="str">
        <f>VLOOKUP(F579,所有落地表!C:D,2,FALSE)</f>
        <v>ODS_R_COL_EARLYTASK</v>
      </c>
      <c r="F579" t="s">
        <v>1363</v>
      </c>
      <c r="G579" t="s">
        <v>1427</v>
      </c>
      <c r="H579" t="str">
        <f t="shared" si="8"/>
        <v>CONTNO,TASKSTATE</v>
      </c>
    </row>
    <row r="580" spans="1:8" x14ac:dyDescent="0.25">
      <c r="A580">
        <v>579</v>
      </c>
      <c r="B580" t="s">
        <v>211</v>
      </c>
      <c r="C580" t="s">
        <v>1428</v>
      </c>
      <c r="D580" t="s">
        <v>211</v>
      </c>
      <c r="E580" t="str">
        <f>VLOOKUP(F580,所有落地表!C:D,2,FALSE)</f>
        <v>ODS_R_COL_OUTTRAILREG</v>
      </c>
      <c r="F580" t="s">
        <v>1387</v>
      </c>
      <c r="G580" t="s">
        <v>642</v>
      </c>
      <c r="H580" t="str">
        <f t="shared" ref="H580:H643" si="9">IF(F580=F579,H579&amp;","&amp;G580,G580)</f>
        <v>CONTID</v>
      </c>
    </row>
    <row r="581" spans="1:8" x14ac:dyDescent="0.25">
      <c r="A581">
        <v>580</v>
      </c>
      <c r="B581" t="s">
        <v>211</v>
      </c>
      <c r="C581" t="s">
        <v>1429</v>
      </c>
      <c r="D581" t="s">
        <v>211</v>
      </c>
      <c r="E581" t="e">
        <f>VLOOKUP(F581,所有落地表!C:D,2,FALSE)</f>
        <v>#N/A</v>
      </c>
      <c r="F581" t="s">
        <v>1430</v>
      </c>
      <c r="G581" t="s">
        <v>259</v>
      </c>
      <c r="H581" t="str">
        <f t="shared" si="9"/>
        <v>APPID</v>
      </c>
    </row>
    <row r="582" spans="1:8" x14ac:dyDescent="0.25">
      <c r="A582">
        <v>581</v>
      </c>
      <c r="B582" t="s">
        <v>211</v>
      </c>
      <c r="C582" t="s">
        <v>1431</v>
      </c>
      <c r="D582" t="s">
        <v>211</v>
      </c>
      <c r="E582" t="e">
        <f>VLOOKUP(F582,所有落地表!C:D,2,FALSE)</f>
        <v>#N/A</v>
      </c>
      <c r="F582" t="s">
        <v>1430</v>
      </c>
      <c r="G582" t="s">
        <v>1432</v>
      </c>
      <c r="H582" t="str">
        <f t="shared" si="9"/>
        <v>APPID,MOPER_AFC</v>
      </c>
    </row>
    <row r="583" spans="1:8" x14ac:dyDescent="0.25">
      <c r="A583">
        <v>582</v>
      </c>
      <c r="B583" t="s">
        <v>211</v>
      </c>
      <c r="C583" t="s">
        <v>1433</v>
      </c>
      <c r="D583" t="s">
        <v>211</v>
      </c>
      <c r="E583" t="e">
        <f>VLOOKUP(F583,所有落地表!C:D,2,FALSE)</f>
        <v>#N/A</v>
      </c>
      <c r="F583" t="s">
        <v>1430</v>
      </c>
      <c r="G583" t="s">
        <v>1434</v>
      </c>
      <c r="H583" t="str">
        <f t="shared" si="9"/>
        <v>APPID,MOPER_AFC,TYPE</v>
      </c>
    </row>
    <row r="584" spans="1:8" x14ac:dyDescent="0.25">
      <c r="A584">
        <v>583</v>
      </c>
      <c r="B584" t="s">
        <v>211</v>
      </c>
      <c r="C584" t="s">
        <v>1435</v>
      </c>
      <c r="D584" t="s">
        <v>211</v>
      </c>
      <c r="E584" t="e">
        <f>VLOOKUP(F584,所有落地表!C:D,2,FALSE)</f>
        <v>#N/A</v>
      </c>
      <c r="F584" t="s">
        <v>1162</v>
      </c>
      <c r="G584" t="s">
        <v>628</v>
      </c>
      <c r="H584" t="str">
        <f t="shared" si="9"/>
        <v>STATUS</v>
      </c>
    </row>
    <row r="585" spans="1:8" x14ac:dyDescent="0.25">
      <c r="A585">
        <v>584</v>
      </c>
      <c r="B585" t="s">
        <v>211</v>
      </c>
      <c r="C585" t="s">
        <v>1436</v>
      </c>
      <c r="D585" t="s">
        <v>211</v>
      </c>
      <c r="E585" t="e">
        <f>VLOOKUP(F585,所有落地表!C:D,2,FALSE)</f>
        <v>#N/A</v>
      </c>
      <c r="F585" t="s">
        <v>1162</v>
      </c>
      <c r="G585" t="s">
        <v>1437</v>
      </c>
      <c r="H585" t="str">
        <f t="shared" si="9"/>
        <v>STATUS,USERID</v>
      </c>
    </row>
    <row r="586" spans="1:8" x14ac:dyDescent="0.25">
      <c r="A586">
        <v>585</v>
      </c>
      <c r="B586" t="s">
        <v>211</v>
      </c>
      <c r="C586" t="s">
        <v>1438</v>
      </c>
      <c r="D586" t="s">
        <v>211</v>
      </c>
      <c r="E586" t="e">
        <f>VLOOKUP(F586,所有落地表!C:D,2,FALSE)</f>
        <v>#N/A</v>
      </c>
      <c r="F586" t="s">
        <v>1439</v>
      </c>
      <c r="G586" t="s">
        <v>1440</v>
      </c>
      <c r="H586" t="str">
        <f t="shared" si="9"/>
        <v>TRS_CODE</v>
      </c>
    </row>
    <row r="587" spans="1:8" x14ac:dyDescent="0.25">
      <c r="A587">
        <v>586</v>
      </c>
      <c r="B587" t="s">
        <v>207</v>
      </c>
      <c r="C587" t="s">
        <v>1441</v>
      </c>
      <c r="D587" t="s">
        <v>207</v>
      </c>
      <c r="E587" t="e">
        <f>VLOOKUP(F587,所有落地表!C:D,2,FALSE)</f>
        <v>#N/A</v>
      </c>
      <c r="F587" t="s">
        <v>1442</v>
      </c>
      <c r="G587" t="s">
        <v>210</v>
      </c>
      <c r="H587" t="str">
        <f t="shared" si="9"/>
        <v>ID</v>
      </c>
    </row>
    <row r="588" spans="1:8" x14ac:dyDescent="0.25">
      <c r="A588">
        <v>587</v>
      </c>
      <c r="B588" t="s">
        <v>207</v>
      </c>
      <c r="C588" t="s">
        <v>1443</v>
      </c>
      <c r="D588" t="s">
        <v>207</v>
      </c>
      <c r="E588" t="e">
        <f>VLOOKUP(F588,所有落地表!C:D,2,FALSE)</f>
        <v>#N/A</v>
      </c>
      <c r="F588" t="s">
        <v>1444</v>
      </c>
      <c r="G588" t="s">
        <v>210</v>
      </c>
      <c r="H588" t="str">
        <f t="shared" si="9"/>
        <v>ID</v>
      </c>
    </row>
    <row r="589" spans="1:8" x14ac:dyDescent="0.25">
      <c r="A589">
        <v>588</v>
      </c>
      <c r="B589" t="s">
        <v>207</v>
      </c>
      <c r="C589" t="s">
        <v>1445</v>
      </c>
      <c r="D589" t="s">
        <v>207</v>
      </c>
      <c r="E589" t="e">
        <f>VLOOKUP(F589,所有落地表!C:D,2,FALSE)</f>
        <v>#N/A</v>
      </c>
      <c r="F589" t="s">
        <v>1446</v>
      </c>
      <c r="G589" t="s">
        <v>1447</v>
      </c>
      <c r="H589" t="str">
        <f t="shared" si="9"/>
        <v>PORTALUSERID</v>
      </c>
    </row>
    <row r="590" spans="1:8" x14ac:dyDescent="0.25">
      <c r="A590">
        <v>589</v>
      </c>
      <c r="B590" t="s">
        <v>207</v>
      </c>
      <c r="C590" t="s">
        <v>1445</v>
      </c>
      <c r="D590" t="s">
        <v>207</v>
      </c>
      <c r="E590" t="e">
        <f>VLOOKUP(F590,所有落地表!C:D,2,FALSE)</f>
        <v>#N/A</v>
      </c>
      <c r="F590" t="s">
        <v>1446</v>
      </c>
      <c r="G590" t="s">
        <v>210</v>
      </c>
      <c r="H590" t="str">
        <f t="shared" si="9"/>
        <v>PORTALUSERID,ID</v>
      </c>
    </row>
    <row r="591" spans="1:8" x14ac:dyDescent="0.25">
      <c r="A591">
        <v>590</v>
      </c>
      <c r="B591" t="s">
        <v>207</v>
      </c>
      <c r="C591" t="s">
        <v>1448</v>
      </c>
      <c r="D591" t="s">
        <v>207</v>
      </c>
      <c r="E591" t="e">
        <f>VLOOKUP(F591,所有落地表!C:D,2,FALSE)</f>
        <v>#N/A</v>
      </c>
      <c r="F591" t="s">
        <v>501</v>
      </c>
      <c r="G591" t="s">
        <v>1449</v>
      </c>
      <c r="H591" t="str">
        <f t="shared" si="9"/>
        <v>ACTIONDELEGATION_</v>
      </c>
    </row>
    <row r="592" spans="1:8" x14ac:dyDescent="0.25">
      <c r="A592">
        <v>591</v>
      </c>
      <c r="B592" t="s">
        <v>207</v>
      </c>
      <c r="C592" t="s">
        <v>1450</v>
      </c>
      <c r="D592" t="s">
        <v>207</v>
      </c>
      <c r="E592" t="e">
        <f>VLOOKUP(F592,所有落地表!C:D,2,FALSE)</f>
        <v>#N/A</v>
      </c>
      <c r="F592" t="s">
        <v>501</v>
      </c>
      <c r="G592" t="s">
        <v>1451</v>
      </c>
      <c r="H592" t="str">
        <f t="shared" si="9"/>
        <v>ACTIONDELEGATION_,EVENT_</v>
      </c>
    </row>
    <row r="593" spans="1:8" x14ac:dyDescent="0.25">
      <c r="A593">
        <v>592</v>
      </c>
      <c r="B593" t="s">
        <v>207</v>
      </c>
      <c r="C593" t="s">
        <v>1452</v>
      </c>
      <c r="D593" t="s">
        <v>207</v>
      </c>
      <c r="E593" t="e">
        <f>VLOOKUP(F593,所有落地表!C:D,2,FALSE)</f>
        <v>#N/A</v>
      </c>
      <c r="F593" t="s">
        <v>501</v>
      </c>
      <c r="G593" t="s">
        <v>1453</v>
      </c>
      <c r="H593" t="str">
        <f t="shared" si="9"/>
        <v>ACTIONDELEGATION_,EVENT_,PROCESSDEFINITION_</v>
      </c>
    </row>
    <row r="594" spans="1:8" x14ac:dyDescent="0.25">
      <c r="A594">
        <v>593</v>
      </c>
      <c r="B594" t="s">
        <v>207</v>
      </c>
      <c r="C594" t="s">
        <v>1454</v>
      </c>
      <c r="D594" t="s">
        <v>207</v>
      </c>
      <c r="E594" t="e">
        <f>VLOOKUP(F594,所有落地表!C:D,2,FALSE)</f>
        <v>#N/A</v>
      </c>
      <c r="F594" t="s">
        <v>397</v>
      </c>
      <c r="G594" t="s">
        <v>1455</v>
      </c>
      <c r="H594" t="str">
        <f t="shared" si="9"/>
        <v>SESSION_ID</v>
      </c>
    </row>
    <row r="595" spans="1:8" x14ac:dyDescent="0.25">
      <c r="A595">
        <v>594</v>
      </c>
      <c r="B595" t="s">
        <v>207</v>
      </c>
      <c r="C595" t="s">
        <v>1456</v>
      </c>
      <c r="D595" t="s">
        <v>207</v>
      </c>
      <c r="E595" t="str">
        <f>VLOOKUP(F595,所有落地表!C:D,2,FALSE)</f>
        <v>CJBPM_WORKFLOW_HISTORY_EXT</v>
      </c>
      <c r="F595" t="s">
        <v>562</v>
      </c>
      <c r="G595" t="s">
        <v>574</v>
      </c>
      <c r="H595" t="str">
        <f t="shared" si="9"/>
        <v>WORKFLOW_HISTORY_ID</v>
      </c>
    </row>
    <row r="596" spans="1:8" x14ac:dyDescent="0.25">
      <c r="A596">
        <v>595</v>
      </c>
      <c r="B596" t="s">
        <v>207</v>
      </c>
      <c r="C596" t="s">
        <v>1457</v>
      </c>
      <c r="D596" t="s">
        <v>207</v>
      </c>
      <c r="E596" t="str">
        <f>VLOOKUP(F596,所有落地表!C:D,2,FALSE)</f>
        <v>ODS_CJBPM_WORKFLOW_HISTORY</v>
      </c>
      <c r="F596" t="s">
        <v>573</v>
      </c>
      <c r="G596" t="s">
        <v>1458</v>
      </c>
      <c r="H596" t="str">
        <f t="shared" si="9"/>
        <v>PROCESS_INSTANCE_ID</v>
      </c>
    </row>
    <row r="597" spans="1:8" x14ac:dyDescent="0.25">
      <c r="A597">
        <v>596</v>
      </c>
      <c r="B597" t="s">
        <v>207</v>
      </c>
      <c r="C597" t="s">
        <v>1459</v>
      </c>
      <c r="D597" t="s">
        <v>207</v>
      </c>
      <c r="E597" t="str">
        <f>VLOOKUP(F597,所有落地表!C:D,2,FALSE)</f>
        <v>ODS_CJBPM_WORKFLOW_HISTORY</v>
      </c>
      <c r="F597" t="s">
        <v>573</v>
      </c>
      <c r="G597" t="s">
        <v>1460</v>
      </c>
      <c r="H597" t="str">
        <f t="shared" si="9"/>
        <v>PROCESS_INSTANCE_ID,FLAG</v>
      </c>
    </row>
    <row r="598" spans="1:8" x14ac:dyDescent="0.25">
      <c r="A598">
        <v>597</v>
      </c>
      <c r="B598" t="s">
        <v>207</v>
      </c>
      <c r="C598" t="s">
        <v>1459</v>
      </c>
      <c r="D598" t="s">
        <v>207</v>
      </c>
      <c r="E598" t="str">
        <f>VLOOKUP(F598,所有落地表!C:D,2,FALSE)</f>
        <v>ODS_CJBPM_WORKFLOW_HISTORY</v>
      </c>
      <c r="F598" t="s">
        <v>573</v>
      </c>
      <c r="G598" t="s">
        <v>1461</v>
      </c>
      <c r="H598" t="str">
        <f t="shared" si="9"/>
        <v>PROCESS_INSTANCE_ID,FLAG,CREATED_DATE</v>
      </c>
    </row>
    <row r="599" spans="1:8" x14ac:dyDescent="0.25">
      <c r="A599">
        <v>598</v>
      </c>
      <c r="B599" t="s">
        <v>207</v>
      </c>
      <c r="C599" t="s">
        <v>1459</v>
      </c>
      <c r="D599" t="s">
        <v>207</v>
      </c>
      <c r="E599" t="str">
        <f>VLOOKUP(F599,所有落地表!C:D,2,FALSE)</f>
        <v>ODS_CJBPM_WORKFLOW_HISTORY</v>
      </c>
      <c r="F599" t="s">
        <v>573</v>
      </c>
      <c r="G599" t="s">
        <v>1462</v>
      </c>
      <c r="H599" t="str">
        <f t="shared" si="9"/>
        <v>PROCESS_INSTANCE_ID,FLAG,CREATED_DATE,TASK_TYPE</v>
      </c>
    </row>
    <row r="600" spans="1:8" x14ac:dyDescent="0.25">
      <c r="A600">
        <v>599</v>
      </c>
      <c r="B600" t="s">
        <v>207</v>
      </c>
      <c r="C600" t="s">
        <v>1459</v>
      </c>
      <c r="D600" t="s">
        <v>207</v>
      </c>
      <c r="E600" t="str">
        <f>VLOOKUP(F600,所有落地表!C:D,2,FALSE)</f>
        <v>ODS_CJBPM_WORKFLOW_HISTORY</v>
      </c>
      <c r="F600" t="s">
        <v>573</v>
      </c>
      <c r="G600" t="s">
        <v>1463</v>
      </c>
      <c r="H600" t="str">
        <f t="shared" si="9"/>
        <v>PROCESS_INSTANCE_ID,FLAG,CREATED_DATE,TASK_TYPE,IS_EXTEND</v>
      </c>
    </row>
    <row r="601" spans="1:8" x14ac:dyDescent="0.25">
      <c r="A601">
        <v>600</v>
      </c>
      <c r="B601" t="s">
        <v>207</v>
      </c>
      <c r="C601" t="s">
        <v>1464</v>
      </c>
      <c r="D601" t="s">
        <v>207</v>
      </c>
      <c r="E601" t="str">
        <f>VLOOKUP(F601,所有落地表!C:D,2,FALSE)</f>
        <v>ODS_CJBPM_WORKFLOW_HISTORY</v>
      </c>
      <c r="F601" t="s">
        <v>573</v>
      </c>
      <c r="G601" t="s">
        <v>1458</v>
      </c>
      <c r="H601" t="str">
        <f t="shared" si="9"/>
        <v>PROCESS_INSTANCE_ID,FLAG,CREATED_DATE,TASK_TYPE,IS_EXTEND,PROCESS_INSTANCE_ID</v>
      </c>
    </row>
    <row r="602" spans="1:8" x14ac:dyDescent="0.25">
      <c r="A602">
        <v>601</v>
      </c>
      <c r="B602" t="s">
        <v>207</v>
      </c>
      <c r="C602" t="s">
        <v>1464</v>
      </c>
      <c r="D602" t="s">
        <v>207</v>
      </c>
      <c r="E602" t="str">
        <f>VLOOKUP(F602,所有落地表!C:D,2,FALSE)</f>
        <v>ODS_CJBPM_WORKFLOW_HISTORY</v>
      </c>
      <c r="F602" t="s">
        <v>573</v>
      </c>
      <c r="G602" t="s">
        <v>1462</v>
      </c>
      <c r="H602" t="str">
        <f t="shared" si="9"/>
        <v>PROCESS_INSTANCE_ID,FLAG,CREATED_DATE,TASK_TYPE,IS_EXTEND,PROCESS_INSTANCE_ID,TASK_TYPE</v>
      </c>
    </row>
    <row r="603" spans="1:8" x14ac:dyDescent="0.25">
      <c r="A603">
        <v>602</v>
      </c>
      <c r="B603" t="s">
        <v>207</v>
      </c>
      <c r="C603" t="s">
        <v>1464</v>
      </c>
      <c r="D603" t="s">
        <v>207</v>
      </c>
      <c r="E603" t="str">
        <f>VLOOKUP(F603,所有落地表!C:D,2,FALSE)</f>
        <v>ODS_CJBPM_WORKFLOW_HISTORY</v>
      </c>
      <c r="F603" t="s">
        <v>573</v>
      </c>
      <c r="G603" t="s">
        <v>1465</v>
      </c>
      <c r="H603" t="str">
        <f t="shared" si="9"/>
        <v>PROCESS_INSTANCE_ID,FLAG,CREATED_DATE,TASK_TYPE,IS_EXTEND,PROCESS_INSTANCE_ID,TASK_TYPE,LAST_UPDATED_BY</v>
      </c>
    </row>
    <row r="604" spans="1:8" x14ac:dyDescent="0.25">
      <c r="A604">
        <v>603</v>
      </c>
      <c r="B604" t="s">
        <v>207</v>
      </c>
      <c r="C604" t="s">
        <v>1466</v>
      </c>
      <c r="D604" t="s">
        <v>207</v>
      </c>
      <c r="E604" t="str">
        <f>VLOOKUP(F604,所有落地表!C:D,2,FALSE)</f>
        <v>ODS_CJBPM_WORKFLOW_HISTORY</v>
      </c>
      <c r="F604" t="s">
        <v>573</v>
      </c>
      <c r="G604" t="s">
        <v>1462</v>
      </c>
      <c r="H604" t="str">
        <f t="shared" si="9"/>
        <v>PROCESS_INSTANCE_ID,FLAG,CREATED_DATE,TASK_TYPE,IS_EXTEND,PROCESS_INSTANCE_ID,TASK_TYPE,LAST_UPDATED_BY,TASK_TYPE</v>
      </c>
    </row>
    <row r="605" spans="1:8" x14ac:dyDescent="0.25">
      <c r="A605">
        <v>604</v>
      </c>
      <c r="B605" t="s">
        <v>207</v>
      </c>
      <c r="C605" t="s">
        <v>1466</v>
      </c>
      <c r="D605" t="s">
        <v>207</v>
      </c>
      <c r="E605" t="str">
        <f>VLOOKUP(F605,所有落地表!C:D,2,FALSE)</f>
        <v>ODS_CJBPM_WORKFLOW_HISTORY</v>
      </c>
      <c r="F605" t="s">
        <v>573</v>
      </c>
      <c r="G605" t="s">
        <v>1465</v>
      </c>
      <c r="H605" t="str">
        <f t="shared" si="9"/>
        <v>PROCESS_INSTANCE_ID,FLAG,CREATED_DATE,TASK_TYPE,IS_EXTEND,PROCESS_INSTANCE_ID,TASK_TYPE,LAST_UPDATED_BY,TASK_TYPE,LAST_UPDATED_BY</v>
      </c>
    </row>
    <row r="606" spans="1:8" x14ac:dyDescent="0.25">
      <c r="A606">
        <v>605</v>
      </c>
      <c r="B606" t="s">
        <v>207</v>
      </c>
      <c r="C606" t="s">
        <v>1467</v>
      </c>
      <c r="D606" t="s">
        <v>207</v>
      </c>
      <c r="E606" t="str">
        <f>VLOOKUP(F606,所有落地表!C:D,2,FALSE)</f>
        <v>ODS_CJBPM_WORKFLOW_HISTORY</v>
      </c>
      <c r="F606" t="s">
        <v>573</v>
      </c>
      <c r="G606" t="s">
        <v>836</v>
      </c>
      <c r="H606" t="str">
        <f t="shared" si="9"/>
        <v>PROCESS_INSTANCE_ID,FLAG,CREATED_DATE,TASK_TYPE,IS_EXTEND,PROCESS_INSTANCE_ID,TASK_TYPE,LAST_UPDATED_BY,TASK_TYPE,LAST_UPDATED_BY,ORDER_TYPE</v>
      </c>
    </row>
    <row r="607" spans="1:8" x14ac:dyDescent="0.25">
      <c r="A607">
        <v>606</v>
      </c>
      <c r="B607" t="s">
        <v>207</v>
      </c>
      <c r="C607" t="s">
        <v>1468</v>
      </c>
      <c r="D607" t="s">
        <v>207</v>
      </c>
      <c r="E607" t="str">
        <f>VLOOKUP(F607,所有落地表!C:D,2,FALSE)</f>
        <v>ODS_CJBPM_WORKFLOW_HISTORY</v>
      </c>
      <c r="F607" t="s">
        <v>573</v>
      </c>
      <c r="G607" t="s">
        <v>1469</v>
      </c>
      <c r="H607" t="str">
        <f t="shared" si="9"/>
        <v>PROCESS_INSTANCE_ID,FLAG,CREATED_DATE,TASK_TYPE,IS_EXTEND,PROCESS_INSTANCE_ID,TASK_TYPE,LAST_UPDATED_BY,TASK_TYPE,LAST_UPDATED_BY,ORDER_TYPE,CURRENT_NODE_NAME</v>
      </c>
    </row>
    <row r="608" spans="1:8" x14ac:dyDescent="0.25">
      <c r="A608">
        <v>607</v>
      </c>
      <c r="B608" t="s">
        <v>207</v>
      </c>
      <c r="C608" t="s">
        <v>1470</v>
      </c>
      <c r="D608" t="s">
        <v>207</v>
      </c>
      <c r="E608" t="str">
        <f>VLOOKUP(F608,所有落地表!C:D,2,FALSE)</f>
        <v>ODS_CJBPM_WORKFLOW_HISTORY</v>
      </c>
      <c r="F608" t="s">
        <v>573</v>
      </c>
      <c r="G608" t="s">
        <v>1469</v>
      </c>
      <c r="H608" t="str">
        <f t="shared" si="9"/>
        <v>PROCESS_INSTANCE_ID,FLAG,CREATED_DATE,TASK_TYPE,IS_EXTEND,PROCESS_INSTANCE_ID,TASK_TYPE,LAST_UPDATED_BY,TASK_TYPE,LAST_UPDATED_BY,ORDER_TYPE,CURRENT_NODE_NAME,CURRENT_NODE_NAME</v>
      </c>
    </row>
    <row r="609" spans="1:8" x14ac:dyDescent="0.25">
      <c r="A609">
        <v>608</v>
      </c>
      <c r="B609" t="s">
        <v>207</v>
      </c>
      <c r="C609" t="s">
        <v>1470</v>
      </c>
      <c r="D609" t="s">
        <v>207</v>
      </c>
      <c r="E609" t="str">
        <f>VLOOKUP(F609,所有落地表!C:D,2,FALSE)</f>
        <v>ODS_CJBPM_WORKFLOW_HISTORY</v>
      </c>
      <c r="F609" t="s">
        <v>573</v>
      </c>
      <c r="G609" t="s">
        <v>836</v>
      </c>
      <c r="H609" t="str">
        <f t="shared" si="9"/>
        <v>PROCESS_INSTANCE_ID,FLAG,CREATED_DATE,TASK_TYPE,IS_EXTEND,PROCESS_INSTANCE_ID,TASK_TYPE,LAST_UPDATED_BY,TASK_TYPE,LAST_UPDATED_BY,ORDER_TYPE,CURRENT_NODE_NAME,CURRENT_NODE_NAME,ORDER_TYPE</v>
      </c>
    </row>
    <row r="610" spans="1:8" x14ac:dyDescent="0.25">
      <c r="A610">
        <v>609</v>
      </c>
      <c r="B610" t="s">
        <v>207</v>
      </c>
      <c r="C610" t="s">
        <v>1471</v>
      </c>
      <c r="D610" t="s">
        <v>207</v>
      </c>
      <c r="E610" t="str">
        <f>VLOOKUP(F610,所有落地表!C:D,2,FALSE)</f>
        <v>ODS_CJBPM_WORKFLOW_HISTORY</v>
      </c>
      <c r="F610" t="s">
        <v>573</v>
      </c>
      <c r="G610" t="s">
        <v>837</v>
      </c>
      <c r="H610" t="str">
        <f t="shared" si="9"/>
        <v>PROCESS_INSTANCE_ID,FLAG,CREATED_DATE,TASK_TYPE,IS_EXTEND,PROCESS_INSTANCE_ID,TASK_TYPE,LAST_UPDATED_BY,TASK_TYPE,LAST_UPDATED_BY,ORDER_TYPE,CURRENT_NODE_NAME,CURRENT_NODE_NAME,ORDER_TYPE,BUSINESS_ID</v>
      </c>
    </row>
    <row r="611" spans="1:8" x14ac:dyDescent="0.25">
      <c r="A611">
        <v>610</v>
      </c>
      <c r="B611" t="s">
        <v>207</v>
      </c>
      <c r="C611" t="s">
        <v>1472</v>
      </c>
      <c r="D611" t="s">
        <v>207</v>
      </c>
      <c r="E611" t="str">
        <f>VLOOKUP(F611,所有落地表!C:D,2,FALSE)</f>
        <v>ODS_CJBPM_WORKFLOW_HISTORY</v>
      </c>
      <c r="F611" t="s">
        <v>573</v>
      </c>
      <c r="G611" t="s">
        <v>1458</v>
      </c>
      <c r="H611" t="str">
        <f t="shared" si="9"/>
        <v>PROCESS_INSTANCE_ID,FLAG,CREATED_DATE,TASK_TYPE,IS_EXTEND,PROCESS_INSTANCE_ID,TASK_TYPE,LAST_UPDATED_BY,TASK_TYPE,LAST_UPDATED_BY,ORDER_TYPE,CURRENT_NODE_NAME,CURRENT_NODE_NAME,ORDER_TYPE,BUSINESS_ID,PROCESS_INSTANCE_ID</v>
      </c>
    </row>
    <row r="612" spans="1:8" x14ac:dyDescent="0.25">
      <c r="A612">
        <v>611</v>
      </c>
      <c r="B612" t="s">
        <v>207</v>
      </c>
      <c r="C612" t="s">
        <v>1472</v>
      </c>
      <c r="D612" t="s">
        <v>207</v>
      </c>
      <c r="E612" t="str">
        <f>VLOOKUP(F612,所有落地表!C:D,2,FALSE)</f>
        <v>ODS_CJBPM_WORKFLOW_HISTORY</v>
      </c>
      <c r="F612" t="s">
        <v>573</v>
      </c>
      <c r="G612" t="s">
        <v>1465</v>
      </c>
      <c r="H612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</v>
      </c>
    </row>
    <row r="613" spans="1:8" x14ac:dyDescent="0.25">
      <c r="A613">
        <v>612</v>
      </c>
      <c r="B613" t="s">
        <v>207</v>
      </c>
      <c r="C613" t="s">
        <v>1473</v>
      </c>
      <c r="D613" t="s">
        <v>207</v>
      </c>
      <c r="E613" t="str">
        <f>VLOOKUP(F613,所有落地表!C:D,2,FALSE)</f>
        <v>ODS_CJBPM_WORKFLOW_HISTORY</v>
      </c>
      <c r="F613" t="s">
        <v>573</v>
      </c>
      <c r="G613" t="s">
        <v>1474</v>
      </c>
      <c r="H613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</v>
      </c>
    </row>
    <row r="614" spans="1:8" x14ac:dyDescent="0.25">
      <c r="A614">
        <v>613</v>
      </c>
      <c r="B614" t="s">
        <v>207</v>
      </c>
      <c r="C614" t="s">
        <v>1473</v>
      </c>
      <c r="D614" t="s">
        <v>207</v>
      </c>
      <c r="E614" t="str">
        <f>VLOOKUP(F614,所有落地表!C:D,2,FALSE)</f>
        <v>ODS_CJBPM_WORKFLOW_HISTORY</v>
      </c>
      <c r="F614" t="s">
        <v>573</v>
      </c>
      <c r="G614" t="s">
        <v>1475</v>
      </c>
      <c r="H614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</v>
      </c>
    </row>
    <row r="615" spans="1:8" x14ac:dyDescent="0.25">
      <c r="A615">
        <v>614</v>
      </c>
      <c r="B615" t="s">
        <v>207</v>
      </c>
      <c r="C615" t="s">
        <v>1476</v>
      </c>
      <c r="D615" t="s">
        <v>207</v>
      </c>
      <c r="E615" t="str">
        <f>VLOOKUP(F615,所有落地表!C:D,2,FALSE)</f>
        <v>ODS_CJBPM_WORKFLOW_HISTORY</v>
      </c>
      <c r="F615" t="s">
        <v>573</v>
      </c>
      <c r="G615" t="s">
        <v>1475</v>
      </c>
      <c r="H615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</v>
      </c>
    </row>
    <row r="616" spans="1:8" x14ac:dyDescent="0.25">
      <c r="A616">
        <v>615</v>
      </c>
      <c r="B616" t="s">
        <v>207</v>
      </c>
      <c r="C616" t="s">
        <v>1477</v>
      </c>
      <c r="D616" t="s">
        <v>207</v>
      </c>
      <c r="E616" t="str">
        <f>VLOOKUP(F616,所有落地表!C:D,2,FALSE)</f>
        <v>ODS_CJBPM_WORKFLOW_HISTORY</v>
      </c>
      <c r="F616" t="s">
        <v>573</v>
      </c>
      <c r="G616" t="s">
        <v>1474</v>
      </c>
      <c r="H616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</v>
      </c>
    </row>
    <row r="617" spans="1:8" x14ac:dyDescent="0.25">
      <c r="A617">
        <v>616</v>
      </c>
      <c r="B617" t="s">
        <v>207</v>
      </c>
      <c r="C617" t="s">
        <v>1478</v>
      </c>
      <c r="D617" t="s">
        <v>207</v>
      </c>
      <c r="E617" t="str">
        <f>VLOOKUP(F617,所有落地表!C:D,2,FALSE)</f>
        <v>ODS_CJBPM_WORKFLOW_HISTORY</v>
      </c>
      <c r="F617" t="s">
        <v>573</v>
      </c>
      <c r="G617" t="s">
        <v>1479</v>
      </c>
      <c r="H617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</v>
      </c>
    </row>
    <row r="618" spans="1:8" x14ac:dyDescent="0.25">
      <c r="A618">
        <v>617</v>
      </c>
      <c r="B618" t="s">
        <v>207</v>
      </c>
      <c r="C618" t="s">
        <v>1480</v>
      </c>
      <c r="D618" t="s">
        <v>207</v>
      </c>
      <c r="E618" t="str">
        <f>VLOOKUP(F618,所有落地表!C:D,2,FALSE)</f>
        <v>ODS_CJBPM_WORKFLOW_HISTORY</v>
      </c>
      <c r="F618" t="s">
        <v>573</v>
      </c>
      <c r="G618" t="s">
        <v>1481</v>
      </c>
      <c r="H618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</v>
      </c>
    </row>
    <row r="619" spans="1:8" x14ac:dyDescent="0.25">
      <c r="A619">
        <v>618</v>
      </c>
      <c r="B619" t="s">
        <v>207</v>
      </c>
      <c r="C619" t="s">
        <v>1482</v>
      </c>
      <c r="D619" t="s">
        <v>207</v>
      </c>
      <c r="E619" t="str">
        <f>VLOOKUP(F619,所有落地表!C:D,2,FALSE)</f>
        <v>ODS_CJBPM_WORKFLOW_HISTORY</v>
      </c>
      <c r="F619" t="s">
        <v>573</v>
      </c>
      <c r="G619" t="s">
        <v>1483</v>
      </c>
      <c r="H619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</v>
      </c>
    </row>
    <row r="620" spans="1:8" x14ac:dyDescent="0.25">
      <c r="A620">
        <v>619</v>
      </c>
      <c r="B620" t="s">
        <v>207</v>
      </c>
      <c r="C620" t="s">
        <v>1484</v>
      </c>
      <c r="D620" t="s">
        <v>207</v>
      </c>
      <c r="E620" t="str">
        <f>VLOOKUP(F620,所有落地表!C:D,2,FALSE)</f>
        <v>ODS_CJBPM_WORKFLOW_HISTORY</v>
      </c>
      <c r="F620" t="s">
        <v>573</v>
      </c>
      <c r="G620" t="s">
        <v>837</v>
      </c>
      <c r="H620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</v>
      </c>
    </row>
    <row r="621" spans="1:8" x14ac:dyDescent="0.25">
      <c r="A621">
        <v>620</v>
      </c>
      <c r="B621" t="s">
        <v>207</v>
      </c>
      <c r="C621" t="s">
        <v>1484</v>
      </c>
      <c r="D621" t="s">
        <v>207</v>
      </c>
      <c r="E621" t="str">
        <f>VLOOKUP(F621,所有落地表!C:D,2,FALSE)</f>
        <v>ODS_CJBPM_WORKFLOW_HISTORY</v>
      </c>
      <c r="F621" t="s">
        <v>573</v>
      </c>
      <c r="G621" t="s">
        <v>836</v>
      </c>
      <c r="H621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</v>
      </c>
    </row>
    <row r="622" spans="1:8" x14ac:dyDescent="0.25">
      <c r="A622">
        <v>621</v>
      </c>
      <c r="B622" t="s">
        <v>207</v>
      </c>
      <c r="C622" t="s">
        <v>1485</v>
      </c>
      <c r="D622" t="s">
        <v>207</v>
      </c>
      <c r="E622" t="str">
        <f>VLOOKUP(F622,所有落地表!C:D,2,FALSE)</f>
        <v>ODS_CJBPM_WORKFLOW_HISTORY</v>
      </c>
      <c r="F622" t="s">
        <v>573</v>
      </c>
      <c r="G622" t="s">
        <v>1469</v>
      </c>
      <c r="H622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</v>
      </c>
    </row>
    <row r="623" spans="1:8" x14ac:dyDescent="0.25">
      <c r="A623">
        <v>622</v>
      </c>
      <c r="B623" t="s">
        <v>207</v>
      </c>
      <c r="C623" t="s">
        <v>1485</v>
      </c>
      <c r="D623" t="s">
        <v>207</v>
      </c>
      <c r="E623" t="str">
        <f>VLOOKUP(F623,所有落地表!C:D,2,FALSE)</f>
        <v>ODS_CJBPM_WORKFLOW_HISTORY</v>
      </c>
      <c r="F623" t="s">
        <v>573</v>
      </c>
      <c r="G623" t="s">
        <v>836</v>
      </c>
      <c r="H623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,ORDER_TYPE</v>
      </c>
    </row>
    <row r="624" spans="1:8" x14ac:dyDescent="0.25">
      <c r="A624">
        <v>623</v>
      </c>
      <c r="B624" t="s">
        <v>207</v>
      </c>
      <c r="C624" t="s">
        <v>1485</v>
      </c>
      <c r="D624" t="s">
        <v>207</v>
      </c>
      <c r="E624" t="str">
        <f>VLOOKUP(F624,所有落地表!C:D,2,FALSE)</f>
        <v>ODS_CJBPM_WORKFLOW_HISTORY</v>
      </c>
      <c r="F624" t="s">
        <v>573</v>
      </c>
      <c r="G624" t="s">
        <v>1462</v>
      </c>
      <c r="H624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,ORDER_TYPE,TASK_TYPE</v>
      </c>
    </row>
    <row r="625" spans="1:8" x14ac:dyDescent="0.25">
      <c r="A625">
        <v>624</v>
      </c>
      <c r="B625" t="s">
        <v>207</v>
      </c>
      <c r="C625" t="s">
        <v>1486</v>
      </c>
      <c r="D625" t="s">
        <v>207</v>
      </c>
      <c r="E625" t="e">
        <f>VLOOKUP(F625,所有落地表!C:D,2,FALSE)</f>
        <v>#N/A</v>
      </c>
      <c r="F625" t="s">
        <v>515</v>
      </c>
      <c r="G625" t="s">
        <v>1453</v>
      </c>
      <c r="H625" t="str">
        <f t="shared" si="9"/>
        <v>PROCESSDEFINITION_</v>
      </c>
    </row>
    <row r="626" spans="1:8" x14ac:dyDescent="0.25">
      <c r="A626">
        <v>625</v>
      </c>
      <c r="B626" t="s">
        <v>207</v>
      </c>
      <c r="C626" t="s">
        <v>1487</v>
      </c>
      <c r="D626" t="s">
        <v>207</v>
      </c>
      <c r="E626" t="e">
        <f>VLOOKUP(F626,所有落地表!C:D,2,FALSE)</f>
        <v>#N/A</v>
      </c>
      <c r="F626" t="s">
        <v>530</v>
      </c>
      <c r="G626" t="s">
        <v>270</v>
      </c>
      <c r="H626" t="str">
        <f t="shared" si="9"/>
        <v>PROCESSINSTANCE_</v>
      </c>
    </row>
    <row r="627" spans="1:8" x14ac:dyDescent="0.25">
      <c r="A627">
        <v>626</v>
      </c>
      <c r="B627" t="s">
        <v>207</v>
      </c>
      <c r="C627" t="s">
        <v>1488</v>
      </c>
      <c r="D627" t="s">
        <v>207</v>
      </c>
      <c r="E627" t="e">
        <f>VLOOKUP(F627,所有落地表!C:D,2,FALSE)</f>
        <v>#N/A</v>
      </c>
      <c r="F627" t="s">
        <v>530</v>
      </c>
      <c r="G627" t="s">
        <v>272</v>
      </c>
      <c r="H627" t="str">
        <f t="shared" si="9"/>
        <v>PROCESSINSTANCE_,TOKEN_</v>
      </c>
    </row>
    <row r="628" spans="1:8" x14ac:dyDescent="0.25">
      <c r="A628">
        <v>627</v>
      </c>
      <c r="B628" t="s">
        <v>207</v>
      </c>
      <c r="C628" t="s">
        <v>1489</v>
      </c>
      <c r="D628" t="s">
        <v>207</v>
      </c>
      <c r="E628" t="e">
        <f>VLOOKUP(F628,所有落地表!C:D,2,FALSE)</f>
        <v>#N/A</v>
      </c>
      <c r="F628" t="s">
        <v>530</v>
      </c>
      <c r="G628" t="s">
        <v>552</v>
      </c>
      <c r="H628" t="str">
        <f t="shared" si="9"/>
        <v>PROCESSINSTANCE_,TOKEN_,TASKINSTANCE_</v>
      </c>
    </row>
    <row r="629" spans="1:8" x14ac:dyDescent="0.25">
      <c r="A629">
        <v>628</v>
      </c>
      <c r="B629" t="s">
        <v>207</v>
      </c>
      <c r="C629" t="s">
        <v>1490</v>
      </c>
      <c r="D629" t="s">
        <v>207</v>
      </c>
      <c r="E629" t="e">
        <f>VLOOKUP(F629,所有落地表!C:D,2,FALSE)</f>
        <v>#N/A</v>
      </c>
      <c r="F629" t="s">
        <v>532</v>
      </c>
      <c r="G629" t="s">
        <v>1453</v>
      </c>
      <c r="H629" t="str">
        <f t="shared" si="9"/>
        <v>PROCESSDEFINITION_</v>
      </c>
    </row>
    <row r="630" spans="1:8" x14ac:dyDescent="0.25">
      <c r="A630">
        <v>629</v>
      </c>
      <c r="B630" t="s">
        <v>207</v>
      </c>
      <c r="C630" t="s">
        <v>1491</v>
      </c>
      <c r="D630" t="s">
        <v>207</v>
      </c>
      <c r="E630" t="e">
        <f>VLOOKUP(F630,所有落地表!C:D,2,FALSE)</f>
        <v>#N/A</v>
      </c>
      <c r="F630" t="s">
        <v>534</v>
      </c>
      <c r="G630" t="s">
        <v>270</v>
      </c>
      <c r="H630" t="str">
        <f t="shared" si="9"/>
        <v>PROCESSINSTANCE_</v>
      </c>
    </row>
    <row r="631" spans="1:8" x14ac:dyDescent="0.25">
      <c r="A631">
        <v>630</v>
      </c>
      <c r="B631" t="s">
        <v>207</v>
      </c>
      <c r="C631" t="s">
        <v>1492</v>
      </c>
      <c r="D631" t="s">
        <v>207</v>
      </c>
      <c r="E631" t="e">
        <f>VLOOKUP(F631,所有落地表!C:D,2,FALSE)</f>
        <v>#N/A</v>
      </c>
      <c r="F631" t="s">
        <v>536</v>
      </c>
      <c r="G631" t="s">
        <v>1493</v>
      </c>
      <c r="H631" t="str">
        <f t="shared" si="9"/>
        <v>ACTION_</v>
      </c>
    </row>
    <row r="632" spans="1:8" x14ac:dyDescent="0.25">
      <c r="A632">
        <v>631</v>
      </c>
      <c r="B632" t="s">
        <v>207</v>
      </c>
      <c r="C632" t="s">
        <v>1494</v>
      </c>
      <c r="D632" t="s">
        <v>207</v>
      </c>
      <c r="E632" t="e">
        <f>VLOOKUP(F632,所有落地表!C:D,2,FALSE)</f>
        <v>#N/A</v>
      </c>
      <c r="F632" t="s">
        <v>536</v>
      </c>
      <c r="G632" t="s">
        <v>1453</v>
      </c>
      <c r="H632" t="str">
        <f t="shared" si="9"/>
        <v>ACTION_,PROCESSDEFINITION_</v>
      </c>
    </row>
    <row r="633" spans="1:8" x14ac:dyDescent="0.25">
      <c r="A633">
        <v>632</v>
      </c>
      <c r="B633" t="s">
        <v>207</v>
      </c>
      <c r="C633" t="s">
        <v>1495</v>
      </c>
      <c r="D633" t="s">
        <v>207</v>
      </c>
      <c r="E633" t="e">
        <f>VLOOKUP(F633,所有落地表!C:D,2,FALSE)</f>
        <v>#N/A</v>
      </c>
      <c r="F633" t="s">
        <v>536</v>
      </c>
      <c r="G633" t="s">
        <v>1496</v>
      </c>
      <c r="H633" t="str">
        <f t="shared" si="9"/>
        <v>ACTION_,PROCESSDEFINITION_,SUPERSTATE_</v>
      </c>
    </row>
    <row r="634" spans="1:8" x14ac:dyDescent="0.25">
      <c r="A634">
        <v>633</v>
      </c>
      <c r="B634" t="s">
        <v>207</v>
      </c>
      <c r="C634" t="s">
        <v>1497</v>
      </c>
      <c r="D634" t="s">
        <v>207</v>
      </c>
      <c r="E634" t="e">
        <f>VLOOKUP(F634,所有落地表!C:D,2,FALSE)</f>
        <v>#N/A</v>
      </c>
      <c r="F634" t="s">
        <v>540</v>
      </c>
      <c r="G634" t="s">
        <v>1498</v>
      </c>
      <c r="H634" t="str">
        <f t="shared" si="9"/>
        <v>STARTSTATE_</v>
      </c>
    </row>
    <row r="635" spans="1:8" x14ac:dyDescent="0.25">
      <c r="A635">
        <v>634</v>
      </c>
      <c r="B635" t="s">
        <v>207</v>
      </c>
      <c r="C635" t="s">
        <v>1499</v>
      </c>
      <c r="D635" t="s">
        <v>207</v>
      </c>
      <c r="E635" t="e">
        <f>VLOOKUP(F635,所有落地表!C:D,2,FALSE)</f>
        <v>#N/A</v>
      </c>
      <c r="F635" t="s">
        <v>542</v>
      </c>
      <c r="G635" t="s">
        <v>1500</v>
      </c>
      <c r="H635" t="str">
        <f t="shared" si="9"/>
        <v>KEY_</v>
      </c>
    </row>
    <row r="636" spans="1:8" x14ac:dyDescent="0.25">
      <c r="A636">
        <v>635</v>
      </c>
      <c r="B636" t="s">
        <v>207</v>
      </c>
      <c r="C636" t="s">
        <v>1501</v>
      </c>
      <c r="D636" t="s">
        <v>207</v>
      </c>
      <c r="E636" t="e">
        <f>VLOOKUP(F636,所有落地表!C:D,2,FALSE)</f>
        <v>#N/A</v>
      </c>
      <c r="F636" t="s">
        <v>542</v>
      </c>
      <c r="G636" t="s">
        <v>1453</v>
      </c>
      <c r="H636" t="str">
        <f t="shared" si="9"/>
        <v>KEY_,PROCESSDEFINITION_</v>
      </c>
    </row>
    <row r="637" spans="1:8" x14ac:dyDescent="0.25">
      <c r="A637">
        <v>636</v>
      </c>
      <c r="B637" t="s">
        <v>207</v>
      </c>
      <c r="C637" t="s">
        <v>1502</v>
      </c>
      <c r="D637" t="s">
        <v>207</v>
      </c>
      <c r="E637" t="e">
        <f>VLOOKUP(F637,所有落地表!C:D,2,FALSE)</f>
        <v>#N/A</v>
      </c>
      <c r="F637" t="s">
        <v>542</v>
      </c>
      <c r="G637" t="s">
        <v>1503</v>
      </c>
      <c r="H637" t="str">
        <f t="shared" si="9"/>
        <v>KEY_,PROCESSDEFINITION_,ROOTTOKEN_</v>
      </c>
    </row>
    <row r="638" spans="1:8" x14ac:dyDescent="0.25">
      <c r="A638">
        <v>637</v>
      </c>
      <c r="B638" t="s">
        <v>207</v>
      </c>
      <c r="C638" t="s">
        <v>1504</v>
      </c>
      <c r="D638" t="s">
        <v>207</v>
      </c>
      <c r="E638" t="e">
        <f>VLOOKUP(F638,所有落地表!C:D,2,FALSE)</f>
        <v>#N/A</v>
      </c>
      <c r="F638" t="s">
        <v>542</v>
      </c>
      <c r="G638" t="s">
        <v>1505</v>
      </c>
      <c r="H638" t="str">
        <f t="shared" si="9"/>
        <v>KEY_,PROCESSDEFINITION_,ROOTTOKEN_,SUPERPROCESSTOKEN_</v>
      </c>
    </row>
    <row r="639" spans="1:8" x14ac:dyDescent="0.25">
      <c r="A639">
        <v>638</v>
      </c>
      <c r="B639" t="s">
        <v>207</v>
      </c>
      <c r="C639" t="s">
        <v>1506</v>
      </c>
      <c r="D639" t="s">
        <v>207</v>
      </c>
      <c r="E639" t="e">
        <f>VLOOKUP(F639,所有落地表!C:D,2,FALSE)</f>
        <v>#N/A</v>
      </c>
      <c r="F639" t="s">
        <v>536</v>
      </c>
      <c r="G639" t="s">
        <v>1507</v>
      </c>
      <c r="H639" t="str">
        <f t="shared" si="9"/>
        <v>SUBPROCESSDEFINITION_</v>
      </c>
    </row>
    <row r="640" spans="1:8" x14ac:dyDescent="0.25">
      <c r="A640">
        <v>639</v>
      </c>
      <c r="B640" t="s">
        <v>207</v>
      </c>
      <c r="C640" t="s">
        <v>1508</v>
      </c>
      <c r="D640" t="s">
        <v>207</v>
      </c>
      <c r="E640" t="e">
        <f>VLOOKUP(F640,所有落地表!C:D,2,FALSE)</f>
        <v>#N/A</v>
      </c>
      <c r="F640" t="s">
        <v>295</v>
      </c>
      <c r="G640" t="s">
        <v>1509</v>
      </c>
      <c r="H640" t="str">
        <f t="shared" si="9"/>
        <v>REQUESTS_RECOVERY</v>
      </c>
    </row>
    <row r="641" spans="1:8" x14ac:dyDescent="0.25">
      <c r="A641">
        <v>640</v>
      </c>
      <c r="B641" t="s">
        <v>207</v>
      </c>
      <c r="C641" t="s">
        <v>1508</v>
      </c>
      <c r="D641" t="s">
        <v>207</v>
      </c>
      <c r="E641" t="e">
        <f>VLOOKUP(F641,所有落地表!C:D,2,FALSE)</f>
        <v>#N/A</v>
      </c>
      <c r="F641" t="s">
        <v>295</v>
      </c>
      <c r="G641" t="s">
        <v>308</v>
      </c>
      <c r="H641" t="str">
        <f t="shared" si="9"/>
        <v>REQUESTS_RECOVERY,INSTANCE_NAME</v>
      </c>
    </row>
    <row r="642" spans="1:8" x14ac:dyDescent="0.25">
      <c r="A642">
        <v>641</v>
      </c>
      <c r="B642" t="s">
        <v>207</v>
      </c>
      <c r="C642" t="s">
        <v>1508</v>
      </c>
      <c r="D642" t="s">
        <v>207</v>
      </c>
      <c r="E642" t="e">
        <f>VLOOKUP(F642,所有落地表!C:D,2,FALSE)</f>
        <v>#N/A</v>
      </c>
      <c r="F642" t="s">
        <v>295</v>
      </c>
      <c r="G642" t="s">
        <v>288</v>
      </c>
      <c r="H642" t="str">
        <f t="shared" si="9"/>
        <v>REQUESTS_RECOVERY,INSTANCE_NAME,SCHED_NAME</v>
      </c>
    </row>
    <row r="643" spans="1:8" x14ac:dyDescent="0.25">
      <c r="A643">
        <v>642</v>
      </c>
      <c r="B643" t="s">
        <v>207</v>
      </c>
      <c r="C643" t="s">
        <v>1510</v>
      </c>
      <c r="D643" t="s">
        <v>207</v>
      </c>
      <c r="E643" t="e">
        <f>VLOOKUP(F643,所有落地表!C:D,2,FALSE)</f>
        <v>#N/A</v>
      </c>
      <c r="F643" t="s">
        <v>295</v>
      </c>
      <c r="G643" t="s">
        <v>299</v>
      </c>
      <c r="H643" t="str">
        <f t="shared" si="9"/>
        <v>REQUESTS_RECOVERY,INSTANCE_NAME,SCHED_NAME,JOB_GROUP</v>
      </c>
    </row>
    <row r="644" spans="1:8" x14ac:dyDescent="0.25">
      <c r="A644">
        <v>643</v>
      </c>
      <c r="B644" t="s">
        <v>207</v>
      </c>
      <c r="C644" t="s">
        <v>1510</v>
      </c>
      <c r="D644" t="s">
        <v>207</v>
      </c>
      <c r="E644" t="e">
        <f>VLOOKUP(F644,所有落地表!C:D,2,FALSE)</f>
        <v>#N/A</v>
      </c>
      <c r="F644" t="s">
        <v>295</v>
      </c>
      <c r="G644" t="s">
        <v>288</v>
      </c>
      <c r="H644" t="str">
        <f t="shared" ref="H644:H707" si="10">IF(F644=F643,H643&amp;","&amp;G644,G644)</f>
        <v>REQUESTS_RECOVERY,INSTANCE_NAME,SCHED_NAME,JOB_GROUP,SCHED_NAME</v>
      </c>
    </row>
    <row r="645" spans="1:8" x14ac:dyDescent="0.25">
      <c r="A645">
        <v>644</v>
      </c>
      <c r="B645" t="s">
        <v>207</v>
      </c>
      <c r="C645" t="s">
        <v>1511</v>
      </c>
      <c r="D645" t="s">
        <v>207</v>
      </c>
      <c r="E645" t="e">
        <f>VLOOKUP(F645,所有落地表!C:D,2,FALSE)</f>
        <v>#N/A</v>
      </c>
      <c r="F645" t="s">
        <v>295</v>
      </c>
      <c r="G645" t="s">
        <v>299</v>
      </c>
      <c r="H645" t="str">
        <f t="shared" si="10"/>
        <v>REQUESTS_RECOVERY,INSTANCE_NAME,SCHED_NAME,JOB_GROUP,SCHED_NAME,JOB_GROUP</v>
      </c>
    </row>
    <row r="646" spans="1:8" x14ac:dyDescent="0.25">
      <c r="A646">
        <v>645</v>
      </c>
      <c r="B646" t="s">
        <v>207</v>
      </c>
      <c r="C646" t="s">
        <v>1511</v>
      </c>
      <c r="D646" t="s">
        <v>207</v>
      </c>
      <c r="E646" t="e">
        <f>VLOOKUP(F646,所有落地表!C:D,2,FALSE)</f>
        <v>#N/A</v>
      </c>
      <c r="F646" t="s">
        <v>295</v>
      </c>
      <c r="G646" t="s">
        <v>300</v>
      </c>
      <c r="H646" t="str">
        <f t="shared" si="10"/>
        <v>REQUESTS_RECOVERY,INSTANCE_NAME,SCHED_NAME,JOB_GROUP,SCHED_NAME,JOB_GROUP,JOB_NAME</v>
      </c>
    </row>
    <row r="647" spans="1:8" x14ac:dyDescent="0.25">
      <c r="A647">
        <v>646</v>
      </c>
      <c r="B647" t="s">
        <v>207</v>
      </c>
      <c r="C647" t="s">
        <v>1511</v>
      </c>
      <c r="D647" t="s">
        <v>207</v>
      </c>
      <c r="E647" t="e">
        <f>VLOOKUP(F647,所有落地表!C:D,2,FALSE)</f>
        <v>#N/A</v>
      </c>
      <c r="F647" t="s">
        <v>295</v>
      </c>
      <c r="G647" t="s">
        <v>288</v>
      </c>
      <c r="H647" t="str">
        <f t="shared" si="10"/>
        <v>REQUESTS_RECOVERY,INSTANCE_NAME,SCHED_NAME,JOB_GROUP,SCHED_NAME,JOB_GROUP,JOB_NAME,SCHED_NAME</v>
      </c>
    </row>
    <row r="648" spans="1:8" x14ac:dyDescent="0.25">
      <c r="A648">
        <v>647</v>
      </c>
      <c r="B648" t="s">
        <v>207</v>
      </c>
      <c r="C648" t="s">
        <v>1512</v>
      </c>
      <c r="D648" t="s">
        <v>207</v>
      </c>
      <c r="E648" t="e">
        <f>VLOOKUP(F648,所有落地表!C:D,2,FALSE)</f>
        <v>#N/A</v>
      </c>
      <c r="F648" t="s">
        <v>295</v>
      </c>
      <c r="G648" t="s">
        <v>286</v>
      </c>
      <c r="H648" t="str">
        <f t="shared" si="10"/>
        <v>REQUESTS_RECOVERY,INSTANCE_NAME,SCHED_NAME,JOB_GROUP,SCHED_NAME,JOB_GROUP,JOB_NAME,SCHED_NAME,TRIGGER_GROUP</v>
      </c>
    </row>
    <row r="649" spans="1:8" x14ac:dyDescent="0.25">
      <c r="A649">
        <v>648</v>
      </c>
      <c r="B649" t="s">
        <v>207</v>
      </c>
      <c r="C649" t="s">
        <v>1512</v>
      </c>
      <c r="D649" t="s">
        <v>207</v>
      </c>
      <c r="E649" t="e">
        <f>VLOOKUP(F649,所有落地表!C:D,2,FALSE)</f>
        <v>#N/A</v>
      </c>
      <c r="F649" t="s">
        <v>295</v>
      </c>
      <c r="G649" t="s">
        <v>288</v>
      </c>
      <c r="H649" t="str">
        <f t="shared" si="10"/>
        <v>REQUESTS_RECOVERY,INSTANCE_NAME,SCHED_NAME,JOB_GROUP,SCHED_NAME,JOB_GROUP,JOB_NAME,SCHED_NAME,TRIGGER_GROUP,SCHED_NAME</v>
      </c>
    </row>
    <row r="650" spans="1:8" x14ac:dyDescent="0.25">
      <c r="A650">
        <v>649</v>
      </c>
      <c r="B650" t="s">
        <v>207</v>
      </c>
      <c r="C650" t="s">
        <v>1513</v>
      </c>
      <c r="D650" t="s">
        <v>207</v>
      </c>
      <c r="E650" t="e">
        <f>VLOOKUP(F650,所有落地表!C:D,2,FALSE)</f>
        <v>#N/A</v>
      </c>
      <c r="F650" t="s">
        <v>295</v>
      </c>
      <c r="G650" t="s">
        <v>308</v>
      </c>
      <c r="H650" t="str">
        <f t="shared" si="10"/>
        <v>REQUESTS_RECOVERY,INSTANCE_NAME,SCHED_NAME,JOB_GROUP,SCHED_NAME,JOB_GROUP,JOB_NAME,SCHED_NAME,TRIGGER_GROUP,SCHED_NAME,INSTANCE_NAME</v>
      </c>
    </row>
    <row r="651" spans="1:8" x14ac:dyDescent="0.25">
      <c r="A651">
        <v>650</v>
      </c>
      <c r="B651" t="s">
        <v>207</v>
      </c>
      <c r="C651" t="s">
        <v>1513</v>
      </c>
      <c r="D651" t="s">
        <v>207</v>
      </c>
      <c r="E651" t="e">
        <f>VLOOKUP(F651,所有落地表!C:D,2,FALSE)</f>
        <v>#N/A</v>
      </c>
      <c r="F651" t="s">
        <v>295</v>
      </c>
      <c r="G651" t="s">
        <v>288</v>
      </c>
      <c r="H651" t="str">
        <f t="shared" si="10"/>
        <v>REQUESTS_RECOVERY,INSTANCE_NAME,SCHED_NAME,JOB_GROUP,SCHED_NAME,JOB_GROUP,JOB_NAME,SCHED_NAME,TRIGGER_GROUP,SCHED_NAME,INSTANCE_NAME,SCHED_NAME</v>
      </c>
    </row>
    <row r="652" spans="1:8" x14ac:dyDescent="0.25">
      <c r="A652">
        <v>651</v>
      </c>
      <c r="B652" t="s">
        <v>207</v>
      </c>
      <c r="C652" t="s">
        <v>1514</v>
      </c>
      <c r="D652" t="s">
        <v>207</v>
      </c>
      <c r="E652" t="e">
        <f>VLOOKUP(F652,所有落地表!C:D,2,FALSE)</f>
        <v>#N/A</v>
      </c>
      <c r="F652" t="s">
        <v>295</v>
      </c>
      <c r="G652" t="s">
        <v>286</v>
      </c>
      <c r="H652" t="str">
        <f t="shared" si="10"/>
        <v>REQUESTS_RECOVERY,INSTANCE_NAME,SCHED_NAME,JOB_GROUP,SCHED_NAME,JOB_GROUP,JOB_NAME,SCHED_NAME,TRIGGER_GROUP,SCHED_NAME,INSTANCE_NAME,SCHED_NAME,TRIGGER_GROUP</v>
      </c>
    </row>
    <row r="653" spans="1:8" x14ac:dyDescent="0.25">
      <c r="A653">
        <v>652</v>
      </c>
      <c r="B653" t="s">
        <v>207</v>
      </c>
      <c r="C653" t="s">
        <v>1514</v>
      </c>
      <c r="D653" t="s">
        <v>207</v>
      </c>
      <c r="E653" t="e">
        <f>VLOOKUP(F653,所有落地表!C:D,2,FALSE)</f>
        <v>#N/A</v>
      </c>
      <c r="F653" t="s">
        <v>295</v>
      </c>
      <c r="G653" t="s">
        <v>287</v>
      </c>
      <c r="H653" t="str">
        <f t="shared" si="10"/>
        <v>REQUESTS_RECOVERY,INSTANCE_NAME,SCHED_NAME,JOB_GROUP,SCHED_NAME,JOB_GROUP,JOB_NAME,SCHED_NAME,TRIGGER_GROUP,SCHED_NAME,INSTANCE_NAME,SCHED_NAME,TRIGGER_GROUP,TRIGGER_NAME</v>
      </c>
    </row>
    <row r="654" spans="1:8" x14ac:dyDescent="0.25">
      <c r="A654">
        <v>653</v>
      </c>
      <c r="B654" t="s">
        <v>207</v>
      </c>
      <c r="C654" t="s">
        <v>1514</v>
      </c>
      <c r="D654" t="s">
        <v>207</v>
      </c>
      <c r="E654" t="e">
        <f>VLOOKUP(F654,所有落地表!C:D,2,FALSE)</f>
        <v>#N/A</v>
      </c>
      <c r="F654" t="s">
        <v>295</v>
      </c>
      <c r="G654" t="s">
        <v>288</v>
      </c>
      <c r="H654" t="str">
        <f t="shared" si="10"/>
        <v>REQUESTS_RECOVERY,INSTANCE_NAME,SCHED_NAME,JOB_GROUP,SCHED_NAME,JOB_GROUP,JOB_NAME,SCHED_NAME,TRIGGER_GROUP,SCHED_NAME,INSTANCE_NAME,SCHED_NAME,TRIGGER_GROUP,TRIGGER_NAME,SCHED_NAME</v>
      </c>
    </row>
    <row r="655" spans="1:8" x14ac:dyDescent="0.25">
      <c r="A655">
        <v>654</v>
      </c>
      <c r="B655" t="s">
        <v>207</v>
      </c>
      <c r="C655" t="s">
        <v>1515</v>
      </c>
      <c r="D655" t="s">
        <v>207</v>
      </c>
      <c r="E655" t="e">
        <f>VLOOKUP(F655,所有落地表!C:D,2,FALSE)</f>
        <v>#N/A</v>
      </c>
      <c r="F655" t="s">
        <v>298</v>
      </c>
      <c r="G655" t="s">
        <v>299</v>
      </c>
      <c r="H655" t="str">
        <f t="shared" si="10"/>
        <v>JOB_GROUP</v>
      </c>
    </row>
    <row r="656" spans="1:8" x14ac:dyDescent="0.25">
      <c r="A656">
        <v>655</v>
      </c>
      <c r="B656" t="s">
        <v>207</v>
      </c>
      <c r="C656" t="s">
        <v>1515</v>
      </c>
      <c r="D656" t="s">
        <v>207</v>
      </c>
      <c r="E656" t="e">
        <f>VLOOKUP(F656,所有落地表!C:D,2,FALSE)</f>
        <v>#N/A</v>
      </c>
      <c r="F656" t="s">
        <v>298</v>
      </c>
      <c r="G656" t="s">
        <v>288</v>
      </c>
      <c r="H656" t="str">
        <f t="shared" si="10"/>
        <v>JOB_GROUP,SCHED_NAME</v>
      </c>
    </row>
    <row r="657" spans="1:8" x14ac:dyDescent="0.25">
      <c r="A657">
        <v>656</v>
      </c>
      <c r="B657" t="s">
        <v>207</v>
      </c>
      <c r="C657" t="s">
        <v>1516</v>
      </c>
      <c r="D657" t="s">
        <v>207</v>
      </c>
      <c r="E657" t="e">
        <f>VLOOKUP(F657,所有落地表!C:D,2,FALSE)</f>
        <v>#N/A</v>
      </c>
      <c r="F657" t="s">
        <v>298</v>
      </c>
      <c r="G657" t="s">
        <v>1509</v>
      </c>
      <c r="H657" t="str">
        <f t="shared" si="10"/>
        <v>JOB_GROUP,SCHED_NAME,REQUESTS_RECOVERY</v>
      </c>
    </row>
    <row r="658" spans="1:8" x14ac:dyDescent="0.25">
      <c r="A658">
        <v>657</v>
      </c>
      <c r="B658" t="s">
        <v>207</v>
      </c>
      <c r="C658" t="s">
        <v>1516</v>
      </c>
      <c r="D658" t="s">
        <v>207</v>
      </c>
      <c r="E658" t="e">
        <f>VLOOKUP(F658,所有落地表!C:D,2,FALSE)</f>
        <v>#N/A</v>
      </c>
      <c r="F658" t="s">
        <v>298</v>
      </c>
      <c r="G658" t="s">
        <v>288</v>
      </c>
      <c r="H658" t="str">
        <f t="shared" si="10"/>
        <v>JOB_GROUP,SCHED_NAME,REQUESTS_RECOVERY,SCHED_NAME</v>
      </c>
    </row>
    <row r="659" spans="1:8" x14ac:dyDescent="0.25">
      <c r="A659">
        <v>658</v>
      </c>
      <c r="B659" t="s">
        <v>207</v>
      </c>
      <c r="C659" t="s">
        <v>1517</v>
      </c>
      <c r="D659" t="s">
        <v>207</v>
      </c>
      <c r="E659" t="e">
        <f>VLOOKUP(F659,所有落地表!C:D,2,FALSE)</f>
        <v>#N/A</v>
      </c>
      <c r="F659" t="s">
        <v>1518</v>
      </c>
      <c r="G659" t="s">
        <v>291</v>
      </c>
      <c r="H659" t="str">
        <f t="shared" si="10"/>
        <v>CALENDAR_NAME</v>
      </c>
    </row>
    <row r="660" spans="1:8" x14ac:dyDescent="0.25">
      <c r="A660">
        <v>659</v>
      </c>
      <c r="B660" t="s">
        <v>207</v>
      </c>
      <c r="C660" t="s">
        <v>1517</v>
      </c>
      <c r="D660" t="s">
        <v>207</v>
      </c>
      <c r="E660" t="e">
        <f>VLOOKUP(F660,所有落地表!C:D,2,FALSE)</f>
        <v>#N/A</v>
      </c>
      <c r="F660" t="s">
        <v>1518</v>
      </c>
      <c r="G660" t="s">
        <v>288</v>
      </c>
      <c r="H660" t="str">
        <f t="shared" si="10"/>
        <v>CALENDAR_NAME,SCHED_NAME</v>
      </c>
    </row>
    <row r="661" spans="1:8" x14ac:dyDescent="0.25">
      <c r="A661">
        <v>660</v>
      </c>
      <c r="B661" t="s">
        <v>207</v>
      </c>
      <c r="C661" t="s">
        <v>1519</v>
      </c>
      <c r="D661" t="s">
        <v>207</v>
      </c>
      <c r="E661" t="e">
        <f>VLOOKUP(F661,所有落地表!C:D,2,FALSE)</f>
        <v>#N/A</v>
      </c>
      <c r="F661" t="s">
        <v>1518</v>
      </c>
      <c r="G661" t="s">
        <v>286</v>
      </c>
      <c r="H661" t="str">
        <f t="shared" si="10"/>
        <v>CALENDAR_NAME,SCHED_NAME,TRIGGER_GROUP</v>
      </c>
    </row>
    <row r="662" spans="1:8" x14ac:dyDescent="0.25">
      <c r="A662">
        <v>661</v>
      </c>
      <c r="B662" t="s">
        <v>207</v>
      </c>
      <c r="C662" t="s">
        <v>1519</v>
      </c>
      <c r="D662" t="s">
        <v>207</v>
      </c>
      <c r="E662" t="e">
        <f>VLOOKUP(F662,所有落地表!C:D,2,FALSE)</f>
        <v>#N/A</v>
      </c>
      <c r="F662" t="s">
        <v>1518</v>
      </c>
      <c r="G662" t="s">
        <v>288</v>
      </c>
      <c r="H662" t="str">
        <f t="shared" si="10"/>
        <v>CALENDAR_NAME,SCHED_NAME,TRIGGER_GROUP,SCHED_NAME</v>
      </c>
    </row>
    <row r="663" spans="1:8" x14ac:dyDescent="0.25">
      <c r="A663">
        <v>662</v>
      </c>
      <c r="B663" t="s">
        <v>207</v>
      </c>
      <c r="C663" t="s">
        <v>1520</v>
      </c>
      <c r="D663" t="s">
        <v>207</v>
      </c>
      <c r="E663" t="e">
        <f>VLOOKUP(F663,所有落地表!C:D,2,FALSE)</f>
        <v>#N/A</v>
      </c>
      <c r="F663" t="s">
        <v>1518</v>
      </c>
      <c r="G663" t="s">
        <v>299</v>
      </c>
      <c r="H663" t="str">
        <f t="shared" si="10"/>
        <v>CALENDAR_NAME,SCHED_NAME,TRIGGER_GROUP,SCHED_NAME,JOB_GROUP</v>
      </c>
    </row>
    <row r="664" spans="1:8" x14ac:dyDescent="0.25">
      <c r="A664">
        <v>663</v>
      </c>
      <c r="B664" t="s">
        <v>207</v>
      </c>
      <c r="C664" t="s">
        <v>1520</v>
      </c>
      <c r="D664" t="s">
        <v>207</v>
      </c>
      <c r="E664" t="e">
        <f>VLOOKUP(F664,所有落地表!C:D,2,FALSE)</f>
        <v>#N/A</v>
      </c>
      <c r="F664" t="s">
        <v>1518</v>
      </c>
      <c r="G664" t="s">
        <v>300</v>
      </c>
      <c r="H664" t="str">
        <f t="shared" si="10"/>
        <v>CALENDAR_NAME,SCHED_NAME,TRIGGER_GROUP,SCHED_NAME,JOB_GROUP,JOB_NAME</v>
      </c>
    </row>
    <row r="665" spans="1:8" x14ac:dyDescent="0.25">
      <c r="A665">
        <v>664</v>
      </c>
      <c r="B665" t="s">
        <v>207</v>
      </c>
      <c r="C665" t="s">
        <v>1520</v>
      </c>
      <c r="D665" t="s">
        <v>207</v>
      </c>
      <c r="E665" t="e">
        <f>VLOOKUP(F665,所有落地表!C:D,2,FALSE)</f>
        <v>#N/A</v>
      </c>
      <c r="F665" t="s">
        <v>1518</v>
      </c>
      <c r="G665" t="s">
        <v>288</v>
      </c>
      <c r="H665" t="str">
        <f t="shared" si="10"/>
        <v>CALENDAR_NAME,SCHED_NAME,TRIGGER_GROUP,SCHED_NAME,JOB_GROUP,JOB_NAME,SCHED_NAME</v>
      </c>
    </row>
    <row r="666" spans="1:8" x14ac:dyDescent="0.25">
      <c r="A666">
        <v>665</v>
      </c>
      <c r="B666" t="s">
        <v>207</v>
      </c>
      <c r="C666" t="s">
        <v>1521</v>
      </c>
      <c r="D666" t="s">
        <v>207</v>
      </c>
      <c r="E666" t="e">
        <f>VLOOKUP(F666,所有落地表!C:D,2,FALSE)</f>
        <v>#N/A</v>
      </c>
      <c r="F666" t="s">
        <v>1518</v>
      </c>
      <c r="G666" t="s">
        <v>299</v>
      </c>
      <c r="H666" t="str">
        <f t="shared" si="10"/>
        <v>CALENDAR_NAME,SCHED_NAME,TRIGGER_GROUP,SCHED_NAME,JOB_GROUP,JOB_NAME,SCHED_NAME,JOB_GROUP</v>
      </c>
    </row>
    <row r="667" spans="1:8" x14ac:dyDescent="0.25">
      <c r="A667">
        <v>666</v>
      </c>
      <c r="B667" t="s">
        <v>207</v>
      </c>
      <c r="C667" t="s">
        <v>1521</v>
      </c>
      <c r="D667" t="s">
        <v>207</v>
      </c>
      <c r="E667" t="e">
        <f>VLOOKUP(F667,所有落地表!C:D,2,FALSE)</f>
        <v>#N/A</v>
      </c>
      <c r="F667" t="s">
        <v>1518</v>
      </c>
      <c r="G667" t="s">
        <v>288</v>
      </c>
      <c r="H667" t="str">
        <f t="shared" si="10"/>
        <v>CALENDAR_NAME,SCHED_NAME,TRIGGER_GROUP,SCHED_NAME,JOB_GROUP,JOB_NAME,SCHED_NAME,JOB_GROUP,SCHED_NAME</v>
      </c>
    </row>
    <row r="668" spans="1:8" x14ac:dyDescent="0.25">
      <c r="A668">
        <v>667</v>
      </c>
      <c r="B668" t="s">
        <v>207</v>
      </c>
      <c r="C668" t="s">
        <v>1522</v>
      </c>
      <c r="D668" t="s">
        <v>207</v>
      </c>
      <c r="E668" t="e">
        <f>VLOOKUP(F668,所有落地表!C:D,2,FALSE)</f>
        <v>#N/A</v>
      </c>
      <c r="F668" t="s">
        <v>1518</v>
      </c>
      <c r="G668" t="s">
        <v>1523</v>
      </c>
      <c r="H668" t="str">
        <f t="shared" si="10"/>
        <v>CALENDAR_NAME,SCHED_NAME,TRIGGER_GROUP,SCHED_NAME,JOB_GROUP,JOB_NAME,SCHED_NAME,JOB_GROUP,SCHED_NAME,NEXT_FIRE_TIME</v>
      </c>
    </row>
    <row r="669" spans="1:8" x14ac:dyDescent="0.25">
      <c r="A669">
        <v>668</v>
      </c>
      <c r="B669" t="s">
        <v>207</v>
      </c>
      <c r="C669" t="s">
        <v>1522</v>
      </c>
      <c r="D669" t="s">
        <v>207</v>
      </c>
      <c r="E669" t="e">
        <f>VLOOKUP(F669,所有落地表!C:D,2,FALSE)</f>
        <v>#N/A</v>
      </c>
      <c r="F669" t="s">
        <v>1518</v>
      </c>
      <c r="G669" t="s">
        <v>288</v>
      </c>
      <c r="H669" t="str">
        <f t="shared" si="10"/>
        <v>CALENDAR_NAME,SCHED_NAME,TRIGGER_GROUP,SCHED_NAME,JOB_GROUP,JOB_NAME,SCHED_NAME,JOB_GROUP,SCHED_NAME,NEXT_FIRE_TIME,SCHED_NAME</v>
      </c>
    </row>
    <row r="670" spans="1:8" x14ac:dyDescent="0.25">
      <c r="A670">
        <v>669</v>
      </c>
      <c r="B670" t="s">
        <v>207</v>
      </c>
      <c r="C670" t="s">
        <v>1524</v>
      </c>
      <c r="D670" t="s">
        <v>207</v>
      </c>
      <c r="E670" t="e">
        <f>VLOOKUP(F670,所有落地表!C:D,2,FALSE)</f>
        <v>#N/A</v>
      </c>
      <c r="F670" t="s">
        <v>1518</v>
      </c>
      <c r="G670" t="s">
        <v>1523</v>
      </c>
      <c r="H670" t="str">
        <f t="shared" si="10"/>
        <v>CALENDAR_NAME,SCHED_NAME,TRIGGER_GROUP,SCHED_NAME,JOB_GROUP,JOB_NAME,SCHED_NAME,JOB_GROUP,SCHED_NAME,NEXT_FIRE_TIME,SCHED_NAME,NEXT_FIRE_TIME</v>
      </c>
    </row>
    <row r="671" spans="1:8" x14ac:dyDescent="0.25">
      <c r="A671">
        <v>670</v>
      </c>
      <c r="B671" t="s">
        <v>207</v>
      </c>
      <c r="C671" t="s">
        <v>1524</v>
      </c>
      <c r="D671" t="s">
        <v>207</v>
      </c>
      <c r="E671" t="e">
        <f>VLOOKUP(F671,所有落地表!C:D,2,FALSE)</f>
        <v>#N/A</v>
      </c>
      <c r="F671" t="s">
        <v>1518</v>
      </c>
      <c r="G671" t="s">
        <v>1525</v>
      </c>
      <c r="H671" t="str">
        <f t="shared" si="10"/>
        <v>CALENDAR_NAME,SCHED_NAME,TRIGGER_GROUP,SCHED_NAME,JOB_GROUP,JOB_NAME,SCHED_NAME,JOB_GROUP,SCHED_NAME,NEXT_FIRE_TIME,SCHED_NAME,NEXT_FIRE_TIME,MISFIRE_INSTR</v>
      </c>
    </row>
    <row r="672" spans="1:8" x14ac:dyDescent="0.25">
      <c r="A672">
        <v>671</v>
      </c>
      <c r="B672" t="s">
        <v>207</v>
      </c>
      <c r="C672" t="s">
        <v>1524</v>
      </c>
      <c r="D672" t="s">
        <v>207</v>
      </c>
      <c r="E672" t="e">
        <f>VLOOKUP(F672,所有落地表!C:D,2,FALSE)</f>
        <v>#N/A</v>
      </c>
      <c r="F672" t="s">
        <v>1518</v>
      </c>
      <c r="G672" t="s">
        <v>288</v>
      </c>
      <c r="H672" t="str">
        <f t="shared" si="10"/>
        <v>CALENDAR_NAME,SCHED_NAME,TRIGGER_GROUP,SCHED_NAME,JOB_GROUP,JOB_NAME,SCHED_NAME,JOB_GROUP,SCHED_NAME,NEXT_FIRE_TIME,SCHED_NAME,NEXT_FIRE_TIME,MISFIRE_INSTR,SCHED_NAME</v>
      </c>
    </row>
    <row r="673" spans="1:8" x14ac:dyDescent="0.25">
      <c r="A673">
        <v>672</v>
      </c>
      <c r="B673" t="s">
        <v>207</v>
      </c>
      <c r="C673" t="s">
        <v>1526</v>
      </c>
      <c r="D673" t="s">
        <v>207</v>
      </c>
      <c r="E673" t="e">
        <f>VLOOKUP(F673,所有落地表!C:D,2,FALSE)</f>
        <v>#N/A</v>
      </c>
      <c r="F673" t="s">
        <v>1518</v>
      </c>
      <c r="G673" t="s">
        <v>1523</v>
      </c>
      <c r="H673" t="str">
        <f t="shared" si="10"/>
        <v>CALENDAR_NAME,SCHED_NAME,TRIGGER_GROUP,SCHED_NAME,JOB_GROUP,JOB_NAME,SCHED_NAME,JOB_GROUP,SCHED_NAME,NEXT_FIRE_TIME,SCHED_NAME,NEXT_FIRE_TIME,MISFIRE_INSTR,SCHED_NAME,NEXT_FIRE_TIME</v>
      </c>
    </row>
    <row r="674" spans="1:8" x14ac:dyDescent="0.25">
      <c r="A674">
        <v>673</v>
      </c>
      <c r="B674" t="s">
        <v>207</v>
      </c>
      <c r="C674" t="s">
        <v>1526</v>
      </c>
      <c r="D674" t="s">
        <v>207</v>
      </c>
      <c r="E674" t="e">
        <f>VLOOKUP(F674,所有落地表!C:D,2,FALSE)</f>
        <v>#N/A</v>
      </c>
      <c r="F674" t="s">
        <v>1518</v>
      </c>
      <c r="G674" t="s">
        <v>1527</v>
      </c>
      <c r="H674" t="str">
        <f t="shared" si="10"/>
        <v>CALENDAR_NAME,SCHED_NAME,TRIGGER_GROUP,SCHED_NAME,JOB_GROUP,JOB_NAME,SCHED_NAME,JOB_GROUP,SCHED_NAME,NEXT_FIRE_TIME,SCHED_NAME,NEXT_FIRE_TIME,MISFIRE_INSTR,SCHED_NAME,NEXT_FIRE_TIME,TRIGGER_STATE</v>
      </c>
    </row>
    <row r="675" spans="1:8" x14ac:dyDescent="0.25">
      <c r="A675">
        <v>674</v>
      </c>
      <c r="B675" t="s">
        <v>207</v>
      </c>
      <c r="C675" t="s">
        <v>1526</v>
      </c>
      <c r="D675" t="s">
        <v>207</v>
      </c>
      <c r="E675" t="e">
        <f>VLOOKUP(F675,所有落地表!C:D,2,FALSE)</f>
        <v>#N/A</v>
      </c>
      <c r="F675" t="s">
        <v>1518</v>
      </c>
      <c r="G675" t="s">
        <v>288</v>
      </c>
      <c r="H675" t="str">
        <f t="shared" si="10"/>
        <v>CALENDAR_NAME,SCHED_NAME,TRIGGER_GROUP,SCHED_NAME,JOB_GROUP,JOB_NAME,SCHED_NAME,JOB_GROUP,SCHED_NAME,NEXT_FIRE_TIME,SCHED_NAME,NEXT_FIRE_TIME,MISFIRE_INSTR,SCHED_NAME,NEXT_FIRE_TIME,TRIGGER_STATE,SCHED_NAME</v>
      </c>
    </row>
    <row r="676" spans="1:8" x14ac:dyDescent="0.25">
      <c r="A676">
        <v>675</v>
      </c>
      <c r="B676" t="s">
        <v>207</v>
      </c>
      <c r="C676" t="s">
        <v>1528</v>
      </c>
      <c r="D676" t="s">
        <v>207</v>
      </c>
      <c r="E676" t="e">
        <f>VLOOKUP(F676,所有落地表!C:D,2,FALSE)</f>
        <v>#N/A</v>
      </c>
      <c r="F676" t="s">
        <v>1518</v>
      </c>
      <c r="G676" t="s">
        <v>1527</v>
      </c>
      <c r="H676" t="str">
        <f t="shared" si="10"/>
        <v>CALENDAR_NAME,SCHED_NAME,TRIGGER_GROUP,SCHED_NAME,JOB_GROUP,JOB_NAME,SCHED_NAME,JOB_GROUP,SCHED_NAME,NEXT_FIRE_TIME,SCHED_NAME,NEXT_FIRE_TIME,MISFIRE_INSTR,SCHED_NAME,NEXT_FIRE_TIME,TRIGGER_STATE,SCHED_NAME,TRIGGER_STATE</v>
      </c>
    </row>
    <row r="677" spans="1:8" x14ac:dyDescent="0.25">
      <c r="A677">
        <v>676</v>
      </c>
      <c r="B677" t="s">
        <v>207</v>
      </c>
      <c r="C677" t="s">
        <v>1528</v>
      </c>
      <c r="D677" t="s">
        <v>207</v>
      </c>
      <c r="E677" t="e">
        <f>VLOOKUP(F677,所有落地表!C:D,2,FALSE)</f>
        <v>#N/A</v>
      </c>
      <c r="F677" t="s">
        <v>1518</v>
      </c>
      <c r="G677" t="s">
        <v>1523</v>
      </c>
      <c r="H677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</v>
      </c>
    </row>
    <row r="678" spans="1:8" x14ac:dyDescent="0.25">
      <c r="A678">
        <v>677</v>
      </c>
      <c r="B678" t="s">
        <v>207</v>
      </c>
      <c r="C678" t="s">
        <v>1528</v>
      </c>
      <c r="D678" t="s">
        <v>207</v>
      </c>
      <c r="E678" t="e">
        <f>VLOOKUP(F678,所有落地表!C:D,2,FALSE)</f>
        <v>#N/A</v>
      </c>
      <c r="F678" t="s">
        <v>1518</v>
      </c>
      <c r="G678" t="s">
        <v>1525</v>
      </c>
      <c r="H678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</v>
      </c>
    </row>
    <row r="679" spans="1:8" x14ac:dyDescent="0.25">
      <c r="A679">
        <v>678</v>
      </c>
      <c r="B679" t="s">
        <v>207</v>
      </c>
      <c r="C679" t="s">
        <v>1528</v>
      </c>
      <c r="D679" t="s">
        <v>207</v>
      </c>
      <c r="E679" t="e">
        <f>VLOOKUP(F679,所有落地表!C:D,2,FALSE)</f>
        <v>#N/A</v>
      </c>
      <c r="F679" t="s">
        <v>1518</v>
      </c>
      <c r="G679" t="s">
        <v>288</v>
      </c>
      <c r="H679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</v>
      </c>
    </row>
    <row r="680" spans="1:8" x14ac:dyDescent="0.25">
      <c r="A680">
        <v>679</v>
      </c>
      <c r="B680" t="s">
        <v>207</v>
      </c>
      <c r="C680" t="s">
        <v>1529</v>
      </c>
      <c r="D680" t="s">
        <v>207</v>
      </c>
      <c r="E680" t="e">
        <f>VLOOKUP(F680,所有落地表!C:D,2,FALSE)</f>
        <v>#N/A</v>
      </c>
      <c r="F680" t="s">
        <v>1518</v>
      </c>
      <c r="G680" t="s">
        <v>1527</v>
      </c>
      <c r="H680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</v>
      </c>
    </row>
    <row r="681" spans="1:8" x14ac:dyDescent="0.25">
      <c r="A681">
        <v>680</v>
      </c>
      <c r="B681" t="s">
        <v>207</v>
      </c>
      <c r="C681" t="s">
        <v>1529</v>
      </c>
      <c r="D681" t="s">
        <v>207</v>
      </c>
      <c r="E681" t="e">
        <f>VLOOKUP(F681,所有落地表!C:D,2,FALSE)</f>
        <v>#N/A</v>
      </c>
      <c r="F681" t="s">
        <v>1518</v>
      </c>
      <c r="G681" t="s">
        <v>286</v>
      </c>
      <c r="H681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</v>
      </c>
    </row>
    <row r="682" spans="1:8" x14ac:dyDescent="0.25">
      <c r="A682">
        <v>681</v>
      </c>
      <c r="B682" t="s">
        <v>207</v>
      </c>
      <c r="C682" t="s">
        <v>1529</v>
      </c>
      <c r="D682" t="s">
        <v>207</v>
      </c>
      <c r="E682" t="e">
        <f>VLOOKUP(F682,所有落地表!C:D,2,FALSE)</f>
        <v>#N/A</v>
      </c>
      <c r="F682" t="s">
        <v>1518</v>
      </c>
      <c r="G682" t="s">
        <v>1523</v>
      </c>
      <c r="H682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</v>
      </c>
    </row>
    <row r="683" spans="1:8" x14ac:dyDescent="0.25">
      <c r="A683">
        <v>682</v>
      </c>
      <c r="B683" t="s">
        <v>207</v>
      </c>
      <c r="C683" t="s">
        <v>1529</v>
      </c>
      <c r="D683" t="s">
        <v>207</v>
      </c>
      <c r="E683" t="e">
        <f>VLOOKUP(F683,所有落地表!C:D,2,FALSE)</f>
        <v>#N/A</v>
      </c>
      <c r="F683" t="s">
        <v>1518</v>
      </c>
      <c r="G683" t="s">
        <v>1525</v>
      </c>
      <c r="H683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</v>
      </c>
    </row>
    <row r="684" spans="1:8" x14ac:dyDescent="0.25">
      <c r="A684">
        <v>683</v>
      </c>
      <c r="B684" t="s">
        <v>207</v>
      </c>
      <c r="C684" t="s">
        <v>1529</v>
      </c>
      <c r="D684" t="s">
        <v>207</v>
      </c>
      <c r="E684" t="e">
        <f>VLOOKUP(F684,所有落地表!C:D,2,FALSE)</f>
        <v>#N/A</v>
      </c>
      <c r="F684" t="s">
        <v>1518</v>
      </c>
      <c r="G684" t="s">
        <v>288</v>
      </c>
      <c r="H684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</v>
      </c>
    </row>
    <row r="685" spans="1:8" x14ac:dyDescent="0.25">
      <c r="A685">
        <v>684</v>
      </c>
      <c r="B685" t="s">
        <v>207</v>
      </c>
      <c r="C685" t="s">
        <v>1530</v>
      </c>
      <c r="D685" t="s">
        <v>207</v>
      </c>
      <c r="E685" t="e">
        <f>VLOOKUP(F685,所有落地表!C:D,2,FALSE)</f>
        <v>#N/A</v>
      </c>
      <c r="F685" t="s">
        <v>1518</v>
      </c>
      <c r="G685" t="s">
        <v>1527</v>
      </c>
      <c r="H685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</v>
      </c>
    </row>
    <row r="686" spans="1:8" x14ac:dyDescent="0.25">
      <c r="A686">
        <v>685</v>
      </c>
      <c r="B686" t="s">
        <v>207</v>
      </c>
      <c r="C686" t="s">
        <v>1530</v>
      </c>
      <c r="D686" t="s">
        <v>207</v>
      </c>
      <c r="E686" t="e">
        <f>VLOOKUP(F686,所有落地表!C:D,2,FALSE)</f>
        <v>#N/A</v>
      </c>
      <c r="F686" t="s">
        <v>1518</v>
      </c>
      <c r="G686" t="s">
        <v>286</v>
      </c>
      <c r="H686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</v>
      </c>
    </row>
    <row r="687" spans="1:8" x14ac:dyDescent="0.25">
      <c r="A687">
        <v>686</v>
      </c>
      <c r="B687" t="s">
        <v>207</v>
      </c>
      <c r="C687" t="s">
        <v>1530</v>
      </c>
      <c r="D687" t="s">
        <v>207</v>
      </c>
      <c r="E687" t="e">
        <f>VLOOKUP(F687,所有落地表!C:D,2,FALSE)</f>
        <v>#N/A</v>
      </c>
      <c r="F687" t="s">
        <v>1518</v>
      </c>
      <c r="G687" t="s">
        <v>288</v>
      </c>
      <c r="H687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</v>
      </c>
    </row>
    <row r="688" spans="1:8" x14ac:dyDescent="0.25">
      <c r="A688">
        <v>687</v>
      </c>
      <c r="B688" t="s">
        <v>207</v>
      </c>
      <c r="C688" t="s">
        <v>1531</v>
      </c>
      <c r="D688" t="s">
        <v>207</v>
      </c>
      <c r="E688" t="e">
        <f>VLOOKUP(F688,所有落地表!C:D,2,FALSE)</f>
        <v>#N/A</v>
      </c>
      <c r="F688" t="s">
        <v>1518</v>
      </c>
      <c r="G688" t="s">
        <v>1527</v>
      </c>
      <c r="H688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</v>
      </c>
    </row>
    <row r="689" spans="1:8" x14ac:dyDescent="0.25">
      <c r="A689">
        <v>688</v>
      </c>
      <c r="B689" t="s">
        <v>207</v>
      </c>
      <c r="C689" t="s">
        <v>1531</v>
      </c>
      <c r="D689" t="s">
        <v>207</v>
      </c>
      <c r="E689" t="e">
        <f>VLOOKUP(F689,所有落地表!C:D,2,FALSE)</f>
        <v>#N/A</v>
      </c>
      <c r="F689" t="s">
        <v>1518</v>
      </c>
      <c r="G689" t="s">
        <v>286</v>
      </c>
      <c r="H689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</v>
      </c>
    </row>
    <row r="690" spans="1:8" x14ac:dyDescent="0.25">
      <c r="A690">
        <v>689</v>
      </c>
      <c r="B690" t="s">
        <v>207</v>
      </c>
      <c r="C690" t="s">
        <v>1531</v>
      </c>
      <c r="D690" t="s">
        <v>207</v>
      </c>
      <c r="E690" t="e">
        <f>VLOOKUP(F690,所有落地表!C:D,2,FALSE)</f>
        <v>#N/A</v>
      </c>
      <c r="F690" t="s">
        <v>1518</v>
      </c>
      <c r="G690" t="s">
        <v>287</v>
      </c>
      <c r="H690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</v>
      </c>
    </row>
    <row r="691" spans="1:8" x14ac:dyDescent="0.25">
      <c r="A691">
        <v>690</v>
      </c>
      <c r="B691" t="s">
        <v>207</v>
      </c>
      <c r="C691" t="s">
        <v>1531</v>
      </c>
      <c r="D691" t="s">
        <v>207</v>
      </c>
      <c r="E691" t="e">
        <f>VLOOKUP(F691,所有落地表!C:D,2,FALSE)</f>
        <v>#N/A</v>
      </c>
      <c r="F691" t="s">
        <v>1518</v>
      </c>
      <c r="G691" t="s">
        <v>288</v>
      </c>
      <c r="H691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</v>
      </c>
    </row>
    <row r="692" spans="1:8" x14ac:dyDescent="0.25">
      <c r="A692">
        <v>691</v>
      </c>
      <c r="B692" t="s">
        <v>207</v>
      </c>
      <c r="C692" t="s">
        <v>1532</v>
      </c>
      <c r="D692" t="s">
        <v>207</v>
      </c>
      <c r="E692" t="e">
        <f>VLOOKUP(F692,所有落地表!C:D,2,FALSE)</f>
        <v>#N/A</v>
      </c>
      <c r="F692" t="s">
        <v>1518</v>
      </c>
      <c r="G692" t="s">
        <v>1527</v>
      </c>
      <c r="H692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,TRIGGER_STATE</v>
      </c>
    </row>
    <row r="693" spans="1:8" x14ac:dyDescent="0.25">
      <c r="A693">
        <v>692</v>
      </c>
      <c r="B693" t="s">
        <v>207</v>
      </c>
      <c r="C693" t="s">
        <v>1532</v>
      </c>
      <c r="D693" t="s">
        <v>207</v>
      </c>
      <c r="E693" t="e">
        <f>VLOOKUP(F693,所有落地表!C:D,2,FALSE)</f>
        <v>#N/A</v>
      </c>
      <c r="F693" t="s">
        <v>1518</v>
      </c>
      <c r="G693" t="s">
        <v>288</v>
      </c>
      <c r="H693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,TRIGGER_STATE,SCHED_NAME</v>
      </c>
    </row>
    <row r="694" spans="1:8" x14ac:dyDescent="0.25">
      <c r="A694">
        <v>693</v>
      </c>
      <c r="B694" t="s">
        <v>207</v>
      </c>
      <c r="C694" t="s">
        <v>1533</v>
      </c>
      <c r="D694" t="s">
        <v>207</v>
      </c>
      <c r="E694" t="e">
        <f>VLOOKUP(F694,所有落地表!C:D,2,FALSE)</f>
        <v>#N/A</v>
      </c>
      <c r="F694" t="s">
        <v>544</v>
      </c>
      <c r="G694" t="s">
        <v>1493</v>
      </c>
      <c r="H694" t="str">
        <f t="shared" si="10"/>
        <v>ACTION_</v>
      </c>
    </row>
    <row r="695" spans="1:8" x14ac:dyDescent="0.25">
      <c r="A695">
        <v>694</v>
      </c>
      <c r="B695" t="s">
        <v>207</v>
      </c>
      <c r="C695" t="s">
        <v>1534</v>
      </c>
      <c r="D695" t="s">
        <v>207</v>
      </c>
      <c r="E695" t="e">
        <f>VLOOKUP(F695,所有落地表!C:D,2,FALSE)</f>
        <v>#N/A</v>
      </c>
      <c r="F695" t="s">
        <v>544</v>
      </c>
      <c r="G695" t="s">
        <v>270</v>
      </c>
      <c r="H695" t="str">
        <f t="shared" si="10"/>
        <v>ACTION_,PROCESSINSTANCE_</v>
      </c>
    </row>
    <row r="696" spans="1:8" x14ac:dyDescent="0.25">
      <c r="A696">
        <v>695</v>
      </c>
      <c r="B696" t="s">
        <v>207</v>
      </c>
      <c r="C696" t="s">
        <v>1535</v>
      </c>
      <c r="D696" t="s">
        <v>207</v>
      </c>
      <c r="E696" t="e">
        <f>VLOOKUP(F696,所有落地表!C:D,2,FALSE)</f>
        <v>#N/A</v>
      </c>
      <c r="F696" t="s">
        <v>546</v>
      </c>
      <c r="G696" t="s">
        <v>1536</v>
      </c>
      <c r="H696" t="str">
        <f t="shared" si="10"/>
        <v>SWIMLANE_</v>
      </c>
    </row>
    <row r="697" spans="1:8" x14ac:dyDescent="0.25">
      <c r="A697">
        <v>696</v>
      </c>
      <c r="B697" t="s">
        <v>207</v>
      </c>
      <c r="C697" t="s">
        <v>1537</v>
      </c>
      <c r="D697" t="s">
        <v>207</v>
      </c>
      <c r="E697" t="e">
        <f>VLOOKUP(F697,所有落地表!C:D,2,FALSE)</f>
        <v>#N/A</v>
      </c>
      <c r="F697" t="s">
        <v>264</v>
      </c>
      <c r="G697" t="s">
        <v>272</v>
      </c>
      <c r="H697" t="str">
        <f t="shared" si="10"/>
        <v>TOKEN_</v>
      </c>
    </row>
    <row r="698" spans="1:8" x14ac:dyDescent="0.25">
      <c r="A698">
        <v>697</v>
      </c>
      <c r="B698" t="s">
        <v>207</v>
      </c>
      <c r="C698" t="s">
        <v>1538</v>
      </c>
      <c r="D698" t="s">
        <v>207</v>
      </c>
      <c r="E698" t="e">
        <f>VLOOKUP(F698,所有落地表!C:D,2,FALSE)</f>
        <v>#N/A</v>
      </c>
      <c r="F698" t="s">
        <v>264</v>
      </c>
      <c r="G698" t="s">
        <v>1539</v>
      </c>
      <c r="H698" t="str">
        <f t="shared" si="10"/>
        <v>TOKEN_,PROCINST_</v>
      </c>
    </row>
    <row r="699" spans="1:8" x14ac:dyDescent="0.25">
      <c r="A699">
        <v>698</v>
      </c>
      <c r="B699" t="s">
        <v>207</v>
      </c>
      <c r="C699" t="s">
        <v>1538</v>
      </c>
      <c r="D699" t="s">
        <v>207</v>
      </c>
      <c r="E699" t="e">
        <f>VLOOKUP(F699,所有落地表!C:D,2,FALSE)</f>
        <v>#N/A</v>
      </c>
      <c r="F699" t="s">
        <v>264</v>
      </c>
      <c r="G699" t="s">
        <v>1540</v>
      </c>
      <c r="H699" t="str">
        <f t="shared" si="10"/>
        <v>TOKEN_,PROCINST_,TASK_</v>
      </c>
    </row>
    <row r="700" spans="1:8" x14ac:dyDescent="0.25">
      <c r="A700">
        <v>699</v>
      </c>
      <c r="B700" t="s">
        <v>207</v>
      </c>
      <c r="C700" t="s">
        <v>1541</v>
      </c>
      <c r="D700" t="s">
        <v>207</v>
      </c>
      <c r="E700" t="e">
        <f>VLOOKUP(F700,所有落地表!C:D,2,FALSE)</f>
        <v>#N/A</v>
      </c>
      <c r="F700" t="s">
        <v>264</v>
      </c>
      <c r="G700" t="s">
        <v>1542</v>
      </c>
      <c r="H700" t="str">
        <f t="shared" si="10"/>
        <v>TOKEN_,PROCINST_,TASK_,ACTORID_</v>
      </c>
    </row>
    <row r="701" spans="1:8" x14ac:dyDescent="0.25">
      <c r="A701">
        <v>700</v>
      </c>
      <c r="B701" t="s">
        <v>207</v>
      </c>
      <c r="C701" t="s">
        <v>1543</v>
      </c>
      <c r="D701" t="s">
        <v>207</v>
      </c>
      <c r="E701" t="e">
        <f>VLOOKUP(F701,所有落地表!C:D,2,FALSE)</f>
        <v>#N/A</v>
      </c>
      <c r="F701" t="s">
        <v>548</v>
      </c>
      <c r="G701" t="s">
        <v>1453</v>
      </c>
      <c r="H701" t="str">
        <f t="shared" si="10"/>
        <v>PROCESSDEFINITION_</v>
      </c>
    </row>
    <row r="702" spans="1:8" x14ac:dyDescent="0.25">
      <c r="A702">
        <v>701</v>
      </c>
      <c r="B702" t="s">
        <v>207</v>
      </c>
      <c r="C702" t="s">
        <v>1544</v>
      </c>
      <c r="D702" t="s">
        <v>207</v>
      </c>
      <c r="E702" t="e">
        <f>VLOOKUP(F702,所有落地表!C:D,2,FALSE)</f>
        <v>#N/A</v>
      </c>
      <c r="F702" t="s">
        <v>548</v>
      </c>
      <c r="G702" t="s">
        <v>1545</v>
      </c>
      <c r="H702" t="str">
        <f t="shared" si="10"/>
        <v>PROCESSDEFINITION_,TASKMGMTDEFINITION_</v>
      </c>
    </row>
    <row r="703" spans="1:8" x14ac:dyDescent="0.25">
      <c r="A703">
        <v>702</v>
      </c>
      <c r="B703" t="s">
        <v>207</v>
      </c>
      <c r="C703" t="s">
        <v>1546</v>
      </c>
      <c r="D703" t="s">
        <v>207</v>
      </c>
      <c r="E703" t="e">
        <f>VLOOKUP(F703,所有落地表!C:D,2,FALSE)</f>
        <v>#N/A</v>
      </c>
      <c r="F703" t="s">
        <v>548</v>
      </c>
      <c r="G703" t="s">
        <v>1547</v>
      </c>
      <c r="H703" t="str">
        <f t="shared" si="10"/>
        <v>PROCESSDEFINITION_,TASKMGMTDEFINITION_,TASKNODE_</v>
      </c>
    </row>
    <row r="704" spans="1:8" x14ac:dyDescent="0.25">
      <c r="A704">
        <v>703</v>
      </c>
      <c r="B704" t="s">
        <v>207</v>
      </c>
      <c r="C704" t="s">
        <v>1548</v>
      </c>
      <c r="D704" t="s">
        <v>207</v>
      </c>
      <c r="E704" t="e">
        <f>VLOOKUP(F704,所有落地表!C:D,2,FALSE)</f>
        <v>#N/A</v>
      </c>
      <c r="F704" t="s">
        <v>557</v>
      </c>
      <c r="G704" t="s">
        <v>1549</v>
      </c>
      <c r="H704" t="str">
        <f t="shared" si="10"/>
        <v>CONTEXTINSTANCE_</v>
      </c>
    </row>
    <row r="705" spans="1:8" x14ac:dyDescent="0.25">
      <c r="A705">
        <v>704</v>
      </c>
      <c r="B705" t="s">
        <v>207</v>
      </c>
      <c r="C705" t="s">
        <v>1550</v>
      </c>
      <c r="D705" t="s">
        <v>207</v>
      </c>
      <c r="E705" t="e">
        <f>VLOOKUP(F705,所有落地表!C:D,2,FALSE)</f>
        <v>#N/A</v>
      </c>
      <c r="F705" t="s">
        <v>557</v>
      </c>
      <c r="G705" t="s">
        <v>272</v>
      </c>
      <c r="H705" t="str">
        <f t="shared" si="10"/>
        <v>CONTEXTINSTANCE_,TOKEN_</v>
      </c>
    </row>
    <row r="706" spans="1:8" x14ac:dyDescent="0.25">
      <c r="A706">
        <v>705</v>
      </c>
      <c r="B706" t="s">
        <v>207</v>
      </c>
      <c r="C706" t="s">
        <v>1551</v>
      </c>
      <c r="D706" t="s">
        <v>207</v>
      </c>
      <c r="E706" t="e">
        <f>VLOOKUP(F706,所有落地表!C:D,2,FALSE)</f>
        <v>#N/A</v>
      </c>
      <c r="F706" t="s">
        <v>555</v>
      </c>
      <c r="G706" t="s">
        <v>1552</v>
      </c>
      <c r="H706" t="str">
        <f t="shared" si="10"/>
        <v>NODE_</v>
      </c>
    </row>
    <row r="707" spans="1:8" x14ac:dyDescent="0.25">
      <c r="A707">
        <v>706</v>
      </c>
      <c r="B707" t="s">
        <v>207</v>
      </c>
      <c r="C707" t="s">
        <v>1553</v>
      </c>
      <c r="D707" t="s">
        <v>207</v>
      </c>
      <c r="E707" t="e">
        <f>VLOOKUP(F707,所有落地表!C:D,2,FALSE)</f>
        <v>#N/A</v>
      </c>
      <c r="F707" t="s">
        <v>555</v>
      </c>
      <c r="G707" t="s">
        <v>1554</v>
      </c>
      <c r="H707" t="str">
        <f t="shared" si="10"/>
        <v>NODE_,PARENT_</v>
      </c>
    </row>
    <row r="708" spans="1:8" x14ac:dyDescent="0.25">
      <c r="A708">
        <v>707</v>
      </c>
      <c r="B708" t="s">
        <v>207</v>
      </c>
      <c r="C708" t="s">
        <v>1555</v>
      </c>
      <c r="D708" t="s">
        <v>207</v>
      </c>
      <c r="E708" t="e">
        <f>VLOOKUP(F708,所有落地表!C:D,2,FALSE)</f>
        <v>#N/A</v>
      </c>
      <c r="F708" t="s">
        <v>555</v>
      </c>
      <c r="G708" t="s">
        <v>270</v>
      </c>
      <c r="H708" t="str">
        <f t="shared" ref="H708:H771" si="11">IF(F708=F707,H707&amp;","&amp;G708,G708)</f>
        <v>NODE_,PARENT_,PROCESSINSTANCE_</v>
      </c>
    </row>
    <row r="709" spans="1:8" x14ac:dyDescent="0.25">
      <c r="A709">
        <v>708</v>
      </c>
      <c r="B709" t="s">
        <v>207</v>
      </c>
      <c r="C709" t="s">
        <v>1556</v>
      </c>
      <c r="D709" t="s">
        <v>207</v>
      </c>
      <c r="E709" t="e">
        <f>VLOOKUP(F709,所有落地表!C:D,2,FALSE)</f>
        <v>#N/A</v>
      </c>
      <c r="F709" t="s">
        <v>555</v>
      </c>
      <c r="G709" t="s">
        <v>1557</v>
      </c>
      <c r="H709" t="str">
        <f t="shared" si="11"/>
        <v>NODE_,PARENT_,PROCESSINSTANCE_,SUBPROCESSINSTANCE_</v>
      </c>
    </row>
    <row r="710" spans="1:8" x14ac:dyDescent="0.25">
      <c r="A710">
        <v>709</v>
      </c>
      <c r="B710" t="s">
        <v>207</v>
      </c>
      <c r="C710" t="s">
        <v>1558</v>
      </c>
      <c r="D710" t="s">
        <v>207</v>
      </c>
      <c r="E710" t="e">
        <f>VLOOKUP(F710,所有落地表!C:D,2,FALSE)</f>
        <v>#N/A</v>
      </c>
      <c r="F710" t="s">
        <v>559</v>
      </c>
      <c r="G710" t="s">
        <v>1559</v>
      </c>
      <c r="H710" t="str">
        <f t="shared" si="11"/>
        <v>FROM_</v>
      </c>
    </row>
    <row r="711" spans="1:8" x14ac:dyDescent="0.25">
      <c r="A711">
        <v>710</v>
      </c>
      <c r="B711" t="s">
        <v>207</v>
      </c>
      <c r="C711" t="s">
        <v>1560</v>
      </c>
      <c r="D711" t="s">
        <v>207</v>
      </c>
      <c r="E711" t="e">
        <f>VLOOKUP(F711,所有落地表!C:D,2,FALSE)</f>
        <v>#N/A</v>
      </c>
      <c r="F711" t="s">
        <v>559</v>
      </c>
      <c r="G711" t="s">
        <v>1561</v>
      </c>
      <c r="H711" t="str">
        <f t="shared" si="11"/>
        <v>FROM_,TO_</v>
      </c>
    </row>
    <row r="712" spans="1:8" x14ac:dyDescent="0.25">
      <c r="A712">
        <v>711</v>
      </c>
      <c r="B712" t="s">
        <v>207</v>
      </c>
      <c r="C712" t="s">
        <v>1562</v>
      </c>
      <c r="D712" t="s">
        <v>207</v>
      </c>
      <c r="E712" t="e">
        <f>VLOOKUP(F712,所有落地表!C:D,2,FALSE)</f>
        <v>#N/A</v>
      </c>
      <c r="F712" t="s">
        <v>559</v>
      </c>
      <c r="G712" t="s">
        <v>1453</v>
      </c>
      <c r="H712" t="str">
        <f t="shared" si="11"/>
        <v>FROM_,TO_,PROCESSDEFINITION_</v>
      </c>
    </row>
    <row r="713" spans="1:8" x14ac:dyDescent="0.25">
      <c r="A713">
        <v>712</v>
      </c>
      <c r="B713" t="s">
        <v>211</v>
      </c>
      <c r="C713" t="s">
        <v>1563</v>
      </c>
      <c r="D713" t="s">
        <v>211</v>
      </c>
      <c r="E713" t="str">
        <f>VLOOKUP(F713,所有落地表!C:D,2,FALSE)</f>
        <v>ODS_LN_CS_CONT_CFL</v>
      </c>
      <c r="F713" t="s">
        <v>846</v>
      </c>
      <c r="G713" t="s">
        <v>783</v>
      </c>
      <c r="H713" t="str">
        <f t="shared" si="11"/>
        <v>PRTID</v>
      </c>
    </row>
    <row r="714" spans="1:8" x14ac:dyDescent="0.25">
      <c r="A714">
        <v>713</v>
      </c>
      <c r="B714" t="s">
        <v>211</v>
      </c>
      <c r="C714" t="s">
        <v>1564</v>
      </c>
      <c r="D714" t="s">
        <v>211</v>
      </c>
      <c r="E714" t="str">
        <f>VLOOKUP(F714,所有落地表!C:D,2,FALSE)</f>
        <v>ODS_LN_CS_CONT_CFL</v>
      </c>
      <c r="F714" t="s">
        <v>846</v>
      </c>
      <c r="G714" t="s">
        <v>604</v>
      </c>
      <c r="H714" t="str">
        <f t="shared" si="11"/>
        <v>PRTID,BRANDID</v>
      </c>
    </row>
    <row r="715" spans="1:8" x14ac:dyDescent="0.25">
      <c r="A715">
        <v>714</v>
      </c>
      <c r="B715" t="s">
        <v>211</v>
      </c>
      <c r="C715" t="s">
        <v>1565</v>
      </c>
      <c r="D715" t="s">
        <v>211</v>
      </c>
      <c r="E715" t="str">
        <f>VLOOKUP(F715,所有落地表!C:D,2,FALSE)</f>
        <v>ODS_LN_CS_CONT_CFL</v>
      </c>
      <c r="F715" t="s">
        <v>846</v>
      </c>
      <c r="G715" t="s">
        <v>1059</v>
      </c>
      <c r="H715" t="str">
        <f t="shared" si="11"/>
        <v>PRTID,BRANDID,ASSETID</v>
      </c>
    </row>
    <row r="716" spans="1:8" x14ac:dyDescent="0.25">
      <c r="A716">
        <v>715</v>
      </c>
      <c r="B716" t="s">
        <v>211</v>
      </c>
      <c r="C716" t="s">
        <v>1566</v>
      </c>
      <c r="D716" t="s">
        <v>211</v>
      </c>
      <c r="E716" t="str">
        <f>VLOOKUP(F716,所有落地表!C:D,2,FALSE)</f>
        <v>ODS_LN_CS_CONT_CFL</v>
      </c>
      <c r="F716" t="s">
        <v>846</v>
      </c>
      <c r="G716" t="s">
        <v>1567</v>
      </c>
      <c r="H716" t="str">
        <f t="shared" si="11"/>
        <v>PRTID,BRANDID,ASSETID,EFFECTDATE</v>
      </c>
    </row>
    <row r="717" spans="1:8" x14ac:dyDescent="0.25">
      <c r="A717">
        <v>716</v>
      </c>
      <c r="B717" t="s">
        <v>211</v>
      </c>
      <c r="C717" t="s">
        <v>1568</v>
      </c>
      <c r="D717" t="s">
        <v>211</v>
      </c>
      <c r="E717" t="str">
        <f>VLOOKUP(F717,所有落地表!C:D,2,FALSE)</f>
        <v>ODS_LN_CS_CONT_CFL</v>
      </c>
      <c r="F717" t="s">
        <v>846</v>
      </c>
      <c r="G717" t="s">
        <v>215</v>
      </c>
      <c r="H717" t="str">
        <f t="shared" si="11"/>
        <v>PRTID,BRANDID,ASSETID,EFFECTDATE,CONTNO</v>
      </c>
    </row>
    <row r="718" spans="1:8" x14ac:dyDescent="0.25">
      <c r="A718">
        <v>717</v>
      </c>
      <c r="B718" t="s">
        <v>211</v>
      </c>
      <c r="C718" t="s">
        <v>1569</v>
      </c>
      <c r="D718" t="s">
        <v>211</v>
      </c>
      <c r="E718" t="str">
        <f>VLOOKUP(F718,所有落地表!C:D,2,FALSE)</f>
        <v>ODS_LN_CS_CONT_CFL</v>
      </c>
      <c r="F718" t="s">
        <v>846</v>
      </c>
      <c r="G718" t="s">
        <v>220</v>
      </c>
      <c r="H718" t="str">
        <f t="shared" si="11"/>
        <v>PRTID,BRANDID,ASSETID,EFFECTDATE,CONTNO,APPNO</v>
      </c>
    </row>
    <row r="719" spans="1:8" x14ac:dyDescent="0.25">
      <c r="A719">
        <v>718</v>
      </c>
      <c r="B719" t="s">
        <v>211</v>
      </c>
      <c r="C719" t="s">
        <v>1570</v>
      </c>
      <c r="D719" t="s">
        <v>211</v>
      </c>
      <c r="E719" t="str">
        <f>VLOOKUP(F719,所有落地表!C:D,2,FALSE)</f>
        <v>ODS_LN_CS_CONT_CFL</v>
      </c>
      <c r="F719" t="s">
        <v>846</v>
      </c>
      <c r="G719" t="s">
        <v>588</v>
      </c>
      <c r="H719" t="str">
        <f t="shared" si="11"/>
        <v>PRTID,BRANDID,ASSETID,EFFECTDATE,CONTNO,APPNO,DEALERID</v>
      </c>
    </row>
    <row r="720" spans="1:8" x14ac:dyDescent="0.25">
      <c r="A720">
        <v>719</v>
      </c>
      <c r="B720" t="s">
        <v>211</v>
      </c>
      <c r="C720" t="s">
        <v>1571</v>
      </c>
      <c r="D720" t="s">
        <v>211</v>
      </c>
      <c r="E720" t="str">
        <f>VLOOKUP(F720,所有落地表!C:D,2,FALSE)</f>
        <v>ODS_LN_CS_CONT_CFL</v>
      </c>
      <c r="F720" t="s">
        <v>846</v>
      </c>
      <c r="G720" t="s">
        <v>259</v>
      </c>
      <c r="H720" t="str">
        <f t="shared" si="11"/>
        <v>PRTID,BRANDID,ASSETID,EFFECTDATE,CONTNO,APPNO,DEALERID,APPID</v>
      </c>
    </row>
    <row r="721" spans="1:8" x14ac:dyDescent="0.25">
      <c r="A721">
        <v>720</v>
      </c>
      <c r="B721" t="s">
        <v>211</v>
      </c>
      <c r="C721" t="s">
        <v>1572</v>
      </c>
      <c r="D721" t="s">
        <v>211</v>
      </c>
      <c r="E721" t="str">
        <f>VLOOKUP(F721,所有落地表!C:D,2,FALSE)</f>
        <v>ODS_LN_CS_CONT_CFL</v>
      </c>
      <c r="F721" t="s">
        <v>846</v>
      </c>
      <c r="G721" t="s">
        <v>1573</v>
      </c>
      <c r="H721" t="str">
        <f t="shared" si="11"/>
        <v>PRTID,BRANDID,ASSETID,EFFECTDATE,CONTNO,APPNO,DEALERID,APPID,VINNO</v>
      </c>
    </row>
    <row r="722" spans="1:8" x14ac:dyDescent="0.25">
      <c r="A722">
        <v>721</v>
      </c>
      <c r="B722" t="s">
        <v>211</v>
      </c>
      <c r="C722" t="s">
        <v>1574</v>
      </c>
      <c r="D722" t="s">
        <v>211</v>
      </c>
      <c r="E722" t="str">
        <f>VLOOKUP(F722,所有落地表!C:D,2,FALSE)</f>
        <v>ODS_R_CON_PAYAMT_HIS</v>
      </c>
      <c r="F722" t="s">
        <v>851</v>
      </c>
      <c r="G722" t="s">
        <v>215</v>
      </c>
      <c r="H722" t="str">
        <f t="shared" si="11"/>
        <v>CONTNO</v>
      </c>
    </row>
    <row r="723" spans="1:8" x14ac:dyDescent="0.25">
      <c r="A723">
        <v>722</v>
      </c>
      <c r="B723" t="s">
        <v>211</v>
      </c>
      <c r="C723" t="s">
        <v>1575</v>
      </c>
      <c r="D723" t="s">
        <v>211</v>
      </c>
      <c r="E723" t="str">
        <f>VLOOKUP(F723,所有落地表!C:D,2,FALSE)</f>
        <v>ODS_LN_CS_CONT_REPYMTSKD_CFL</v>
      </c>
      <c r="F723" t="s">
        <v>653</v>
      </c>
      <c r="G723" t="s">
        <v>1576</v>
      </c>
      <c r="H723" t="str">
        <f t="shared" si="11"/>
        <v>PAYSTADATE</v>
      </c>
    </row>
    <row r="724" spans="1:8" x14ac:dyDescent="0.25">
      <c r="A724">
        <v>723</v>
      </c>
      <c r="B724" t="s">
        <v>211</v>
      </c>
      <c r="C724" t="s">
        <v>1575</v>
      </c>
      <c r="D724" t="s">
        <v>211</v>
      </c>
      <c r="E724" t="str">
        <f>VLOOKUP(F724,所有落地表!C:D,2,FALSE)</f>
        <v>ODS_LN_CS_CONT_REPYMTSKD_CFL</v>
      </c>
      <c r="F724" t="s">
        <v>653</v>
      </c>
      <c r="G724" t="s">
        <v>215</v>
      </c>
      <c r="H724" t="str">
        <f t="shared" si="11"/>
        <v>PAYSTADATE,CONTNO</v>
      </c>
    </row>
    <row r="725" spans="1:8" x14ac:dyDescent="0.25">
      <c r="A725">
        <v>724</v>
      </c>
      <c r="B725" t="s">
        <v>211</v>
      </c>
      <c r="C725" t="s">
        <v>1577</v>
      </c>
      <c r="D725" t="s">
        <v>211</v>
      </c>
      <c r="E725" t="str">
        <f>VLOOKUP(F725,所有落地表!C:D,2,FALSE)</f>
        <v>ODS_LN_CS_CONT_REPYMTSKD_CFL</v>
      </c>
      <c r="F725" t="s">
        <v>653</v>
      </c>
      <c r="G725" t="s">
        <v>214</v>
      </c>
      <c r="H725" t="str">
        <f t="shared" si="11"/>
        <v>PAYSTADATE,CONTNO,TERMID</v>
      </c>
    </row>
    <row r="726" spans="1:8" x14ac:dyDescent="0.25">
      <c r="A726">
        <v>725</v>
      </c>
      <c r="B726" t="s">
        <v>211</v>
      </c>
      <c r="C726" t="s">
        <v>1577</v>
      </c>
      <c r="D726" t="s">
        <v>211</v>
      </c>
      <c r="E726" t="str">
        <f>VLOOKUP(F726,所有落地表!C:D,2,FALSE)</f>
        <v>ODS_LN_CS_CONT_REPYMTSKD_CFL</v>
      </c>
      <c r="F726" t="s">
        <v>653</v>
      </c>
      <c r="G726" t="s">
        <v>215</v>
      </c>
      <c r="H726" t="str">
        <f t="shared" si="11"/>
        <v>PAYSTADATE,CONTNO,TERMID,CONTNO</v>
      </c>
    </row>
    <row r="727" spans="1:8" x14ac:dyDescent="0.25">
      <c r="A727">
        <v>726</v>
      </c>
      <c r="B727" t="s">
        <v>211</v>
      </c>
      <c r="C727" t="s">
        <v>1578</v>
      </c>
      <c r="D727" t="s">
        <v>211</v>
      </c>
      <c r="E727" t="str">
        <f>VLOOKUP(F727,所有落地表!C:D,2,FALSE)</f>
        <v>ODS_LN_CS_CONT_REPYMTSKD_CFL</v>
      </c>
      <c r="F727" t="s">
        <v>653</v>
      </c>
      <c r="G727" t="s">
        <v>1579</v>
      </c>
      <c r="H727" t="str">
        <f t="shared" si="11"/>
        <v>PAYSTADATE,CONTNO,TERMID,CONTNO,SYS_NC00038$</v>
      </c>
    </row>
    <row r="728" spans="1:8" x14ac:dyDescent="0.25">
      <c r="A728">
        <v>727</v>
      </c>
      <c r="B728" t="s">
        <v>211</v>
      </c>
      <c r="C728" t="s">
        <v>1580</v>
      </c>
      <c r="D728" t="s">
        <v>211</v>
      </c>
      <c r="E728" t="str">
        <f>VLOOKUP(F728,所有落地表!C:D,2,FALSE)</f>
        <v>ODS_LN_CS_CONT_REPYMTSKD_CFL</v>
      </c>
      <c r="F728" t="s">
        <v>653</v>
      </c>
      <c r="G728" t="s">
        <v>654</v>
      </c>
      <c r="H728" t="str">
        <f t="shared" si="11"/>
        <v>PAYSTADATE,CONTNO,TERMID,CONTNO,SYS_NC00038$,ISMONTHLYREPAYMENT</v>
      </c>
    </row>
    <row r="729" spans="1:8" x14ac:dyDescent="0.25">
      <c r="A729">
        <v>728</v>
      </c>
      <c r="B729" t="s">
        <v>211</v>
      </c>
      <c r="C729" t="s">
        <v>1581</v>
      </c>
      <c r="D729" t="s">
        <v>211</v>
      </c>
      <c r="E729" t="str">
        <f>VLOOKUP(F729,所有落地表!C:D,2,FALSE)</f>
        <v>ODS_LN_CS_CONT_REPYMTSKD_CFL</v>
      </c>
      <c r="F729" t="s">
        <v>653</v>
      </c>
      <c r="G729" t="s">
        <v>1582</v>
      </c>
      <c r="H729" t="str">
        <f t="shared" si="11"/>
        <v>PAYSTADATE,CONTNO,TERMID,CONTNO,SYS_NC00038$,ISMONTHLYREPAYMENT,ISOV</v>
      </c>
    </row>
    <row r="730" spans="1:8" x14ac:dyDescent="0.25">
      <c r="A730">
        <v>729</v>
      </c>
      <c r="B730" t="s">
        <v>211</v>
      </c>
      <c r="C730" t="s">
        <v>1583</v>
      </c>
      <c r="D730" t="s">
        <v>211</v>
      </c>
      <c r="E730" t="str">
        <f>VLOOKUP(F730,所有落地表!C:D,2,FALSE)</f>
        <v>ODS_LN_CS_CONT_REPYMTSKD_CFL</v>
      </c>
      <c r="F730" t="s">
        <v>653</v>
      </c>
      <c r="G730" t="s">
        <v>1584</v>
      </c>
      <c r="H730" t="str">
        <f t="shared" si="11"/>
        <v>PAYSTADATE,CONTNO,TERMID,CONTNO,SYS_NC00038$,ISMONTHLYREPAYMENT,ISOV,ISOVERDUEINTEREST</v>
      </c>
    </row>
    <row r="731" spans="1:8" x14ac:dyDescent="0.25">
      <c r="A731">
        <v>730</v>
      </c>
      <c r="B731" t="s">
        <v>211</v>
      </c>
      <c r="C731" t="s">
        <v>1585</v>
      </c>
      <c r="D731" t="s">
        <v>211</v>
      </c>
      <c r="E731" t="str">
        <f>VLOOKUP(F731,所有落地表!C:D,2,FALSE)</f>
        <v>ODS_LN_CS_CONT_REPYMTSKD_CFL</v>
      </c>
      <c r="F731" t="s">
        <v>653</v>
      </c>
      <c r="G731" t="s">
        <v>1586</v>
      </c>
      <c r="H731" t="str">
        <f t="shared" si="11"/>
        <v>PAYSTADATE,CONTNO,TERMID,CONTNO,SYS_NC00038$,ISMONTHLYREPAYMENT,ISOV,ISOVERDUEINTEREST,ACTUALPAYSTADATE</v>
      </c>
    </row>
    <row r="732" spans="1:8" x14ac:dyDescent="0.25">
      <c r="A732">
        <v>731</v>
      </c>
      <c r="B732" t="s">
        <v>211</v>
      </c>
      <c r="C732" t="s">
        <v>1587</v>
      </c>
      <c r="D732" t="s">
        <v>211</v>
      </c>
      <c r="E732" t="e">
        <f>VLOOKUP(F732,所有落地表!C:D,2,FALSE)</f>
        <v>#N/A</v>
      </c>
      <c r="F732" t="s">
        <v>973</v>
      </c>
      <c r="G732" t="s">
        <v>836</v>
      </c>
      <c r="H732" t="str">
        <f t="shared" si="11"/>
        <v>ORDER_TYPE</v>
      </c>
    </row>
    <row r="733" spans="1:8" x14ac:dyDescent="0.25">
      <c r="A733">
        <v>732</v>
      </c>
      <c r="B733" t="s">
        <v>211</v>
      </c>
      <c r="C733" t="s">
        <v>1588</v>
      </c>
      <c r="D733" t="s">
        <v>211</v>
      </c>
      <c r="E733" t="e">
        <f>VLOOKUP(F733,所有落地表!C:D,2,FALSE)</f>
        <v>#N/A</v>
      </c>
      <c r="F733" t="s">
        <v>1056</v>
      </c>
      <c r="G733" t="s">
        <v>588</v>
      </c>
      <c r="H733" t="str">
        <f t="shared" si="11"/>
        <v>DEALERID</v>
      </c>
    </row>
    <row r="734" spans="1:8" x14ac:dyDescent="0.25">
      <c r="A734">
        <v>733</v>
      </c>
      <c r="B734" t="s">
        <v>211</v>
      </c>
      <c r="C734" t="s">
        <v>1589</v>
      </c>
      <c r="D734" t="s">
        <v>211</v>
      </c>
      <c r="E734" t="str">
        <f>VLOOKUP(F734,所有落地表!C:D,2,FALSE)</f>
        <v>ODS_R_VEH_SERIESINFO</v>
      </c>
      <c r="F734" t="s">
        <v>1069</v>
      </c>
      <c r="G734" t="s">
        <v>604</v>
      </c>
      <c r="H734" t="str">
        <f t="shared" si="11"/>
        <v>BRANDID</v>
      </c>
    </row>
    <row r="735" spans="1:8" x14ac:dyDescent="0.25">
      <c r="A735">
        <v>734</v>
      </c>
      <c r="B735" t="s">
        <v>211</v>
      </c>
      <c r="C735" t="s">
        <v>1589</v>
      </c>
      <c r="D735" t="s">
        <v>211</v>
      </c>
      <c r="E735" t="str">
        <f>VLOOKUP(F735,所有落地表!C:D,2,FALSE)</f>
        <v>ODS_R_VEH_SERIESINFO</v>
      </c>
      <c r="F735" t="s">
        <v>1069</v>
      </c>
      <c r="G735" t="s">
        <v>1590</v>
      </c>
      <c r="H735" t="str">
        <f t="shared" si="11"/>
        <v>BRANDID,SERIESNO</v>
      </c>
    </row>
    <row r="736" spans="1:8" x14ac:dyDescent="0.25">
      <c r="A736">
        <v>735</v>
      </c>
      <c r="B736" t="s">
        <v>211</v>
      </c>
      <c r="C736" t="s">
        <v>1591</v>
      </c>
      <c r="D736" t="s">
        <v>211</v>
      </c>
      <c r="E736" t="e">
        <f>VLOOKUP(F736,所有落地表!C:D,2,FALSE)</f>
        <v>#N/A</v>
      </c>
      <c r="F736" t="s">
        <v>1081</v>
      </c>
      <c r="G736" t="s">
        <v>588</v>
      </c>
      <c r="H736" t="str">
        <f t="shared" si="11"/>
        <v>DEALERID</v>
      </c>
    </row>
    <row r="737" spans="1:8" x14ac:dyDescent="0.25">
      <c r="A737">
        <v>736</v>
      </c>
      <c r="B737" t="s">
        <v>211</v>
      </c>
      <c r="C737" t="s">
        <v>1592</v>
      </c>
      <c r="D737" t="s">
        <v>211</v>
      </c>
      <c r="E737" t="e">
        <f>VLOOKUP(F737,所有落地表!C:D,2,FALSE)</f>
        <v>#N/A</v>
      </c>
      <c r="F737" t="s">
        <v>1081</v>
      </c>
      <c r="G737" t="s">
        <v>1593</v>
      </c>
      <c r="H737" t="str">
        <f t="shared" si="11"/>
        <v>DEALERID,EXPRESSNO</v>
      </c>
    </row>
    <row r="738" spans="1:8" x14ac:dyDescent="0.25">
      <c r="A738">
        <v>737</v>
      </c>
      <c r="B738" t="s">
        <v>211</v>
      </c>
      <c r="C738" t="s">
        <v>1594</v>
      </c>
      <c r="D738" t="s">
        <v>211</v>
      </c>
      <c r="E738" t="e">
        <f>VLOOKUP(F738,所有落地表!C:D,2,FALSE)</f>
        <v>#N/A</v>
      </c>
      <c r="F738" t="s">
        <v>1081</v>
      </c>
      <c r="G738" t="s">
        <v>628</v>
      </c>
      <c r="H738" t="str">
        <f t="shared" si="11"/>
        <v>DEALERID,EXPRESSNO,STATUS</v>
      </c>
    </row>
    <row r="739" spans="1:8" x14ac:dyDescent="0.25">
      <c r="A739">
        <v>738</v>
      </c>
      <c r="B739" t="s">
        <v>211</v>
      </c>
      <c r="C739" t="s">
        <v>1595</v>
      </c>
      <c r="D739" t="s">
        <v>211</v>
      </c>
      <c r="E739" t="e">
        <f>VLOOKUP(F739,所有落地表!C:D,2,FALSE)</f>
        <v>#N/A</v>
      </c>
      <c r="F739" t="s">
        <v>1084</v>
      </c>
      <c r="G739" t="s">
        <v>642</v>
      </c>
      <c r="H739" t="str">
        <f t="shared" si="11"/>
        <v>CONTID</v>
      </c>
    </row>
    <row r="740" spans="1:8" x14ac:dyDescent="0.25">
      <c r="A740">
        <v>739</v>
      </c>
      <c r="B740" t="s">
        <v>211</v>
      </c>
      <c r="C740" t="s">
        <v>1596</v>
      </c>
      <c r="D740" t="s">
        <v>211</v>
      </c>
      <c r="E740" t="e">
        <f>VLOOKUP(F740,所有落地表!C:D,2,FALSE)</f>
        <v>#N/A</v>
      </c>
      <c r="F740" t="s">
        <v>1084</v>
      </c>
      <c r="G740" t="s">
        <v>1082</v>
      </c>
      <c r="H740" t="str">
        <f t="shared" si="11"/>
        <v>CONTID,STLSENDHEADID</v>
      </c>
    </row>
    <row r="741" spans="1:8" x14ac:dyDescent="0.25">
      <c r="A741">
        <v>740</v>
      </c>
      <c r="B741" t="s">
        <v>211</v>
      </c>
      <c r="C741" t="s">
        <v>1597</v>
      </c>
      <c r="D741" t="s">
        <v>211</v>
      </c>
      <c r="E741" t="e">
        <f>VLOOKUP(F741,所有落地表!C:D,2,FALSE)</f>
        <v>#N/A</v>
      </c>
      <c r="F741" t="s">
        <v>1084</v>
      </c>
      <c r="G741" t="s">
        <v>628</v>
      </c>
      <c r="H741" t="str">
        <f t="shared" si="11"/>
        <v>CONTID,STLSENDHEADID,STATUS</v>
      </c>
    </row>
    <row r="742" spans="1:8" x14ac:dyDescent="0.25">
      <c r="A742">
        <v>741</v>
      </c>
      <c r="B742" t="s">
        <v>211</v>
      </c>
      <c r="C742" t="s">
        <v>1598</v>
      </c>
      <c r="D742" t="s">
        <v>211</v>
      </c>
      <c r="E742" t="e">
        <f>VLOOKUP(F742,所有落地表!C:D,2,FALSE)</f>
        <v>#N/A</v>
      </c>
      <c r="F742" t="s">
        <v>1126</v>
      </c>
      <c r="G742" t="s">
        <v>1124</v>
      </c>
      <c r="H742" t="str">
        <f t="shared" si="11"/>
        <v>RESPONSE_HEADER_ID</v>
      </c>
    </row>
    <row r="743" spans="1:8" x14ac:dyDescent="0.25">
      <c r="A743">
        <v>742</v>
      </c>
      <c r="B743" t="s">
        <v>211</v>
      </c>
      <c r="C743" t="s">
        <v>1599</v>
      </c>
      <c r="D743" t="s">
        <v>211</v>
      </c>
      <c r="E743" t="e">
        <f>VLOOKUP(F743,所有落地表!C:D,2,FALSE)</f>
        <v>#N/A</v>
      </c>
      <c r="F743" t="s">
        <v>1243</v>
      </c>
      <c r="G743" t="s">
        <v>1600</v>
      </c>
      <c r="H743" t="str">
        <f t="shared" si="11"/>
        <v>HEARD_ID</v>
      </c>
    </row>
    <row r="744" spans="1:8" x14ac:dyDescent="0.25">
      <c r="A744">
        <v>743</v>
      </c>
      <c r="B744" t="s">
        <v>211</v>
      </c>
      <c r="C744" t="s">
        <v>1601</v>
      </c>
      <c r="D744" t="s">
        <v>211</v>
      </c>
      <c r="E744" t="e">
        <f>VLOOKUP(F744,所有落地表!C:D,2,FALSE)</f>
        <v>#N/A</v>
      </c>
      <c r="F744" t="s">
        <v>1123</v>
      </c>
      <c r="G744" t="s">
        <v>1401</v>
      </c>
      <c r="H744" t="str">
        <f t="shared" si="11"/>
        <v>HEADER_ID</v>
      </c>
    </row>
    <row r="745" spans="1:8" x14ac:dyDescent="0.25">
      <c r="A745">
        <v>744</v>
      </c>
      <c r="B745" t="s">
        <v>211</v>
      </c>
      <c r="C745" t="s">
        <v>1602</v>
      </c>
      <c r="D745" t="s">
        <v>211</v>
      </c>
      <c r="E745" t="e">
        <f>VLOOKUP(F745,所有落地表!C:D,2,FALSE)</f>
        <v>#N/A</v>
      </c>
      <c r="F745" t="s">
        <v>1603</v>
      </c>
      <c r="G745" t="s">
        <v>694</v>
      </c>
      <c r="H745" t="str">
        <f t="shared" si="11"/>
        <v>APPLYNO</v>
      </c>
    </row>
    <row r="746" spans="1:8" x14ac:dyDescent="0.25">
      <c r="A746">
        <v>745</v>
      </c>
      <c r="B746" t="s">
        <v>211</v>
      </c>
      <c r="C746" t="s">
        <v>1604</v>
      </c>
      <c r="D746" t="s">
        <v>211</v>
      </c>
      <c r="E746" t="str">
        <f>VLOOKUP(F746,所有落地表!C:D,2,FALSE)</f>
        <v>ODS_R_TRA_TRANSACTION</v>
      </c>
      <c r="F746" t="s">
        <v>250</v>
      </c>
      <c r="G746" t="s">
        <v>1605</v>
      </c>
      <c r="H746" t="str">
        <f t="shared" si="11"/>
        <v>ATTRIBUTE9</v>
      </c>
    </row>
    <row r="747" spans="1:8" x14ac:dyDescent="0.25">
      <c r="A747">
        <v>746</v>
      </c>
      <c r="B747" t="s">
        <v>211</v>
      </c>
      <c r="C747" t="s">
        <v>1604</v>
      </c>
      <c r="D747" t="s">
        <v>211</v>
      </c>
      <c r="E747" t="str">
        <f>VLOOKUP(F747,所有落地表!C:D,2,FALSE)</f>
        <v>ODS_R_TRA_TRANSACTION</v>
      </c>
      <c r="F747" t="s">
        <v>250</v>
      </c>
      <c r="G747" t="s">
        <v>630</v>
      </c>
      <c r="H747" t="str">
        <f t="shared" si="11"/>
        <v>ATTRIBUTE9,DD_STATUS</v>
      </c>
    </row>
    <row r="748" spans="1:8" x14ac:dyDescent="0.25">
      <c r="A748">
        <v>747</v>
      </c>
      <c r="B748" t="s">
        <v>211</v>
      </c>
      <c r="C748" t="s">
        <v>1606</v>
      </c>
      <c r="D748" t="s">
        <v>211</v>
      </c>
      <c r="E748" t="str">
        <f>VLOOKUP(F748,所有落地表!C:D,2,FALSE)</f>
        <v>ODS_R_CUS_BRWRREG</v>
      </c>
      <c r="F748" t="s">
        <v>864</v>
      </c>
      <c r="G748" t="s">
        <v>1323</v>
      </c>
      <c r="H748" t="str">
        <f t="shared" si="11"/>
        <v>BORWID</v>
      </c>
    </row>
    <row r="749" spans="1:8" x14ac:dyDescent="0.25">
      <c r="A749">
        <v>748</v>
      </c>
      <c r="B749" t="s">
        <v>211</v>
      </c>
      <c r="C749" t="s">
        <v>1607</v>
      </c>
      <c r="D749" t="s">
        <v>211</v>
      </c>
      <c r="E749" t="str">
        <f>VLOOKUP(F749,所有落地表!C:D,2,FALSE)</f>
        <v>ODS_R_CUS_BRWRREG</v>
      </c>
      <c r="F749" t="s">
        <v>864</v>
      </c>
      <c r="G749" t="s">
        <v>642</v>
      </c>
      <c r="H749" t="str">
        <f t="shared" si="11"/>
        <v>BORWID,CONTID</v>
      </c>
    </row>
    <row r="750" spans="1:8" x14ac:dyDescent="0.25">
      <c r="A750">
        <v>749</v>
      </c>
      <c r="B750" t="s">
        <v>211</v>
      </c>
      <c r="C750" t="s">
        <v>1608</v>
      </c>
      <c r="D750" t="s">
        <v>211</v>
      </c>
      <c r="E750" t="str">
        <f>VLOOKUP(F750,所有落地表!C:D,2,FALSE)</f>
        <v>ODS_SAP_VOUCHERINFO</v>
      </c>
      <c r="F750" t="s">
        <v>681</v>
      </c>
      <c r="G750" t="s">
        <v>1609</v>
      </c>
      <c r="H750" t="str">
        <f t="shared" si="11"/>
        <v>SERSEQNO</v>
      </c>
    </row>
    <row r="751" spans="1:8" x14ac:dyDescent="0.25">
      <c r="A751">
        <v>750</v>
      </c>
      <c r="B751" t="s">
        <v>211</v>
      </c>
      <c r="C751" t="s">
        <v>1610</v>
      </c>
      <c r="D751" t="s">
        <v>211</v>
      </c>
      <c r="E751" t="str">
        <f>VLOOKUP(F751,所有落地表!C:D,2,FALSE)</f>
        <v>ODS_SAP_VOUCHERINFO</v>
      </c>
      <c r="F751" t="s">
        <v>681</v>
      </c>
      <c r="G751" t="s">
        <v>628</v>
      </c>
      <c r="H751" t="str">
        <f t="shared" si="11"/>
        <v>SERSEQNO,STATUS</v>
      </c>
    </row>
    <row r="752" spans="1:8" x14ac:dyDescent="0.25">
      <c r="A752">
        <v>751</v>
      </c>
      <c r="B752" t="s">
        <v>211</v>
      </c>
      <c r="C752" t="s">
        <v>1611</v>
      </c>
      <c r="D752" t="s">
        <v>211</v>
      </c>
      <c r="E752" t="str">
        <f>VLOOKUP(F752,所有落地表!C:D,2,FALSE)</f>
        <v>ODS_LN_CS_CONT_REPYMTSKD_CFL</v>
      </c>
      <c r="F752" t="s">
        <v>653</v>
      </c>
      <c r="G752" t="s">
        <v>242</v>
      </c>
      <c r="H752" t="str">
        <f t="shared" si="11"/>
        <v>TRANSACTIONS_ID</v>
      </c>
    </row>
    <row r="753" spans="1:8" x14ac:dyDescent="0.25">
      <c r="A753">
        <v>752</v>
      </c>
      <c r="B753" t="s">
        <v>211</v>
      </c>
      <c r="C753" t="s">
        <v>1612</v>
      </c>
      <c r="D753" t="s">
        <v>211</v>
      </c>
      <c r="E753" t="str">
        <f>VLOOKUP(F753,所有落地表!C:D,2,FALSE)</f>
        <v>ODS_R_TRA_TRANSACTION</v>
      </c>
      <c r="F753" t="s">
        <v>250</v>
      </c>
      <c r="G753" t="s">
        <v>1613</v>
      </c>
      <c r="H753" t="str">
        <f t="shared" si="11"/>
        <v>TRANS_DATE</v>
      </c>
    </row>
    <row r="754" spans="1:8" x14ac:dyDescent="0.25">
      <c r="A754">
        <v>753</v>
      </c>
      <c r="B754" t="s">
        <v>211</v>
      </c>
      <c r="C754" t="s">
        <v>1614</v>
      </c>
      <c r="D754" t="s">
        <v>211</v>
      </c>
      <c r="E754" t="e">
        <f>VLOOKUP(F754,所有落地表!C:D,2,FALSE)</f>
        <v>#N/A</v>
      </c>
      <c r="F754" t="s">
        <v>870</v>
      </c>
      <c r="G754" t="s">
        <v>642</v>
      </c>
      <c r="H754" t="str">
        <f t="shared" si="11"/>
        <v>CONTID</v>
      </c>
    </row>
    <row r="755" spans="1:8" x14ac:dyDescent="0.25">
      <c r="A755">
        <v>754</v>
      </c>
      <c r="B755" t="s">
        <v>211</v>
      </c>
      <c r="C755" t="s">
        <v>1615</v>
      </c>
      <c r="D755" t="s">
        <v>211</v>
      </c>
      <c r="E755" t="e">
        <f>VLOOKUP(F755,所有落地表!C:D,2,FALSE)</f>
        <v>#N/A</v>
      </c>
      <c r="F755" t="s">
        <v>870</v>
      </c>
      <c r="G755" t="s">
        <v>1297</v>
      </c>
      <c r="H755" t="str">
        <f t="shared" si="11"/>
        <v>CONTID,CRBORWID</v>
      </c>
    </row>
    <row r="756" spans="1:8" x14ac:dyDescent="0.25">
      <c r="A756">
        <v>755</v>
      </c>
      <c r="B756" t="s">
        <v>211</v>
      </c>
      <c r="C756" t="s">
        <v>1616</v>
      </c>
      <c r="D756" t="s">
        <v>211</v>
      </c>
      <c r="E756" t="e">
        <f>VLOOKUP(F756,所有落地表!C:D,2,FALSE)</f>
        <v>#N/A</v>
      </c>
      <c r="F756" t="s">
        <v>1617</v>
      </c>
      <c r="G756" t="s">
        <v>215</v>
      </c>
      <c r="H756" t="str">
        <f t="shared" si="11"/>
        <v>CONTNO</v>
      </c>
    </row>
    <row r="757" spans="1:8" x14ac:dyDescent="0.25">
      <c r="A757">
        <v>756</v>
      </c>
      <c r="B757" t="s">
        <v>211</v>
      </c>
      <c r="C757" t="s">
        <v>1618</v>
      </c>
      <c r="D757" t="s">
        <v>211</v>
      </c>
      <c r="E757" t="e">
        <f>VLOOKUP(F757,所有落地表!C:D,2,FALSE)</f>
        <v>#N/A</v>
      </c>
      <c r="F757" t="s">
        <v>1619</v>
      </c>
      <c r="G757" t="s">
        <v>215</v>
      </c>
      <c r="H757" t="str">
        <f t="shared" si="11"/>
        <v>CONTNO</v>
      </c>
    </row>
    <row r="758" spans="1:8" x14ac:dyDescent="0.25">
      <c r="A758">
        <v>757</v>
      </c>
      <c r="B758" t="s">
        <v>211</v>
      </c>
      <c r="C758" t="s">
        <v>1620</v>
      </c>
      <c r="D758" t="s">
        <v>211</v>
      </c>
      <c r="E758" t="e">
        <f>VLOOKUP(F758,所有落地表!C:D,2,FALSE)</f>
        <v>#N/A</v>
      </c>
      <c r="F758" t="s">
        <v>254</v>
      </c>
      <c r="G758" t="s">
        <v>1621</v>
      </c>
      <c r="H758" t="str">
        <f t="shared" si="11"/>
        <v>TRAN_ID</v>
      </c>
    </row>
    <row r="759" spans="1:8" x14ac:dyDescent="0.25">
      <c r="A759">
        <v>758</v>
      </c>
      <c r="B759" t="s">
        <v>211</v>
      </c>
      <c r="C759" t="s">
        <v>1622</v>
      </c>
      <c r="D759" t="s">
        <v>211</v>
      </c>
      <c r="E759" t="str">
        <f>VLOOKUP(F759,所有落地表!C:D,2,FALSE)</f>
        <v>ODS_R_CUS_BRWRREG</v>
      </c>
      <c r="F759" t="s">
        <v>864</v>
      </c>
      <c r="G759" t="s">
        <v>669</v>
      </c>
      <c r="H759" t="str">
        <f t="shared" si="11"/>
        <v>EFFECTTIME</v>
      </c>
    </row>
    <row r="760" spans="1:8" x14ac:dyDescent="0.25">
      <c r="A760">
        <v>759</v>
      </c>
      <c r="B760" t="s">
        <v>211</v>
      </c>
      <c r="C760" t="s">
        <v>1623</v>
      </c>
      <c r="D760" t="s">
        <v>211</v>
      </c>
      <c r="E760" t="str">
        <f>VLOOKUP(F760,所有落地表!C:D,2,FALSE)</f>
        <v>ODS_R_CUS_BRWRREG</v>
      </c>
      <c r="F760" t="s">
        <v>864</v>
      </c>
      <c r="G760" t="s">
        <v>215</v>
      </c>
      <c r="H760" t="str">
        <f t="shared" si="11"/>
        <v>EFFECTTIME,CONTNO</v>
      </c>
    </row>
    <row r="761" spans="1:8" x14ac:dyDescent="0.25">
      <c r="A761">
        <v>760</v>
      </c>
      <c r="B761" t="s">
        <v>211</v>
      </c>
      <c r="C761" t="s">
        <v>1624</v>
      </c>
      <c r="D761" t="s">
        <v>211</v>
      </c>
      <c r="E761" t="str">
        <f>VLOOKUP(F761,所有落地表!C:D,2,FALSE)</f>
        <v>ODS_R_CUS_VEHFPREG</v>
      </c>
      <c r="F761" t="s">
        <v>668</v>
      </c>
      <c r="G761" t="s">
        <v>642</v>
      </c>
      <c r="H761" t="str">
        <f t="shared" si="11"/>
        <v>CONTID</v>
      </c>
    </row>
    <row r="762" spans="1:8" x14ac:dyDescent="0.25">
      <c r="A762">
        <v>761</v>
      </c>
      <c r="B762" t="s">
        <v>211</v>
      </c>
      <c r="C762" t="s">
        <v>1625</v>
      </c>
      <c r="D762" t="s">
        <v>211</v>
      </c>
      <c r="E762" t="e">
        <f>VLOOKUP(F762,所有落地表!C:D,2,FALSE)</f>
        <v>#N/A</v>
      </c>
      <c r="F762" t="s">
        <v>244</v>
      </c>
      <c r="G762" t="s">
        <v>232</v>
      </c>
      <c r="H762" t="str">
        <f t="shared" si="11"/>
        <v>DEALERNO</v>
      </c>
    </row>
    <row r="763" spans="1:8" x14ac:dyDescent="0.25">
      <c r="A763">
        <v>762</v>
      </c>
      <c r="B763" t="s">
        <v>211</v>
      </c>
      <c r="C763" t="s">
        <v>1626</v>
      </c>
      <c r="D763" t="s">
        <v>211</v>
      </c>
      <c r="E763" t="e">
        <f>VLOOKUP(F763,所有落地表!C:D,2,FALSE)</f>
        <v>#N/A</v>
      </c>
      <c r="F763" t="s">
        <v>1627</v>
      </c>
      <c r="G763" t="s">
        <v>210</v>
      </c>
      <c r="H763" t="str">
        <f t="shared" si="11"/>
        <v>ID</v>
      </c>
    </row>
    <row r="764" spans="1:8" x14ac:dyDescent="0.25">
      <c r="A764">
        <v>763</v>
      </c>
      <c r="B764" t="s">
        <v>211</v>
      </c>
      <c r="C764" t="s">
        <v>1628</v>
      </c>
      <c r="D764" t="s">
        <v>211</v>
      </c>
      <c r="E764" t="e">
        <f>VLOOKUP(F764,所有落地表!C:D,2,FALSE)</f>
        <v>#N/A</v>
      </c>
      <c r="F764" t="s">
        <v>1629</v>
      </c>
      <c r="G764" t="s">
        <v>948</v>
      </c>
      <c r="H764" t="str">
        <f t="shared" si="11"/>
        <v>ACT_ID</v>
      </c>
    </row>
    <row r="765" spans="1:8" x14ac:dyDescent="0.25">
      <c r="A765">
        <v>764</v>
      </c>
      <c r="B765" t="s">
        <v>211</v>
      </c>
      <c r="C765" t="s">
        <v>1630</v>
      </c>
      <c r="D765" t="s">
        <v>211</v>
      </c>
      <c r="E765" t="e">
        <f>VLOOKUP(F765,所有落地表!C:D,2,FALSE)</f>
        <v>#N/A</v>
      </c>
      <c r="F765" t="s">
        <v>1631</v>
      </c>
      <c r="G765" t="s">
        <v>1632</v>
      </c>
      <c r="H765" t="str">
        <f t="shared" si="11"/>
        <v>TMP_ID</v>
      </c>
    </row>
    <row r="766" spans="1:8" x14ac:dyDescent="0.25">
      <c r="A766">
        <v>765</v>
      </c>
      <c r="B766" t="s">
        <v>211</v>
      </c>
      <c r="C766" t="s">
        <v>1633</v>
      </c>
      <c r="D766" t="s">
        <v>211</v>
      </c>
      <c r="E766" t="e">
        <f>VLOOKUP(F766,所有落地表!C:D,2,FALSE)</f>
        <v>#N/A</v>
      </c>
      <c r="F766" t="s">
        <v>1634</v>
      </c>
      <c r="G766" t="s">
        <v>210</v>
      </c>
      <c r="H766" t="str">
        <f t="shared" si="11"/>
        <v>ID</v>
      </c>
    </row>
    <row r="767" spans="1:8" x14ac:dyDescent="0.25">
      <c r="A767">
        <v>766</v>
      </c>
      <c r="B767" t="s">
        <v>211</v>
      </c>
      <c r="C767" t="s">
        <v>1635</v>
      </c>
      <c r="D767" t="s">
        <v>211</v>
      </c>
      <c r="E767" t="e">
        <f>VLOOKUP(F767,所有落地表!C:D,2,FALSE)</f>
        <v>#N/A</v>
      </c>
      <c r="F767" t="s">
        <v>1636</v>
      </c>
      <c r="G767" t="s">
        <v>1637</v>
      </c>
      <c r="H767" t="str">
        <f t="shared" si="11"/>
        <v>CAL_ID</v>
      </c>
    </row>
    <row r="768" spans="1:8" x14ac:dyDescent="0.25">
      <c r="A768">
        <v>767</v>
      </c>
      <c r="B768" t="s">
        <v>211</v>
      </c>
      <c r="C768" t="s">
        <v>1638</v>
      </c>
      <c r="D768" t="s">
        <v>211</v>
      </c>
      <c r="E768" t="str">
        <f>VLOOKUP(F768,所有落地表!C:D,2,FALSE)</f>
        <v>ODS_B_DF_PERDIS</v>
      </c>
      <c r="F768" t="s">
        <v>606</v>
      </c>
      <c r="G768" t="s">
        <v>1639</v>
      </c>
      <c r="H768" t="str">
        <f t="shared" si="11"/>
        <v>PERDISID</v>
      </c>
    </row>
    <row r="769" spans="1:8" x14ac:dyDescent="0.25">
      <c r="A769">
        <v>768</v>
      </c>
      <c r="B769" t="s">
        <v>211</v>
      </c>
      <c r="C769" t="s">
        <v>1640</v>
      </c>
      <c r="D769" t="s">
        <v>211</v>
      </c>
      <c r="E769" t="e">
        <f>VLOOKUP(F769,所有落地表!C:D,2,FALSE)</f>
        <v>#N/A</v>
      </c>
      <c r="F769" t="s">
        <v>1641</v>
      </c>
      <c r="G769" t="s">
        <v>210</v>
      </c>
      <c r="H769" t="str">
        <f t="shared" si="11"/>
        <v>ID</v>
      </c>
    </row>
    <row r="770" spans="1:8" x14ac:dyDescent="0.25">
      <c r="A770">
        <v>769</v>
      </c>
      <c r="B770" t="s">
        <v>211</v>
      </c>
      <c r="C770" t="s">
        <v>1642</v>
      </c>
      <c r="D770" t="s">
        <v>211</v>
      </c>
      <c r="E770" t="e">
        <f>VLOOKUP(F770,所有落地表!C:D,2,FALSE)</f>
        <v>#N/A</v>
      </c>
      <c r="F770" t="s">
        <v>1643</v>
      </c>
      <c r="G770" t="s">
        <v>210</v>
      </c>
      <c r="H770" t="str">
        <f t="shared" si="11"/>
        <v>ID</v>
      </c>
    </row>
    <row r="771" spans="1:8" x14ac:dyDescent="0.25">
      <c r="A771">
        <v>770</v>
      </c>
      <c r="B771" t="s">
        <v>211</v>
      </c>
      <c r="C771" t="s">
        <v>1644</v>
      </c>
      <c r="D771" t="s">
        <v>211</v>
      </c>
      <c r="E771" t="e">
        <f>VLOOKUP(F771,所有落地表!C:D,2,FALSE)</f>
        <v>#N/A</v>
      </c>
      <c r="F771" t="s">
        <v>1645</v>
      </c>
      <c r="G771" t="s">
        <v>1646</v>
      </c>
      <c r="H771" t="str">
        <f t="shared" si="11"/>
        <v>APPLY_ID</v>
      </c>
    </row>
    <row r="772" spans="1:8" x14ac:dyDescent="0.25">
      <c r="A772">
        <v>771</v>
      </c>
      <c r="B772" t="s">
        <v>211</v>
      </c>
      <c r="C772" t="s">
        <v>1647</v>
      </c>
      <c r="D772" t="s">
        <v>211</v>
      </c>
      <c r="E772" t="e">
        <f>VLOOKUP(F772,所有落地表!C:D,2,FALSE)</f>
        <v>#N/A</v>
      </c>
      <c r="F772" t="s">
        <v>1645</v>
      </c>
      <c r="G772" t="s">
        <v>1648</v>
      </c>
      <c r="H772" t="str">
        <f t="shared" ref="H772:H815" si="12">IF(F772=F771,H771&amp;","&amp;G772,G772)</f>
        <v>APPLY_ID,LOCK_FLAG</v>
      </c>
    </row>
    <row r="773" spans="1:8" x14ac:dyDescent="0.25">
      <c r="A773">
        <v>772</v>
      </c>
      <c r="B773" t="s">
        <v>211</v>
      </c>
      <c r="C773" t="s">
        <v>1649</v>
      </c>
      <c r="D773" t="s">
        <v>211</v>
      </c>
      <c r="E773" t="e">
        <f>VLOOKUP(F773,所有落地表!C:D,2,FALSE)</f>
        <v>#N/A</v>
      </c>
      <c r="F773" t="s">
        <v>1650</v>
      </c>
      <c r="G773" t="s">
        <v>622</v>
      </c>
      <c r="H773" t="str">
        <f t="shared" si="12"/>
        <v>PRT_ID</v>
      </c>
    </row>
    <row r="774" spans="1:8" x14ac:dyDescent="0.25">
      <c r="A774">
        <v>773</v>
      </c>
      <c r="B774" t="s">
        <v>211</v>
      </c>
      <c r="C774" t="s">
        <v>1651</v>
      </c>
      <c r="D774" t="s">
        <v>211</v>
      </c>
      <c r="E774" t="e">
        <f>VLOOKUP(F774,所有落地表!C:D,2,FALSE)</f>
        <v>#N/A</v>
      </c>
      <c r="F774" t="s">
        <v>1652</v>
      </c>
      <c r="G774" t="s">
        <v>1653</v>
      </c>
      <c r="H774" t="str">
        <f t="shared" si="12"/>
        <v>PRT_PRIORITY_TMP_ID</v>
      </c>
    </row>
    <row r="775" spans="1:8" x14ac:dyDescent="0.25">
      <c r="A775">
        <v>774</v>
      </c>
      <c r="B775" t="s">
        <v>211</v>
      </c>
      <c r="C775" t="s">
        <v>1654</v>
      </c>
      <c r="D775" t="s">
        <v>211</v>
      </c>
      <c r="E775" t="e">
        <f>VLOOKUP(F775,所有落地表!C:D,2,FALSE)</f>
        <v>#N/A</v>
      </c>
      <c r="F775" t="s">
        <v>1655</v>
      </c>
      <c r="G775" t="s">
        <v>1656</v>
      </c>
      <c r="H775" t="str">
        <f t="shared" si="12"/>
        <v>ASSET_ID</v>
      </c>
    </row>
    <row r="776" spans="1:8" x14ac:dyDescent="0.25">
      <c r="A776">
        <v>775</v>
      </c>
      <c r="B776" t="s">
        <v>211</v>
      </c>
      <c r="C776" t="s">
        <v>1657</v>
      </c>
      <c r="D776" t="s">
        <v>211</v>
      </c>
      <c r="E776" t="e">
        <f>VLOOKUP(F776,所有落地表!C:D,2,FALSE)</f>
        <v>#N/A</v>
      </c>
      <c r="F776" t="s">
        <v>1658</v>
      </c>
      <c r="G776" t="s">
        <v>1659</v>
      </c>
      <c r="H776" t="str">
        <f t="shared" si="12"/>
        <v>ASSET_PRIORITY_TMP_ID</v>
      </c>
    </row>
    <row r="777" spans="1:8" x14ac:dyDescent="0.25">
      <c r="A777">
        <v>776</v>
      </c>
      <c r="B777" t="s">
        <v>211</v>
      </c>
      <c r="C777" t="s">
        <v>1660</v>
      </c>
      <c r="D777" t="s">
        <v>211</v>
      </c>
      <c r="E777" t="e">
        <f>VLOOKUP(F777,所有落地表!C:D,2,FALSE)</f>
        <v>#N/A</v>
      </c>
      <c r="F777" t="s">
        <v>1661</v>
      </c>
      <c r="G777" t="s">
        <v>1662</v>
      </c>
      <c r="H777" t="str">
        <f t="shared" si="12"/>
        <v>TASKPOOL_ID</v>
      </c>
    </row>
    <row r="778" spans="1:8" x14ac:dyDescent="0.25">
      <c r="A778">
        <v>777</v>
      </c>
      <c r="B778" t="s">
        <v>211</v>
      </c>
      <c r="C778" t="s">
        <v>1663</v>
      </c>
      <c r="D778" t="s">
        <v>211</v>
      </c>
      <c r="E778" t="e">
        <f>VLOOKUP(F778,所有落地表!C:D,2,FALSE)</f>
        <v>#N/A</v>
      </c>
      <c r="F778" t="s">
        <v>1430</v>
      </c>
      <c r="G778" t="s">
        <v>1664</v>
      </c>
      <c r="H778" t="str">
        <f t="shared" si="12"/>
        <v>AUTHORIZATION_ID</v>
      </c>
    </row>
    <row r="779" spans="1:8" x14ac:dyDescent="0.25">
      <c r="A779">
        <v>778</v>
      </c>
      <c r="B779" t="s">
        <v>211</v>
      </c>
      <c r="C779" t="s">
        <v>1665</v>
      </c>
      <c r="D779" t="s">
        <v>211</v>
      </c>
      <c r="E779" t="str">
        <f>VLOOKUP(F779,所有落地表!C:D,2,FALSE)</f>
        <v>ODS_R_CON_FILECARD</v>
      </c>
      <c r="F779" t="s">
        <v>1666</v>
      </c>
      <c r="G779" t="s">
        <v>210</v>
      </c>
      <c r="H779" t="str">
        <f t="shared" si="12"/>
        <v>ID</v>
      </c>
    </row>
    <row r="780" spans="1:8" x14ac:dyDescent="0.25">
      <c r="A780">
        <v>779</v>
      </c>
      <c r="B780" t="s">
        <v>211</v>
      </c>
      <c r="C780" t="s">
        <v>1667</v>
      </c>
      <c r="D780" t="s">
        <v>211</v>
      </c>
      <c r="E780" t="e">
        <f>VLOOKUP(F780,所有落地表!C:D,2,FALSE)</f>
        <v>#N/A</v>
      </c>
      <c r="F780" t="s">
        <v>1111</v>
      </c>
      <c r="G780" t="s">
        <v>1668</v>
      </c>
      <c r="H780" t="str">
        <f t="shared" si="12"/>
        <v>CHANNEL_ID</v>
      </c>
    </row>
    <row r="781" spans="1:8" x14ac:dyDescent="0.25">
      <c r="A781">
        <v>780</v>
      </c>
      <c r="B781" t="s">
        <v>211</v>
      </c>
      <c r="C781" t="s">
        <v>1669</v>
      </c>
      <c r="D781" t="s">
        <v>211</v>
      </c>
      <c r="E781" t="e">
        <f>VLOOKUP(F781,所有落地表!C:D,2,FALSE)</f>
        <v>#N/A</v>
      </c>
      <c r="F781" t="s">
        <v>1670</v>
      </c>
      <c r="G781" t="s">
        <v>1646</v>
      </c>
      <c r="H781" t="str">
        <f t="shared" si="12"/>
        <v>APPLY_ID</v>
      </c>
    </row>
    <row r="782" spans="1:8" x14ac:dyDescent="0.25">
      <c r="A782">
        <v>781</v>
      </c>
      <c r="B782" t="s">
        <v>211</v>
      </c>
      <c r="C782" t="s">
        <v>1671</v>
      </c>
      <c r="D782" t="s">
        <v>211</v>
      </c>
      <c r="E782" t="e">
        <f>VLOOKUP(F782,所有落地表!C:D,2,FALSE)</f>
        <v>#N/A</v>
      </c>
      <c r="F782" t="s">
        <v>1670</v>
      </c>
      <c r="G782" t="s">
        <v>1648</v>
      </c>
      <c r="H782" t="str">
        <f t="shared" si="12"/>
        <v>APPLY_ID,LOCK_FLAG</v>
      </c>
    </row>
    <row r="783" spans="1:8" x14ac:dyDescent="0.25">
      <c r="A783">
        <v>782</v>
      </c>
      <c r="B783" t="s">
        <v>211</v>
      </c>
      <c r="C783" t="s">
        <v>1672</v>
      </c>
      <c r="D783" t="s">
        <v>211</v>
      </c>
      <c r="E783" t="e">
        <f>VLOOKUP(F783,所有落地表!C:D,2,FALSE)</f>
        <v>#N/A</v>
      </c>
      <c r="F783" t="s">
        <v>1673</v>
      </c>
      <c r="G783" t="s">
        <v>1656</v>
      </c>
      <c r="H783" t="str">
        <f t="shared" si="12"/>
        <v>ASSET_ID</v>
      </c>
    </row>
    <row r="784" spans="1:8" x14ac:dyDescent="0.25">
      <c r="A784">
        <v>783</v>
      </c>
      <c r="B784" t="s">
        <v>211</v>
      </c>
      <c r="C784" t="s">
        <v>1674</v>
      </c>
      <c r="D784" t="s">
        <v>211</v>
      </c>
      <c r="E784" t="e">
        <f>VLOOKUP(F784,所有落地表!C:D,2,FALSE)</f>
        <v>#N/A</v>
      </c>
      <c r="F784" t="s">
        <v>1675</v>
      </c>
      <c r="G784" t="s">
        <v>1676</v>
      </c>
      <c r="H784" t="str">
        <f t="shared" si="12"/>
        <v>EXPIRED_ASSET_TMP_ID</v>
      </c>
    </row>
    <row r="785" spans="1:8" x14ac:dyDescent="0.25">
      <c r="A785">
        <v>784</v>
      </c>
      <c r="B785" t="s">
        <v>211</v>
      </c>
      <c r="C785" t="s">
        <v>1677</v>
      </c>
      <c r="D785" t="s">
        <v>211</v>
      </c>
      <c r="E785" t="e">
        <f>VLOOKUP(F785,所有落地表!C:D,2,FALSE)</f>
        <v>#N/A</v>
      </c>
      <c r="F785" t="s">
        <v>749</v>
      </c>
      <c r="G785" t="s">
        <v>1678</v>
      </c>
      <c r="H785" t="str">
        <f t="shared" si="12"/>
        <v>SERIID</v>
      </c>
    </row>
    <row r="786" spans="1:8" x14ac:dyDescent="0.25">
      <c r="A786">
        <v>785</v>
      </c>
      <c r="B786" t="s">
        <v>211</v>
      </c>
      <c r="C786" t="s">
        <v>1679</v>
      </c>
      <c r="D786" t="s">
        <v>211</v>
      </c>
      <c r="E786" t="e">
        <f>VLOOKUP(F786,所有落地表!C:D,2,FALSE)</f>
        <v>#N/A</v>
      </c>
      <c r="F786" t="s">
        <v>746</v>
      </c>
      <c r="G786" t="s">
        <v>751</v>
      </c>
      <c r="H786" t="str">
        <f t="shared" si="12"/>
        <v>PBOCID</v>
      </c>
    </row>
    <row r="787" spans="1:8" x14ac:dyDescent="0.25">
      <c r="A787">
        <v>786</v>
      </c>
      <c r="B787" t="s">
        <v>211</v>
      </c>
      <c r="C787" t="s">
        <v>1680</v>
      </c>
      <c r="D787" t="s">
        <v>211</v>
      </c>
      <c r="E787" t="e">
        <f>VLOOKUP(F787,所有落地表!C:D,2,FALSE)</f>
        <v>#N/A</v>
      </c>
      <c r="F787" t="s">
        <v>1681</v>
      </c>
      <c r="G787" t="s">
        <v>1682</v>
      </c>
      <c r="H787" t="str">
        <f t="shared" si="12"/>
        <v>TC_ID</v>
      </c>
    </row>
    <row r="788" spans="1:8" x14ac:dyDescent="0.25">
      <c r="A788">
        <v>787</v>
      </c>
      <c r="B788" t="s">
        <v>211</v>
      </c>
      <c r="C788" t="s">
        <v>1683</v>
      </c>
      <c r="D788" t="s">
        <v>211</v>
      </c>
      <c r="E788" t="e">
        <f>VLOOKUP(F788,所有落地表!C:D,2,FALSE)</f>
        <v>#N/A</v>
      </c>
      <c r="F788" t="s">
        <v>1684</v>
      </c>
      <c r="G788" t="s">
        <v>1685</v>
      </c>
      <c r="H788" t="str">
        <f t="shared" si="12"/>
        <v>OVERRIDE_TMP_ID</v>
      </c>
    </row>
    <row r="789" spans="1:8" x14ac:dyDescent="0.25">
      <c r="A789">
        <v>788</v>
      </c>
      <c r="B789" t="s">
        <v>211</v>
      </c>
      <c r="C789" t="s">
        <v>1686</v>
      </c>
      <c r="D789" t="s">
        <v>211</v>
      </c>
      <c r="E789" t="str">
        <f>VLOOKUP(F789,所有落地表!C:D,2,FALSE)</f>
        <v>ODS_AP_PRELOAN_ARJ_OVERRIDE</v>
      </c>
      <c r="F789" t="s">
        <v>1687</v>
      </c>
      <c r="G789" t="s">
        <v>1688</v>
      </c>
      <c r="H789" t="str">
        <f t="shared" si="12"/>
        <v>OVERRIDE_ID</v>
      </c>
    </row>
    <row r="790" spans="1:8" x14ac:dyDescent="0.25">
      <c r="A790">
        <v>789</v>
      </c>
      <c r="B790" t="s">
        <v>211</v>
      </c>
      <c r="C790" t="s">
        <v>1689</v>
      </c>
      <c r="D790" t="s">
        <v>211</v>
      </c>
      <c r="E790" t="str">
        <f>VLOOKUP(F790,所有落地表!C:D,2,FALSE)</f>
        <v>ODS_CM_FINPRT_FJD_AGCY_MP</v>
      </c>
      <c r="F790" t="s">
        <v>1690</v>
      </c>
      <c r="G790" t="s">
        <v>1691</v>
      </c>
      <c r="H790" t="str">
        <f t="shared" si="12"/>
        <v>FJD_DLR_ID</v>
      </c>
    </row>
    <row r="791" spans="1:8" x14ac:dyDescent="0.25">
      <c r="A791">
        <v>790</v>
      </c>
      <c r="B791" t="s">
        <v>211</v>
      </c>
      <c r="C791" t="s">
        <v>1692</v>
      </c>
      <c r="D791" t="s">
        <v>211</v>
      </c>
      <c r="E791" t="str">
        <f>VLOOKUP(F791,所有落地表!C:D,2,FALSE)</f>
        <v>ODS_CM_FINPRT_FJD_ASSET_MP</v>
      </c>
      <c r="F791" t="s">
        <v>1693</v>
      </c>
      <c r="G791" t="s">
        <v>1694</v>
      </c>
      <c r="H791" t="str">
        <f t="shared" si="12"/>
        <v>FJDASTID</v>
      </c>
    </row>
    <row r="792" spans="1:8" x14ac:dyDescent="0.25">
      <c r="A792">
        <v>791</v>
      </c>
      <c r="B792" t="s">
        <v>211</v>
      </c>
      <c r="C792" t="s">
        <v>1695</v>
      </c>
      <c r="D792" t="s">
        <v>211</v>
      </c>
      <c r="E792" t="str">
        <f>VLOOKUP(F792,所有落地表!C:D,2,FALSE)</f>
        <v>ODS_CM_FINPRT_FJD_INFO</v>
      </c>
      <c r="F792" t="s">
        <v>1696</v>
      </c>
      <c r="G792" t="s">
        <v>1697</v>
      </c>
      <c r="H792" t="str">
        <f t="shared" si="12"/>
        <v>FJD_ID</v>
      </c>
    </row>
    <row r="793" spans="1:8" x14ac:dyDescent="0.25">
      <c r="A793">
        <v>792</v>
      </c>
      <c r="B793" t="s">
        <v>211</v>
      </c>
      <c r="C793" t="s">
        <v>1698</v>
      </c>
      <c r="D793" t="s">
        <v>211</v>
      </c>
      <c r="E793" t="str">
        <f>VLOOKUP(F793,所有落地表!C:D,2,FALSE)</f>
        <v>ODS_CM_FINPRT_FJD_RATE</v>
      </c>
      <c r="F793" t="s">
        <v>1699</v>
      </c>
      <c r="G793" t="s">
        <v>1700</v>
      </c>
      <c r="H793" t="str">
        <f t="shared" si="12"/>
        <v>RATE_ID</v>
      </c>
    </row>
    <row r="794" spans="1:8" x14ac:dyDescent="0.25">
      <c r="A794">
        <v>793</v>
      </c>
      <c r="B794" t="s">
        <v>211</v>
      </c>
      <c r="C794" t="s">
        <v>1701</v>
      </c>
      <c r="D794" t="s">
        <v>211</v>
      </c>
      <c r="E794" t="e">
        <f>VLOOKUP(F794,所有落地表!C:D,2,FALSE)</f>
        <v>#N/A</v>
      </c>
      <c r="F794" t="s">
        <v>1702</v>
      </c>
      <c r="G794" t="s">
        <v>1022</v>
      </c>
      <c r="H794" t="str">
        <f t="shared" si="12"/>
        <v>REPAYPLANID</v>
      </c>
    </row>
    <row r="795" spans="1:8" x14ac:dyDescent="0.25">
      <c r="A795">
        <v>794</v>
      </c>
      <c r="B795" t="s">
        <v>211</v>
      </c>
      <c r="C795" t="s">
        <v>1703</v>
      </c>
      <c r="D795" t="s">
        <v>211</v>
      </c>
      <c r="E795" t="e">
        <f>VLOOKUP(F795,所有落地表!C:D,2,FALSE)</f>
        <v>#N/A</v>
      </c>
      <c r="F795" t="s">
        <v>1396</v>
      </c>
      <c r="G795" t="s">
        <v>1678</v>
      </c>
      <c r="H795" t="str">
        <f t="shared" si="12"/>
        <v>SERIID</v>
      </c>
    </row>
    <row r="796" spans="1:8" x14ac:dyDescent="0.25">
      <c r="A796">
        <v>795</v>
      </c>
      <c r="B796" t="s">
        <v>211</v>
      </c>
      <c r="C796" t="s">
        <v>1704</v>
      </c>
      <c r="D796" t="s">
        <v>211</v>
      </c>
      <c r="E796" t="e">
        <f>VLOOKUP(F796,所有落地表!C:D,2,FALSE)</f>
        <v>#N/A</v>
      </c>
      <c r="F796" t="s">
        <v>1705</v>
      </c>
      <c r="G796" t="s">
        <v>1706</v>
      </c>
      <c r="H796" t="str">
        <f t="shared" si="12"/>
        <v>CAR_CHECK_ID</v>
      </c>
    </row>
    <row r="797" spans="1:8" x14ac:dyDescent="0.25">
      <c r="A797">
        <v>796</v>
      </c>
      <c r="B797" t="s">
        <v>211</v>
      </c>
      <c r="C797" t="s">
        <v>1707</v>
      </c>
      <c r="D797" t="s">
        <v>211</v>
      </c>
      <c r="E797" t="e">
        <f>VLOOKUP(F797,所有落地表!C:D,2,FALSE)</f>
        <v>#N/A</v>
      </c>
      <c r="F797" t="s">
        <v>1400</v>
      </c>
      <c r="G797" t="s">
        <v>1708</v>
      </c>
      <c r="H797" t="str">
        <f t="shared" si="12"/>
        <v>BASE_ID</v>
      </c>
    </row>
    <row r="798" spans="1:8" x14ac:dyDescent="0.25">
      <c r="A798">
        <v>797</v>
      </c>
      <c r="B798" t="s">
        <v>211</v>
      </c>
      <c r="C798" t="s">
        <v>1709</v>
      </c>
      <c r="D798" t="s">
        <v>211</v>
      </c>
      <c r="E798" t="e">
        <f>VLOOKUP(F798,所有落地表!C:D,2,FALSE)</f>
        <v>#N/A</v>
      </c>
      <c r="F798" t="s">
        <v>1710</v>
      </c>
      <c r="G798" t="s">
        <v>1401</v>
      </c>
      <c r="H798" t="str">
        <f t="shared" si="12"/>
        <v>HEADER_ID</v>
      </c>
    </row>
    <row r="799" spans="1:8" x14ac:dyDescent="0.25">
      <c r="A799">
        <v>798</v>
      </c>
      <c r="B799" t="s">
        <v>211</v>
      </c>
      <c r="C799" t="s">
        <v>1711</v>
      </c>
      <c r="D799" t="s">
        <v>211</v>
      </c>
      <c r="E799" t="e">
        <f>VLOOKUP(F799,所有落地表!C:D,2,FALSE)</f>
        <v>#N/A</v>
      </c>
      <c r="F799" t="s">
        <v>1712</v>
      </c>
      <c r="G799" t="s">
        <v>1713</v>
      </c>
      <c r="H799" t="str">
        <f t="shared" si="12"/>
        <v>RESULT_ID</v>
      </c>
    </row>
    <row r="800" spans="1:8" x14ac:dyDescent="0.25">
      <c r="A800">
        <v>799</v>
      </c>
      <c r="B800" t="s">
        <v>211</v>
      </c>
      <c r="C800" t="s">
        <v>1714</v>
      </c>
      <c r="D800" t="s">
        <v>211</v>
      </c>
      <c r="E800" t="e">
        <f>VLOOKUP(F800,所有落地表!C:D,2,FALSE)</f>
        <v>#N/A</v>
      </c>
      <c r="F800" t="s">
        <v>1403</v>
      </c>
      <c r="G800" t="s">
        <v>1678</v>
      </c>
      <c r="H800" t="str">
        <f t="shared" si="12"/>
        <v>SERIID</v>
      </c>
    </row>
    <row r="801" spans="1:8" x14ac:dyDescent="0.25">
      <c r="A801">
        <v>800</v>
      </c>
      <c r="B801" t="s">
        <v>211</v>
      </c>
      <c r="C801" t="s">
        <v>1715</v>
      </c>
      <c r="D801" t="s">
        <v>211</v>
      </c>
      <c r="E801" t="e">
        <f>VLOOKUP(F801,所有落地表!C:D,2,FALSE)</f>
        <v>#N/A</v>
      </c>
      <c r="F801" t="s">
        <v>1716</v>
      </c>
      <c r="G801" t="s">
        <v>1717</v>
      </c>
      <c r="H801" t="str">
        <f t="shared" si="12"/>
        <v>STATUS_ID</v>
      </c>
    </row>
    <row r="802" spans="1:8" x14ac:dyDescent="0.25">
      <c r="A802">
        <v>801</v>
      </c>
      <c r="B802" t="s">
        <v>211</v>
      </c>
      <c r="C802" t="s">
        <v>1718</v>
      </c>
      <c r="D802" t="s">
        <v>211</v>
      </c>
      <c r="E802" t="e">
        <f>VLOOKUP(F802,所有落地表!C:D,2,FALSE)</f>
        <v>#N/A</v>
      </c>
      <c r="F802" t="s">
        <v>1719</v>
      </c>
      <c r="G802" t="s">
        <v>1720</v>
      </c>
      <c r="H802" t="str">
        <f t="shared" si="12"/>
        <v>ARCHVIESNO_CHECK_ID</v>
      </c>
    </row>
    <row r="803" spans="1:8" x14ac:dyDescent="0.25">
      <c r="A803">
        <v>802</v>
      </c>
      <c r="B803" t="s">
        <v>211</v>
      </c>
      <c r="C803" t="s">
        <v>1721</v>
      </c>
      <c r="D803" t="s">
        <v>211</v>
      </c>
      <c r="E803" t="e">
        <f>VLOOKUP(F803,所有落地表!C:D,2,FALSE)</f>
        <v>#N/A</v>
      </c>
      <c r="F803" t="s">
        <v>1722</v>
      </c>
      <c r="G803" t="s">
        <v>1723</v>
      </c>
      <c r="H803" t="str">
        <f t="shared" si="12"/>
        <v>FIRST_DATE_CHECK_ID</v>
      </c>
    </row>
    <row r="804" spans="1:8" x14ac:dyDescent="0.25">
      <c r="A804">
        <v>803</v>
      </c>
      <c r="B804" t="s">
        <v>211</v>
      </c>
      <c r="C804" t="s">
        <v>1724</v>
      </c>
      <c r="D804" t="s">
        <v>211</v>
      </c>
      <c r="E804" t="e">
        <f>VLOOKUP(F804,所有落地表!C:D,2,FALSE)</f>
        <v>#N/A</v>
      </c>
      <c r="F804" t="s">
        <v>1407</v>
      </c>
      <c r="G804" t="s">
        <v>1725</v>
      </c>
      <c r="H804" t="str">
        <f t="shared" si="12"/>
        <v>PHONE_CHECK_ID</v>
      </c>
    </row>
    <row r="805" spans="1:8" x14ac:dyDescent="0.25">
      <c r="A805">
        <v>804</v>
      </c>
      <c r="B805" t="s">
        <v>211</v>
      </c>
      <c r="C805" t="s">
        <v>1726</v>
      </c>
      <c r="D805" t="s">
        <v>211</v>
      </c>
      <c r="E805" t="e">
        <f>VLOOKUP(F805,所有落地表!C:D,2,FALSE)</f>
        <v>#N/A</v>
      </c>
      <c r="F805" t="s">
        <v>1727</v>
      </c>
      <c r="G805" t="s">
        <v>1401</v>
      </c>
      <c r="H805" t="str">
        <f t="shared" si="12"/>
        <v>HEADER_ID</v>
      </c>
    </row>
    <row r="806" spans="1:8" x14ac:dyDescent="0.25">
      <c r="A806">
        <v>805</v>
      </c>
      <c r="B806" t="s">
        <v>211</v>
      </c>
      <c r="C806" t="s">
        <v>1728</v>
      </c>
      <c r="D806" t="s">
        <v>211</v>
      </c>
      <c r="E806" t="e">
        <f>VLOOKUP(F806,所有落地表!C:D,2,FALSE)</f>
        <v>#N/A</v>
      </c>
      <c r="F806" t="s">
        <v>1729</v>
      </c>
      <c r="G806" t="s">
        <v>1730</v>
      </c>
      <c r="H806" t="str">
        <f t="shared" si="12"/>
        <v>CHECK_RESULT_ID</v>
      </c>
    </row>
    <row r="807" spans="1:8" x14ac:dyDescent="0.25">
      <c r="A807">
        <v>806</v>
      </c>
      <c r="B807" t="s">
        <v>211</v>
      </c>
      <c r="C807" t="s">
        <v>1731</v>
      </c>
      <c r="D807" t="s">
        <v>211</v>
      </c>
      <c r="E807" t="e">
        <f>VLOOKUP(F807,所有落地表!C:D,2,FALSE)</f>
        <v>#N/A</v>
      </c>
      <c r="F807" t="s">
        <v>1409</v>
      </c>
      <c r="G807" t="s">
        <v>1732</v>
      </c>
      <c r="H807" t="str">
        <f t="shared" si="12"/>
        <v>PHONE_STATUS_ID</v>
      </c>
    </row>
    <row r="808" spans="1:8" x14ac:dyDescent="0.25">
      <c r="A808">
        <v>807</v>
      </c>
      <c r="B808" t="s">
        <v>211</v>
      </c>
      <c r="C808" t="s">
        <v>1733</v>
      </c>
      <c r="D808" t="s">
        <v>211</v>
      </c>
      <c r="E808" t="e">
        <f>VLOOKUP(F808,所有落地表!C:D,2,FALSE)</f>
        <v>#N/A</v>
      </c>
      <c r="F808" t="s">
        <v>1734</v>
      </c>
      <c r="G808" t="s">
        <v>1735</v>
      </c>
      <c r="H808" t="str">
        <f t="shared" si="12"/>
        <v>PMT_DETAIL_ID</v>
      </c>
    </row>
    <row r="809" spans="1:8" x14ac:dyDescent="0.25">
      <c r="A809">
        <v>808</v>
      </c>
      <c r="B809" t="s">
        <v>211</v>
      </c>
      <c r="C809" t="s">
        <v>1736</v>
      </c>
      <c r="D809" t="s">
        <v>211</v>
      </c>
      <c r="E809" t="e">
        <f>VLOOKUP(F809,所有落地表!C:D,2,FALSE)</f>
        <v>#N/A</v>
      </c>
      <c r="F809" t="s">
        <v>1737</v>
      </c>
      <c r="G809" t="s">
        <v>1424</v>
      </c>
      <c r="H809" t="str">
        <f t="shared" si="12"/>
        <v>DTL_ID</v>
      </c>
    </row>
    <row r="810" spans="1:8" x14ac:dyDescent="0.25">
      <c r="A810">
        <v>809</v>
      </c>
      <c r="B810" t="s">
        <v>211</v>
      </c>
      <c r="C810" t="s">
        <v>1738</v>
      </c>
      <c r="D810" t="s">
        <v>211</v>
      </c>
      <c r="E810" t="e">
        <f>VLOOKUP(F810,所有落地表!C:D,2,FALSE)</f>
        <v>#N/A</v>
      </c>
      <c r="F810" t="s">
        <v>1739</v>
      </c>
      <c r="G810" t="s">
        <v>1318</v>
      </c>
      <c r="H810" t="str">
        <f t="shared" si="12"/>
        <v>TASK_ID</v>
      </c>
    </row>
    <row r="811" spans="1:8" x14ac:dyDescent="0.25">
      <c r="A811">
        <v>810</v>
      </c>
      <c r="B811" t="s">
        <v>211</v>
      </c>
      <c r="C811" t="s">
        <v>1740</v>
      </c>
      <c r="D811" t="s">
        <v>211</v>
      </c>
      <c r="E811" t="e">
        <f>VLOOKUP(F811,所有落地表!C:D,2,FALSE)</f>
        <v>#N/A</v>
      </c>
      <c r="F811" t="s">
        <v>1741</v>
      </c>
      <c r="G811" t="s">
        <v>1318</v>
      </c>
      <c r="H811" t="str">
        <f t="shared" si="12"/>
        <v>TASK_ID</v>
      </c>
    </row>
    <row r="812" spans="1:8" x14ac:dyDescent="0.25">
      <c r="A812">
        <v>811</v>
      </c>
      <c r="B812" t="s">
        <v>211</v>
      </c>
      <c r="C812" t="s">
        <v>1742</v>
      </c>
      <c r="D812" t="s">
        <v>211</v>
      </c>
      <c r="E812" t="e">
        <f>VLOOKUP(F812,所有落地表!C:D,2,FALSE)</f>
        <v>#N/A</v>
      </c>
      <c r="F812" t="s">
        <v>1743</v>
      </c>
      <c r="G812" t="s">
        <v>1744</v>
      </c>
      <c r="H812" t="str">
        <f t="shared" si="12"/>
        <v>CHAPTERID</v>
      </c>
    </row>
    <row r="813" spans="1:8" x14ac:dyDescent="0.25">
      <c r="A813">
        <v>812</v>
      </c>
      <c r="B813" t="s">
        <v>211</v>
      </c>
      <c r="C813" t="s">
        <v>1745</v>
      </c>
      <c r="D813" t="s">
        <v>211</v>
      </c>
      <c r="E813" t="e">
        <f>VLOOKUP(F813,所有落地表!C:D,2,FALSE)</f>
        <v>#N/A</v>
      </c>
      <c r="F813" t="s">
        <v>1743</v>
      </c>
      <c r="G813" t="s">
        <v>588</v>
      </c>
      <c r="H813" t="str">
        <f t="shared" si="12"/>
        <v>CHAPTERID,DEALERID</v>
      </c>
    </row>
    <row r="814" spans="1:8" x14ac:dyDescent="0.25">
      <c r="A814">
        <v>813</v>
      </c>
      <c r="B814" t="s">
        <v>211</v>
      </c>
      <c r="C814" t="s">
        <v>1746</v>
      </c>
      <c r="D814" t="s">
        <v>211</v>
      </c>
      <c r="E814" t="e">
        <f>VLOOKUP(F814,所有落地表!C:D,2,FALSE)</f>
        <v>#N/A</v>
      </c>
      <c r="F814" t="s">
        <v>1603</v>
      </c>
      <c r="G814" t="s">
        <v>1678</v>
      </c>
      <c r="H814" t="str">
        <f t="shared" si="12"/>
        <v>SERIID</v>
      </c>
    </row>
    <row r="815" spans="1:8" x14ac:dyDescent="0.25">
      <c r="A815">
        <v>814</v>
      </c>
      <c r="B815" t="s">
        <v>211</v>
      </c>
      <c r="C815" t="s">
        <v>1747</v>
      </c>
      <c r="D815" t="s">
        <v>211</v>
      </c>
      <c r="E815" t="e">
        <f>VLOOKUP(F815,所有落地表!C:D,2,FALSE)</f>
        <v>#N/A</v>
      </c>
      <c r="F815" t="s">
        <v>1748</v>
      </c>
      <c r="G815" t="s">
        <v>1749</v>
      </c>
      <c r="H815" t="str">
        <f t="shared" si="12"/>
        <v>CHANNELID</v>
      </c>
    </row>
  </sheetData>
  <autoFilter ref="A1:G815" xr:uid="{00000000-0009-0000-0000-000005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条数OK</vt:lpstr>
      <vt:lpstr>条数</vt:lpstr>
      <vt:lpstr>所有落地表</vt:lpstr>
      <vt:lpstr>SQL Statement</vt:lpstr>
      <vt:lpstr>RETAIL IND (2)</vt:lpstr>
      <vt:lpstr>RETAIL IND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BMAN</cp:lastModifiedBy>
  <dcterms:created xsi:type="dcterms:W3CDTF">2019-05-16T17:41:04Z</dcterms:created>
  <dcterms:modified xsi:type="dcterms:W3CDTF">2019-05-21T06:38:03Z</dcterms:modified>
</cp:coreProperties>
</file>