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เวิร์กบุ๊กนี้"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9OR9ww7zDlE1JS0s_0MmnY43slQSMZ6M\SCAN-TEPLEELA\@แบบฟอร์มต่างๆ\@01-แบบฟอร์มวิชาการ (กวช)\"/>
    </mc:Choice>
  </mc:AlternateContent>
  <xr:revisionPtr revIDLastSave="0" documentId="13_ncr:1_{EBDA61A1-80E2-4756-925E-BFA9D4A60500}" xr6:coauthVersionLast="47" xr6:coauthVersionMax="47" xr10:uidLastSave="{00000000-0000-0000-0000-000000000000}"/>
  <workbookProtection workbookAlgorithmName="SHA-512" workbookHashValue="FQ9FYPZeUZ+nAzXs0m0lIKyPpLCfOsmOilcDgERqAutHrf7fRyvXtYEuM6h1QpDW5tYKJeZADbPvHIol9sG2oQ==" workbookSaltValue="Jv8oucoEfiDyJI/eP0E55A==" workbookSpinCount="100000" lockStructure="1"/>
  <bookViews>
    <workbookView xWindow="-120" yWindow="-120" windowWidth="29040" windowHeight="15840" tabRatio="740" xr2:uid="{00000000-000D-0000-FFFF-FFFF00000000}"/>
  </bookViews>
  <sheets>
    <sheet name="กวช.12-กรอก" sheetId="4" r:id="rId1"/>
    <sheet name="Sheet2" sheetId="5" state="hidden" r:id="rId2"/>
    <sheet name="ใบสั่งซื้อ" sheetId="1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4" l="1"/>
  <c r="B6" i="4"/>
  <c r="B30" i="4" l="1"/>
  <c r="I20" i="4"/>
  <c r="N20" i="4"/>
  <c r="P17" i="4"/>
  <c r="K19" i="4"/>
  <c r="K18" i="4"/>
  <c r="L19" i="4"/>
  <c r="P19" i="4" s="1"/>
  <c r="L18" i="4"/>
  <c r="P18" i="4" s="1"/>
  <c r="G19" i="4"/>
  <c r="G18" i="4"/>
  <c r="G20" i="4" s="1"/>
  <c r="K17" i="4"/>
  <c r="B28" i="4"/>
  <c r="F17" i="1"/>
  <c r="L20" i="4" l="1"/>
  <c r="G21" i="4" s="1"/>
  <c r="G22" i="4"/>
  <c r="K20" i="4"/>
  <c r="F18" i="1"/>
  <c r="F19" i="1" s="1"/>
  <c r="G23" i="4" l="1"/>
  <c r="G24" i="4" s="1"/>
  <c r="P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BOY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BOY:</t>
        </r>
        <r>
          <rPr>
            <sz val="9"/>
            <color indexed="81"/>
            <rFont val="Tahoma"/>
            <family val="2"/>
          </rPr>
          <t xml:space="preserve">
รูปแบบการกรอก 05/03/2020
หากกรอก ค.ศ. ไม่เปลี่ยนเป็น พ.ศ.
ให้เปลี่ยนเป็น 05/03/2563
**ขึ้นอยู่กับ default ของเครื่อง**</t>
        </r>
      </text>
    </comment>
  </commentList>
</comments>
</file>

<file path=xl/sharedStrings.xml><?xml version="1.0" encoding="utf-8"?>
<sst xmlns="http://schemas.openxmlformats.org/spreadsheetml/2006/main" count="125" uniqueCount="108">
  <si>
    <t>ใบสั่งซื้อ</t>
  </si>
  <si>
    <t>ที่ ................./.................</t>
  </si>
  <si>
    <t>เรียน ..............................................................................</t>
  </si>
  <si>
    <t>ลำดับที่</t>
  </si>
  <si>
    <t>รายการขนาดลักษณะ</t>
  </si>
  <si>
    <t>ราคาต่อหน่วย</t>
  </si>
  <si>
    <t>จำนวนหน่วย</t>
  </si>
  <si>
    <t>จำนวนเงิน</t>
  </si>
  <si>
    <t>หมายเหตุ</t>
  </si>
  <si>
    <t>สายสัญญาณ RG6 พร้อมหัว</t>
  </si>
  <si>
    <t>Adapter กล้อง Watashi</t>
  </si>
  <si>
    <t>ฐานตั้งกล้องวงจรปิดพร้อมอุปกรณ์</t>
  </si>
  <si>
    <t>ภาษีมูลค่าเพิ่ม 7%</t>
  </si>
  <si>
    <t>รวมเงินทั้งสิ้น</t>
  </si>
  <si>
    <t>ภายในวันที่ ............. เดือน ....................................พ.ศ. ................... โดยผู้ซื้อจะจ่ายค่าสิ่งของดังกล่าวให้แก่ท่านหลังจากที่ได้ตรวจ</t>
  </si>
  <si>
    <t>ลงชื่อ .............................................................................. ผู้ซื้อ</t>
  </si>
  <si>
    <t>หัวหน้าเจ้าหน้าที่พัสดุ</t>
  </si>
  <si>
    <t>ของสิ่งของที่ผู้ซื้อยังไม่ได้รับมอบนับแต่วันถัดจากวันครบกำหนดตามใบสั่งซื้อ จนถึงวันที่ส่งของถูกต้องครบถ้วน</t>
  </si>
  <si>
    <t>มอบสิ่งของครบถ้วนแล้ว และหากท่านไม่ส่งสิ่งของให้ทันภายในกำหนดท่านจะต้องเสียค่าปรับเป็นรายวันในอัตราร้อยละ 0.2</t>
  </si>
  <si>
    <t xml:space="preserve">          จึงขอให้ท่านนำสิ่งของดังกล่าวไปส่งมอบให้โรงเรียนเบญจมานุสรณ์ จังหวัดจันทบุรี ณ ห้องพัสดุโรงเรียนเบญจมานุสรณ์ </t>
  </si>
  <si>
    <t>โรงเรียนเบญจมานุสรณ์ จ.จันทบุรี</t>
  </si>
  <si>
    <t>(..............................................................)</t>
  </si>
  <si>
    <t>(....................................................................)</t>
  </si>
  <si>
    <t>(ลงชื่อ) ................................................................... ผู้ขาย</t>
  </si>
  <si>
    <t xml:space="preserve">          ข้าพเจ้าบริษัท ....เบลต้าลิ้งค์ จำกัด.......... อยู่บ้านเลขที่ ..8/517...... หมู่ที่ ..5.. ถนน..สรงประภา.............. ตำบล/แขวง..สีกัน....</t>
  </si>
  <si>
    <t>รับรองของสำนักงานทะเบียนหุ้นส่วนบริษัทจังหวัด..กรุงเทพมหานคร............ ที่..สจ.3041120....... ลงวันที่..14.. พฤษภาคม.. 2553 ..</t>
  </si>
  <si>
    <r>
      <t>เลขประจำตัวผู้เสียภาษี ...3030152411.........</t>
    </r>
    <r>
      <rPr>
        <sz val="15"/>
        <color indexed="8"/>
        <rFont val="Times New Roman"/>
        <family val="1"/>
      </rPr>
      <t xml:space="preserve"> </t>
    </r>
    <r>
      <rPr>
        <sz val="15"/>
        <color indexed="8"/>
        <rFont val="Angsana New"/>
        <family val="1"/>
      </rPr>
      <t>ตกลงขายสิ่งของตามรายการและเงื่อนไขดังกล่าวข้างต้น</t>
    </r>
  </si>
  <si>
    <t>(ลงชื่อ) ................................................................... พยาน</t>
  </si>
  <si>
    <t>รวม</t>
  </si>
  <si>
    <t>สั่ง ณ วันที่ ..9.. กรกฎาคม... 2546......  มีความประสงค์จะสั่งซื้อของจากท่าน ตามตารางต่อไปนี้</t>
  </si>
  <si>
    <t xml:space="preserve">          ด้วย โรงเรียนเบญจมานุสรณ์ โดยได้รับมอบอำนาจจากสำนักงานคณะกรรมการการศึกษาขั้นพื้นฐาน ที่ ..22/2546.....</t>
  </si>
  <si>
    <t>อำเภอ/เขต ..ดอนเมือง...... จังหวัด...กรุงเทพฯ........ โดย....นายสุรสิทธิ์..เกิดธีระพงศ์............ ผู้มีอำนาจผูกพันนิติบุคคลตามหนังสือ</t>
  </si>
  <si>
    <t>วันที่ .......... เดือน .................................... พ.ศ. ..............</t>
  </si>
  <si>
    <t>กล้อง Watashi wcb035 16 mm</t>
  </si>
  <si>
    <t>ลงชื่อ</t>
  </si>
  <si>
    <t>บันทึกข้อความ</t>
  </si>
  <si>
    <t>วันที่</t>
  </si>
  <si>
    <t>ด้าน</t>
  </si>
  <si>
    <t>ค่าเป้าหมาย</t>
  </si>
  <si>
    <t>ภาคเรียนที่ 1</t>
  </si>
  <si>
    <t>ภาคเรียนที่ 2</t>
  </si>
  <si>
    <t>จำนวนนักเรียนที่ผ่านค่าเป้าหมาย</t>
  </si>
  <si>
    <t>ร้อยละ</t>
  </si>
  <si>
    <t>ผลสัมฤทธิ์ทางการเรียน</t>
  </si>
  <si>
    <t>คุณลักษณะอันพึงประสงค์</t>
  </si>
  <si>
    <t>ดี</t>
  </si>
  <si>
    <t>การอ่าน คิด วิเคราะห์ เขียน</t>
  </si>
  <si>
    <t>จำนวนนักเรียนทั้งหมดตลอดปีการศึกษา</t>
  </si>
  <si>
    <t>คิดเป็นร้อยละ</t>
  </si>
  <si>
    <t>ด้วยข้าพเจ้า</t>
  </si>
  <si>
    <t>เรียน</t>
  </si>
  <si>
    <t>ผู้อำนวยการโรงเรียนเทพลีลา</t>
  </si>
  <si>
    <t>ตำแหน่ง</t>
  </si>
  <si>
    <t>กลุ่มสาระการเรียนรู้</t>
  </si>
  <si>
    <t>นั้น บัดนี้ การจัดกิจกรรมการเรียนการสอนได้เสร็จสิ้นแล้ว</t>
  </si>
  <si>
    <t xml:space="preserve">       ได้รับมอบหมายให้ปฏิบัติหน้าที่จัดกิจกรรม</t>
  </si>
  <si>
    <t>การเรียนการสอนปีการศึกษา</t>
  </si>
  <si>
    <t>จึงขอรายงานและสรุปผลการพัฒนาคุณภาพตามค่าเป้าหมายที่สถานศึกษากำหนด ดังต่อไปนี้</t>
  </si>
  <si>
    <r>
      <t>ที่</t>
    </r>
    <r>
      <rPr>
        <sz val="16"/>
        <color theme="1"/>
        <rFont val="TH SarabunPSK"/>
        <family val="2"/>
      </rPr>
      <t xml:space="preserve">   </t>
    </r>
  </si>
  <si>
    <r>
      <t>เรื่อง</t>
    </r>
    <r>
      <rPr>
        <sz val="16"/>
        <color theme="1"/>
        <rFont val="TH SarabunPSK"/>
        <family val="2"/>
      </rPr>
      <t xml:space="preserve">   รายงานและสรุปผลการพัฒนาคุณภาพผู้เรียน ปีการศึกษา</t>
    </r>
  </si>
  <si>
    <r>
      <t xml:space="preserve">ระดับคุณภาพ </t>
    </r>
    <r>
      <rPr>
        <sz val="11"/>
        <color theme="1"/>
        <rFont val="TH SarabunPSK"/>
        <family val="2"/>
      </rPr>
      <t>(ตามหลักเกณฑ์ ศธ 0206.3/ว21)</t>
    </r>
  </si>
  <si>
    <t xml:space="preserve">  ผู้อำนวยการโรงเรียนเทพลีลา</t>
  </si>
  <si>
    <t xml:space="preserve">กลุ่มบริหารวิชาการ โรงเรียนเทพลีลา                        </t>
  </si>
  <si>
    <r>
      <t>ส่วนราชการ</t>
    </r>
    <r>
      <rPr>
        <sz val="16"/>
        <color theme="1"/>
        <rFont val="TH SarabunPSK"/>
        <family val="2"/>
      </rPr>
      <t xml:space="preserve">                            </t>
    </r>
  </si>
  <si>
    <t>จำนวน
นักเรียนทั้งหมด</t>
  </si>
  <si>
    <t>ครูผู้สอน</t>
  </si>
  <si>
    <t>ผู้รายงาน</t>
  </si>
  <si>
    <t>หัวหน้ากลุ่มสาระการเรียนรู้</t>
  </si>
  <si>
    <t>ผู้รับรอง</t>
  </si>
  <si>
    <t>…........../….........../….............</t>
  </si>
  <si>
    <t>(นายรังสรรค์  นกสกุล)</t>
  </si>
  <si>
    <t>ภาษาไทย</t>
  </si>
  <si>
    <t>คณิตศาสตร์</t>
  </si>
  <si>
    <t>วิทยาศาสตร์และเทคโนโลยี</t>
  </si>
  <si>
    <t>สังคมศึกษา ศาสนาและวัฒนธรรม</t>
  </si>
  <si>
    <t>สุขศึกษาและพลศึกษา</t>
  </si>
  <si>
    <t>ศิลปะ</t>
  </si>
  <si>
    <t>ภาษาต่างประเทศ</t>
  </si>
  <si>
    <t>กิจกรรมพัฒนาผู้เรียน</t>
  </si>
  <si>
    <t>ไม่ได้ระดับคุณภาพ</t>
  </si>
  <si>
    <t>ระดับ 1</t>
  </si>
  <si>
    <t>ระดับ 2</t>
  </si>
  <si>
    <t>ระดับ 3</t>
  </si>
  <si>
    <t>ระดับ 4</t>
  </si>
  <si>
    <t>ระดับ 5</t>
  </si>
  <si>
    <t>(นายพลวัชร  สำเรียนรัมย์)</t>
  </si>
  <si>
    <t>(นางสาวดวงใจ  ไทยจันทึก)</t>
  </si>
  <si>
    <t>(นางสาวมาริษา  โพธิ์ดิษฐ์ศิริ)</t>
  </si>
  <si>
    <t>ครู คศ.3</t>
  </si>
  <si>
    <t>ครู คศ.2</t>
  </si>
  <si>
    <t>ครู คศ.1</t>
  </si>
  <si>
    <t>ครูผู้ช่วย</t>
  </si>
  <si>
    <t>ครูอัตราจ้าง</t>
  </si>
  <si>
    <t>พระวิทยากร/อื่น ๆ</t>
  </si>
  <si>
    <t>ผ่าน</t>
  </si>
  <si>
    <t>แนบเอกสาร กวช.11 ภาคเรียนที่ 1 และ ภาคเรียนที่ 2</t>
  </si>
  <si>
    <t>นายกวช.12 กลุ่มบริหารวิชาการ</t>
  </si>
  <si>
    <t>จำนวน
นักเรียนทั้งหมด
ที่ผ่านค่าเป้าหมาย</t>
  </si>
  <si>
    <t>(นายทนงศักดิ์  ตั้งประดิษฐานุกิจ)</t>
  </si>
  <si>
    <t>(นายญาณศิลป์ คีลาวงษ์)</t>
  </si>
  <si>
    <t>(นางสาวกัญจน์ณัฏฐ์ อ่อนหนู)</t>
  </si>
  <si>
    <t>(นางสาววัชรี  แก่นจันทร์)</t>
  </si>
  <si>
    <t>(นางสาวอมรรัตน์  จงท่องกลาง)</t>
  </si>
  <si>
    <t xml:space="preserve">(นางสาวสุชีรา รักษาภักดี) </t>
  </si>
  <si>
    <t>รองผู้อำนวยการกลุ่มบริหารวิชาการ</t>
  </si>
  <si>
    <t>พนักงานราชการ</t>
  </si>
  <si>
    <t>(นางจตุพร  หิรัญกาญจน์)</t>
  </si>
  <si>
    <t>การงานอาชีพ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</si>
</sst>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107041E]d\ mmmm\ yyyy;@"/>
  </numFmts>
  <fonts count="21" x14ac:knownFonts="1">
    <font>
      <sz val="11"/>
      <color theme="1"/>
      <name val="Tahoma"/>
      <family val="2"/>
      <charset val="222"/>
      <scheme val="minor"/>
    </font>
    <font>
      <sz val="15"/>
      <color indexed="8"/>
      <name val="Angsana New"/>
      <family val="1"/>
    </font>
    <font>
      <sz val="15"/>
      <color indexed="8"/>
      <name val="Times New Roman"/>
      <family val="1"/>
    </font>
    <font>
      <sz val="11"/>
      <color theme="1"/>
      <name val="Tahoma"/>
      <family val="2"/>
      <charset val="222"/>
      <scheme val="minor"/>
    </font>
    <font>
      <sz val="15"/>
      <color theme="1"/>
      <name val="TH SarabunPSK"/>
      <family val="2"/>
    </font>
    <font>
      <sz val="15"/>
      <color theme="1"/>
      <name val="Angsana New"/>
      <family val="1"/>
    </font>
    <font>
      <b/>
      <sz val="15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theme="1"/>
      <name val="Wingdings 2"/>
      <family val="1"/>
      <charset val="2"/>
    </font>
    <font>
      <sz val="11"/>
      <color theme="1"/>
      <name val="TH SarabunPSK"/>
      <family val="2"/>
    </font>
    <font>
      <sz val="8"/>
      <name val="Tahoma"/>
      <family val="2"/>
      <charset val="222"/>
      <scheme val="minor"/>
    </font>
    <font>
      <b/>
      <sz val="20"/>
      <color theme="1"/>
      <name val="TH SarabunPSK"/>
      <family val="2"/>
    </font>
    <font>
      <b/>
      <sz val="29"/>
      <color theme="1"/>
      <name val="TH SarabunPSK"/>
      <family val="2"/>
    </font>
    <font>
      <sz val="9"/>
      <color theme="1"/>
      <name val="TH SarabunPSK"/>
      <family val="2"/>
    </font>
    <font>
      <sz val="15.5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4" fontId="5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43" fontId="5" fillId="0" borderId="1" xfId="1" applyFont="1" applyBorder="1" applyAlignment="1">
      <alignment vertical="top" wrapText="1"/>
    </xf>
    <xf numFmtId="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/>
    <xf numFmtId="0" fontId="7" fillId="0" borderId="0" xfId="0" applyFont="1"/>
    <xf numFmtId="0" fontId="7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6" xfId="0" applyFont="1" applyBorder="1"/>
    <xf numFmtId="0" fontId="10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/>
    </xf>
    <xf numFmtId="0" fontId="17" fillId="0" borderId="0" xfId="0" applyFont="1"/>
    <xf numFmtId="0" fontId="14" fillId="0" borderId="0" xfId="0" applyFont="1" applyAlignment="1"/>
    <xf numFmtId="2" fontId="7" fillId="0" borderId="1" xfId="0" applyNumberFormat="1" applyFont="1" applyBorder="1" applyAlignment="1">
      <alignment horizontal="center" vertical="center" shrinkToFit="1"/>
    </xf>
    <xf numFmtId="2" fontId="8" fillId="0" borderId="1" xfId="0" applyNumberFormat="1" applyFont="1" applyBorder="1" applyAlignment="1">
      <alignment horizontal="center" vertical="center" shrinkToFit="1"/>
    </xf>
    <xf numFmtId="0" fontId="0" fillId="0" borderId="0" xfId="0" applyProtection="1">
      <protection hidden="1"/>
    </xf>
    <xf numFmtId="0" fontId="9" fillId="0" borderId="1" xfId="0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shrinkToFit="1"/>
    </xf>
    <xf numFmtId="3" fontId="7" fillId="0" borderId="3" xfId="0" applyNumberFormat="1" applyFont="1" applyBorder="1" applyAlignment="1">
      <alignment horizontal="center" vertical="center" shrinkToFit="1"/>
    </xf>
    <xf numFmtId="0" fontId="7" fillId="2" borderId="2" xfId="0" applyFont="1" applyFill="1" applyBorder="1" applyAlignment="1" applyProtection="1">
      <alignment horizontal="center" vertical="center" shrinkToFit="1"/>
      <protection locked="0"/>
    </xf>
    <xf numFmtId="0" fontId="7" fillId="2" borderId="3" xfId="0" applyFont="1" applyFill="1" applyBorder="1" applyAlignment="1" applyProtection="1">
      <alignment horizontal="center" vertical="center" shrinkToFit="1"/>
      <protection locked="0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7" fillId="2" borderId="2" xfId="0" applyNumberFormat="1" applyFont="1" applyFill="1" applyBorder="1" applyAlignment="1" applyProtection="1">
      <alignment horizontal="center" vertical="center" shrinkToFit="1"/>
      <protection locked="0"/>
    </xf>
    <xf numFmtId="3" fontId="7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187" fontId="7" fillId="2" borderId="6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 shrinkToFi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shrinkToFit="1"/>
    </xf>
    <xf numFmtId="3" fontId="8" fillId="0" borderId="3" xfId="0" applyNumberFormat="1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187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28574</xdr:rowOff>
    </xdr:from>
    <xdr:to>
      <xdr:col>1</xdr:col>
      <xdr:colOff>356598</xdr:colOff>
      <xdr:row>2</xdr:row>
      <xdr:rowOff>257175</xdr:rowOff>
    </xdr:to>
    <xdr:pic>
      <xdr:nvPicPr>
        <xdr:cNvPr id="2" name="รูปภาพ 1" descr="image002.gif">
          <a:extLst>
            <a:ext uri="{FF2B5EF4-FFF2-40B4-BE49-F238E27FC236}">
              <a16:creationId xmlns:a16="http://schemas.microsoft.com/office/drawing/2014/main" id="{959B5D39-7D23-4142-AAFD-735FCDFBF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4"/>
          <a:ext cx="651873" cy="762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109904</xdr:colOff>
      <xdr:row>0</xdr:row>
      <xdr:rowOff>43962</xdr:rowOff>
    </xdr:from>
    <xdr:to>
      <xdr:col>15</xdr:col>
      <xdr:colOff>375627</xdr:colOff>
      <xdr:row>1</xdr:row>
      <xdr:rowOff>65943</xdr:rowOff>
    </xdr:to>
    <xdr:sp macro="" textlink="">
      <xdr:nvSpPr>
        <xdr:cNvPr id="4" name="Text Box 17">
          <a:extLst>
            <a:ext uri="{FF2B5EF4-FFF2-40B4-BE49-F238E27FC236}">
              <a16:creationId xmlns:a16="http://schemas.microsoft.com/office/drawing/2014/main" id="{36CD78BA-D191-4248-8983-9E4BDA3908A0}"/>
            </a:ext>
          </a:extLst>
        </xdr:cNvPr>
        <xdr:cNvSpPr txBox="1"/>
      </xdr:nvSpPr>
      <xdr:spPr>
        <a:xfrm>
          <a:off x="5546481" y="43962"/>
          <a:ext cx="654050" cy="28575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th-TH" sz="14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H SarabunPSK" panose="020B0500040200020003" pitchFamily="34" charset="-34"/>
            </a:rPr>
            <a:t>กวช.12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  <a:cs typeface="Angsana New" panose="02020603050405020304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5"/>
  <sheetViews>
    <sheetView showGridLines="0" tabSelected="1" view="pageLayout" zoomScale="130" zoomScaleNormal="115" zoomScaleSheetLayoutView="100" zoomScalePageLayoutView="130" workbookViewId="0">
      <selection activeCell="E10" sqref="E10:K10"/>
    </sheetView>
  </sheetViews>
  <sheetFormatPr defaultColWidth="8.875" defaultRowHeight="21" x14ac:dyDescent="0.35"/>
  <cols>
    <col min="1" max="129" width="5.125" style="13" customWidth="1"/>
    <col min="130" max="256" width="5.625" style="13" customWidth="1"/>
    <col min="257" max="16384" width="8.875" style="13"/>
  </cols>
  <sheetData>
    <row r="1" spans="1:16" x14ac:dyDescent="0.35">
      <c r="C1" s="41" t="s">
        <v>35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35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x14ac:dyDescent="0.3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26.25" x14ac:dyDescent="0.35">
      <c r="A4" s="17" t="s">
        <v>63</v>
      </c>
      <c r="D4" s="19" t="s">
        <v>62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26.25" x14ac:dyDescent="0.4">
      <c r="A5" s="23" t="s">
        <v>58</v>
      </c>
      <c r="B5" s="50"/>
      <c r="C5" s="50"/>
      <c r="D5" s="50"/>
      <c r="E5" s="50"/>
      <c r="F5" s="50"/>
      <c r="G5" s="50"/>
      <c r="H5" s="50"/>
      <c r="I5" s="23" t="s">
        <v>36</v>
      </c>
      <c r="J5" s="47">
        <v>44642</v>
      </c>
      <c r="K5" s="47"/>
      <c r="L5" s="47"/>
      <c r="M5" s="47"/>
      <c r="N5" s="47"/>
      <c r="O5" s="47"/>
      <c r="P5" s="47"/>
    </row>
    <row r="6" spans="1:16" ht="26.25" x14ac:dyDescent="0.35">
      <c r="A6" s="17" t="s">
        <v>59</v>
      </c>
      <c r="B6" s="51" t="str">
        <f>CONCATENATE("  รายงานและสรุปผลการพัฒนาคุณภาพผู้เรียน ปีการศึกษา ",E12)</f>
        <v xml:space="preserve">  รายงานและสรุปผลการพัฒนาคุณภาพผู้เรียน ปีการศึกษา 2564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5.85" customHeight="1" x14ac:dyDescent="0.35">
      <c r="A7" s="17"/>
      <c r="B7"/>
    </row>
    <row r="8" spans="1:16" x14ac:dyDescent="0.35">
      <c r="A8" s="18" t="s">
        <v>50</v>
      </c>
      <c r="B8" s="46" t="s">
        <v>61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 spans="1:16" ht="5.85" customHeight="1" x14ac:dyDescent="0.35"/>
    <row r="10" spans="1:16" x14ac:dyDescent="0.35">
      <c r="C10" s="45" t="s">
        <v>49</v>
      </c>
      <c r="D10" s="45"/>
      <c r="E10" s="52" t="s">
        <v>96</v>
      </c>
      <c r="F10" s="52"/>
      <c r="G10" s="52"/>
      <c r="H10" s="52"/>
      <c r="I10" s="52"/>
      <c r="J10" s="52"/>
      <c r="K10" s="52"/>
      <c r="L10" s="42" t="s">
        <v>52</v>
      </c>
      <c r="M10" s="42"/>
      <c r="N10" s="52" t="s">
        <v>90</v>
      </c>
      <c r="O10" s="52"/>
      <c r="P10" s="52"/>
    </row>
    <row r="11" spans="1:16" x14ac:dyDescent="0.35">
      <c r="A11" s="13" t="s">
        <v>53</v>
      </c>
      <c r="D11" s="53" t="s">
        <v>107</v>
      </c>
      <c r="E11" s="53"/>
      <c r="F11" s="53"/>
      <c r="G11" s="53"/>
      <c r="H11" s="53"/>
      <c r="I11" s="53"/>
      <c r="J11" s="13" t="s">
        <v>55</v>
      </c>
    </row>
    <row r="12" spans="1:16" x14ac:dyDescent="0.35">
      <c r="A12" s="22" t="s">
        <v>56</v>
      </c>
      <c r="B12" s="22"/>
      <c r="C12" s="22"/>
      <c r="D12" s="22"/>
      <c r="E12" s="52">
        <v>2564</v>
      </c>
      <c r="F12" s="52"/>
      <c r="G12" s="52"/>
      <c r="H12" s="13" t="s">
        <v>54</v>
      </c>
    </row>
    <row r="13" spans="1:16" x14ac:dyDescent="0.35">
      <c r="A13" s="13" t="s">
        <v>57</v>
      </c>
    </row>
    <row r="14" spans="1:16" ht="5.85" customHeight="1" x14ac:dyDescent="0.35"/>
    <row r="15" spans="1:16" ht="21.75" customHeight="1" x14ac:dyDescent="0.35">
      <c r="A15" s="27" t="s">
        <v>37</v>
      </c>
      <c r="B15" s="27"/>
      <c r="C15" s="27"/>
      <c r="D15" s="27"/>
      <c r="E15" s="27" t="s">
        <v>38</v>
      </c>
      <c r="F15" s="27"/>
      <c r="G15" s="27" t="s">
        <v>39</v>
      </c>
      <c r="H15" s="27"/>
      <c r="I15" s="27"/>
      <c r="J15" s="27"/>
      <c r="K15" s="27"/>
      <c r="L15" s="27" t="s">
        <v>40</v>
      </c>
      <c r="M15" s="27"/>
      <c r="N15" s="27"/>
      <c r="O15" s="27"/>
      <c r="P15" s="27"/>
    </row>
    <row r="16" spans="1:16" ht="46.5" customHeight="1" x14ac:dyDescent="0.35">
      <c r="A16" s="27"/>
      <c r="B16" s="27"/>
      <c r="C16" s="27"/>
      <c r="D16" s="27"/>
      <c r="E16" s="27"/>
      <c r="F16" s="27"/>
      <c r="G16" s="49" t="s">
        <v>64</v>
      </c>
      <c r="H16" s="49"/>
      <c r="I16" s="48" t="s">
        <v>97</v>
      </c>
      <c r="J16" s="48"/>
      <c r="K16" s="20" t="s">
        <v>42</v>
      </c>
      <c r="L16" s="49" t="s">
        <v>64</v>
      </c>
      <c r="M16" s="49"/>
      <c r="N16" s="48" t="s">
        <v>97</v>
      </c>
      <c r="O16" s="48"/>
      <c r="P16" s="20" t="s">
        <v>42</v>
      </c>
    </row>
    <row r="17" spans="1:16" ht="25.5" customHeight="1" x14ac:dyDescent="0.35">
      <c r="A17" s="27" t="s">
        <v>43</v>
      </c>
      <c r="B17" s="27"/>
      <c r="C17" s="27"/>
      <c r="D17" s="27"/>
      <c r="E17" s="54">
        <v>2</v>
      </c>
      <c r="F17" s="54"/>
      <c r="G17" s="43">
        <v>148</v>
      </c>
      <c r="H17" s="44"/>
      <c r="I17" s="30">
        <v>146</v>
      </c>
      <c r="J17" s="31"/>
      <c r="K17" s="24">
        <f>ROUND((I17/G17)*100,2)</f>
        <v>98.65</v>
      </c>
      <c r="L17" s="43">
        <v>148</v>
      </c>
      <c r="M17" s="44"/>
      <c r="N17" s="30">
        <v>148</v>
      </c>
      <c r="O17" s="31"/>
      <c r="P17" s="24">
        <f t="shared" ref="P17:P19" si="0">ROUND((N17/L17)*100,2)</f>
        <v>100</v>
      </c>
    </row>
    <row r="18" spans="1:16" ht="25.5" customHeight="1" x14ac:dyDescent="0.35">
      <c r="A18" s="27" t="s">
        <v>44</v>
      </c>
      <c r="B18" s="27"/>
      <c r="C18" s="27"/>
      <c r="D18" s="27"/>
      <c r="E18" s="55" t="s">
        <v>45</v>
      </c>
      <c r="F18" s="55"/>
      <c r="G18" s="28">
        <f>G17</f>
        <v>148</v>
      </c>
      <c r="H18" s="29"/>
      <c r="I18" s="30">
        <v>45</v>
      </c>
      <c r="J18" s="31"/>
      <c r="K18" s="24">
        <f t="shared" ref="K18:K19" si="1">ROUND((I18/G18)*100,2)</f>
        <v>30.41</v>
      </c>
      <c r="L18" s="28">
        <f>L17</f>
        <v>148</v>
      </c>
      <c r="M18" s="29"/>
      <c r="N18" s="30">
        <v>146</v>
      </c>
      <c r="O18" s="31"/>
      <c r="P18" s="24">
        <f t="shared" si="0"/>
        <v>98.65</v>
      </c>
    </row>
    <row r="19" spans="1:16" ht="25.5" customHeight="1" x14ac:dyDescent="0.35">
      <c r="A19" s="27" t="s">
        <v>46</v>
      </c>
      <c r="B19" s="27"/>
      <c r="C19" s="27"/>
      <c r="D19" s="27"/>
      <c r="E19" s="55" t="s">
        <v>45</v>
      </c>
      <c r="F19" s="55"/>
      <c r="G19" s="28">
        <f>G17</f>
        <v>148</v>
      </c>
      <c r="H19" s="29"/>
      <c r="I19" s="30">
        <v>148</v>
      </c>
      <c r="J19" s="31"/>
      <c r="K19" s="24">
        <f t="shared" si="1"/>
        <v>100</v>
      </c>
      <c r="L19" s="28">
        <f>L17</f>
        <v>148</v>
      </c>
      <c r="M19" s="29"/>
      <c r="N19" s="30">
        <v>148</v>
      </c>
      <c r="O19" s="31"/>
      <c r="P19" s="24">
        <f t="shared" si="0"/>
        <v>100</v>
      </c>
    </row>
    <row r="20" spans="1:16" ht="25.5" customHeight="1" x14ac:dyDescent="0.35">
      <c r="A20" s="27" t="s">
        <v>28</v>
      </c>
      <c r="B20" s="27"/>
      <c r="C20" s="27"/>
      <c r="D20" s="27"/>
      <c r="E20" s="27"/>
      <c r="F20" s="27"/>
      <c r="G20" s="56">
        <f>SUM(G17:H19)</f>
        <v>444</v>
      </c>
      <c r="H20" s="57"/>
      <c r="I20" s="58">
        <f>SUM(I17:J19)</f>
        <v>339</v>
      </c>
      <c r="J20" s="59"/>
      <c r="K20" s="25">
        <f t="shared" ref="K20" si="2">ROUND((I20/G20)*100,2)</f>
        <v>76.349999999999994</v>
      </c>
      <c r="L20" s="56">
        <f>SUM(L17:M19)</f>
        <v>444</v>
      </c>
      <c r="M20" s="57"/>
      <c r="N20" s="58">
        <f>SUM(N17:O19)</f>
        <v>442</v>
      </c>
      <c r="O20" s="59"/>
      <c r="P20" s="25">
        <f t="shared" ref="P20" si="3">ROUND((N20/L20)*100,2)</f>
        <v>99.55</v>
      </c>
    </row>
    <row r="21" spans="1:16" ht="25.5" customHeight="1" x14ac:dyDescent="0.35">
      <c r="A21" s="27" t="s">
        <v>47</v>
      </c>
      <c r="B21" s="27"/>
      <c r="C21" s="27"/>
      <c r="D21" s="27"/>
      <c r="E21" s="27"/>
      <c r="F21" s="27"/>
      <c r="G21" s="32">
        <f>G20+L20</f>
        <v>888</v>
      </c>
      <c r="H21" s="33"/>
      <c r="I21" s="33"/>
      <c r="J21" s="33"/>
      <c r="K21" s="33"/>
      <c r="L21" s="33"/>
      <c r="M21" s="33"/>
      <c r="N21" s="33"/>
      <c r="O21" s="33"/>
      <c r="P21" s="34"/>
    </row>
    <row r="22" spans="1:16" ht="25.5" customHeight="1" x14ac:dyDescent="0.35">
      <c r="A22" s="27" t="s">
        <v>41</v>
      </c>
      <c r="B22" s="27"/>
      <c r="C22" s="27"/>
      <c r="D22" s="27"/>
      <c r="E22" s="27"/>
      <c r="F22" s="27"/>
      <c r="G22" s="32">
        <f>I20+N20</f>
        <v>781</v>
      </c>
      <c r="H22" s="33"/>
      <c r="I22" s="33"/>
      <c r="J22" s="33"/>
      <c r="K22" s="33"/>
      <c r="L22" s="33"/>
      <c r="M22" s="33"/>
      <c r="N22" s="33"/>
      <c r="O22" s="33"/>
      <c r="P22" s="34"/>
    </row>
    <row r="23" spans="1:16" ht="25.5" customHeight="1" x14ac:dyDescent="0.35">
      <c r="A23" s="27" t="s">
        <v>48</v>
      </c>
      <c r="B23" s="27"/>
      <c r="C23" s="27"/>
      <c r="D23" s="27"/>
      <c r="E23" s="27"/>
      <c r="F23" s="27"/>
      <c r="G23" s="35">
        <f>ROUND((G22/G21)*100,2)</f>
        <v>87.95</v>
      </c>
      <c r="H23" s="36"/>
      <c r="I23" s="36"/>
      <c r="J23" s="36"/>
      <c r="K23" s="36"/>
      <c r="L23" s="36"/>
      <c r="M23" s="36"/>
      <c r="N23" s="36"/>
      <c r="O23" s="36"/>
      <c r="P23" s="37"/>
    </row>
    <row r="24" spans="1:16" ht="25.5" customHeight="1" x14ac:dyDescent="0.35">
      <c r="A24" s="27" t="s">
        <v>60</v>
      </c>
      <c r="B24" s="27"/>
      <c r="C24" s="27"/>
      <c r="D24" s="27"/>
      <c r="E24" s="27"/>
      <c r="F24" s="27"/>
      <c r="G24" s="38" t="str">
        <f>VLOOKUP('กวช.12-กรอก'!G23:P23,Sheet2!D:F,3,TRUE)</f>
        <v>ระดับ 5</v>
      </c>
      <c r="H24" s="39"/>
      <c r="I24" s="39"/>
      <c r="J24" s="39"/>
      <c r="K24" s="39"/>
      <c r="L24" s="39"/>
      <c r="M24" s="39"/>
      <c r="N24" s="39"/>
      <c r="O24" s="39"/>
      <c r="P24" s="40"/>
    </row>
    <row r="25" spans="1:16" x14ac:dyDescent="0.35">
      <c r="A25" s="21" t="s">
        <v>95</v>
      </c>
      <c r="B25" s="15"/>
      <c r="C25" s="16"/>
      <c r="D25" s="16"/>
      <c r="E25" s="16"/>
      <c r="F25" s="16"/>
      <c r="G25" s="16"/>
      <c r="H25" s="16"/>
      <c r="I25" s="14"/>
      <c r="J25" s="14"/>
      <c r="K25" s="14"/>
    </row>
    <row r="26" spans="1:16" ht="5.85" customHeight="1" x14ac:dyDescent="0.35">
      <c r="A26" s="21"/>
      <c r="B26" s="15"/>
      <c r="C26" s="16"/>
      <c r="D26" s="16"/>
      <c r="E26" s="16"/>
      <c r="F26" s="16"/>
      <c r="G26" s="16"/>
      <c r="H26" s="16"/>
      <c r="I26" s="14"/>
      <c r="J26" s="14"/>
      <c r="K26" s="14"/>
    </row>
    <row r="27" spans="1:16" x14ac:dyDescent="0.35">
      <c r="A27" s="13" t="s">
        <v>34</v>
      </c>
      <c r="G27" s="13" t="s">
        <v>66</v>
      </c>
      <c r="I27" s="13" t="s">
        <v>34</v>
      </c>
      <c r="O27" s="13" t="s">
        <v>68</v>
      </c>
    </row>
    <row r="28" spans="1:16" x14ac:dyDescent="0.35">
      <c r="B28" s="42" t="str">
        <f>CONCATENATE("(",E10,")")</f>
        <v>(นายกวช.12 กลุ่มบริหารวิชาการ)</v>
      </c>
      <c r="C28" s="42"/>
      <c r="D28" s="42"/>
      <c r="E28" s="42"/>
      <c r="F28" s="42"/>
      <c r="J28" s="42" t="str">
        <f>VLOOKUP(D11,Sheet2!A1:B9,2,FALSE)</f>
        <v>(นางจตุพร  หิรัญกาญจน์)</v>
      </c>
      <c r="K28" s="42"/>
      <c r="L28" s="42"/>
      <c r="M28" s="42"/>
      <c r="N28" s="42"/>
    </row>
    <row r="29" spans="1:16" x14ac:dyDescent="0.35">
      <c r="B29" s="42" t="s">
        <v>65</v>
      </c>
      <c r="C29" s="42"/>
      <c r="D29" s="42"/>
      <c r="E29" s="42"/>
      <c r="F29" s="42"/>
      <c r="J29" s="42" t="s">
        <v>67</v>
      </c>
      <c r="K29" s="42"/>
      <c r="L29" s="42"/>
      <c r="M29" s="42"/>
      <c r="N29" s="42"/>
    </row>
    <row r="30" spans="1:16" x14ac:dyDescent="0.35">
      <c r="B30" s="60">
        <f>J5</f>
        <v>44642</v>
      </c>
      <c r="C30" s="60"/>
      <c r="D30" s="60"/>
      <c r="E30" s="60"/>
      <c r="F30" s="60"/>
      <c r="J30" s="42" t="s">
        <v>69</v>
      </c>
      <c r="K30" s="42"/>
      <c r="L30" s="42"/>
      <c r="M30" s="42"/>
      <c r="N30" s="42"/>
    </row>
    <row r="32" spans="1:16" x14ac:dyDescent="0.35">
      <c r="A32" s="13" t="s">
        <v>34</v>
      </c>
      <c r="G32" s="13" t="s">
        <v>68</v>
      </c>
      <c r="I32" s="13" t="s">
        <v>34</v>
      </c>
      <c r="O32" s="13" t="s">
        <v>68</v>
      </c>
    </row>
    <row r="33" spans="1:14" x14ac:dyDescent="0.35">
      <c r="B33" s="42" t="s">
        <v>103</v>
      </c>
      <c r="C33" s="42"/>
      <c r="D33" s="42"/>
      <c r="E33" s="42"/>
      <c r="F33" s="42"/>
      <c r="J33" s="42" t="s">
        <v>70</v>
      </c>
      <c r="K33" s="42"/>
      <c r="L33" s="42"/>
      <c r="M33" s="42"/>
      <c r="N33" s="42"/>
    </row>
    <row r="34" spans="1:14" x14ac:dyDescent="0.35">
      <c r="A34" s="42" t="s">
        <v>104</v>
      </c>
      <c r="B34" s="42"/>
      <c r="C34" s="42"/>
      <c r="D34" s="42"/>
      <c r="E34" s="42"/>
      <c r="F34" s="42"/>
      <c r="G34" s="42"/>
      <c r="J34" s="42" t="s">
        <v>51</v>
      </c>
      <c r="K34" s="42"/>
      <c r="L34" s="42"/>
      <c r="M34" s="42"/>
      <c r="N34" s="42"/>
    </row>
    <row r="35" spans="1:14" x14ac:dyDescent="0.35">
      <c r="B35" s="42" t="s">
        <v>69</v>
      </c>
      <c r="C35" s="42"/>
      <c r="D35" s="42"/>
      <c r="E35" s="42"/>
      <c r="F35" s="42"/>
      <c r="J35" s="42" t="s">
        <v>69</v>
      </c>
      <c r="K35" s="42"/>
      <c r="L35" s="42"/>
      <c r="M35" s="42"/>
      <c r="N35" s="42"/>
    </row>
  </sheetData>
  <mergeCells count="62">
    <mergeCell ref="J34:N34"/>
    <mergeCell ref="A34:G34"/>
    <mergeCell ref="B35:F35"/>
    <mergeCell ref="J35:N35"/>
    <mergeCell ref="G20:H20"/>
    <mergeCell ref="I20:J20"/>
    <mergeCell ref="L20:M20"/>
    <mergeCell ref="N20:O20"/>
    <mergeCell ref="J30:N30"/>
    <mergeCell ref="B33:F33"/>
    <mergeCell ref="J33:N33"/>
    <mergeCell ref="B30:F30"/>
    <mergeCell ref="B28:F28"/>
    <mergeCell ref="B29:F29"/>
    <mergeCell ref="J28:N28"/>
    <mergeCell ref="J29:N29"/>
    <mergeCell ref="N10:P10"/>
    <mergeCell ref="E10:K10"/>
    <mergeCell ref="D11:I11"/>
    <mergeCell ref="A19:D19"/>
    <mergeCell ref="E15:F16"/>
    <mergeCell ref="E17:F17"/>
    <mergeCell ref="E18:F18"/>
    <mergeCell ref="N19:O19"/>
    <mergeCell ref="G15:K15"/>
    <mergeCell ref="L15:P15"/>
    <mergeCell ref="E19:F19"/>
    <mergeCell ref="E12:G12"/>
    <mergeCell ref="G16:H16"/>
    <mergeCell ref="C1:P3"/>
    <mergeCell ref="G17:H17"/>
    <mergeCell ref="I17:J17"/>
    <mergeCell ref="C10:D10"/>
    <mergeCell ref="B8:P8"/>
    <mergeCell ref="J5:P5"/>
    <mergeCell ref="I16:J16"/>
    <mergeCell ref="L16:M16"/>
    <mergeCell ref="N16:O16"/>
    <mergeCell ref="A15:D16"/>
    <mergeCell ref="A17:D17"/>
    <mergeCell ref="B5:H5"/>
    <mergeCell ref="L17:M17"/>
    <mergeCell ref="N17:O17"/>
    <mergeCell ref="B6:P6"/>
    <mergeCell ref="L10:M10"/>
    <mergeCell ref="A21:F21"/>
    <mergeCell ref="A22:F22"/>
    <mergeCell ref="A23:F23"/>
    <mergeCell ref="A24:F24"/>
    <mergeCell ref="G21:P21"/>
    <mergeCell ref="G22:P22"/>
    <mergeCell ref="G23:P23"/>
    <mergeCell ref="G24:P24"/>
    <mergeCell ref="A20:F20"/>
    <mergeCell ref="G19:H19"/>
    <mergeCell ref="I19:J19"/>
    <mergeCell ref="L18:M18"/>
    <mergeCell ref="N18:O18"/>
    <mergeCell ref="L19:M19"/>
    <mergeCell ref="A18:D18"/>
    <mergeCell ref="G18:H18"/>
    <mergeCell ref="I18:J18"/>
  </mergeCells>
  <phoneticPr fontId="13" type="noConversion"/>
  <dataValidations count="2">
    <dataValidation type="whole" allowBlank="1" showInputMessage="1" showErrorMessage="1" sqref="G17:H17" xr:uid="{00000000-0002-0000-0000-000000000000}">
      <formula1>0</formula1>
      <formula2>2000</formula2>
    </dataValidation>
    <dataValidation type="whole" allowBlank="1" showInputMessage="1" showErrorMessage="1" sqref="L17:M17" xr:uid="{00000000-0002-0000-0000-000001000000}">
      <formula1>0</formula1>
      <formula2>2070</formula2>
    </dataValidation>
  </dataValidations>
  <pageMargins left="0.7" right="0.7" top="0.48878205128205127" bottom="0.59294871794871795" header="0.3" footer="0.3"/>
  <pageSetup paperSize="9" orientation="portrait" r:id="rId1"/>
  <headerFooter>
    <oddFooter>&amp;R&amp;8กลุ่มบริหารวิชาการ  โรงเรียนเทพลีลา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Sheet2!$A$1:$A$9</xm:f>
          </x14:formula1>
          <xm:sqref>D11:I11</xm:sqref>
        </x14:dataValidation>
        <x14:dataValidation type="list" allowBlank="1" showInputMessage="1" showErrorMessage="1" xr:uid="{00000000-0002-0000-0000-000003000000}">
          <x14:formula1>
            <xm:f>Sheet2!$A$11:$A$17</xm:f>
          </x14:formula1>
          <xm:sqref>N10:P10</xm:sqref>
        </x14:dataValidation>
        <x14:dataValidation type="list" allowBlank="1" showInputMessage="1" showErrorMessage="1" xr:uid="{00000000-0002-0000-0000-000004000000}">
          <x14:formula1>
            <xm:f>Sheet2!$B$11:$B$13</xm:f>
          </x14:formula1>
          <xm:sqref>E17:F17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7"/>
  <sheetViews>
    <sheetView workbookViewId="0">
      <selection activeCell="A8" sqref="A8"/>
    </sheetView>
  </sheetViews>
  <sheetFormatPr defaultRowHeight="14.25" x14ac:dyDescent="0.2"/>
  <cols>
    <col min="1" max="1" width="27.125" customWidth="1"/>
    <col min="2" max="2" width="21.875" bestFit="1" customWidth="1"/>
  </cols>
  <sheetData>
    <row r="1" spans="1:8" x14ac:dyDescent="0.2">
      <c r="A1" s="26" t="s">
        <v>71</v>
      </c>
      <c r="B1" s="26" t="s">
        <v>98</v>
      </c>
      <c r="C1" s="26"/>
      <c r="D1" s="26">
        <v>0</v>
      </c>
      <c r="E1" s="26">
        <v>54.99</v>
      </c>
      <c r="F1" s="26" t="s">
        <v>79</v>
      </c>
      <c r="G1" s="26"/>
      <c r="H1" s="26"/>
    </row>
    <row r="2" spans="1:8" x14ac:dyDescent="0.2">
      <c r="A2" s="26" t="s">
        <v>72</v>
      </c>
      <c r="B2" s="26" t="s">
        <v>99</v>
      </c>
      <c r="C2" s="26"/>
      <c r="D2" s="26">
        <v>55</v>
      </c>
      <c r="E2" s="26">
        <v>59.99</v>
      </c>
      <c r="F2" s="26" t="s">
        <v>80</v>
      </c>
      <c r="G2" s="26"/>
      <c r="H2" s="26"/>
    </row>
    <row r="3" spans="1:8" x14ac:dyDescent="0.2">
      <c r="A3" s="26" t="s">
        <v>73</v>
      </c>
      <c r="B3" s="26" t="s">
        <v>100</v>
      </c>
      <c r="C3" s="26"/>
      <c r="D3" s="26">
        <v>60</v>
      </c>
      <c r="E3" s="26">
        <v>64.989999999999995</v>
      </c>
      <c r="F3" s="26" t="s">
        <v>81</v>
      </c>
      <c r="G3" s="26"/>
      <c r="H3" s="26"/>
    </row>
    <row r="4" spans="1:8" x14ac:dyDescent="0.2">
      <c r="A4" s="26" t="s">
        <v>74</v>
      </c>
      <c r="B4" s="26" t="s">
        <v>101</v>
      </c>
      <c r="C4" s="26"/>
      <c r="D4" s="26">
        <v>65</v>
      </c>
      <c r="E4" s="26">
        <v>69.989999999999995</v>
      </c>
      <c r="F4" s="26" t="s">
        <v>82</v>
      </c>
      <c r="G4" s="26"/>
      <c r="H4" s="26"/>
    </row>
    <row r="5" spans="1:8" x14ac:dyDescent="0.2">
      <c r="A5" s="26" t="s">
        <v>75</v>
      </c>
      <c r="B5" s="26" t="s">
        <v>102</v>
      </c>
      <c r="C5" s="26"/>
      <c r="D5" s="26">
        <v>70</v>
      </c>
      <c r="E5" s="26">
        <v>74.989999999999995</v>
      </c>
      <c r="F5" s="26" t="s">
        <v>83</v>
      </c>
      <c r="G5" s="26"/>
      <c r="H5" s="26"/>
    </row>
    <row r="6" spans="1:8" x14ac:dyDescent="0.2">
      <c r="A6" s="26" t="s">
        <v>76</v>
      </c>
      <c r="B6" s="26" t="s">
        <v>85</v>
      </c>
      <c r="C6" s="26"/>
      <c r="D6" s="26">
        <v>75</v>
      </c>
      <c r="E6" s="26">
        <v>100</v>
      </c>
      <c r="F6" s="26" t="s">
        <v>84</v>
      </c>
      <c r="G6" s="26"/>
      <c r="H6" s="26"/>
    </row>
    <row r="7" spans="1:8" x14ac:dyDescent="0.2">
      <c r="A7" s="26" t="s">
        <v>107</v>
      </c>
      <c r="B7" s="26" t="s">
        <v>106</v>
      </c>
      <c r="C7" s="26"/>
      <c r="D7" s="26"/>
      <c r="E7" s="26"/>
      <c r="F7" s="26"/>
      <c r="G7" s="26"/>
      <c r="H7" s="26"/>
    </row>
    <row r="8" spans="1:8" x14ac:dyDescent="0.2">
      <c r="A8" s="26" t="s">
        <v>77</v>
      </c>
      <c r="B8" s="26" t="s">
        <v>86</v>
      </c>
      <c r="C8" s="26"/>
      <c r="D8" s="26"/>
      <c r="E8" s="26"/>
      <c r="F8" s="26"/>
      <c r="G8" s="26"/>
      <c r="H8" s="26"/>
    </row>
    <row r="9" spans="1:8" x14ac:dyDescent="0.2">
      <c r="A9" s="26" t="s">
        <v>78</v>
      </c>
      <c r="B9" s="26" t="s">
        <v>87</v>
      </c>
      <c r="C9" s="26"/>
      <c r="D9" s="26"/>
      <c r="E9" s="26"/>
      <c r="F9" s="26"/>
      <c r="G9" s="26"/>
      <c r="H9" s="26"/>
    </row>
    <row r="10" spans="1:8" x14ac:dyDescent="0.2">
      <c r="A10" s="26"/>
      <c r="B10" s="26"/>
      <c r="C10" s="26"/>
      <c r="D10" s="26"/>
      <c r="E10" s="26"/>
      <c r="F10" s="26"/>
      <c r="G10" s="26"/>
      <c r="H10" s="26"/>
    </row>
    <row r="11" spans="1:8" x14ac:dyDescent="0.2">
      <c r="A11" s="26" t="s">
        <v>88</v>
      </c>
      <c r="B11" s="26">
        <v>2</v>
      </c>
      <c r="C11" s="26"/>
      <c r="D11" s="26"/>
      <c r="E11" s="26"/>
      <c r="F11" s="26"/>
      <c r="G11" s="26"/>
      <c r="H11" s="26"/>
    </row>
    <row r="12" spans="1:8" x14ac:dyDescent="0.2">
      <c r="A12" s="26" t="s">
        <v>89</v>
      </c>
      <c r="B12" s="26">
        <v>2.5</v>
      </c>
      <c r="C12" s="26"/>
      <c r="D12" s="26"/>
      <c r="E12" s="26"/>
      <c r="F12" s="26"/>
      <c r="G12" s="26"/>
      <c r="H12" s="26"/>
    </row>
    <row r="13" spans="1:8" x14ac:dyDescent="0.2">
      <c r="A13" s="26" t="s">
        <v>90</v>
      </c>
      <c r="B13" s="26" t="s">
        <v>94</v>
      </c>
      <c r="C13" s="26"/>
      <c r="D13" s="26"/>
      <c r="E13" s="26"/>
      <c r="F13" s="26"/>
      <c r="G13" s="26"/>
      <c r="H13" s="26"/>
    </row>
    <row r="14" spans="1:8" x14ac:dyDescent="0.2">
      <c r="A14" s="26" t="s">
        <v>91</v>
      </c>
      <c r="B14" s="26"/>
      <c r="C14" s="26"/>
      <c r="D14" s="26"/>
      <c r="E14" s="26"/>
      <c r="F14" s="26"/>
      <c r="G14" s="26"/>
      <c r="H14" s="26"/>
    </row>
    <row r="15" spans="1:8" x14ac:dyDescent="0.2">
      <c r="A15" s="26" t="s">
        <v>105</v>
      </c>
      <c r="B15" s="26"/>
      <c r="C15" s="26"/>
      <c r="D15" s="26"/>
      <c r="E15" s="26"/>
      <c r="F15" s="26"/>
      <c r="G15" s="26"/>
      <c r="H15" s="26"/>
    </row>
    <row r="16" spans="1:8" x14ac:dyDescent="0.2">
      <c r="A16" s="26" t="s">
        <v>92</v>
      </c>
      <c r="B16" s="26"/>
      <c r="C16" s="26"/>
      <c r="D16" s="26"/>
      <c r="E16" s="26"/>
      <c r="F16" s="26"/>
      <c r="G16" s="26"/>
      <c r="H16" s="26"/>
    </row>
    <row r="17" spans="1:8" x14ac:dyDescent="0.2">
      <c r="A17" s="26" t="s">
        <v>93</v>
      </c>
      <c r="B17" s="26"/>
      <c r="C17" s="26"/>
      <c r="D17" s="26"/>
      <c r="E17" s="26"/>
      <c r="F17" s="26"/>
      <c r="G17" s="26"/>
      <c r="H17" s="26"/>
    </row>
    <row r="18" spans="1:8" x14ac:dyDescent="0.2">
      <c r="A18" s="26"/>
      <c r="B18" s="26"/>
      <c r="C18" s="26"/>
      <c r="D18" s="26"/>
      <c r="E18" s="26"/>
      <c r="F18" s="26"/>
      <c r="G18" s="26"/>
      <c r="H18" s="26"/>
    </row>
    <row r="19" spans="1:8" x14ac:dyDescent="0.2">
      <c r="A19" s="26"/>
      <c r="B19" s="26"/>
      <c r="C19" s="26"/>
      <c r="D19" s="26"/>
      <c r="E19" s="26"/>
      <c r="F19" s="26"/>
      <c r="G19" s="26"/>
      <c r="H19" s="26"/>
    </row>
    <row r="20" spans="1:8" x14ac:dyDescent="0.2">
      <c r="A20" s="26"/>
      <c r="B20" s="26"/>
      <c r="C20" s="26"/>
      <c r="D20" s="26"/>
      <c r="E20" s="26"/>
      <c r="F20" s="26"/>
      <c r="G20" s="26"/>
      <c r="H20" s="26"/>
    </row>
    <row r="21" spans="1:8" x14ac:dyDescent="0.2">
      <c r="A21" s="26"/>
      <c r="B21" s="26"/>
      <c r="C21" s="26"/>
      <c r="D21" s="26"/>
      <c r="E21" s="26"/>
      <c r="F21" s="26"/>
      <c r="G21" s="26"/>
      <c r="H21" s="26"/>
    </row>
    <row r="22" spans="1:8" x14ac:dyDescent="0.2">
      <c r="A22" s="26"/>
      <c r="B22" s="26"/>
      <c r="C22" s="26"/>
      <c r="D22" s="26"/>
      <c r="E22" s="26"/>
      <c r="F22" s="26"/>
      <c r="G22" s="26"/>
      <c r="H22" s="26"/>
    </row>
    <row r="23" spans="1:8" x14ac:dyDescent="0.2">
      <c r="A23" s="26"/>
      <c r="B23" s="26"/>
      <c r="C23" s="26"/>
      <c r="D23" s="26"/>
      <c r="E23" s="26"/>
      <c r="F23" s="26"/>
      <c r="G23" s="26"/>
      <c r="H23" s="26"/>
    </row>
    <row r="24" spans="1:8" x14ac:dyDescent="0.2">
      <c r="A24" s="26"/>
      <c r="B24" s="26"/>
      <c r="C24" s="26"/>
      <c r="D24" s="26"/>
      <c r="E24" s="26"/>
      <c r="F24" s="26"/>
      <c r="G24" s="26"/>
      <c r="H24" s="26"/>
    </row>
    <row r="25" spans="1:8" x14ac:dyDescent="0.2">
      <c r="A25" s="26"/>
      <c r="B25" s="26"/>
      <c r="C25" s="26"/>
      <c r="D25" s="26"/>
      <c r="E25" s="26"/>
      <c r="F25" s="26"/>
      <c r="G25" s="26"/>
      <c r="H25" s="26"/>
    </row>
    <row r="26" spans="1:8" x14ac:dyDescent="0.2">
      <c r="A26" s="26"/>
      <c r="B26" s="26"/>
      <c r="C26" s="26"/>
      <c r="D26" s="26"/>
      <c r="E26" s="26"/>
      <c r="F26" s="26"/>
      <c r="G26" s="26"/>
      <c r="H26" s="26"/>
    </row>
    <row r="27" spans="1:8" x14ac:dyDescent="0.2">
      <c r="A27" s="26"/>
      <c r="B27" s="26"/>
      <c r="C27" s="26"/>
      <c r="D27" s="26"/>
      <c r="E27" s="26"/>
      <c r="F27" s="26"/>
      <c r="G27" s="26"/>
      <c r="H27" s="26"/>
    </row>
    <row r="28" spans="1:8" x14ac:dyDescent="0.2">
      <c r="A28" s="26"/>
      <c r="B28" s="26"/>
      <c r="C28" s="26"/>
      <c r="D28" s="26"/>
      <c r="E28" s="26"/>
      <c r="F28" s="26"/>
      <c r="G28" s="26"/>
      <c r="H28" s="26"/>
    </row>
    <row r="29" spans="1:8" x14ac:dyDescent="0.2">
      <c r="A29" s="26"/>
      <c r="B29" s="26"/>
      <c r="C29" s="26"/>
      <c r="D29" s="26"/>
      <c r="E29" s="26"/>
      <c r="F29" s="26"/>
      <c r="G29" s="26"/>
      <c r="H29" s="26"/>
    </row>
    <row r="30" spans="1:8" x14ac:dyDescent="0.2">
      <c r="A30" s="26"/>
      <c r="B30" s="26"/>
      <c r="C30" s="26"/>
      <c r="D30" s="26"/>
      <c r="E30" s="26"/>
      <c r="F30" s="26"/>
      <c r="G30" s="26"/>
      <c r="H30" s="26"/>
    </row>
    <row r="31" spans="1:8" x14ac:dyDescent="0.2">
      <c r="A31" s="26"/>
      <c r="B31" s="26"/>
      <c r="C31" s="26"/>
      <c r="D31" s="26"/>
      <c r="E31" s="26"/>
      <c r="F31" s="26"/>
      <c r="G31" s="26"/>
      <c r="H31" s="26"/>
    </row>
    <row r="32" spans="1:8" x14ac:dyDescent="0.2">
      <c r="A32" s="26"/>
      <c r="B32" s="26"/>
      <c r="C32" s="26"/>
      <c r="D32" s="26"/>
      <c r="E32" s="26"/>
      <c r="F32" s="26"/>
      <c r="G32" s="26"/>
      <c r="H32" s="26"/>
    </row>
    <row r="33" spans="1:8" x14ac:dyDescent="0.2">
      <c r="A33" s="26"/>
      <c r="B33" s="26"/>
      <c r="C33" s="26"/>
      <c r="D33" s="26"/>
      <c r="E33" s="26"/>
      <c r="F33" s="26"/>
      <c r="G33" s="26"/>
      <c r="H33" s="26"/>
    </row>
    <row r="34" spans="1:8" x14ac:dyDescent="0.2">
      <c r="A34" s="26"/>
      <c r="B34" s="26"/>
      <c r="C34" s="26"/>
      <c r="D34" s="26"/>
      <c r="E34" s="26"/>
      <c r="F34" s="26"/>
      <c r="G34" s="26"/>
      <c r="H34" s="26"/>
    </row>
    <row r="35" spans="1:8" x14ac:dyDescent="0.2">
      <c r="A35" s="26"/>
      <c r="B35" s="26"/>
      <c r="C35" s="26"/>
      <c r="D35" s="26"/>
      <c r="E35" s="26"/>
      <c r="F35" s="26"/>
      <c r="G35" s="26"/>
      <c r="H35" s="26"/>
    </row>
    <row r="36" spans="1:8" x14ac:dyDescent="0.2">
      <c r="A36" s="26"/>
      <c r="B36" s="26"/>
      <c r="C36" s="26"/>
      <c r="D36" s="26"/>
      <c r="E36" s="26"/>
      <c r="F36" s="26"/>
      <c r="G36" s="26"/>
      <c r="H36" s="26"/>
    </row>
    <row r="37" spans="1:8" x14ac:dyDescent="0.2">
      <c r="A37" s="26"/>
      <c r="B37" s="26"/>
      <c r="C37" s="26"/>
      <c r="D37" s="26"/>
      <c r="E37" s="26"/>
      <c r="F37" s="26"/>
      <c r="G37" s="26"/>
      <c r="H37" s="26"/>
    </row>
  </sheetData>
  <sheetProtection algorithmName="SHA-512" hashValue="448bfpTrIt4dQ+XeWbRv16+11KmIN3sfz++TxbrssgNOJ2oPiauB0Y2iZLOQWx8HrmhRobRVOdSRbXzfs8wxyQ==" saltValue="n2GVK/oo1ZHPmPOsrHl1P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0"/>
  <sheetViews>
    <sheetView workbookViewId="0">
      <selection activeCell="G18" sqref="G18"/>
    </sheetView>
  </sheetViews>
  <sheetFormatPr defaultRowHeight="21" customHeight="1" x14ac:dyDescent="0.3"/>
  <cols>
    <col min="1" max="1" width="6.875" style="1" customWidth="1"/>
    <col min="2" max="2" width="27" style="1" customWidth="1"/>
    <col min="3" max="3" width="11.125" style="1" customWidth="1"/>
    <col min="4" max="4" width="10.75" style="1" customWidth="1"/>
    <col min="5" max="5" width="8" style="1" customWidth="1"/>
    <col min="6" max="6" width="13.125" style="1" customWidth="1"/>
    <col min="7" max="7" width="9.375" style="1" customWidth="1"/>
    <col min="8" max="16384" width="9" style="1"/>
  </cols>
  <sheetData>
    <row r="1" spans="1:9" ht="47.25" customHeight="1" x14ac:dyDescent="0.3">
      <c r="A1" s="69" t="s">
        <v>0</v>
      </c>
      <c r="B1" s="69"/>
      <c r="C1" s="69"/>
      <c r="D1" s="69"/>
      <c r="E1" s="69"/>
      <c r="F1" s="69"/>
      <c r="G1" s="69"/>
      <c r="H1" s="3"/>
      <c r="I1" s="3"/>
    </row>
    <row r="2" spans="1:9" ht="21" customHeight="1" x14ac:dyDescent="0.45">
      <c r="A2" s="2" t="s">
        <v>1</v>
      </c>
      <c r="F2" s="1" t="s">
        <v>20</v>
      </c>
    </row>
    <row r="3" spans="1:9" ht="21" customHeight="1" x14ac:dyDescent="0.45">
      <c r="C3" s="2" t="s">
        <v>32</v>
      </c>
    </row>
    <row r="4" spans="1:9" ht="21" customHeight="1" x14ac:dyDescent="0.45">
      <c r="A4" s="12" t="s">
        <v>2</v>
      </c>
    </row>
    <row r="5" spans="1:9" ht="8.25" customHeight="1" x14ac:dyDescent="0.45">
      <c r="A5" s="2"/>
    </row>
    <row r="6" spans="1:9" ht="21" customHeight="1" x14ac:dyDescent="0.45">
      <c r="A6" s="2" t="s">
        <v>30</v>
      </c>
    </row>
    <row r="7" spans="1:9" ht="21" customHeight="1" x14ac:dyDescent="0.45">
      <c r="A7" s="2" t="s">
        <v>29</v>
      </c>
    </row>
    <row r="8" spans="1:9" ht="21" customHeight="1" x14ac:dyDescent="0.3">
      <c r="A8" s="4" t="s">
        <v>3</v>
      </c>
      <c r="B8" s="63" t="s">
        <v>4</v>
      </c>
      <c r="C8" s="63"/>
      <c r="D8" s="4" t="s">
        <v>5</v>
      </c>
      <c r="E8" s="4" t="s">
        <v>6</v>
      </c>
      <c r="F8" s="4" t="s">
        <v>7</v>
      </c>
      <c r="G8" s="4" t="s">
        <v>8</v>
      </c>
    </row>
    <row r="9" spans="1:9" ht="21" customHeight="1" x14ac:dyDescent="0.3">
      <c r="A9" s="4">
        <v>1</v>
      </c>
      <c r="B9" s="64" t="s">
        <v>33</v>
      </c>
      <c r="C9" s="64"/>
      <c r="D9" s="5">
        <v>2450</v>
      </c>
      <c r="E9" s="4">
        <v>10</v>
      </c>
      <c r="F9" s="5">
        <v>24500</v>
      </c>
      <c r="G9" s="6"/>
    </row>
    <row r="10" spans="1:9" ht="21" customHeight="1" x14ac:dyDescent="0.3">
      <c r="A10" s="4">
        <v>2</v>
      </c>
      <c r="B10" s="64" t="s">
        <v>9</v>
      </c>
      <c r="C10" s="64"/>
      <c r="D10" s="7">
        <v>550</v>
      </c>
      <c r="E10" s="4">
        <v>10</v>
      </c>
      <c r="F10" s="5">
        <v>5500</v>
      </c>
      <c r="G10" s="6"/>
    </row>
    <row r="11" spans="1:9" ht="21" customHeight="1" x14ac:dyDescent="0.3">
      <c r="A11" s="4">
        <v>3</v>
      </c>
      <c r="B11" s="64" t="s">
        <v>10</v>
      </c>
      <c r="C11" s="64"/>
      <c r="D11" s="7">
        <v>220</v>
      </c>
      <c r="E11" s="4">
        <v>10</v>
      </c>
      <c r="F11" s="5">
        <v>2200</v>
      </c>
      <c r="G11" s="6"/>
    </row>
    <row r="12" spans="1:9" ht="21" customHeight="1" x14ac:dyDescent="0.3">
      <c r="A12" s="4">
        <v>3</v>
      </c>
      <c r="B12" s="64" t="s">
        <v>11</v>
      </c>
      <c r="C12" s="64"/>
      <c r="D12" s="7">
        <v>700</v>
      </c>
      <c r="E12" s="4">
        <v>10</v>
      </c>
      <c r="F12" s="5">
        <v>7000</v>
      </c>
      <c r="G12" s="6"/>
    </row>
    <row r="13" spans="1:9" ht="21" customHeight="1" x14ac:dyDescent="0.3">
      <c r="A13" s="11"/>
      <c r="B13" s="67"/>
      <c r="C13" s="68"/>
      <c r="D13" s="10"/>
      <c r="E13" s="11"/>
      <c r="F13" s="5"/>
      <c r="G13" s="6"/>
    </row>
    <row r="14" spans="1:9" ht="21" customHeight="1" x14ac:dyDescent="0.3">
      <c r="A14" s="11"/>
      <c r="B14" s="67"/>
      <c r="C14" s="68"/>
      <c r="D14" s="10"/>
      <c r="E14" s="11"/>
      <c r="F14" s="5"/>
      <c r="G14" s="6"/>
    </row>
    <row r="15" spans="1:9" ht="21" customHeight="1" x14ac:dyDescent="0.3">
      <c r="A15" s="11"/>
      <c r="B15" s="67"/>
      <c r="C15" s="68"/>
      <c r="D15" s="10"/>
      <c r="E15" s="11"/>
      <c r="F15" s="5"/>
      <c r="G15" s="6"/>
    </row>
    <row r="16" spans="1:9" ht="21" customHeight="1" x14ac:dyDescent="0.3">
      <c r="A16" s="4"/>
      <c r="B16" s="64"/>
      <c r="C16" s="64"/>
      <c r="D16" s="7"/>
      <c r="E16" s="4"/>
      <c r="F16" s="5"/>
      <c r="G16" s="6"/>
    </row>
    <row r="17" spans="1:7" ht="21" customHeight="1" x14ac:dyDescent="0.3">
      <c r="A17" s="4"/>
      <c r="B17" s="65" t="s">
        <v>28</v>
      </c>
      <c r="C17" s="66"/>
      <c r="D17" s="7"/>
      <c r="E17" s="4"/>
      <c r="F17" s="5">
        <f>SUM(F9:F16)</f>
        <v>39200</v>
      </c>
      <c r="G17" s="6"/>
    </row>
    <row r="18" spans="1:7" ht="21" customHeight="1" x14ac:dyDescent="0.3">
      <c r="A18" s="6"/>
      <c r="B18" s="62" t="s">
        <v>12</v>
      </c>
      <c r="C18" s="62"/>
      <c r="D18" s="6"/>
      <c r="E18" s="6"/>
      <c r="F18" s="8">
        <f>F17*7/100</f>
        <v>2744</v>
      </c>
      <c r="G18" s="6"/>
    </row>
    <row r="19" spans="1:7" ht="21" customHeight="1" x14ac:dyDescent="0.3">
      <c r="A19" s="6"/>
      <c r="B19" s="62" t="s">
        <v>13</v>
      </c>
      <c r="C19" s="62"/>
      <c r="D19" s="6"/>
      <c r="E19" s="6"/>
      <c r="F19" s="9">
        <f>SUM(F17:F18)</f>
        <v>41944</v>
      </c>
      <c r="G19" s="6"/>
    </row>
    <row r="20" spans="1:7" ht="7.5" customHeight="1" x14ac:dyDescent="0.3"/>
    <row r="21" spans="1:7" ht="21" customHeight="1" x14ac:dyDescent="0.45">
      <c r="A21" s="2" t="s">
        <v>19</v>
      </c>
    </row>
    <row r="22" spans="1:7" ht="21" customHeight="1" x14ac:dyDescent="0.45">
      <c r="A22" s="2" t="s">
        <v>14</v>
      </c>
    </row>
    <row r="23" spans="1:7" ht="21" customHeight="1" x14ac:dyDescent="0.45">
      <c r="A23" s="2" t="s">
        <v>18</v>
      </c>
    </row>
    <row r="24" spans="1:7" ht="21" customHeight="1" x14ac:dyDescent="0.45">
      <c r="A24" s="2" t="s">
        <v>17</v>
      </c>
    </row>
    <row r="25" spans="1:7" ht="6" customHeight="1" x14ac:dyDescent="0.3"/>
    <row r="26" spans="1:7" ht="21" customHeight="1" x14ac:dyDescent="0.45">
      <c r="C26" s="61" t="s">
        <v>15</v>
      </c>
      <c r="D26" s="61"/>
      <c r="E26" s="61"/>
      <c r="F26" s="61"/>
    </row>
    <row r="27" spans="1:7" ht="21" customHeight="1" x14ac:dyDescent="0.45">
      <c r="C27" s="61" t="s">
        <v>21</v>
      </c>
      <c r="D27" s="61"/>
      <c r="E27" s="61"/>
      <c r="F27" s="61"/>
    </row>
    <row r="28" spans="1:7" ht="21" customHeight="1" x14ac:dyDescent="0.45">
      <c r="C28" s="61" t="s">
        <v>16</v>
      </c>
      <c r="D28" s="61"/>
      <c r="E28" s="61"/>
      <c r="F28" s="61"/>
    </row>
    <row r="29" spans="1:7" ht="7.5" customHeight="1" x14ac:dyDescent="0.3"/>
    <row r="30" spans="1:7" ht="21" customHeight="1" x14ac:dyDescent="0.45">
      <c r="A30" s="2" t="s">
        <v>24</v>
      </c>
    </row>
    <row r="31" spans="1:7" ht="21" customHeight="1" x14ac:dyDescent="0.45">
      <c r="A31" s="2" t="s">
        <v>31</v>
      </c>
    </row>
    <row r="32" spans="1:7" ht="21" customHeight="1" x14ac:dyDescent="0.45">
      <c r="A32" s="2" t="s">
        <v>25</v>
      </c>
    </row>
    <row r="33" spans="1:6" ht="21" customHeight="1" x14ac:dyDescent="0.45">
      <c r="A33" s="2" t="s">
        <v>26</v>
      </c>
    </row>
    <row r="34" spans="1:6" ht="12" customHeight="1" x14ac:dyDescent="0.3"/>
    <row r="35" spans="1:6" ht="21" customHeight="1" x14ac:dyDescent="0.45">
      <c r="C35" s="61" t="s">
        <v>23</v>
      </c>
      <c r="D35" s="61"/>
      <c r="E35" s="61"/>
      <c r="F35" s="61"/>
    </row>
    <row r="36" spans="1:6" ht="21" customHeight="1" x14ac:dyDescent="0.45">
      <c r="C36" s="61" t="s">
        <v>22</v>
      </c>
      <c r="D36" s="61"/>
      <c r="E36" s="61"/>
      <c r="F36" s="61"/>
    </row>
    <row r="37" spans="1:6" ht="21" customHeight="1" x14ac:dyDescent="0.45">
      <c r="C37" s="61" t="s">
        <v>27</v>
      </c>
      <c r="D37" s="61"/>
      <c r="E37" s="61"/>
      <c r="F37" s="61"/>
    </row>
    <row r="38" spans="1:6" ht="21" customHeight="1" x14ac:dyDescent="0.45">
      <c r="C38" s="61" t="s">
        <v>22</v>
      </c>
      <c r="D38" s="61"/>
      <c r="E38" s="61"/>
      <c r="F38" s="61"/>
    </row>
    <row r="39" spans="1:6" ht="21" customHeight="1" x14ac:dyDescent="0.45">
      <c r="C39" s="61" t="s">
        <v>27</v>
      </c>
      <c r="D39" s="61"/>
      <c r="E39" s="61"/>
      <c r="F39" s="61"/>
    </row>
    <row r="40" spans="1:6" ht="21" customHeight="1" x14ac:dyDescent="0.45">
      <c r="C40" s="61" t="s">
        <v>22</v>
      </c>
      <c r="D40" s="61"/>
      <c r="E40" s="61"/>
      <c r="F40" s="61"/>
    </row>
  </sheetData>
  <mergeCells count="22">
    <mergeCell ref="A1:G1"/>
    <mergeCell ref="B9:C9"/>
    <mergeCell ref="B10:C10"/>
    <mergeCell ref="B11:C11"/>
    <mergeCell ref="B12:C12"/>
    <mergeCell ref="B19:C19"/>
    <mergeCell ref="B8:C8"/>
    <mergeCell ref="C27:F27"/>
    <mergeCell ref="C28:F28"/>
    <mergeCell ref="C26:F26"/>
    <mergeCell ref="B16:C16"/>
    <mergeCell ref="B17:C17"/>
    <mergeCell ref="B15:C15"/>
    <mergeCell ref="B14:C14"/>
    <mergeCell ref="B13:C13"/>
    <mergeCell ref="B18:C18"/>
    <mergeCell ref="C35:F35"/>
    <mergeCell ref="C36:F36"/>
    <mergeCell ref="C37:F37"/>
    <mergeCell ref="C38:F38"/>
    <mergeCell ref="C40:F40"/>
    <mergeCell ref="C39:F39"/>
  </mergeCells>
  <pageMargins left="0.56000000000000005" right="0.38" top="0.28999999999999998" bottom="0.18" header="0.21" footer="0.1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กวช.12-กรอก</vt:lpstr>
      <vt:lpstr>Sheet2</vt:lpstr>
      <vt:lpstr>ใบสั่งซื้อ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Nbook</dc:creator>
  <cp:lastModifiedBy>KU BALOY</cp:lastModifiedBy>
  <cp:lastPrinted>2020-02-27T04:39:13Z</cp:lastPrinted>
  <dcterms:created xsi:type="dcterms:W3CDTF">2014-07-02T02:40:30Z</dcterms:created>
  <dcterms:modified xsi:type="dcterms:W3CDTF">2022-03-19T15:26:14Z</dcterms:modified>
</cp:coreProperties>
</file>