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71_Tests\HC_theis\analyt\"/>
    </mc:Choice>
  </mc:AlternateContent>
  <bookViews>
    <workbookView xWindow="0" yWindow="0" windowWidth="28800" windowHeight="10350"/>
  </bookViews>
  <sheets>
    <sheet name="INPUT" sheetId="3" r:id="rId1"/>
    <sheet name="theis_radius" sheetId="1" r:id="rId2"/>
    <sheet name="theis_time" sheetId="2" r:id="rId3"/>
  </sheets>
  <externalReferences>
    <externalReference r:id="rId4"/>
  </externalReferenc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N12" i="1"/>
  <c r="M12" i="1"/>
  <c r="G12" i="2"/>
  <c r="F9" i="2"/>
  <c r="F12" i="2"/>
  <c r="D12" i="2"/>
  <c r="B7" i="2"/>
  <c r="I7" i="1"/>
  <c r="I14" i="3"/>
  <c r="C14" i="3"/>
  <c r="N14" i="3"/>
  <c r="K14" i="3"/>
  <c r="L12" i="1" s="1"/>
  <c r="D14" i="3"/>
  <c r="G14" i="3" s="1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AI1" i="2"/>
  <c r="AH1" i="2"/>
  <c r="AH2" i="2" s="1"/>
  <c r="AH3" i="2" s="1"/>
  <c r="AH4" i="2" s="1"/>
  <c r="AH5" i="2" s="1"/>
  <c r="AH6" i="2" s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B24" i="1"/>
  <c r="J23" i="1"/>
  <c r="H23" i="1"/>
  <c r="B23" i="1"/>
  <c r="J22" i="1"/>
  <c r="H22" i="1"/>
  <c r="B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C7" i="1"/>
  <c r="D7" i="1" s="1"/>
  <c r="B7" i="1"/>
  <c r="C6" i="1"/>
  <c r="D6" i="1" s="1"/>
  <c r="B6" i="1"/>
  <c r="B5" i="1"/>
  <c r="E12" i="2" l="1"/>
  <c r="F200" i="2"/>
  <c r="F25" i="2"/>
  <c r="F37" i="2"/>
  <c r="F54" i="2"/>
  <c r="F69" i="2"/>
  <c r="F91" i="2"/>
  <c r="F155" i="2"/>
  <c r="F33" i="2"/>
  <c r="F42" i="2"/>
  <c r="F52" i="2"/>
  <c r="F61" i="2"/>
  <c r="F72" i="2"/>
  <c r="F82" i="2"/>
  <c r="Y82" i="2" s="1"/>
  <c r="F100" i="2"/>
  <c r="F24" i="2"/>
  <c r="F28" i="2"/>
  <c r="F36" i="2"/>
  <c r="F43" i="2"/>
  <c r="F51" i="2"/>
  <c r="F55" i="2"/>
  <c r="F63" i="2"/>
  <c r="F70" i="2"/>
  <c r="O70" i="2" s="1"/>
  <c r="F78" i="2"/>
  <c r="F88" i="2"/>
  <c r="F96" i="2"/>
  <c r="F110" i="2"/>
  <c r="F138" i="2"/>
  <c r="F190" i="2"/>
  <c r="F79" i="2"/>
  <c r="F87" i="2"/>
  <c r="L87" i="2" s="1"/>
  <c r="F90" i="2"/>
  <c r="F97" i="2"/>
  <c r="F105" i="2"/>
  <c r="F111" i="2"/>
  <c r="F122" i="2"/>
  <c r="F132" i="2"/>
  <c r="F147" i="2"/>
  <c r="Y147" i="2" s="1"/>
  <c r="F159" i="2"/>
  <c r="F171" i="2"/>
  <c r="F193" i="2"/>
  <c r="T122" i="2"/>
  <c r="F106" i="2"/>
  <c r="F113" i="2"/>
  <c r="N113" i="2" s="1"/>
  <c r="F123" i="2"/>
  <c r="F137" i="2"/>
  <c r="F150" i="2"/>
  <c r="F175" i="2"/>
  <c r="F208" i="2"/>
  <c r="H27" i="1"/>
  <c r="H30" i="1"/>
  <c r="H36" i="1"/>
  <c r="H41" i="1"/>
  <c r="H50" i="1"/>
  <c r="H59" i="1"/>
  <c r="J73" i="1"/>
  <c r="J91" i="1"/>
  <c r="H122" i="1"/>
  <c r="H24" i="1"/>
  <c r="H26" i="1"/>
  <c r="H29" i="1"/>
  <c r="H32" i="1"/>
  <c r="H35" i="1"/>
  <c r="H38" i="1"/>
  <c r="J43" i="1"/>
  <c r="H47" i="1"/>
  <c r="J52" i="1"/>
  <c r="H56" i="1"/>
  <c r="J61" i="1"/>
  <c r="H65" i="1"/>
  <c r="J70" i="1"/>
  <c r="H74" i="1"/>
  <c r="J79" i="1"/>
  <c r="H83" i="1"/>
  <c r="J88" i="1"/>
  <c r="H92" i="1"/>
  <c r="J97" i="1"/>
  <c r="H101" i="1"/>
  <c r="J106" i="1"/>
  <c r="H110" i="1"/>
  <c r="J115" i="1"/>
  <c r="H119" i="1"/>
  <c r="J124" i="1"/>
  <c r="H128" i="1"/>
  <c r="J133" i="1"/>
  <c r="H137" i="1"/>
  <c r="J142" i="1"/>
  <c r="H146" i="1"/>
  <c r="J151" i="1"/>
  <c r="H155" i="1"/>
  <c r="J160" i="1"/>
  <c r="H164" i="1"/>
  <c r="J169" i="1"/>
  <c r="H173" i="1"/>
  <c r="J178" i="1"/>
  <c r="H33" i="1"/>
  <c r="J46" i="1"/>
  <c r="J55" i="1"/>
  <c r="J64" i="1"/>
  <c r="H68" i="1"/>
  <c r="H77" i="1"/>
  <c r="J82" i="1"/>
  <c r="H86" i="1"/>
  <c r="H95" i="1"/>
  <c r="J100" i="1"/>
  <c r="H104" i="1"/>
  <c r="J109" i="1"/>
  <c r="H113" i="1"/>
  <c r="J118" i="1"/>
  <c r="J127" i="1"/>
  <c r="H131" i="1"/>
  <c r="J136" i="1"/>
  <c r="H140" i="1"/>
  <c r="J145" i="1"/>
  <c r="H149" i="1"/>
  <c r="J154" i="1"/>
  <c r="H158" i="1"/>
  <c r="J163" i="1"/>
  <c r="H167" i="1"/>
  <c r="J172" i="1"/>
  <c r="H176" i="1"/>
  <c r="C8" i="1"/>
  <c r="D8" i="1" s="1"/>
  <c r="M179" i="1"/>
  <c r="J24" i="1"/>
  <c r="H25" i="1"/>
  <c r="H28" i="1"/>
  <c r="H31" i="1"/>
  <c r="H34" i="1"/>
  <c r="H37" i="1"/>
  <c r="J40" i="1"/>
  <c r="H44" i="1"/>
  <c r="J49" i="1"/>
  <c r="H53" i="1"/>
  <c r="J58" i="1"/>
  <c r="H62" i="1"/>
  <c r="J67" i="1"/>
  <c r="H71" i="1"/>
  <c r="J76" i="1"/>
  <c r="H80" i="1"/>
  <c r="J85" i="1"/>
  <c r="H89" i="1"/>
  <c r="J94" i="1"/>
  <c r="H98" i="1"/>
  <c r="J103" i="1"/>
  <c r="H107" i="1"/>
  <c r="J112" i="1"/>
  <c r="H116" i="1"/>
  <c r="J121" i="1"/>
  <c r="H125" i="1"/>
  <c r="J130" i="1"/>
  <c r="H134" i="1"/>
  <c r="J139" i="1"/>
  <c r="H143" i="1"/>
  <c r="J148" i="1"/>
  <c r="H152" i="1"/>
  <c r="J157" i="1"/>
  <c r="H161" i="1"/>
  <c r="J166" i="1"/>
  <c r="H170" i="1"/>
  <c r="J175" i="1"/>
  <c r="H179" i="1"/>
  <c r="J150" i="2"/>
  <c r="J70" i="2"/>
  <c r="Y91" i="2"/>
  <c r="Q33" i="2"/>
  <c r="U51" i="2"/>
  <c r="V82" i="2"/>
  <c r="K33" i="2"/>
  <c r="R72" i="2"/>
  <c r="R82" i="2"/>
  <c r="R91" i="2"/>
  <c r="R150" i="2"/>
  <c r="V91" i="2"/>
  <c r="X113" i="2"/>
  <c r="N72" i="2"/>
  <c r="M82" i="2"/>
  <c r="M91" i="2"/>
  <c r="J138" i="2"/>
  <c r="F140" i="2"/>
  <c r="F149" i="2"/>
  <c r="F164" i="2"/>
  <c r="L164" i="2" s="1"/>
  <c r="F180" i="2"/>
  <c r="F183" i="2"/>
  <c r="H181" i="1"/>
  <c r="L182" i="1"/>
  <c r="J181" i="1"/>
  <c r="M39" i="1"/>
  <c r="M42" i="1"/>
  <c r="M45" i="1"/>
  <c r="M48" i="1"/>
  <c r="M51" i="1"/>
  <c r="T51" i="1" s="1"/>
  <c r="M54" i="1"/>
  <c r="M57" i="1"/>
  <c r="M60" i="1"/>
  <c r="M63" i="1"/>
  <c r="AA63" i="1" s="1"/>
  <c r="M66" i="1"/>
  <c r="M69" i="1"/>
  <c r="M72" i="1"/>
  <c r="R72" i="1" s="1"/>
  <c r="M75" i="1"/>
  <c r="M78" i="1"/>
  <c r="Q78" i="1" s="1"/>
  <c r="M81" i="1"/>
  <c r="X81" i="1" s="1"/>
  <c r="M84" i="1"/>
  <c r="M87" i="1"/>
  <c r="Z87" i="1" s="1"/>
  <c r="M90" i="1"/>
  <c r="M93" i="1"/>
  <c r="M96" i="1"/>
  <c r="M99" i="1"/>
  <c r="M102" i="1"/>
  <c r="M105" i="1"/>
  <c r="Q105" i="1" s="1"/>
  <c r="M108" i="1"/>
  <c r="T108" i="1" s="1"/>
  <c r="M111" i="1"/>
  <c r="M114" i="1"/>
  <c r="Q114" i="1" s="1"/>
  <c r="M117" i="1"/>
  <c r="M120" i="1"/>
  <c r="M123" i="1"/>
  <c r="Q123" i="1" s="1"/>
  <c r="M126" i="1"/>
  <c r="M129" i="1"/>
  <c r="M132" i="1"/>
  <c r="M135" i="1"/>
  <c r="M138" i="1"/>
  <c r="M141" i="1"/>
  <c r="M144" i="1"/>
  <c r="M147" i="1"/>
  <c r="AF147" i="1" s="1"/>
  <c r="M150" i="1"/>
  <c r="Q150" i="1" s="1"/>
  <c r="M153" i="1"/>
  <c r="AG153" i="1" s="1"/>
  <c r="M156" i="1"/>
  <c r="T156" i="1" s="1"/>
  <c r="M159" i="1"/>
  <c r="Q159" i="1" s="1"/>
  <c r="M162" i="1"/>
  <c r="M165" i="1"/>
  <c r="AA165" i="1" s="1"/>
  <c r="M168" i="1"/>
  <c r="Q168" i="1" s="1"/>
  <c r="M171" i="1"/>
  <c r="M174" i="1"/>
  <c r="M177" i="1"/>
  <c r="M180" i="1"/>
  <c r="AI2" i="2"/>
  <c r="Y37" i="2"/>
  <c r="P37" i="2"/>
  <c r="M37" i="2"/>
  <c r="S37" i="2"/>
  <c r="L42" i="2"/>
  <c r="T42" i="2"/>
  <c r="Z42" i="2"/>
  <c r="V52" i="2"/>
  <c r="M52" i="2"/>
  <c r="L52" i="2"/>
  <c r="S52" i="2"/>
  <c r="Y52" i="2"/>
  <c r="N54" i="2"/>
  <c r="T105" i="2"/>
  <c r="J193" i="2"/>
  <c r="M21" i="1"/>
  <c r="R132" i="1"/>
  <c r="R114" i="1"/>
  <c r="R87" i="1"/>
  <c r="R78" i="1"/>
  <c r="R42" i="1"/>
  <c r="U114" i="1"/>
  <c r="U105" i="1"/>
  <c r="U96" i="1"/>
  <c r="U87" i="1"/>
  <c r="U78" i="1"/>
  <c r="U69" i="1"/>
  <c r="X147" i="1"/>
  <c r="X117" i="1"/>
  <c r="X114" i="1"/>
  <c r="X105" i="1"/>
  <c r="X99" i="1"/>
  <c r="X87" i="1"/>
  <c r="X78" i="1"/>
  <c r="X69" i="1"/>
  <c r="AA168" i="1"/>
  <c r="AA159" i="1"/>
  <c r="AA150" i="1"/>
  <c r="AA132" i="1"/>
  <c r="AA123" i="1"/>
  <c r="AA114" i="1"/>
  <c r="AA105" i="1"/>
  <c r="AA96" i="1"/>
  <c r="AA87" i="1"/>
  <c r="AA78" i="1"/>
  <c r="AD168" i="1"/>
  <c r="AD159" i="1"/>
  <c r="AD150" i="1"/>
  <c r="AD132" i="1"/>
  <c r="AD123" i="1"/>
  <c r="AD114" i="1"/>
  <c r="AD105" i="1"/>
  <c r="AD87" i="1"/>
  <c r="AD78" i="1"/>
  <c r="AD69" i="1"/>
  <c r="AD57" i="1"/>
  <c r="AG168" i="1"/>
  <c r="AG159" i="1"/>
  <c r="AG150" i="1"/>
  <c r="AG132" i="1"/>
  <c r="AG129" i="1"/>
  <c r="AG123" i="1"/>
  <c r="AG114" i="1"/>
  <c r="AG105" i="1"/>
  <c r="AG87" i="1"/>
  <c r="AG81" i="1"/>
  <c r="AG78" i="1"/>
  <c r="AG69" i="1"/>
  <c r="AG63" i="1"/>
  <c r="M22" i="1"/>
  <c r="M23" i="1"/>
  <c r="AD23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H39" i="1"/>
  <c r="M40" i="1"/>
  <c r="U40" i="1" s="1"/>
  <c r="J41" i="1"/>
  <c r="H42" i="1"/>
  <c r="M43" i="1"/>
  <c r="AG43" i="1" s="1"/>
  <c r="J44" i="1"/>
  <c r="H45" i="1"/>
  <c r="AF45" i="1"/>
  <c r="M46" i="1"/>
  <c r="W46" i="1" s="1"/>
  <c r="J47" i="1"/>
  <c r="H48" i="1"/>
  <c r="M49" i="1"/>
  <c r="U49" i="1" s="1"/>
  <c r="J50" i="1"/>
  <c r="H51" i="1"/>
  <c r="W51" i="1"/>
  <c r="M52" i="1"/>
  <c r="U52" i="1" s="1"/>
  <c r="J53" i="1"/>
  <c r="H54" i="1"/>
  <c r="AF54" i="1"/>
  <c r="M55" i="1"/>
  <c r="W55" i="1" s="1"/>
  <c r="J56" i="1"/>
  <c r="H57" i="1"/>
  <c r="M58" i="1"/>
  <c r="AG58" i="1" s="1"/>
  <c r="J59" i="1"/>
  <c r="H60" i="1"/>
  <c r="M61" i="1"/>
  <c r="X61" i="1" s="1"/>
  <c r="J62" i="1"/>
  <c r="H63" i="1"/>
  <c r="M64" i="1"/>
  <c r="AF64" i="1" s="1"/>
  <c r="J65" i="1"/>
  <c r="H66" i="1"/>
  <c r="M67" i="1"/>
  <c r="J68" i="1"/>
  <c r="H69" i="1"/>
  <c r="AF69" i="1"/>
  <c r="M70" i="1"/>
  <c r="X70" i="1" s="1"/>
  <c r="J71" i="1"/>
  <c r="H72" i="1"/>
  <c r="M73" i="1"/>
  <c r="J74" i="1"/>
  <c r="H75" i="1"/>
  <c r="M76" i="1"/>
  <c r="J77" i="1"/>
  <c r="H78" i="1"/>
  <c r="W78" i="1"/>
  <c r="AF78" i="1"/>
  <c r="M79" i="1"/>
  <c r="X79" i="1" s="1"/>
  <c r="J80" i="1"/>
  <c r="H81" i="1"/>
  <c r="W81" i="1"/>
  <c r="M82" i="1"/>
  <c r="AF82" i="1" s="1"/>
  <c r="J83" i="1"/>
  <c r="H84" i="1"/>
  <c r="AF84" i="1"/>
  <c r="M85" i="1"/>
  <c r="J86" i="1"/>
  <c r="H87" i="1"/>
  <c r="W87" i="1"/>
  <c r="AF87" i="1"/>
  <c r="M88" i="1"/>
  <c r="X88" i="1" s="1"/>
  <c r="J89" i="1"/>
  <c r="H90" i="1"/>
  <c r="M91" i="1"/>
  <c r="J92" i="1"/>
  <c r="H93" i="1"/>
  <c r="M94" i="1"/>
  <c r="J95" i="1"/>
  <c r="H96" i="1"/>
  <c r="W96" i="1"/>
  <c r="M97" i="1"/>
  <c r="J98" i="1"/>
  <c r="H99" i="1"/>
  <c r="W99" i="1"/>
  <c r="M100" i="1"/>
  <c r="J101" i="1"/>
  <c r="H102" i="1"/>
  <c r="M103" i="1"/>
  <c r="J104" i="1"/>
  <c r="H105" i="1"/>
  <c r="W105" i="1"/>
  <c r="AF105" i="1"/>
  <c r="M106" i="1"/>
  <c r="AG106" i="1" s="1"/>
  <c r="J107" i="1"/>
  <c r="H108" i="1"/>
  <c r="M109" i="1"/>
  <c r="J110" i="1"/>
  <c r="H111" i="1"/>
  <c r="M112" i="1"/>
  <c r="AG112" i="1" s="1"/>
  <c r="J113" i="1"/>
  <c r="H114" i="1"/>
  <c r="W114" i="1"/>
  <c r="AF114" i="1"/>
  <c r="M115" i="1"/>
  <c r="J116" i="1"/>
  <c r="H117" i="1"/>
  <c r="W117" i="1"/>
  <c r="M118" i="1"/>
  <c r="Q118" i="1" s="1"/>
  <c r="J119" i="1"/>
  <c r="H120" i="1"/>
  <c r="W120" i="1"/>
  <c r="M121" i="1"/>
  <c r="AF121" i="1" s="1"/>
  <c r="J122" i="1"/>
  <c r="H123" i="1"/>
  <c r="W123" i="1"/>
  <c r="AF123" i="1"/>
  <c r="M124" i="1"/>
  <c r="W124" i="1" s="1"/>
  <c r="J125" i="1"/>
  <c r="H126" i="1"/>
  <c r="M127" i="1"/>
  <c r="J128" i="1"/>
  <c r="H129" i="1"/>
  <c r="M130" i="1"/>
  <c r="J131" i="1"/>
  <c r="H132" i="1"/>
  <c r="W132" i="1"/>
  <c r="AF132" i="1"/>
  <c r="M133" i="1"/>
  <c r="X133" i="1" s="1"/>
  <c r="J134" i="1"/>
  <c r="H135" i="1"/>
  <c r="M136" i="1"/>
  <c r="J137" i="1"/>
  <c r="H138" i="1"/>
  <c r="M139" i="1"/>
  <c r="AG139" i="1" s="1"/>
  <c r="J140" i="1"/>
  <c r="H141" i="1"/>
  <c r="W141" i="1"/>
  <c r="M142" i="1"/>
  <c r="J143" i="1"/>
  <c r="H144" i="1"/>
  <c r="M145" i="1"/>
  <c r="Q145" i="1" s="1"/>
  <c r="J146" i="1"/>
  <c r="H147" i="1"/>
  <c r="M148" i="1"/>
  <c r="U148" i="1" s="1"/>
  <c r="J149" i="1"/>
  <c r="H150" i="1"/>
  <c r="W150" i="1"/>
  <c r="AF150" i="1"/>
  <c r="M151" i="1"/>
  <c r="W151" i="1" s="1"/>
  <c r="J152" i="1"/>
  <c r="H153" i="1"/>
  <c r="M154" i="1"/>
  <c r="AF154" i="1" s="1"/>
  <c r="J155" i="1"/>
  <c r="H156" i="1"/>
  <c r="M157" i="1"/>
  <c r="AF157" i="1" s="1"/>
  <c r="J158" i="1"/>
  <c r="H159" i="1"/>
  <c r="W159" i="1"/>
  <c r="AF159" i="1"/>
  <c r="M160" i="1"/>
  <c r="J161" i="1"/>
  <c r="H162" i="1"/>
  <c r="M163" i="1"/>
  <c r="AG163" i="1" s="1"/>
  <c r="J164" i="1"/>
  <c r="H165" i="1"/>
  <c r="M166" i="1"/>
  <c r="AG166" i="1" s="1"/>
  <c r="J167" i="1"/>
  <c r="H168" i="1"/>
  <c r="W168" i="1"/>
  <c r="AF168" i="1"/>
  <c r="M169" i="1"/>
  <c r="Q169" i="1" s="1"/>
  <c r="J170" i="1"/>
  <c r="H171" i="1"/>
  <c r="M172" i="1"/>
  <c r="J173" i="1"/>
  <c r="H174" i="1"/>
  <c r="M175" i="1"/>
  <c r="W175" i="1" s="1"/>
  <c r="J176" i="1"/>
  <c r="H177" i="1"/>
  <c r="AF177" i="1"/>
  <c r="M178" i="1"/>
  <c r="W178" i="1" s="1"/>
  <c r="J179" i="1"/>
  <c r="AC179" i="1"/>
  <c r="H180" i="1"/>
  <c r="K200" i="2"/>
  <c r="K150" i="2"/>
  <c r="K180" i="2"/>
  <c r="K91" i="2"/>
  <c r="K82" i="2"/>
  <c r="K52" i="2"/>
  <c r="K37" i="2"/>
  <c r="K183" i="2"/>
  <c r="K72" i="2"/>
  <c r="N200" i="2"/>
  <c r="N193" i="2"/>
  <c r="N137" i="2"/>
  <c r="N106" i="2"/>
  <c r="N97" i="2"/>
  <c r="N91" i="2"/>
  <c r="N82" i="2"/>
  <c r="N79" i="2"/>
  <c r="N52" i="2"/>
  <c r="N43" i="2"/>
  <c r="N37" i="2"/>
  <c r="N208" i="2"/>
  <c r="N105" i="2"/>
  <c r="N51" i="2"/>
  <c r="N42" i="2"/>
  <c r="Q200" i="2"/>
  <c r="Q193" i="2"/>
  <c r="Q159" i="2"/>
  <c r="Q138" i="2"/>
  <c r="Q149" i="2"/>
  <c r="Q122" i="2"/>
  <c r="Q113" i="2"/>
  <c r="Q91" i="2"/>
  <c r="Q82" i="2"/>
  <c r="Q52" i="2"/>
  <c r="Q37" i="2"/>
  <c r="Q28" i="2"/>
  <c r="Q72" i="2"/>
  <c r="Q63" i="2"/>
  <c r="Q54" i="2"/>
  <c r="Q87" i="2"/>
  <c r="T200" i="2"/>
  <c r="T190" i="2"/>
  <c r="T150" i="2"/>
  <c r="T111" i="2"/>
  <c r="T91" i="2"/>
  <c r="T82" i="2"/>
  <c r="T52" i="2"/>
  <c r="T37" i="2"/>
  <c r="T28" i="2"/>
  <c r="T155" i="2"/>
  <c r="T113" i="2"/>
  <c r="T72" i="2"/>
  <c r="W200" i="2"/>
  <c r="W193" i="2"/>
  <c r="W180" i="2"/>
  <c r="W150" i="2"/>
  <c r="W111" i="2"/>
  <c r="W91" i="2"/>
  <c r="W82" i="2"/>
  <c r="W70" i="2"/>
  <c r="W52" i="2"/>
  <c r="W37" i="2"/>
  <c r="W113" i="2"/>
  <c r="W96" i="2"/>
  <c r="W87" i="2"/>
  <c r="W42" i="2"/>
  <c r="Z200" i="2"/>
  <c r="Z190" i="2"/>
  <c r="Z150" i="2"/>
  <c r="Z147" i="2"/>
  <c r="Z132" i="2"/>
  <c r="Z111" i="2"/>
  <c r="Z149" i="2"/>
  <c r="Z113" i="2"/>
  <c r="Z91" i="2"/>
  <c r="Z88" i="2"/>
  <c r="Z82" i="2"/>
  <c r="Z70" i="2"/>
  <c r="Z52" i="2"/>
  <c r="Z43" i="2"/>
  <c r="Z37" i="2"/>
  <c r="Z28" i="2"/>
  <c r="Z25" i="2"/>
  <c r="Z90" i="2"/>
  <c r="Z72" i="2"/>
  <c r="Z63" i="2"/>
  <c r="Z155" i="2"/>
  <c r="U25" i="2"/>
  <c r="M28" i="2"/>
  <c r="I37" i="2"/>
  <c r="O37" i="2"/>
  <c r="V37" i="2"/>
  <c r="O42" i="2"/>
  <c r="U42" i="2"/>
  <c r="V43" i="2"/>
  <c r="Q51" i="2"/>
  <c r="O52" i="2"/>
  <c r="U52" i="2"/>
  <c r="I54" i="2"/>
  <c r="K113" i="2"/>
  <c r="J132" i="2"/>
  <c r="L147" i="2"/>
  <c r="J159" i="2"/>
  <c r="C9" i="1"/>
  <c r="W23" i="1"/>
  <c r="M24" i="1"/>
  <c r="AD24" i="1" s="1"/>
  <c r="M25" i="1"/>
  <c r="Q25" i="1" s="1"/>
  <c r="M26" i="1"/>
  <c r="M27" i="1"/>
  <c r="X27" i="1" s="1"/>
  <c r="M28" i="1"/>
  <c r="M29" i="1"/>
  <c r="M30" i="1"/>
  <c r="M31" i="1"/>
  <c r="AG31" i="1" s="1"/>
  <c r="M32" i="1"/>
  <c r="M33" i="1"/>
  <c r="AD33" i="1" s="1"/>
  <c r="M34" i="1"/>
  <c r="Q34" i="1" s="1"/>
  <c r="M35" i="1"/>
  <c r="M36" i="1"/>
  <c r="X36" i="1" s="1"/>
  <c r="M37" i="1"/>
  <c r="M38" i="1"/>
  <c r="J39" i="1"/>
  <c r="H40" i="1"/>
  <c r="W40" i="1"/>
  <c r="M41" i="1"/>
  <c r="Q41" i="1" s="1"/>
  <c r="J42" i="1"/>
  <c r="H43" i="1"/>
  <c r="W43" i="1"/>
  <c r="AF43" i="1"/>
  <c r="M44" i="1"/>
  <c r="J45" i="1"/>
  <c r="AC45" i="1"/>
  <c r="H46" i="1"/>
  <c r="AF46" i="1"/>
  <c r="M47" i="1"/>
  <c r="J48" i="1"/>
  <c r="T48" i="1"/>
  <c r="H49" i="1"/>
  <c r="W49" i="1"/>
  <c r="AF49" i="1"/>
  <c r="M50" i="1"/>
  <c r="J51" i="1"/>
  <c r="AC51" i="1"/>
  <c r="H52" i="1"/>
  <c r="W52" i="1"/>
  <c r="AF52" i="1"/>
  <c r="M53" i="1"/>
  <c r="U53" i="1" s="1"/>
  <c r="J54" i="1"/>
  <c r="AC54" i="1"/>
  <c r="H55" i="1"/>
  <c r="AF55" i="1"/>
  <c r="M56" i="1"/>
  <c r="J57" i="1"/>
  <c r="T57" i="1"/>
  <c r="H58" i="1"/>
  <c r="W58" i="1"/>
  <c r="AF58" i="1"/>
  <c r="M59" i="1"/>
  <c r="J60" i="1"/>
  <c r="T60" i="1"/>
  <c r="H61" i="1"/>
  <c r="M62" i="1"/>
  <c r="J63" i="1"/>
  <c r="T63" i="1"/>
  <c r="H64" i="1"/>
  <c r="W64" i="1"/>
  <c r="M65" i="1"/>
  <c r="T65" i="1" s="1"/>
  <c r="J66" i="1"/>
  <c r="H67" i="1"/>
  <c r="M68" i="1"/>
  <c r="J69" i="1"/>
  <c r="T69" i="1"/>
  <c r="H70" i="1"/>
  <c r="M71" i="1"/>
  <c r="J72" i="1"/>
  <c r="AC72" i="1"/>
  <c r="H73" i="1"/>
  <c r="M74" i="1"/>
  <c r="Q74" i="1" s="1"/>
  <c r="J75" i="1"/>
  <c r="H76" i="1"/>
  <c r="M77" i="1"/>
  <c r="J78" i="1"/>
  <c r="T78" i="1"/>
  <c r="AC78" i="1"/>
  <c r="H79" i="1"/>
  <c r="M80" i="1"/>
  <c r="AA80" i="1" s="1"/>
  <c r="J81" i="1"/>
  <c r="AC81" i="1"/>
  <c r="H82" i="1"/>
  <c r="M83" i="1"/>
  <c r="J84" i="1"/>
  <c r="H85" i="1"/>
  <c r="AF85" i="1"/>
  <c r="M86" i="1"/>
  <c r="J87" i="1"/>
  <c r="T87" i="1"/>
  <c r="AC87" i="1"/>
  <c r="H88" i="1"/>
  <c r="W88" i="1"/>
  <c r="M89" i="1"/>
  <c r="J90" i="1"/>
  <c r="H91" i="1"/>
  <c r="W91" i="1"/>
  <c r="AF91" i="1"/>
  <c r="M92" i="1"/>
  <c r="J93" i="1"/>
  <c r="T93" i="1"/>
  <c r="H94" i="1"/>
  <c r="M95" i="1"/>
  <c r="Q95" i="1" s="1"/>
  <c r="J96" i="1"/>
  <c r="AC96" i="1"/>
  <c r="H97" i="1"/>
  <c r="M98" i="1"/>
  <c r="AD98" i="1" s="1"/>
  <c r="J99" i="1"/>
  <c r="AC99" i="1"/>
  <c r="H100" i="1"/>
  <c r="M101" i="1"/>
  <c r="J102" i="1"/>
  <c r="H103" i="1"/>
  <c r="AF103" i="1"/>
  <c r="M104" i="1"/>
  <c r="Q104" i="1" s="1"/>
  <c r="J105" i="1"/>
  <c r="T105" i="1"/>
  <c r="AC105" i="1"/>
  <c r="H106" i="1"/>
  <c r="M107" i="1"/>
  <c r="Q107" i="1" s="1"/>
  <c r="J108" i="1"/>
  <c r="H109" i="1"/>
  <c r="M110" i="1"/>
  <c r="Q110" i="1" s="1"/>
  <c r="J111" i="1"/>
  <c r="H112" i="1"/>
  <c r="M113" i="1"/>
  <c r="Q113" i="1" s="1"/>
  <c r="J114" i="1"/>
  <c r="T114" i="1"/>
  <c r="AC114" i="1"/>
  <c r="H115" i="1"/>
  <c r="M116" i="1"/>
  <c r="Q116" i="1" s="1"/>
  <c r="J117" i="1"/>
  <c r="H118" i="1"/>
  <c r="AF118" i="1"/>
  <c r="M119" i="1"/>
  <c r="AD119" i="1" s="1"/>
  <c r="J120" i="1"/>
  <c r="T120" i="1"/>
  <c r="AC120" i="1"/>
  <c r="H121" i="1"/>
  <c r="M122" i="1"/>
  <c r="AF122" i="1" s="1"/>
  <c r="J123" i="1"/>
  <c r="T123" i="1"/>
  <c r="AC123" i="1"/>
  <c r="H124" i="1"/>
  <c r="M125" i="1"/>
  <c r="W125" i="1" s="1"/>
  <c r="J126" i="1"/>
  <c r="H127" i="1"/>
  <c r="M128" i="1"/>
  <c r="AD128" i="1" s="1"/>
  <c r="J129" i="1"/>
  <c r="T129" i="1"/>
  <c r="H130" i="1"/>
  <c r="W130" i="1"/>
  <c r="M131" i="1"/>
  <c r="Q131" i="1" s="1"/>
  <c r="J132" i="1"/>
  <c r="T132" i="1"/>
  <c r="AC132" i="1"/>
  <c r="H133" i="1"/>
  <c r="M134" i="1"/>
  <c r="Q134" i="1" s="1"/>
  <c r="J135" i="1"/>
  <c r="H136" i="1"/>
  <c r="AF136" i="1"/>
  <c r="M137" i="1"/>
  <c r="Q137" i="1" s="1"/>
  <c r="J138" i="1"/>
  <c r="T138" i="1"/>
  <c r="H139" i="1"/>
  <c r="M140" i="1"/>
  <c r="T140" i="1" s="1"/>
  <c r="J141" i="1"/>
  <c r="T141" i="1"/>
  <c r="AC141" i="1"/>
  <c r="H142" i="1"/>
  <c r="W142" i="1"/>
  <c r="M143" i="1"/>
  <c r="R143" i="1" s="1"/>
  <c r="J144" i="1"/>
  <c r="H145" i="1"/>
  <c r="AF145" i="1"/>
  <c r="M146" i="1"/>
  <c r="Q146" i="1" s="1"/>
  <c r="J147" i="1"/>
  <c r="H148" i="1"/>
  <c r="M149" i="1"/>
  <c r="T149" i="1" s="1"/>
  <c r="J150" i="1"/>
  <c r="T150" i="1"/>
  <c r="AC150" i="1"/>
  <c r="H151" i="1"/>
  <c r="AF151" i="1"/>
  <c r="M152" i="1"/>
  <c r="AD152" i="1" s="1"/>
  <c r="J153" i="1"/>
  <c r="H154" i="1"/>
  <c r="M155" i="1"/>
  <c r="Q155" i="1" s="1"/>
  <c r="J156" i="1"/>
  <c r="AC156" i="1"/>
  <c r="H157" i="1"/>
  <c r="M158" i="1"/>
  <c r="Q158" i="1" s="1"/>
  <c r="J159" i="1"/>
  <c r="T159" i="1"/>
  <c r="AC159" i="1"/>
  <c r="H160" i="1"/>
  <c r="AF160" i="1"/>
  <c r="M161" i="1"/>
  <c r="AD161" i="1" s="1"/>
  <c r="J162" i="1"/>
  <c r="H163" i="1"/>
  <c r="M164" i="1"/>
  <c r="U164" i="1" s="1"/>
  <c r="J165" i="1"/>
  <c r="H166" i="1"/>
  <c r="M167" i="1"/>
  <c r="AD167" i="1" s="1"/>
  <c r="J168" i="1"/>
  <c r="T168" i="1"/>
  <c r="AC168" i="1"/>
  <c r="H169" i="1"/>
  <c r="M170" i="1"/>
  <c r="Q170" i="1" s="1"/>
  <c r="J171" i="1"/>
  <c r="AC171" i="1"/>
  <c r="H172" i="1"/>
  <c r="M173" i="1"/>
  <c r="Q173" i="1" s="1"/>
  <c r="J174" i="1"/>
  <c r="AC174" i="1"/>
  <c r="H175" i="1"/>
  <c r="AF175" i="1"/>
  <c r="M176" i="1"/>
  <c r="J177" i="1"/>
  <c r="T177" i="1"/>
  <c r="AC177" i="1"/>
  <c r="H178" i="1"/>
  <c r="Q179" i="1"/>
  <c r="J180" i="1"/>
  <c r="AD180" i="1"/>
  <c r="I208" i="2"/>
  <c r="I180" i="2"/>
  <c r="I171" i="2"/>
  <c r="I155" i="2"/>
  <c r="I137" i="2"/>
  <c r="I111" i="2"/>
  <c r="I150" i="2"/>
  <c r="I113" i="2"/>
  <c r="I106" i="2"/>
  <c r="I97" i="2"/>
  <c r="I96" i="2"/>
  <c r="I87" i="2"/>
  <c r="I79" i="2"/>
  <c r="I70" i="2"/>
  <c r="I52" i="2"/>
  <c r="I43" i="2"/>
  <c r="I42" i="2"/>
  <c r="I200" i="2"/>
  <c r="I149" i="2"/>
  <c r="L200" i="2"/>
  <c r="L193" i="2"/>
  <c r="L183" i="2"/>
  <c r="L150" i="2"/>
  <c r="L149" i="2"/>
  <c r="L140" i="2"/>
  <c r="L123" i="2"/>
  <c r="L113" i="2"/>
  <c r="L190" i="2"/>
  <c r="L100" i="2"/>
  <c r="L91" i="2"/>
  <c r="L90" i="2"/>
  <c r="L82" i="2"/>
  <c r="L72" i="2"/>
  <c r="L63" i="2"/>
  <c r="L55" i="2"/>
  <c r="L54" i="2"/>
  <c r="L37" i="2"/>
  <c r="L36" i="2"/>
  <c r="L111" i="2"/>
  <c r="L96" i="2"/>
  <c r="L70" i="2"/>
  <c r="O208" i="2"/>
  <c r="O193" i="2"/>
  <c r="O200" i="2"/>
  <c r="O155" i="2"/>
  <c r="O150" i="2"/>
  <c r="O140" i="2"/>
  <c r="O113" i="2"/>
  <c r="O111" i="2"/>
  <c r="O180" i="2"/>
  <c r="O149" i="2"/>
  <c r="O147" i="2"/>
  <c r="O137" i="2"/>
  <c r="O91" i="2"/>
  <c r="O90" i="2"/>
  <c r="O82" i="2"/>
  <c r="O72" i="2"/>
  <c r="R200" i="2"/>
  <c r="R190" i="2"/>
  <c r="R180" i="2"/>
  <c r="R155" i="2"/>
  <c r="R147" i="2"/>
  <c r="R137" i="2"/>
  <c r="R111" i="2"/>
  <c r="R149" i="2"/>
  <c r="R106" i="2"/>
  <c r="R96" i="2"/>
  <c r="R88" i="2"/>
  <c r="R79" i="2"/>
  <c r="R70" i="2"/>
  <c r="R52" i="2"/>
  <c r="R51" i="2"/>
  <c r="R42" i="2"/>
  <c r="R25" i="2"/>
  <c r="U208" i="2"/>
  <c r="U200" i="2"/>
  <c r="U193" i="2"/>
  <c r="U150" i="2"/>
  <c r="U140" i="2"/>
  <c r="U132" i="2"/>
  <c r="U113" i="2"/>
  <c r="U190" i="2"/>
  <c r="U155" i="2"/>
  <c r="U111" i="2"/>
  <c r="U91" i="2"/>
  <c r="U90" i="2"/>
  <c r="U82" i="2"/>
  <c r="U72" i="2"/>
  <c r="U54" i="2"/>
  <c r="U37" i="2"/>
  <c r="U28" i="2"/>
  <c r="U147" i="2"/>
  <c r="U137" i="2"/>
  <c r="U106" i="2"/>
  <c r="U105" i="2"/>
  <c r="U96" i="2"/>
  <c r="U88" i="2"/>
  <c r="U87" i="2"/>
  <c r="U70" i="2"/>
  <c r="X200" i="2"/>
  <c r="X190" i="2"/>
  <c r="X180" i="2"/>
  <c r="X193" i="2"/>
  <c r="X149" i="2"/>
  <c r="X147" i="2"/>
  <c r="X137" i="2"/>
  <c r="X132" i="2"/>
  <c r="X208" i="2"/>
  <c r="X91" i="2"/>
  <c r="X90" i="2"/>
  <c r="X82" i="2"/>
  <c r="X72" i="2"/>
  <c r="L24" i="2"/>
  <c r="Z24" i="2"/>
  <c r="X25" i="2"/>
  <c r="I28" i="2"/>
  <c r="O28" i="2"/>
  <c r="V28" i="2"/>
  <c r="J37" i="2"/>
  <c r="R37" i="2"/>
  <c r="X37" i="2"/>
  <c r="K42" i="2"/>
  <c r="Q42" i="2"/>
  <c r="X42" i="2"/>
  <c r="L51" i="2"/>
  <c r="T51" i="2"/>
  <c r="Z51" i="2"/>
  <c r="J52" i="2"/>
  <c r="P52" i="2"/>
  <c r="X52" i="2"/>
  <c r="K54" i="2"/>
  <c r="R54" i="2"/>
  <c r="X54" i="2"/>
  <c r="I55" i="2"/>
  <c r="M61" i="2"/>
  <c r="V70" i="2"/>
  <c r="M70" i="2"/>
  <c r="Y70" i="2"/>
  <c r="P70" i="2"/>
  <c r="S70" i="2"/>
  <c r="I72" i="2"/>
  <c r="W72" i="2"/>
  <c r="Y79" i="2"/>
  <c r="I82" i="2"/>
  <c r="O87" i="2"/>
  <c r="Y88" i="2"/>
  <c r="P88" i="2"/>
  <c r="I90" i="2"/>
  <c r="W90" i="2"/>
  <c r="I91" i="2"/>
  <c r="O96" i="2"/>
  <c r="P97" i="2"/>
  <c r="V106" i="2"/>
  <c r="M106" i="2"/>
  <c r="Y106" i="2"/>
  <c r="P106" i="2"/>
  <c r="S106" i="2"/>
  <c r="R113" i="2"/>
  <c r="T137" i="2"/>
  <c r="R140" i="2"/>
  <c r="S147" i="2"/>
  <c r="N149" i="2"/>
  <c r="X150" i="2"/>
  <c r="X155" i="2"/>
  <c r="M159" i="2"/>
  <c r="S190" i="2"/>
  <c r="S200" i="2"/>
  <c r="J82" i="2"/>
  <c r="S82" i="2"/>
  <c r="J91" i="2"/>
  <c r="S91" i="2"/>
  <c r="S111" i="2"/>
  <c r="Y111" i="2"/>
  <c r="S138" i="2"/>
  <c r="M150" i="2"/>
  <c r="S150" i="2"/>
  <c r="M182" i="1"/>
  <c r="M181" i="1"/>
  <c r="P181" i="1" s="1"/>
  <c r="P180" i="1"/>
  <c r="S180" i="1"/>
  <c r="V180" i="1"/>
  <c r="Y180" i="1"/>
  <c r="AB180" i="1"/>
  <c r="AE180" i="1"/>
  <c r="F212" i="2"/>
  <c r="P212" i="2" s="1"/>
  <c r="F221" i="2"/>
  <c r="Z221" i="2" s="1"/>
  <c r="F218" i="2"/>
  <c r="S218" i="2" s="1"/>
  <c r="F215" i="2"/>
  <c r="F210" i="2"/>
  <c r="P210" i="2" s="1"/>
  <c r="F207" i="2"/>
  <c r="M207" i="2" s="1"/>
  <c r="F204" i="2"/>
  <c r="F201" i="2"/>
  <c r="W201" i="2" s="1"/>
  <c r="F198" i="2"/>
  <c r="V198" i="2" s="1"/>
  <c r="F220" i="2"/>
  <c r="Y220" i="2" s="1"/>
  <c r="F219" i="2"/>
  <c r="N219" i="2" s="1"/>
  <c r="F213" i="2"/>
  <c r="F211" i="2"/>
  <c r="S211" i="2" s="1"/>
  <c r="F203" i="2"/>
  <c r="V203" i="2" s="1"/>
  <c r="F202" i="2"/>
  <c r="F194" i="2"/>
  <c r="M194" i="2" s="1"/>
  <c r="F191" i="2"/>
  <c r="T191" i="2" s="1"/>
  <c r="F188" i="2"/>
  <c r="V188" i="2" s="1"/>
  <c r="F185" i="2"/>
  <c r="F182" i="2"/>
  <c r="Q182" i="2" s="1"/>
  <c r="F179" i="2"/>
  <c r="S179" i="2" s="1"/>
  <c r="F176" i="2"/>
  <c r="Y176" i="2" s="1"/>
  <c r="F173" i="2"/>
  <c r="M173" i="2" s="1"/>
  <c r="F170" i="2"/>
  <c r="Y170" i="2" s="1"/>
  <c r="F167" i="2"/>
  <c r="Y167" i="2" s="1"/>
  <c r="F217" i="2"/>
  <c r="Z217" i="2" s="1"/>
  <c r="F216" i="2"/>
  <c r="Y216" i="2" s="1"/>
  <c r="F209" i="2"/>
  <c r="K209" i="2" s="1"/>
  <c r="F199" i="2"/>
  <c r="T199" i="2" s="1"/>
  <c r="F197" i="2"/>
  <c r="S197" i="2" s="1"/>
  <c r="F196" i="2"/>
  <c r="P196" i="2" s="1"/>
  <c r="F195" i="2"/>
  <c r="K195" i="2" s="1"/>
  <c r="F187" i="2"/>
  <c r="J187" i="2" s="1"/>
  <c r="F186" i="2"/>
  <c r="Y186" i="2" s="1"/>
  <c r="F178" i="2"/>
  <c r="S178" i="2" s="1"/>
  <c r="F177" i="2"/>
  <c r="V177" i="2" s="1"/>
  <c r="F169" i="2"/>
  <c r="F168" i="2"/>
  <c r="V168" i="2" s="1"/>
  <c r="F166" i="2"/>
  <c r="V166" i="2" s="1"/>
  <c r="F163" i="2"/>
  <c r="U163" i="2" s="1"/>
  <c r="F160" i="2"/>
  <c r="L160" i="2" s="1"/>
  <c r="F157" i="2"/>
  <c r="F154" i="2"/>
  <c r="S154" i="2" s="1"/>
  <c r="F151" i="2"/>
  <c r="L151" i="2" s="1"/>
  <c r="F148" i="2"/>
  <c r="F145" i="2"/>
  <c r="S145" i="2" s="1"/>
  <c r="F142" i="2"/>
  <c r="F139" i="2"/>
  <c r="F136" i="2"/>
  <c r="J136" i="2" s="1"/>
  <c r="F133" i="2"/>
  <c r="Z133" i="2" s="1"/>
  <c r="F130" i="2"/>
  <c r="M130" i="2" s="1"/>
  <c r="F127" i="2"/>
  <c r="S127" i="2" s="1"/>
  <c r="F124" i="2"/>
  <c r="Q124" i="2" s="1"/>
  <c r="F121" i="2"/>
  <c r="M121" i="2" s="1"/>
  <c r="F118" i="2"/>
  <c r="J118" i="2" s="1"/>
  <c r="F115" i="2"/>
  <c r="L115" i="2" s="1"/>
  <c r="F112" i="2"/>
  <c r="V112" i="2" s="1"/>
  <c r="F109" i="2"/>
  <c r="J109" i="2" s="1"/>
  <c r="F222" i="2"/>
  <c r="M222" i="2" s="1"/>
  <c r="F214" i="2"/>
  <c r="J214" i="2" s="1"/>
  <c r="F206" i="2"/>
  <c r="V206" i="2" s="1"/>
  <c r="F189" i="2"/>
  <c r="I189" i="2" s="1"/>
  <c r="F184" i="2"/>
  <c r="S184" i="2" s="1"/>
  <c r="F174" i="2"/>
  <c r="W174" i="2" s="1"/>
  <c r="F172" i="2"/>
  <c r="W172" i="2" s="1"/>
  <c r="F162" i="2"/>
  <c r="J162" i="2" s="1"/>
  <c r="F161" i="2"/>
  <c r="Y161" i="2" s="1"/>
  <c r="F153" i="2"/>
  <c r="K153" i="2" s="1"/>
  <c r="F152" i="2"/>
  <c r="S152" i="2" s="1"/>
  <c r="F144" i="2"/>
  <c r="J144" i="2" s="1"/>
  <c r="F143" i="2"/>
  <c r="M143" i="2" s="1"/>
  <c r="F135" i="2"/>
  <c r="F134" i="2"/>
  <c r="M134" i="2" s="1"/>
  <c r="F126" i="2"/>
  <c r="W126" i="2" s="1"/>
  <c r="F125" i="2"/>
  <c r="J125" i="2" s="1"/>
  <c r="F117" i="2"/>
  <c r="J117" i="2" s="1"/>
  <c r="F116" i="2"/>
  <c r="M116" i="2" s="1"/>
  <c r="F108" i="2"/>
  <c r="J108" i="2" s="1"/>
  <c r="F107" i="2"/>
  <c r="Y107" i="2" s="1"/>
  <c r="F104" i="2"/>
  <c r="L104" i="2" s="1"/>
  <c r="F101" i="2"/>
  <c r="X101" i="2" s="1"/>
  <c r="F98" i="2"/>
  <c r="F95" i="2"/>
  <c r="F92" i="2"/>
  <c r="F89" i="2"/>
  <c r="F86" i="2"/>
  <c r="T86" i="2" s="1"/>
  <c r="F83" i="2"/>
  <c r="F80" i="2"/>
  <c r="F77" i="2"/>
  <c r="L77" i="2" s="1"/>
  <c r="F74" i="2"/>
  <c r="R74" i="2" s="1"/>
  <c r="F71" i="2"/>
  <c r="F68" i="2"/>
  <c r="N68" i="2" s="1"/>
  <c r="F65" i="2"/>
  <c r="R65" i="2" s="1"/>
  <c r="F62" i="2"/>
  <c r="U62" i="2" s="1"/>
  <c r="F59" i="2"/>
  <c r="F56" i="2"/>
  <c r="F53" i="2"/>
  <c r="F50" i="2"/>
  <c r="T50" i="2" s="1"/>
  <c r="F47" i="2"/>
  <c r="L47" i="2" s="1"/>
  <c r="F44" i="2"/>
  <c r="U44" i="2" s="1"/>
  <c r="F41" i="2"/>
  <c r="K41" i="2" s="1"/>
  <c r="F38" i="2"/>
  <c r="R38" i="2" s="1"/>
  <c r="F35" i="2"/>
  <c r="F32" i="2"/>
  <c r="W32" i="2" s="1"/>
  <c r="F29" i="2"/>
  <c r="F26" i="2"/>
  <c r="F23" i="2"/>
  <c r="F22" i="2"/>
  <c r="F30" i="2"/>
  <c r="M30" i="2" s="1"/>
  <c r="F31" i="2"/>
  <c r="T31" i="2" s="1"/>
  <c r="F39" i="2"/>
  <c r="J39" i="2" s="1"/>
  <c r="F40" i="2"/>
  <c r="N40" i="2" s="1"/>
  <c r="F48" i="2"/>
  <c r="K48" i="2" s="1"/>
  <c r="F49" i="2"/>
  <c r="F57" i="2"/>
  <c r="X57" i="2" s="1"/>
  <c r="F58" i="2"/>
  <c r="F66" i="2"/>
  <c r="P66" i="2" s="1"/>
  <c r="F67" i="2"/>
  <c r="F75" i="2"/>
  <c r="P75" i="2" s="1"/>
  <c r="F76" i="2"/>
  <c r="P82" i="2"/>
  <c r="F84" i="2"/>
  <c r="P84" i="2" s="1"/>
  <c r="F85" i="2"/>
  <c r="P91" i="2"/>
  <c r="F93" i="2"/>
  <c r="P93" i="2" s="1"/>
  <c r="F94" i="2"/>
  <c r="F102" i="2"/>
  <c r="Z102" i="2" s="1"/>
  <c r="F103" i="2"/>
  <c r="F114" i="2"/>
  <c r="F119" i="2"/>
  <c r="S119" i="2" s="1"/>
  <c r="F129" i="2"/>
  <c r="F131" i="2"/>
  <c r="Q131" i="2" s="1"/>
  <c r="F141" i="2"/>
  <c r="Y141" i="2" s="1"/>
  <c r="F146" i="2"/>
  <c r="J146" i="2" s="1"/>
  <c r="V150" i="2"/>
  <c r="F156" i="2"/>
  <c r="V156" i="2" s="1"/>
  <c r="F158" i="2"/>
  <c r="F181" i="2"/>
  <c r="W181" i="2" s="1"/>
  <c r="F192" i="2"/>
  <c r="T192" i="2" s="1"/>
  <c r="F205" i="2"/>
  <c r="Y205" i="2" s="1"/>
  <c r="J208" i="2"/>
  <c r="J183" i="2"/>
  <c r="J180" i="2"/>
  <c r="J200" i="2"/>
  <c r="J155" i="2"/>
  <c r="J149" i="2"/>
  <c r="J140" i="2"/>
  <c r="J137" i="2"/>
  <c r="J113" i="2"/>
  <c r="M208" i="2"/>
  <c r="M186" i="2"/>
  <c r="M183" i="2"/>
  <c r="M180" i="2"/>
  <c r="M171" i="2"/>
  <c r="M190" i="2"/>
  <c r="M155" i="2"/>
  <c r="M149" i="2"/>
  <c r="M140" i="2"/>
  <c r="M137" i="2"/>
  <c r="M113" i="2"/>
  <c r="P208" i="2"/>
  <c r="P200" i="2"/>
  <c r="P183" i="2"/>
  <c r="P180" i="2"/>
  <c r="P171" i="2"/>
  <c r="P193" i="2"/>
  <c r="P176" i="2"/>
  <c r="P155" i="2"/>
  <c r="P149" i="2"/>
  <c r="P140" i="2"/>
  <c r="P137" i="2"/>
  <c r="P134" i="2"/>
  <c r="P113" i="2"/>
  <c r="S208" i="2"/>
  <c r="S220" i="2"/>
  <c r="S183" i="2"/>
  <c r="S180" i="2"/>
  <c r="S174" i="2"/>
  <c r="S171" i="2"/>
  <c r="S155" i="2"/>
  <c r="S149" i="2"/>
  <c r="S140" i="2"/>
  <c r="S137" i="2"/>
  <c r="S113" i="2"/>
  <c r="V208" i="2"/>
  <c r="V183" i="2"/>
  <c r="V180" i="2"/>
  <c r="V190" i="2"/>
  <c r="V155" i="2"/>
  <c r="V140" i="2"/>
  <c r="V137" i="2"/>
  <c r="V122" i="2"/>
  <c r="V113" i="2"/>
  <c r="Y208" i="2"/>
  <c r="Y209" i="2"/>
  <c r="Y200" i="2"/>
  <c r="Y183" i="2"/>
  <c r="Y180" i="2"/>
  <c r="Y171" i="2"/>
  <c r="Y194" i="2"/>
  <c r="Y193" i="2"/>
  <c r="Y155" i="2"/>
  <c r="Y149" i="2"/>
  <c r="Y140" i="2"/>
  <c r="Y137" i="2"/>
  <c r="Y113" i="2"/>
  <c r="Y110" i="2"/>
  <c r="J24" i="2"/>
  <c r="M24" i="2"/>
  <c r="S24" i="2"/>
  <c r="V24" i="2"/>
  <c r="V30" i="2"/>
  <c r="J33" i="2"/>
  <c r="S33" i="2"/>
  <c r="V33" i="2"/>
  <c r="J36" i="2"/>
  <c r="M36" i="2"/>
  <c r="S36" i="2"/>
  <c r="V36" i="2"/>
  <c r="J42" i="2"/>
  <c r="M42" i="2"/>
  <c r="P42" i="2"/>
  <c r="S42" i="2"/>
  <c r="V42" i="2"/>
  <c r="Y42" i="2"/>
  <c r="J51" i="2"/>
  <c r="M51" i="2"/>
  <c r="P51" i="2"/>
  <c r="S51" i="2"/>
  <c r="V51" i="2"/>
  <c r="Y51" i="2"/>
  <c r="J54" i="2"/>
  <c r="M54" i="2"/>
  <c r="P54" i="2"/>
  <c r="S54" i="2"/>
  <c r="V54" i="2"/>
  <c r="Y54" i="2"/>
  <c r="S57" i="2"/>
  <c r="M63" i="2"/>
  <c r="P63" i="2"/>
  <c r="V63" i="2"/>
  <c r="Y63" i="2"/>
  <c r="J69" i="2"/>
  <c r="M69" i="2"/>
  <c r="S69" i="2"/>
  <c r="V69" i="2"/>
  <c r="J72" i="2"/>
  <c r="M72" i="2"/>
  <c r="P72" i="2"/>
  <c r="S72" i="2"/>
  <c r="V72" i="2"/>
  <c r="Y72" i="2"/>
  <c r="M75" i="2"/>
  <c r="J78" i="2"/>
  <c r="P78" i="2"/>
  <c r="S78" i="2"/>
  <c r="Y78" i="2"/>
  <c r="M87" i="2"/>
  <c r="P87" i="2"/>
  <c r="V87" i="2"/>
  <c r="Y87" i="2"/>
  <c r="J90" i="2"/>
  <c r="M90" i="2"/>
  <c r="P90" i="2"/>
  <c r="S90" i="2"/>
  <c r="V90" i="2"/>
  <c r="Y90" i="2"/>
  <c r="M93" i="2"/>
  <c r="J96" i="2"/>
  <c r="M96" i="2"/>
  <c r="P96" i="2"/>
  <c r="S96" i="2"/>
  <c r="V96" i="2"/>
  <c r="Y96" i="2"/>
  <c r="J105" i="2"/>
  <c r="P105" i="2"/>
  <c r="S105" i="2"/>
  <c r="Y105" i="2"/>
  <c r="M111" i="2"/>
  <c r="V111" i="2"/>
  <c r="S118" i="2"/>
  <c r="P123" i="2"/>
  <c r="P132" i="2"/>
  <c r="S136" i="2"/>
  <c r="V138" i="2"/>
  <c r="P141" i="2"/>
  <c r="J145" i="2"/>
  <c r="M147" i="2"/>
  <c r="V147" i="2"/>
  <c r="P150" i="2"/>
  <c r="Y150" i="2"/>
  <c r="J154" i="2"/>
  <c r="Y159" i="2"/>
  <c r="S167" i="2"/>
  <c r="J175" i="2"/>
  <c r="J190" i="2"/>
  <c r="P190" i="2"/>
  <c r="V193" i="2"/>
  <c r="S194" i="2"/>
  <c r="M200" i="2"/>
  <c r="V200" i="2"/>
  <c r="J201" i="2"/>
  <c r="Y206" i="2"/>
  <c r="AG1" i="2"/>
  <c r="X97" i="1" l="1"/>
  <c r="W97" i="1"/>
  <c r="X179" i="1"/>
  <c r="R179" i="1"/>
  <c r="U175" i="2"/>
  <c r="L175" i="2"/>
  <c r="R175" i="2"/>
  <c r="Y175" i="2"/>
  <c r="J123" i="2"/>
  <c r="X123" i="2"/>
  <c r="W159" i="2"/>
  <c r="V159" i="2"/>
  <c r="O159" i="2"/>
  <c r="N159" i="2"/>
  <c r="T159" i="2"/>
  <c r="U159" i="2"/>
  <c r="X159" i="2"/>
  <c r="K122" i="2"/>
  <c r="G122" i="2" s="1"/>
  <c r="H122" i="2" s="1"/>
  <c r="X122" i="2"/>
  <c r="Z122" i="2"/>
  <c r="M122" i="2"/>
  <c r="P122" i="2"/>
  <c r="Y122" i="2"/>
  <c r="U97" i="2"/>
  <c r="Q97" i="2"/>
  <c r="Z97" i="2"/>
  <c r="L97" i="2"/>
  <c r="Y97" i="2"/>
  <c r="J79" i="2"/>
  <c r="K79" i="2"/>
  <c r="G79" i="2" s="1"/>
  <c r="H79" i="2" s="1"/>
  <c r="T79" i="2"/>
  <c r="U79" i="2"/>
  <c r="V79" i="2"/>
  <c r="P79" i="2"/>
  <c r="N110" i="2"/>
  <c r="W110" i="2"/>
  <c r="R110" i="2"/>
  <c r="U110" i="2"/>
  <c r="Q110" i="2"/>
  <c r="O110" i="2"/>
  <c r="X110" i="2"/>
  <c r="T110" i="2"/>
  <c r="P110" i="2"/>
  <c r="V110" i="2"/>
  <c r="T78" i="2"/>
  <c r="K78" i="2"/>
  <c r="L78" i="2"/>
  <c r="R78" i="2"/>
  <c r="X78" i="2"/>
  <c r="J55" i="2"/>
  <c r="R55" i="2"/>
  <c r="Z55" i="2"/>
  <c r="S55" i="2"/>
  <c r="U55" i="2"/>
  <c r="X55" i="2"/>
  <c r="N55" i="2"/>
  <c r="W55" i="2"/>
  <c r="Y55" i="2"/>
  <c r="V55" i="2"/>
  <c r="W36" i="2"/>
  <c r="O36" i="2"/>
  <c r="Z36" i="2"/>
  <c r="T36" i="2"/>
  <c r="Z100" i="2"/>
  <c r="X100" i="2"/>
  <c r="Y100" i="2"/>
  <c r="V100" i="2"/>
  <c r="T100" i="2"/>
  <c r="W100" i="2"/>
  <c r="U100" i="2"/>
  <c r="I100" i="2"/>
  <c r="J100" i="2"/>
  <c r="P100" i="2"/>
  <c r="N61" i="2"/>
  <c r="R61" i="2"/>
  <c r="K61" i="2"/>
  <c r="Q61" i="2"/>
  <c r="L61" i="2"/>
  <c r="G61" i="2" s="1"/>
  <c r="H61" i="2" s="1"/>
  <c r="T33" i="2"/>
  <c r="R33" i="2"/>
  <c r="O33" i="2"/>
  <c r="M33" i="2"/>
  <c r="N69" i="2"/>
  <c r="W69" i="2"/>
  <c r="Z69" i="2"/>
  <c r="Q69" i="2"/>
  <c r="K69" i="2"/>
  <c r="G69" i="2" s="1"/>
  <c r="H69" i="2" s="1"/>
  <c r="I69" i="2"/>
  <c r="U69" i="2"/>
  <c r="O69" i="2"/>
  <c r="M25" i="2"/>
  <c r="Y25" i="2"/>
  <c r="Q25" i="2"/>
  <c r="I25" i="2"/>
  <c r="L25" i="2"/>
  <c r="K25" i="2"/>
  <c r="W25" i="2"/>
  <c r="O25" i="2"/>
  <c r="J25" i="2"/>
  <c r="G25" i="2" s="1"/>
  <c r="H25" i="2" s="1"/>
  <c r="P159" i="2"/>
  <c r="V78" i="2"/>
  <c r="M78" i="2"/>
  <c r="G78" i="2" s="1"/>
  <c r="H78" i="2" s="1"/>
  <c r="Y69" i="2"/>
  <c r="P69" i="2"/>
  <c r="M66" i="2"/>
  <c r="Y36" i="2"/>
  <c r="P36" i="2"/>
  <c r="Y33" i="2"/>
  <c r="P33" i="2"/>
  <c r="S122" i="2"/>
  <c r="P119" i="2"/>
  <c r="J122" i="2"/>
  <c r="S100" i="2"/>
  <c r="N122" i="2"/>
  <c r="M97" i="2"/>
  <c r="M79" i="2"/>
  <c r="Y61" i="2"/>
  <c r="V61" i="2"/>
  <c r="N36" i="2"/>
  <c r="P25" i="2"/>
  <c r="U78" i="2"/>
  <c r="R69" i="2"/>
  <c r="O100" i="2"/>
  <c r="I33" i="2"/>
  <c r="X69" i="2"/>
  <c r="K36" i="2"/>
  <c r="Z78" i="2"/>
  <c r="W78" i="2"/>
  <c r="Q36" i="2"/>
  <c r="AG136" i="1"/>
  <c r="W136" i="1"/>
  <c r="AG179" i="1"/>
  <c r="U108" i="1"/>
  <c r="S25" i="2"/>
  <c r="X97" i="2"/>
  <c r="X79" i="2"/>
  <c r="Y202" i="2"/>
  <c r="V202" i="2"/>
  <c r="S162" i="2"/>
  <c r="Y166" i="2"/>
  <c r="S110" i="2"/>
  <c r="M110" i="2"/>
  <c r="J110" i="2"/>
  <c r="M175" i="2"/>
  <c r="S97" i="2"/>
  <c r="V97" i="2"/>
  <c r="S79" i="2"/>
  <c r="O78" i="2"/>
  <c r="S61" i="2"/>
  <c r="O55" i="2"/>
  <c r="U33" i="2"/>
  <c r="X175" i="2"/>
  <c r="U122" i="2"/>
  <c r="L69" i="2"/>
  <c r="I175" i="2"/>
  <c r="P55" i="2"/>
  <c r="W122" i="2"/>
  <c r="W79" i="2"/>
  <c r="W97" i="2"/>
  <c r="T25" i="2"/>
  <c r="Q55" i="2"/>
  <c r="N78" i="2"/>
  <c r="N25" i="2"/>
  <c r="AG67" i="1"/>
  <c r="W67" i="1"/>
  <c r="AF67" i="1"/>
  <c r="T69" i="2"/>
  <c r="V25" i="2"/>
  <c r="AF179" i="1"/>
  <c r="AD171" i="1"/>
  <c r="W171" i="1"/>
  <c r="T171" i="1"/>
  <c r="AA162" i="1"/>
  <c r="AF162" i="1"/>
  <c r="T162" i="1"/>
  <c r="R144" i="1"/>
  <c r="U144" i="1"/>
  <c r="T144" i="1"/>
  <c r="Q99" i="1"/>
  <c r="AD99" i="1"/>
  <c r="AG99" i="1"/>
  <c r="AF99" i="1"/>
  <c r="U99" i="1"/>
  <c r="AA99" i="1"/>
  <c r="T99" i="1"/>
  <c r="AF90" i="1"/>
  <c r="R90" i="1"/>
  <c r="T90" i="1"/>
  <c r="W63" i="1"/>
  <c r="AC63" i="1"/>
  <c r="AD63" i="1"/>
  <c r="AF63" i="1"/>
  <c r="AD54" i="1"/>
  <c r="AG54" i="1"/>
  <c r="W54" i="1"/>
  <c r="T54" i="1"/>
  <c r="R45" i="1"/>
  <c r="AA45" i="1"/>
  <c r="X45" i="1"/>
  <c r="AD45" i="1"/>
  <c r="AG45" i="1"/>
  <c r="W45" i="1"/>
  <c r="T45" i="1"/>
  <c r="AE179" i="1"/>
  <c r="I36" i="2"/>
  <c r="F128" i="2"/>
  <c r="F99" i="2"/>
  <c r="F64" i="2"/>
  <c r="F45" i="2"/>
  <c r="F21" i="2"/>
  <c r="F165" i="2"/>
  <c r="F81" i="2"/>
  <c r="F60" i="2"/>
  <c r="F34" i="2"/>
  <c r="F120" i="2"/>
  <c r="F73" i="2"/>
  <c r="F46" i="2"/>
  <c r="F27" i="2"/>
  <c r="M102" i="2"/>
  <c r="S84" i="2"/>
  <c r="Y181" i="1"/>
  <c r="S181" i="1"/>
  <c r="Q49" i="1"/>
  <c r="T130" i="1"/>
  <c r="AF130" i="1"/>
  <c r="AG76" i="1"/>
  <c r="W76" i="1"/>
  <c r="Z180" i="1"/>
  <c r="U180" i="1"/>
  <c r="AA180" i="1"/>
  <c r="W180" i="1"/>
  <c r="AA174" i="1"/>
  <c r="W174" i="1"/>
  <c r="T174" i="1"/>
  <c r="X138" i="1"/>
  <c r="AA138" i="1"/>
  <c r="W138" i="1"/>
  <c r="X129" i="1"/>
  <c r="AA129" i="1"/>
  <c r="AD129" i="1"/>
  <c r="W129" i="1"/>
  <c r="AF129" i="1"/>
  <c r="AC129" i="1"/>
  <c r="X120" i="1"/>
  <c r="AF120" i="1"/>
  <c r="AG120" i="1"/>
  <c r="Z111" i="1"/>
  <c r="AA111" i="1"/>
  <c r="AF111" i="1"/>
  <c r="Z93" i="1"/>
  <c r="AD93" i="1"/>
  <c r="W93" i="1"/>
  <c r="R93" i="1"/>
  <c r="X93" i="1"/>
  <c r="AA93" i="1"/>
  <c r="AF93" i="1"/>
  <c r="AC93" i="1"/>
  <c r="W84" i="1"/>
  <c r="AA84" i="1"/>
  <c r="AC84" i="1"/>
  <c r="W75" i="1"/>
  <c r="AF75" i="1"/>
  <c r="Q66" i="1"/>
  <c r="T66" i="1"/>
  <c r="Q57" i="1"/>
  <c r="X57" i="1"/>
  <c r="Q48" i="1"/>
  <c r="R48" i="1"/>
  <c r="U48" i="1"/>
  <c r="W48" i="1"/>
  <c r="Q39" i="1"/>
  <c r="T39" i="1"/>
  <c r="L180" i="2"/>
  <c r="G180" i="2" s="1"/>
  <c r="H180" i="2" s="1"/>
  <c r="N180" i="2"/>
  <c r="Q180" i="2"/>
  <c r="T180" i="2"/>
  <c r="Z180" i="2"/>
  <c r="X140" i="2"/>
  <c r="Q140" i="2"/>
  <c r="T140" i="2"/>
  <c r="W140" i="2"/>
  <c r="Z140" i="2"/>
  <c r="K140" i="2"/>
  <c r="I140" i="2"/>
  <c r="R208" i="2"/>
  <c r="T208" i="2"/>
  <c r="Z208" i="2"/>
  <c r="K208" i="2"/>
  <c r="G208" i="2" s="1"/>
  <c r="H208" i="2" s="1"/>
  <c r="Q208" i="2"/>
  <c r="W208" i="2"/>
  <c r="L208" i="2"/>
  <c r="L137" i="2"/>
  <c r="K137" i="2"/>
  <c r="Q137" i="2"/>
  <c r="G137" i="2" s="1"/>
  <c r="H137" i="2" s="1"/>
  <c r="W137" i="2"/>
  <c r="J106" i="2"/>
  <c r="O106" i="2"/>
  <c r="K106" i="2"/>
  <c r="Q106" i="2"/>
  <c r="T106" i="2"/>
  <c r="W106" i="2"/>
  <c r="Z106" i="2"/>
  <c r="L106" i="2"/>
  <c r="K155" i="2"/>
  <c r="W155" i="2"/>
  <c r="Q155" i="2"/>
  <c r="G155" i="2" s="1"/>
  <c r="H155" i="2" s="1"/>
  <c r="N155" i="2"/>
  <c r="L155" i="2"/>
  <c r="T54" i="2"/>
  <c r="G54" i="2" s="1"/>
  <c r="H54" i="2" s="1"/>
  <c r="Z54" i="2"/>
  <c r="O54" i="2"/>
  <c r="W54" i="2"/>
  <c r="M177" i="2"/>
  <c r="Q180" i="1"/>
  <c r="T147" i="1"/>
  <c r="AC138" i="1"/>
  <c r="W82" i="1"/>
  <c r="N140" i="2"/>
  <c r="G140" i="2" s="1"/>
  <c r="H140" i="2" s="1"/>
  <c r="AG160" i="1"/>
  <c r="W160" i="1"/>
  <c r="W156" i="1"/>
  <c r="AG57" i="1"/>
  <c r="AG93" i="1"/>
  <c r="M100" i="2"/>
  <c r="N100" i="2"/>
  <c r="R100" i="2"/>
  <c r="K100" i="2"/>
  <c r="Q100" i="2"/>
  <c r="P61" i="2"/>
  <c r="U61" i="2"/>
  <c r="O61" i="2"/>
  <c r="J61" i="2"/>
  <c r="T61" i="2"/>
  <c r="X61" i="2"/>
  <c r="W61" i="2"/>
  <c r="Z61" i="2"/>
  <c r="I61" i="2"/>
  <c r="W33" i="2"/>
  <c r="Z33" i="2"/>
  <c r="X33" i="2"/>
  <c r="N33" i="2"/>
  <c r="L33" i="2"/>
  <c r="G33" i="2" s="1"/>
  <c r="H33" i="2" s="1"/>
  <c r="Y146" i="2"/>
  <c r="V116" i="2"/>
  <c r="AF76" i="1"/>
  <c r="AG103" i="1"/>
  <c r="W103" i="1"/>
  <c r="AF66" i="1"/>
  <c r="W57" i="1"/>
  <c r="AD120" i="1"/>
  <c r="X39" i="1"/>
  <c r="U93" i="1"/>
  <c r="Z137" i="2"/>
  <c r="X106" i="2"/>
  <c r="M193" i="2"/>
  <c r="K193" i="2"/>
  <c r="R193" i="2"/>
  <c r="G193" i="2" s="1"/>
  <c r="H193" i="2" s="1"/>
  <c r="S193" i="2"/>
  <c r="T193" i="2"/>
  <c r="Z193" i="2"/>
  <c r="I193" i="2"/>
  <c r="P147" i="2"/>
  <c r="Q147" i="2"/>
  <c r="T147" i="2"/>
  <c r="W147" i="2"/>
  <c r="J147" i="2"/>
  <c r="K147" i="2"/>
  <c r="N147" i="2"/>
  <c r="I147" i="2"/>
  <c r="G147" i="2" s="1"/>
  <c r="H147" i="2" s="1"/>
  <c r="P111" i="2"/>
  <c r="J111" i="2"/>
  <c r="K111" i="2"/>
  <c r="G111" i="2" s="1"/>
  <c r="H111" i="2" s="1"/>
  <c r="N111" i="2"/>
  <c r="Q111" i="2"/>
  <c r="X111" i="2"/>
  <c r="R90" i="2"/>
  <c r="N90" i="2"/>
  <c r="K90" i="2"/>
  <c r="Q90" i="2"/>
  <c r="T90" i="2"/>
  <c r="O190" i="2"/>
  <c r="N190" i="2"/>
  <c r="Q190" i="2"/>
  <c r="W190" i="2"/>
  <c r="Y190" i="2"/>
  <c r="K190" i="2"/>
  <c r="I190" i="2"/>
  <c r="T96" i="2"/>
  <c r="Q96" i="2"/>
  <c r="K96" i="2"/>
  <c r="G96" i="2" s="1"/>
  <c r="H96" i="2" s="1"/>
  <c r="N96" i="2"/>
  <c r="Z96" i="2"/>
  <c r="X96" i="2"/>
  <c r="X70" i="2"/>
  <c r="K70" i="2"/>
  <c r="N70" i="2"/>
  <c r="Q70" i="2"/>
  <c r="T70" i="2"/>
  <c r="O51" i="2"/>
  <c r="X51" i="2"/>
  <c r="W51" i="2"/>
  <c r="K51" i="2"/>
  <c r="G51" i="2" s="1"/>
  <c r="H51" i="2" s="1"/>
  <c r="I51" i="2"/>
  <c r="X28" i="2"/>
  <c r="J28" i="2"/>
  <c r="G28" i="2" s="1"/>
  <c r="H28" i="2" s="1"/>
  <c r="N28" i="2"/>
  <c r="Y28" i="2"/>
  <c r="S28" i="2"/>
  <c r="R28" i="2"/>
  <c r="K28" i="2"/>
  <c r="W28" i="2"/>
  <c r="P28" i="2"/>
  <c r="L28" i="2"/>
  <c r="M179" i="2"/>
  <c r="P116" i="2"/>
  <c r="P177" i="2"/>
  <c r="AB181" i="1"/>
  <c r="X168" i="1"/>
  <c r="U123" i="1"/>
  <c r="R105" i="1"/>
  <c r="Z215" i="2"/>
  <c r="V215" i="2"/>
  <c r="P220" i="2"/>
  <c r="M167" i="2"/>
  <c r="J57" i="2"/>
  <c r="Y211" i="2"/>
  <c r="V161" i="2"/>
  <c r="J134" i="2"/>
  <c r="AF139" i="1"/>
  <c r="X115" i="1"/>
  <c r="W115" i="1"/>
  <c r="AG109" i="1"/>
  <c r="AF109" i="1"/>
  <c r="Q171" i="1"/>
  <c r="R171" i="1"/>
  <c r="U171" i="1"/>
  <c r="X171" i="1"/>
  <c r="AA171" i="1"/>
  <c r="AG171" i="1"/>
  <c r="AF171" i="1"/>
  <c r="Q162" i="1"/>
  <c r="R162" i="1"/>
  <c r="U162" i="1"/>
  <c r="AD162" i="1"/>
  <c r="W162" i="1"/>
  <c r="AC162" i="1"/>
  <c r="R153" i="1"/>
  <c r="AA153" i="1"/>
  <c r="AC153" i="1"/>
  <c r="AF153" i="1"/>
  <c r="T153" i="1"/>
  <c r="Z144" i="1"/>
  <c r="AF144" i="1"/>
  <c r="Q135" i="1"/>
  <c r="T135" i="1"/>
  <c r="X135" i="1"/>
  <c r="W135" i="1"/>
  <c r="Q126" i="1"/>
  <c r="W126" i="1"/>
  <c r="Q117" i="1"/>
  <c r="T117" i="1"/>
  <c r="Q108" i="1"/>
  <c r="X108" i="1"/>
  <c r="AA108" i="1"/>
  <c r="AD108" i="1"/>
  <c r="AG108" i="1"/>
  <c r="AF108" i="1"/>
  <c r="W108" i="1"/>
  <c r="AC108" i="1"/>
  <c r="U90" i="1"/>
  <c r="AA90" i="1"/>
  <c r="W90" i="1"/>
  <c r="Q90" i="1"/>
  <c r="X90" i="1"/>
  <c r="AD90" i="1"/>
  <c r="AG90" i="1"/>
  <c r="AC90" i="1"/>
  <c r="AA81" i="1"/>
  <c r="T81" i="1"/>
  <c r="AF81" i="1"/>
  <c r="U72" i="1"/>
  <c r="X72" i="1"/>
  <c r="AD72" i="1"/>
  <c r="AG72" i="1"/>
  <c r="AF72" i="1"/>
  <c r="T72" i="1"/>
  <c r="AA72" i="1"/>
  <c r="W72" i="1"/>
  <c r="AG94" i="1"/>
  <c r="AF94" i="1"/>
  <c r="W94" i="1"/>
  <c r="Z102" i="1"/>
  <c r="AA102" i="1"/>
  <c r="AF102" i="1"/>
  <c r="T102" i="1"/>
  <c r="P206" i="2"/>
  <c r="J127" i="2"/>
  <c r="J102" i="2"/>
  <c r="J84" i="2"/>
  <c r="J75" i="2"/>
  <c r="P30" i="2"/>
  <c r="V107" i="2"/>
  <c r="J211" i="2"/>
  <c r="J216" i="2"/>
  <c r="J197" i="2"/>
  <c r="J163" i="2"/>
  <c r="M112" i="2"/>
  <c r="S109" i="2"/>
  <c r="V102" i="2"/>
  <c r="S93" i="2"/>
  <c r="V84" i="2"/>
  <c r="V75" i="2"/>
  <c r="S66" i="2"/>
  <c r="V57" i="2"/>
  <c r="Y174" i="2"/>
  <c r="P161" i="2"/>
  <c r="P215" i="2"/>
  <c r="M152" i="2"/>
  <c r="X181" i="1"/>
  <c r="V181" i="1"/>
  <c r="AE181" i="1"/>
  <c r="AD176" i="1"/>
  <c r="Q176" i="1"/>
  <c r="W169" i="1"/>
  <c r="W121" i="1"/>
  <c r="W109" i="1"/>
  <c r="AG157" i="1"/>
  <c r="W157" i="1"/>
  <c r="AF127" i="1"/>
  <c r="W127" i="1"/>
  <c r="Q85" i="1"/>
  <c r="W85" i="1"/>
  <c r="AG162" i="1"/>
  <c r="AD81" i="1"/>
  <c r="Z96" i="1"/>
  <c r="X96" i="1"/>
  <c r="AD96" i="1"/>
  <c r="AG96" i="1"/>
  <c r="T96" i="1"/>
  <c r="Q96" i="1"/>
  <c r="R96" i="1"/>
  <c r="AF96" i="1"/>
  <c r="Z69" i="1"/>
  <c r="AA69" i="1"/>
  <c r="W69" i="1"/>
  <c r="Q69" i="1"/>
  <c r="R69" i="1"/>
  <c r="AC69" i="1"/>
  <c r="W60" i="1"/>
  <c r="AC60" i="1"/>
  <c r="AC42" i="1"/>
  <c r="W42" i="1"/>
  <c r="T42" i="1"/>
  <c r="Y179" i="1"/>
  <c r="Z179" i="1"/>
  <c r="P179" i="1"/>
  <c r="Q175" i="2"/>
  <c r="T175" i="2"/>
  <c r="S175" i="2"/>
  <c r="K175" i="2"/>
  <c r="K123" i="2"/>
  <c r="S123" i="2"/>
  <c r="V123" i="2"/>
  <c r="Z123" i="2"/>
  <c r="O171" i="2"/>
  <c r="R171" i="2"/>
  <c r="K171" i="2"/>
  <c r="T171" i="2"/>
  <c r="O132" i="2"/>
  <c r="M132" i="2"/>
  <c r="T132" i="2"/>
  <c r="X105" i="2"/>
  <c r="R105" i="2"/>
  <c r="O105" i="2"/>
  <c r="X138" i="2"/>
  <c r="W138" i="2"/>
  <c r="O138" i="2"/>
  <c r="N138" i="2"/>
  <c r="T88" i="2"/>
  <c r="V88" i="2"/>
  <c r="N63" i="2"/>
  <c r="X63" i="2"/>
  <c r="W63" i="2"/>
  <c r="T63" i="2"/>
  <c r="X43" i="2"/>
  <c r="O43" i="2"/>
  <c r="W43" i="2"/>
  <c r="S43" i="2"/>
  <c r="U24" i="2"/>
  <c r="N24" i="2"/>
  <c r="Q24" i="2"/>
  <c r="R24" i="2"/>
  <c r="AG147" i="1"/>
  <c r="AG156" i="1"/>
  <c r="AG180" i="1"/>
  <c r="AD147" i="1"/>
  <c r="AD174" i="1"/>
  <c r="AA120" i="1"/>
  <c r="U45" i="1"/>
  <c r="Z105" i="1"/>
  <c r="AF169" i="1"/>
  <c r="Q167" i="1"/>
  <c r="W166" i="1"/>
  <c r="W163" i="1"/>
  <c r="W154" i="1"/>
  <c r="AC147" i="1"/>
  <c r="AC144" i="1"/>
  <c r="AC135" i="1"/>
  <c r="W133" i="1"/>
  <c r="Q128" i="1"/>
  <c r="T126" i="1"/>
  <c r="AC117" i="1"/>
  <c r="T111" i="1"/>
  <c r="W106" i="1"/>
  <c r="AC102" i="1"/>
  <c r="AF97" i="1"/>
  <c r="AF88" i="1"/>
  <c r="T75" i="1"/>
  <c r="W70" i="1"/>
  <c r="AC66" i="1"/>
  <c r="W61" i="1"/>
  <c r="AC57" i="1"/>
  <c r="AC48" i="1"/>
  <c r="AF40" i="1"/>
  <c r="AC39" i="1"/>
  <c r="AF23" i="1"/>
  <c r="AF174" i="1"/>
  <c r="Q166" i="1"/>
  <c r="AF156" i="1"/>
  <c r="W147" i="1"/>
  <c r="Q139" i="1"/>
  <c r="AF135" i="1"/>
  <c r="AF126" i="1"/>
  <c r="AF117" i="1"/>
  <c r="AF57" i="1"/>
  <c r="AF48" i="1"/>
  <c r="W39" i="1"/>
  <c r="AG39" i="1"/>
  <c r="AG66" i="1"/>
  <c r="AG75" i="1"/>
  <c r="AG84" i="1"/>
  <c r="AG102" i="1"/>
  <c r="AG111" i="1"/>
  <c r="AG144" i="1"/>
  <c r="AG174" i="1"/>
  <c r="AD39" i="1"/>
  <c r="AD66" i="1"/>
  <c r="AD75" i="1"/>
  <c r="AD84" i="1"/>
  <c r="AD102" i="1"/>
  <c r="AD111" i="1"/>
  <c r="AD144" i="1"/>
  <c r="AA39" i="1"/>
  <c r="AA57" i="1"/>
  <c r="AA117" i="1"/>
  <c r="AA126" i="1"/>
  <c r="AA135" i="1"/>
  <c r="AA147" i="1"/>
  <c r="AA156" i="1"/>
  <c r="AA179" i="1"/>
  <c r="X48" i="1"/>
  <c r="X126" i="1"/>
  <c r="X144" i="1"/>
  <c r="X165" i="1"/>
  <c r="X174" i="1"/>
  <c r="U135" i="1"/>
  <c r="R66" i="1"/>
  <c r="R102" i="1"/>
  <c r="R111" i="1"/>
  <c r="Q144" i="1"/>
  <c r="Z66" i="1"/>
  <c r="AB179" i="1"/>
  <c r="V179" i="1"/>
  <c r="AF178" i="1"/>
  <c r="AF166" i="1"/>
  <c r="T165" i="1"/>
  <c r="AF163" i="1"/>
  <c r="Q152" i="1"/>
  <c r="W139" i="1"/>
  <c r="AF133" i="1"/>
  <c r="AC126" i="1"/>
  <c r="AC111" i="1"/>
  <c r="AF106" i="1"/>
  <c r="T84" i="1"/>
  <c r="AC75" i="1"/>
  <c r="AF70" i="1"/>
  <c r="AF61" i="1"/>
  <c r="T179" i="1"/>
  <c r="W144" i="1"/>
  <c r="W111" i="1"/>
  <c r="W102" i="1"/>
  <c r="W66" i="1"/>
  <c r="AF39" i="1"/>
  <c r="AG48" i="1"/>
  <c r="AG117" i="1"/>
  <c r="AG126" i="1"/>
  <c r="AG135" i="1"/>
  <c r="AD48" i="1"/>
  <c r="AD117" i="1"/>
  <c r="AD126" i="1"/>
  <c r="AD135" i="1"/>
  <c r="AD179" i="1"/>
  <c r="AA48" i="1"/>
  <c r="AA66" i="1"/>
  <c r="AA144" i="1"/>
  <c r="X66" i="1"/>
  <c r="X111" i="1"/>
  <c r="X159" i="1"/>
  <c r="U39" i="1"/>
  <c r="U66" i="1"/>
  <c r="U102" i="1"/>
  <c r="U111" i="1"/>
  <c r="U126" i="1"/>
  <c r="U159" i="1"/>
  <c r="U179" i="1"/>
  <c r="R57" i="1"/>
  <c r="R99" i="1"/>
  <c r="R108" i="1"/>
  <c r="R117" i="1"/>
  <c r="W179" i="1"/>
  <c r="Z114" i="1"/>
  <c r="S179" i="1"/>
  <c r="Q161" i="1"/>
  <c r="Q61" i="1"/>
  <c r="Q43" i="1"/>
  <c r="Q119" i="1"/>
  <c r="Q109" i="1"/>
  <c r="Q106" i="1"/>
  <c r="Q103" i="1"/>
  <c r="R168" i="1"/>
  <c r="U168" i="1"/>
  <c r="R126" i="1"/>
  <c r="Z168" i="1"/>
  <c r="Z162" i="1"/>
  <c r="Z126" i="1"/>
  <c r="Q87" i="1"/>
  <c r="Q164" i="1"/>
  <c r="Q143" i="1"/>
  <c r="Q125" i="1"/>
  <c r="Q163" i="1"/>
  <c r="Q160" i="1"/>
  <c r="Q136" i="1"/>
  <c r="Q133" i="1"/>
  <c r="Q130" i="1"/>
  <c r="Q97" i="1"/>
  <c r="Q94" i="1"/>
  <c r="Q76" i="1"/>
  <c r="Q58" i="1"/>
  <c r="AG40" i="1"/>
  <c r="AG133" i="1"/>
  <c r="X52" i="1"/>
  <c r="AG49" i="1"/>
  <c r="AG85" i="1"/>
  <c r="X106" i="1"/>
  <c r="X160" i="1"/>
  <c r="R159" i="1"/>
  <c r="AF180" i="1"/>
  <c r="Z171" i="1"/>
  <c r="Z135" i="1"/>
  <c r="Z117" i="1"/>
  <c r="Z78" i="1"/>
  <c r="T119" i="1"/>
  <c r="Q88" i="1"/>
  <c r="Q70" i="1"/>
  <c r="Q67" i="1"/>
  <c r="Q52" i="1"/>
  <c r="Q40" i="1"/>
  <c r="AG52" i="1"/>
  <c r="R135" i="1"/>
  <c r="R150" i="1"/>
  <c r="Z159" i="1"/>
  <c r="P178" i="2"/>
  <c r="P173" i="2"/>
  <c r="M156" i="2"/>
  <c r="J153" i="2"/>
  <c r="J126" i="2"/>
  <c r="S48" i="2"/>
  <c r="S189" i="2"/>
  <c r="P164" i="2"/>
  <c r="P192" i="2"/>
  <c r="X183" i="2"/>
  <c r="Q183" i="2"/>
  <c r="W183" i="2"/>
  <c r="I183" i="2"/>
  <c r="O183" i="2"/>
  <c r="R183" i="2"/>
  <c r="T149" i="2"/>
  <c r="K149" i="2"/>
  <c r="W149" i="2"/>
  <c r="U149" i="2"/>
  <c r="O175" i="2"/>
  <c r="Z175" i="2"/>
  <c r="T123" i="2"/>
  <c r="W123" i="2"/>
  <c r="I123" i="2"/>
  <c r="O123" i="2"/>
  <c r="U123" i="2"/>
  <c r="Q171" i="2"/>
  <c r="N171" i="2"/>
  <c r="Z171" i="2"/>
  <c r="L171" i="2"/>
  <c r="U171" i="2"/>
  <c r="S132" i="2"/>
  <c r="N132" i="2"/>
  <c r="Q132" i="2"/>
  <c r="Q105" i="2"/>
  <c r="I105" i="2"/>
  <c r="T87" i="2"/>
  <c r="N87" i="2"/>
  <c r="Z87" i="2"/>
  <c r="K87" i="2"/>
  <c r="R87" i="2"/>
  <c r="P138" i="2"/>
  <c r="K138" i="2"/>
  <c r="Z138" i="2"/>
  <c r="L138" i="2"/>
  <c r="R138" i="2"/>
  <c r="U138" i="2"/>
  <c r="J88" i="2"/>
  <c r="O88" i="2"/>
  <c r="N88" i="2"/>
  <c r="W88" i="2"/>
  <c r="I88" i="2"/>
  <c r="R63" i="2"/>
  <c r="K63" i="2"/>
  <c r="O63" i="2"/>
  <c r="U63" i="2"/>
  <c r="K43" i="2"/>
  <c r="T43" i="2"/>
  <c r="M43" i="2"/>
  <c r="Y43" i="2"/>
  <c r="R43" i="2"/>
  <c r="X24" i="2"/>
  <c r="O24" i="2"/>
  <c r="K24" i="2"/>
  <c r="I24" i="2"/>
  <c r="M215" i="2"/>
  <c r="Y203" i="2"/>
  <c r="S182" i="2"/>
  <c r="V176" i="2"/>
  <c r="S163" i="2"/>
  <c r="M138" i="2"/>
  <c r="Y132" i="2"/>
  <c r="Y123" i="2"/>
  <c r="V105" i="2"/>
  <c r="M105" i="2"/>
  <c r="S102" i="2"/>
  <c r="V93" i="2"/>
  <c r="J93" i="2"/>
  <c r="S87" i="2"/>
  <c r="J87" i="2"/>
  <c r="M84" i="2"/>
  <c r="S75" i="2"/>
  <c r="V66" i="2"/>
  <c r="J66" i="2"/>
  <c r="S63" i="2"/>
  <c r="J63" i="2"/>
  <c r="M57" i="2"/>
  <c r="Y24" i="2"/>
  <c r="P24" i="2"/>
  <c r="Y119" i="2"/>
  <c r="Y131" i="2"/>
  <c r="Y212" i="2"/>
  <c r="Y201" i="2"/>
  <c r="Y196" i="2"/>
  <c r="V149" i="2"/>
  <c r="V173" i="2"/>
  <c r="V171" i="2"/>
  <c r="V195" i="2"/>
  <c r="V199" i="2"/>
  <c r="V220" i="2"/>
  <c r="S164" i="2"/>
  <c r="S209" i="2"/>
  <c r="S203" i="2"/>
  <c r="S212" i="2"/>
  <c r="P175" i="2"/>
  <c r="P217" i="2"/>
  <c r="M119" i="2"/>
  <c r="J171" i="2"/>
  <c r="Y138" i="2"/>
  <c r="M123" i="2"/>
  <c r="N183" i="2"/>
  <c r="V175" i="2"/>
  <c r="S88" i="2"/>
  <c r="M88" i="2"/>
  <c r="Q84" i="2"/>
  <c r="I63" i="2"/>
  <c r="U43" i="2"/>
  <c r="T24" i="2"/>
  <c r="X171" i="2"/>
  <c r="U183" i="2"/>
  <c r="R132" i="2"/>
  <c r="L88" i="2"/>
  <c r="L105" i="2"/>
  <c r="L132" i="2"/>
  <c r="I132" i="2"/>
  <c r="I138" i="2"/>
  <c r="V132" i="2"/>
  <c r="K105" i="2"/>
  <c r="X87" i="2"/>
  <c r="G87" i="2" s="1"/>
  <c r="H87" i="2" s="1"/>
  <c r="L43" i="2"/>
  <c r="Z105" i="2"/>
  <c r="Z183" i="2"/>
  <c r="W24" i="2"/>
  <c r="W105" i="2"/>
  <c r="W132" i="2"/>
  <c r="W171" i="2"/>
  <c r="W175" i="2"/>
  <c r="T183" i="2"/>
  <c r="T138" i="2"/>
  <c r="Q43" i="2"/>
  <c r="Q88" i="2"/>
  <c r="Q123" i="2"/>
  <c r="N123" i="2"/>
  <c r="N175" i="2"/>
  <c r="K88" i="2"/>
  <c r="K132" i="2"/>
  <c r="Z164" i="2"/>
  <c r="X88" i="2"/>
  <c r="J43" i="2"/>
  <c r="R123" i="2"/>
  <c r="P43" i="2"/>
  <c r="N150" i="2"/>
  <c r="Q150" i="2"/>
  <c r="G150" i="2" s="1"/>
  <c r="H150" i="2" s="1"/>
  <c r="S159" i="2"/>
  <c r="K159" i="2"/>
  <c r="Z159" i="2"/>
  <c r="I159" i="2"/>
  <c r="L159" i="2"/>
  <c r="R159" i="2"/>
  <c r="I122" i="2"/>
  <c r="L122" i="2"/>
  <c r="O122" i="2"/>
  <c r="R122" i="2"/>
  <c r="J97" i="2"/>
  <c r="O97" i="2"/>
  <c r="K97" i="2"/>
  <c r="T97" i="2"/>
  <c r="R97" i="2"/>
  <c r="O79" i="2"/>
  <c r="Q79" i="2"/>
  <c r="Z79" i="2"/>
  <c r="L79" i="2"/>
  <c r="Z110" i="2"/>
  <c r="K110" i="2"/>
  <c r="L110" i="2"/>
  <c r="I110" i="2"/>
  <c r="Q78" i="2"/>
  <c r="I78" i="2"/>
  <c r="K55" i="2"/>
  <c r="T55" i="2"/>
  <c r="M55" i="2"/>
  <c r="R36" i="2"/>
  <c r="X36" i="2"/>
  <c r="U36" i="2"/>
  <c r="S172" i="2"/>
  <c r="J48" i="2"/>
  <c r="Y192" i="2"/>
  <c r="Y219" i="2"/>
  <c r="V143" i="2"/>
  <c r="V192" i="2"/>
  <c r="S192" i="2"/>
  <c r="P143" i="2"/>
  <c r="J143" i="2"/>
  <c r="J195" i="2"/>
  <c r="U101" i="2"/>
  <c r="U180" i="2"/>
  <c r="P189" i="2"/>
  <c r="AF101" i="1"/>
  <c r="AD101" i="1"/>
  <c r="AF92" i="1"/>
  <c r="AD92" i="1"/>
  <c r="AG89" i="1"/>
  <c r="AA89" i="1"/>
  <c r="R89" i="1"/>
  <c r="AD89" i="1"/>
  <c r="R86" i="1"/>
  <c r="AD86" i="1"/>
  <c r="T86" i="1"/>
  <c r="AG83" i="1"/>
  <c r="AD83" i="1"/>
  <c r="AA77" i="1"/>
  <c r="U77" i="1"/>
  <c r="T77" i="1"/>
  <c r="R71" i="1"/>
  <c r="U71" i="1"/>
  <c r="AA68" i="1"/>
  <c r="W68" i="1"/>
  <c r="U68" i="1"/>
  <c r="AD68" i="1"/>
  <c r="T68" i="1"/>
  <c r="R62" i="1"/>
  <c r="U62" i="1"/>
  <c r="AA62" i="1"/>
  <c r="AD62" i="1"/>
  <c r="AA59" i="1"/>
  <c r="U59" i="1"/>
  <c r="T59" i="1"/>
  <c r="AG56" i="1"/>
  <c r="R56" i="1"/>
  <c r="AD56" i="1"/>
  <c r="U50" i="1"/>
  <c r="R50" i="1"/>
  <c r="AD50" i="1"/>
  <c r="T50" i="1"/>
  <c r="R47" i="1"/>
  <c r="AD47" i="1"/>
  <c r="U44" i="1"/>
  <c r="AA44" i="1"/>
  <c r="AD44" i="1"/>
  <c r="AF38" i="1"/>
  <c r="AD38" i="1"/>
  <c r="U37" i="1"/>
  <c r="AG37" i="1"/>
  <c r="T37" i="1"/>
  <c r="AG35" i="1"/>
  <c r="R35" i="1"/>
  <c r="AD35" i="1"/>
  <c r="AA32" i="1"/>
  <c r="AD32" i="1"/>
  <c r="AD30" i="1"/>
  <c r="X30" i="1"/>
  <c r="AA30" i="1"/>
  <c r="R29" i="1"/>
  <c r="AD29" i="1"/>
  <c r="AF29" i="1"/>
  <c r="U28" i="1"/>
  <c r="AG28" i="1"/>
  <c r="T28" i="1"/>
  <c r="AG26" i="1"/>
  <c r="R26" i="1"/>
  <c r="AA26" i="1"/>
  <c r="AC172" i="1"/>
  <c r="Q172" i="1"/>
  <c r="T158" i="1"/>
  <c r="X142" i="1"/>
  <c r="AG142" i="1"/>
  <c r="X124" i="1"/>
  <c r="U124" i="1"/>
  <c r="Q124" i="1"/>
  <c r="AG100" i="1"/>
  <c r="Q100" i="1"/>
  <c r="AG73" i="1"/>
  <c r="Q73" i="1"/>
  <c r="T32" i="1"/>
  <c r="AG79" i="1"/>
  <c r="AD71" i="1"/>
  <c r="AD77" i="1"/>
  <c r="AA53" i="1"/>
  <c r="U56" i="1"/>
  <c r="AF148" i="1"/>
  <c r="W145" i="1"/>
  <c r="Z181" i="1"/>
  <c r="W172" i="1"/>
  <c r="R170" i="1"/>
  <c r="AA170" i="1"/>
  <c r="Q149" i="1"/>
  <c r="W148" i="1"/>
  <c r="AF142" i="1"/>
  <c r="Q140" i="1"/>
  <c r="U137" i="1"/>
  <c r="AD137" i="1"/>
  <c r="T137" i="1"/>
  <c r="AF124" i="1"/>
  <c r="Q122" i="1"/>
  <c r="AF115" i="1"/>
  <c r="W112" i="1"/>
  <c r="AD110" i="1"/>
  <c r="T110" i="1"/>
  <c r="Q101" i="1"/>
  <c r="W100" i="1"/>
  <c r="Q98" i="1"/>
  <c r="Q92" i="1"/>
  <c r="Q89" i="1"/>
  <c r="Q86" i="1"/>
  <c r="Q83" i="1"/>
  <c r="Q80" i="1"/>
  <c r="W79" i="1"/>
  <c r="Q77" i="1"/>
  <c r="W73" i="1"/>
  <c r="Q71" i="1"/>
  <c r="Q68" i="1"/>
  <c r="Q65" i="1"/>
  <c r="Q62" i="1"/>
  <c r="Q59" i="1"/>
  <c r="Q56" i="1"/>
  <c r="Q53" i="1"/>
  <c r="Q50" i="1"/>
  <c r="Q47" i="1"/>
  <c r="Q44" i="1"/>
  <c r="Q38" i="1"/>
  <c r="Q37" i="1"/>
  <c r="Q36" i="1"/>
  <c r="Q35" i="1"/>
  <c r="Q33" i="1"/>
  <c r="Q32" i="1"/>
  <c r="Q31" i="1"/>
  <c r="Q30" i="1"/>
  <c r="Q29" i="1"/>
  <c r="Q28" i="1"/>
  <c r="Q27" i="1"/>
  <c r="Q26" i="1"/>
  <c r="Q24" i="1"/>
  <c r="T157" i="1"/>
  <c r="Q157" i="1"/>
  <c r="U151" i="1"/>
  <c r="X151" i="1"/>
  <c r="AG151" i="1"/>
  <c r="Q151" i="1"/>
  <c r="Q148" i="1"/>
  <c r="Q142" i="1"/>
  <c r="T128" i="1"/>
  <c r="U121" i="1"/>
  <c r="AG121" i="1"/>
  <c r="Q121" i="1"/>
  <c r="Q115" i="1"/>
  <c r="Q112" i="1"/>
  <c r="T92" i="1"/>
  <c r="T89" i="1"/>
  <c r="AG82" i="1"/>
  <c r="Q82" i="1"/>
  <c r="Q79" i="1"/>
  <c r="T62" i="1"/>
  <c r="T56" i="1"/>
  <c r="T53" i="1"/>
  <c r="T47" i="1"/>
  <c r="T44" i="1"/>
  <c r="U43" i="1"/>
  <c r="X43" i="1"/>
  <c r="T38" i="1"/>
  <c r="T36" i="1"/>
  <c r="T29" i="1"/>
  <c r="T27" i="1"/>
  <c r="AG61" i="1"/>
  <c r="AG88" i="1"/>
  <c r="AG124" i="1"/>
  <c r="AG148" i="1"/>
  <c r="AG172" i="1"/>
  <c r="AD53" i="1"/>
  <c r="AD59" i="1"/>
  <c r="AA35" i="1"/>
  <c r="AA71" i="1"/>
  <c r="U32" i="1"/>
  <c r="Q177" i="1"/>
  <c r="Z177" i="1"/>
  <c r="U177" i="1"/>
  <c r="X177" i="1"/>
  <c r="AA177" i="1"/>
  <c r="AD177" i="1"/>
  <c r="R177" i="1"/>
  <c r="AG177" i="1"/>
  <c r="W177" i="1"/>
  <c r="Q153" i="1"/>
  <c r="Z153" i="1"/>
  <c r="U153" i="1"/>
  <c r="X153" i="1"/>
  <c r="AD153" i="1"/>
  <c r="W153" i="1"/>
  <c r="Q141" i="1"/>
  <c r="Z141" i="1"/>
  <c r="R141" i="1"/>
  <c r="U141" i="1"/>
  <c r="X141" i="1"/>
  <c r="AG141" i="1"/>
  <c r="AA141" i="1"/>
  <c r="AD141" i="1"/>
  <c r="AF141" i="1"/>
  <c r="AG98" i="1"/>
  <c r="R98" i="1"/>
  <c r="AA98" i="1"/>
  <c r="R95" i="1"/>
  <c r="AD95" i="1"/>
  <c r="T95" i="1"/>
  <c r="R80" i="1"/>
  <c r="U80" i="1"/>
  <c r="AD80" i="1"/>
  <c r="AG74" i="1"/>
  <c r="R74" i="1"/>
  <c r="AD74" i="1"/>
  <c r="AG65" i="1"/>
  <c r="AF65" i="1"/>
  <c r="AD65" i="1"/>
  <c r="R65" i="1"/>
  <c r="U65" i="1"/>
  <c r="W41" i="1"/>
  <c r="R41" i="1"/>
  <c r="AD41" i="1"/>
  <c r="T41" i="1"/>
  <c r="U34" i="1"/>
  <c r="X34" i="1"/>
  <c r="T34" i="1"/>
  <c r="X31" i="1"/>
  <c r="T31" i="1"/>
  <c r="W25" i="1"/>
  <c r="X25" i="1"/>
  <c r="T25" i="1"/>
  <c r="X178" i="1"/>
  <c r="Q178" i="1"/>
  <c r="AC145" i="1"/>
  <c r="AG145" i="1"/>
  <c r="AC118" i="1"/>
  <c r="AG118" i="1"/>
  <c r="T83" i="1"/>
  <c r="T80" i="1"/>
  <c r="T30" i="1"/>
  <c r="AG34" i="1"/>
  <c r="AF172" i="1"/>
  <c r="AA143" i="1"/>
  <c r="AD143" i="1"/>
  <c r="W118" i="1"/>
  <c r="R116" i="1"/>
  <c r="AA116" i="1"/>
  <c r="AF112" i="1"/>
  <c r="Z101" i="1"/>
  <c r="AF100" i="1"/>
  <c r="Z98" i="1"/>
  <c r="Z95" i="1"/>
  <c r="Z92" i="1"/>
  <c r="Z89" i="1"/>
  <c r="Z86" i="1"/>
  <c r="Z83" i="1"/>
  <c r="Z80" i="1"/>
  <c r="AF79" i="1"/>
  <c r="Z77" i="1"/>
  <c r="Z74" i="1"/>
  <c r="AF73" i="1"/>
  <c r="Z71" i="1"/>
  <c r="Z68" i="1"/>
  <c r="Z65" i="1"/>
  <c r="Z62" i="1"/>
  <c r="Z59" i="1"/>
  <c r="Z56" i="1"/>
  <c r="Z53" i="1"/>
  <c r="Z50" i="1"/>
  <c r="Z47" i="1"/>
  <c r="Z44" i="1"/>
  <c r="Z41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U175" i="1"/>
  <c r="AG175" i="1"/>
  <c r="Q175" i="1"/>
  <c r="T170" i="1"/>
  <c r="X169" i="1"/>
  <c r="AG169" i="1"/>
  <c r="U154" i="1"/>
  <c r="AG154" i="1"/>
  <c r="Q154" i="1"/>
  <c r="U127" i="1"/>
  <c r="AG127" i="1"/>
  <c r="Q127" i="1"/>
  <c r="T101" i="1"/>
  <c r="T98" i="1"/>
  <c r="AG91" i="1"/>
  <c r="Q91" i="1"/>
  <c r="T74" i="1"/>
  <c r="T71" i="1"/>
  <c r="AG64" i="1"/>
  <c r="Q64" i="1"/>
  <c r="AG55" i="1"/>
  <c r="Q55" i="1"/>
  <c r="U46" i="1"/>
  <c r="AG46" i="1"/>
  <c r="Q46" i="1"/>
  <c r="T35" i="1"/>
  <c r="T33" i="1"/>
  <c r="T26" i="1"/>
  <c r="T24" i="1"/>
  <c r="AG25" i="1"/>
  <c r="AG70" i="1"/>
  <c r="AG97" i="1"/>
  <c r="AG115" i="1"/>
  <c r="AG178" i="1"/>
  <c r="AD26" i="1"/>
  <c r="U74" i="1"/>
  <c r="U178" i="1"/>
  <c r="Q60" i="1"/>
  <c r="Z60" i="1"/>
  <c r="R60" i="1"/>
  <c r="AD60" i="1"/>
  <c r="U60" i="1"/>
  <c r="X60" i="1"/>
  <c r="AA60" i="1"/>
  <c r="AG60" i="1"/>
  <c r="AF60" i="1"/>
  <c r="Q51" i="1"/>
  <c r="X51" i="1"/>
  <c r="Z51" i="1"/>
  <c r="R51" i="1"/>
  <c r="U51" i="1"/>
  <c r="AD51" i="1"/>
  <c r="AA51" i="1"/>
  <c r="AG51" i="1"/>
  <c r="AF51" i="1"/>
  <c r="Q42" i="1"/>
  <c r="Z42" i="1"/>
  <c r="U42" i="1"/>
  <c r="X42" i="1"/>
  <c r="AA42" i="1"/>
  <c r="AD42" i="1"/>
  <c r="AG42" i="1"/>
  <c r="AF42" i="1"/>
  <c r="X156" i="1"/>
  <c r="AD156" i="1"/>
  <c r="Q132" i="1"/>
  <c r="Z132" i="1"/>
  <c r="X132" i="1"/>
  <c r="U132" i="1"/>
  <c r="Q84" i="1"/>
  <c r="Z84" i="1"/>
  <c r="U84" i="1"/>
  <c r="X84" i="1"/>
  <c r="R84" i="1"/>
  <c r="R63" i="1"/>
  <c r="U63" i="1"/>
  <c r="X63" i="1"/>
  <c r="X54" i="1"/>
  <c r="AA54" i="1"/>
  <c r="AG130" i="1"/>
  <c r="Q75" i="1"/>
  <c r="Z75" i="1"/>
  <c r="R75" i="1"/>
  <c r="U75" i="1"/>
  <c r="X75" i="1"/>
  <c r="AA75" i="1"/>
  <c r="X102" i="1"/>
  <c r="X123" i="1"/>
  <c r="X150" i="1"/>
  <c r="X162" i="1"/>
  <c r="X180" i="1"/>
  <c r="U57" i="1"/>
  <c r="U117" i="1"/>
  <c r="U150" i="1"/>
  <c r="R39" i="1"/>
  <c r="R123" i="1"/>
  <c r="Z150" i="1"/>
  <c r="Z123" i="1"/>
  <c r="Z57" i="1"/>
  <c r="Z48" i="1"/>
  <c r="Z39" i="1"/>
  <c r="Z158" i="2"/>
  <c r="Y158" i="2"/>
  <c r="S158" i="2"/>
  <c r="X146" i="2"/>
  <c r="M146" i="2"/>
  <c r="P146" i="2"/>
  <c r="S146" i="2"/>
  <c r="V146" i="2"/>
  <c r="V129" i="2"/>
  <c r="M129" i="2"/>
  <c r="R114" i="2"/>
  <c r="P114" i="2"/>
  <c r="X49" i="2"/>
  <c r="R49" i="2"/>
  <c r="Z39" i="2"/>
  <c r="S39" i="2"/>
  <c r="P39" i="2"/>
  <c r="R22" i="2"/>
  <c r="O22" i="2"/>
  <c r="U56" i="2"/>
  <c r="X56" i="2"/>
  <c r="L83" i="2"/>
  <c r="R83" i="2"/>
  <c r="U83" i="2"/>
  <c r="K108" i="2"/>
  <c r="U108" i="2"/>
  <c r="S108" i="2"/>
  <c r="U125" i="2"/>
  <c r="P125" i="2"/>
  <c r="Y125" i="2"/>
  <c r="M125" i="2"/>
  <c r="W135" i="2"/>
  <c r="S135" i="2"/>
  <c r="J135" i="2"/>
  <c r="V152" i="2"/>
  <c r="R152" i="2"/>
  <c r="J152" i="2"/>
  <c r="Y152" i="2"/>
  <c r="T184" i="2"/>
  <c r="Y184" i="2"/>
  <c r="M184" i="2"/>
  <c r="M214" i="2"/>
  <c r="P214" i="2"/>
  <c r="V214" i="2"/>
  <c r="X121" i="2"/>
  <c r="U121" i="2"/>
  <c r="V121" i="2"/>
  <c r="L130" i="2"/>
  <c r="V130" i="2"/>
  <c r="V139" i="2"/>
  <c r="M139" i="2"/>
  <c r="X148" i="2"/>
  <c r="V148" i="2"/>
  <c r="M148" i="2"/>
  <c r="U157" i="2"/>
  <c r="V157" i="2"/>
  <c r="O157" i="2"/>
  <c r="X157" i="2"/>
  <c r="M157" i="2"/>
  <c r="R166" i="2"/>
  <c r="X166" i="2"/>
  <c r="M166" i="2"/>
  <c r="L166" i="2"/>
  <c r="T177" i="2"/>
  <c r="U177" i="2"/>
  <c r="Y177" i="2"/>
  <c r="J177" i="2"/>
  <c r="U187" i="2"/>
  <c r="S187" i="2"/>
  <c r="Y187" i="2"/>
  <c r="Q197" i="2"/>
  <c r="U197" i="2"/>
  <c r="M197" i="2"/>
  <c r="Y197" i="2"/>
  <c r="V197" i="2"/>
  <c r="X216" i="2"/>
  <c r="P216" i="2"/>
  <c r="V216" i="2"/>
  <c r="U170" i="2"/>
  <c r="J170" i="2"/>
  <c r="S170" i="2"/>
  <c r="R179" i="2"/>
  <c r="U179" i="2"/>
  <c r="X179" i="2"/>
  <c r="J179" i="2"/>
  <c r="Z188" i="2"/>
  <c r="J188" i="2"/>
  <c r="P188" i="2"/>
  <c r="S188" i="2"/>
  <c r="T202" i="2"/>
  <c r="O202" i="2"/>
  <c r="J202" i="2"/>
  <c r="M202" i="2"/>
  <c r="P202" i="2"/>
  <c r="S202" i="2"/>
  <c r="S213" i="2"/>
  <c r="V213" i="2"/>
  <c r="Q213" i="2"/>
  <c r="J213" i="2"/>
  <c r="M213" i="2"/>
  <c r="P213" i="2"/>
  <c r="Y213" i="2"/>
  <c r="X198" i="2"/>
  <c r="U198" i="2"/>
  <c r="J198" i="2"/>
  <c r="M198" i="2"/>
  <c r="P198" i="2"/>
  <c r="S198" i="2"/>
  <c r="S207" i="2"/>
  <c r="L207" i="2"/>
  <c r="X207" i="2"/>
  <c r="V207" i="2"/>
  <c r="Y207" i="2"/>
  <c r="R218" i="2"/>
  <c r="J218" i="2"/>
  <c r="M218" i="2"/>
  <c r="P218" i="2"/>
  <c r="Y218" i="2"/>
  <c r="O158" i="2"/>
  <c r="X22" i="2"/>
  <c r="X152" i="2"/>
  <c r="Y114" i="2"/>
  <c r="Y39" i="2"/>
  <c r="V125" i="2"/>
  <c r="S125" i="2"/>
  <c r="S214" i="2"/>
  <c r="S177" i="2"/>
  <c r="P152" i="2"/>
  <c r="P184" i="2"/>
  <c r="T198" i="2"/>
  <c r="X213" i="2"/>
  <c r="R112" i="2"/>
  <c r="Y102" i="2"/>
  <c r="P102" i="2"/>
  <c r="Y93" i="2"/>
  <c r="Y84" i="2"/>
  <c r="Y75" i="2"/>
  <c r="Y66" i="2"/>
  <c r="Y57" i="2"/>
  <c r="P57" i="2"/>
  <c r="Y30" i="2"/>
  <c r="V119" i="2"/>
  <c r="S196" i="2"/>
  <c r="J164" i="2"/>
  <c r="I119" i="2"/>
  <c r="W119" i="2"/>
  <c r="R119" i="2"/>
  <c r="Q119" i="2"/>
  <c r="T93" i="2"/>
  <c r="I93" i="2"/>
  <c r="O93" i="2"/>
  <c r="R93" i="2"/>
  <c r="X93" i="2"/>
  <c r="I84" i="2"/>
  <c r="N84" i="2"/>
  <c r="O84" i="2"/>
  <c r="X84" i="2"/>
  <c r="T75" i="2"/>
  <c r="K75" i="2"/>
  <c r="W66" i="2"/>
  <c r="T66" i="2"/>
  <c r="I66" i="2"/>
  <c r="R66" i="2"/>
  <c r="X66" i="2"/>
  <c r="O66" i="2"/>
  <c r="Q66" i="2"/>
  <c r="N57" i="2"/>
  <c r="O57" i="2"/>
  <c r="I57" i="2"/>
  <c r="Q57" i="2"/>
  <c r="O30" i="2"/>
  <c r="X30" i="2"/>
  <c r="Q30" i="2"/>
  <c r="Z26" i="2"/>
  <c r="U26" i="2"/>
  <c r="I35" i="2"/>
  <c r="Z35" i="2"/>
  <c r="U35" i="2"/>
  <c r="I53" i="2"/>
  <c r="Z53" i="2"/>
  <c r="U53" i="2"/>
  <c r="T53" i="2"/>
  <c r="Q62" i="2"/>
  <c r="W62" i="2"/>
  <c r="K71" i="2"/>
  <c r="W71" i="2"/>
  <c r="U71" i="2"/>
  <c r="U80" i="2"/>
  <c r="W80" i="2"/>
  <c r="Z89" i="2"/>
  <c r="U89" i="2"/>
  <c r="W89" i="2"/>
  <c r="T98" i="2"/>
  <c r="W98" i="2"/>
  <c r="U98" i="2"/>
  <c r="Z107" i="2"/>
  <c r="W107" i="2"/>
  <c r="L117" i="2"/>
  <c r="K117" i="2"/>
  <c r="I134" i="2"/>
  <c r="T134" i="2"/>
  <c r="L134" i="2"/>
  <c r="K144" i="2"/>
  <c r="W144" i="2"/>
  <c r="R144" i="2"/>
  <c r="Q161" i="2"/>
  <c r="Z161" i="2"/>
  <c r="R161" i="2"/>
  <c r="T206" i="2"/>
  <c r="Z206" i="2"/>
  <c r="L206" i="2"/>
  <c r="U206" i="2"/>
  <c r="X206" i="2"/>
  <c r="M206" i="2"/>
  <c r="W206" i="2"/>
  <c r="K109" i="2"/>
  <c r="R109" i="2"/>
  <c r="W109" i="2"/>
  <c r="I109" i="2"/>
  <c r="O109" i="2"/>
  <c r="T109" i="2"/>
  <c r="U109" i="2"/>
  <c r="T118" i="2"/>
  <c r="I118" i="2"/>
  <c r="R118" i="2"/>
  <c r="O118" i="2"/>
  <c r="U118" i="2"/>
  <c r="O127" i="2"/>
  <c r="U127" i="2"/>
  <c r="I127" i="2"/>
  <c r="R127" i="2"/>
  <c r="Z136" i="2"/>
  <c r="R136" i="2"/>
  <c r="I136" i="2"/>
  <c r="O136" i="2"/>
  <c r="U136" i="2"/>
  <c r="W145" i="2"/>
  <c r="Q145" i="2"/>
  <c r="I145" i="2"/>
  <c r="O145" i="2"/>
  <c r="N154" i="2"/>
  <c r="O154" i="2"/>
  <c r="Q154" i="2"/>
  <c r="I154" i="2"/>
  <c r="U154" i="2"/>
  <c r="R154" i="2"/>
  <c r="R163" i="2"/>
  <c r="O163" i="2"/>
  <c r="I163" i="2"/>
  <c r="I169" i="2"/>
  <c r="Z169" i="2"/>
  <c r="W169" i="2"/>
  <c r="O169" i="2"/>
  <c r="U169" i="2"/>
  <c r="N186" i="2"/>
  <c r="Z186" i="2"/>
  <c r="O186" i="2"/>
  <c r="U186" i="2"/>
  <c r="R196" i="2"/>
  <c r="Q196" i="2"/>
  <c r="Z196" i="2"/>
  <c r="O196" i="2"/>
  <c r="I209" i="2"/>
  <c r="U209" i="2"/>
  <c r="M209" i="2"/>
  <c r="N167" i="2"/>
  <c r="L167" i="2"/>
  <c r="R167" i="2"/>
  <c r="Z176" i="2"/>
  <c r="R176" i="2"/>
  <c r="T176" i="2"/>
  <c r="L176" i="2"/>
  <c r="W185" i="2"/>
  <c r="K185" i="2"/>
  <c r="L185" i="2"/>
  <c r="R185" i="2"/>
  <c r="Q194" i="2"/>
  <c r="W194" i="2"/>
  <c r="T194" i="2"/>
  <c r="L194" i="2"/>
  <c r="Z194" i="2"/>
  <c r="Q211" i="2"/>
  <c r="W211" i="2"/>
  <c r="O211" i="2"/>
  <c r="X211" i="2"/>
  <c r="U211" i="2"/>
  <c r="T220" i="2"/>
  <c r="Z220" i="2"/>
  <c r="I220" i="2"/>
  <c r="R204" i="2"/>
  <c r="W204" i="2"/>
  <c r="O204" i="2"/>
  <c r="X204" i="2"/>
  <c r="I204" i="2"/>
  <c r="I212" i="2"/>
  <c r="T212" i="2"/>
  <c r="J212" i="2"/>
  <c r="X209" i="2"/>
  <c r="Q93" i="2"/>
  <c r="U145" i="2"/>
  <c r="R84" i="2"/>
  <c r="R145" i="2"/>
  <c r="G190" i="2"/>
  <c r="H190" i="2" s="1"/>
  <c r="G113" i="2"/>
  <c r="H113" i="2" s="1"/>
  <c r="N164" i="2"/>
  <c r="K164" i="2"/>
  <c r="Q164" i="2"/>
  <c r="I164" i="2"/>
  <c r="O164" i="2"/>
  <c r="R164" i="2"/>
  <c r="U164" i="2"/>
  <c r="T164" i="2"/>
  <c r="M164" i="2"/>
  <c r="W164" i="2"/>
  <c r="G90" i="2"/>
  <c r="H90" i="2" s="1"/>
  <c r="G72" i="2"/>
  <c r="H72" i="2" s="1"/>
  <c r="G36" i="2"/>
  <c r="H36" i="2" s="1"/>
  <c r="S30" i="2"/>
  <c r="J30" i="2"/>
  <c r="Y134" i="2"/>
  <c r="Y164" i="2"/>
  <c r="V134" i="2"/>
  <c r="V164" i="2"/>
  <c r="V186" i="2"/>
  <c r="S131" i="2"/>
  <c r="S169" i="2"/>
  <c r="S204" i="2"/>
  <c r="P107" i="2"/>
  <c r="P185" i="2"/>
  <c r="P174" i="2"/>
  <c r="M161" i="2"/>
  <c r="M212" i="2"/>
  <c r="M174" i="2"/>
  <c r="J119" i="2"/>
  <c r="J161" i="2"/>
  <c r="J186" i="2"/>
  <c r="W192" i="2"/>
  <c r="N192" i="2"/>
  <c r="Q192" i="2"/>
  <c r="O192" i="2"/>
  <c r="U192" i="2"/>
  <c r="Z192" i="2"/>
  <c r="X192" i="2"/>
  <c r="J192" i="2"/>
  <c r="M192" i="2"/>
  <c r="R192" i="2"/>
  <c r="W156" i="2"/>
  <c r="Z156" i="2"/>
  <c r="Q156" i="2"/>
  <c r="R156" i="2"/>
  <c r="L156" i="2"/>
  <c r="X156" i="2"/>
  <c r="U156" i="2"/>
  <c r="L141" i="2"/>
  <c r="N141" i="2"/>
  <c r="Z141" i="2"/>
  <c r="Q141" i="2"/>
  <c r="U141" i="2"/>
  <c r="O141" i="2"/>
  <c r="N103" i="2"/>
  <c r="I103" i="2"/>
  <c r="T103" i="2"/>
  <c r="R103" i="2"/>
  <c r="O103" i="2"/>
  <c r="U103" i="2"/>
  <c r="N94" i="2"/>
  <c r="T94" i="2"/>
  <c r="U94" i="2"/>
  <c r="T85" i="2"/>
  <c r="U85" i="2"/>
  <c r="N76" i="2"/>
  <c r="I76" i="2"/>
  <c r="O76" i="2"/>
  <c r="T76" i="2"/>
  <c r="X76" i="2"/>
  <c r="R76" i="2"/>
  <c r="U76" i="2"/>
  <c r="N67" i="2"/>
  <c r="T67" i="2"/>
  <c r="U67" i="2"/>
  <c r="N58" i="2"/>
  <c r="T58" i="2"/>
  <c r="W116" i="2"/>
  <c r="J116" i="2"/>
  <c r="I168" i="2"/>
  <c r="J168" i="2"/>
  <c r="Q102" i="2"/>
  <c r="Q75" i="2"/>
  <c r="W30" i="2"/>
  <c r="X103" i="2"/>
  <c r="X164" i="2"/>
  <c r="R194" i="2"/>
  <c r="Q71" i="2"/>
  <c r="Q89" i="2"/>
  <c r="O114" i="2"/>
  <c r="X47" i="2"/>
  <c r="X83" i="2"/>
  <c r="X135" i="2"/>
  <c r="X170" i="2"/>
  <c r="U74" i="2"/>
  <c r="U114" i="2"/>
  <c r="R130" i="2"/>
  <c r="L74" i="2"/>
  <c r="I146" i="2"/>
  <c r="Q146" i="2"/>
  <c r="T146" i="2"/>
  <c r="R146" i="2"/>
  <c r="I129" i="2"/>
  <c r="Z129" i="2"/>
  <c r="Q129" i="2"/>
  <c r="R129" i="2"/>
  <c r="N114" i="2"/>
  <c r="Z114" i="2"/>
  <c r="Q114" i="2"/>
  <c r="X114" i="2"/>
  <c r="N49" i="2"/>
  <c r="O49" i="2"/>
  <c r="L49" i="2"/>
  <c r="R39" i="2"/>
  <c r="O39" i="2"/>
  <c r="X39" i="2"/>
  <c r="N22" i="2"/>
  <c r="T22" i="2"/>
  <c r="W29" i="2"/>
  <c r="L29" i="2"/>
  <c r="T29" i="2"/>
  <c r="R29" i="2"/>
  <c r="Z29" i="2"/>
  <c r="T38" i="2"/>
  <c r="Z38" i="2"/>
  <c r="K38" i="2"/>
  <c r="U38" i="2"/>
  <c r="X38" i="2"/>
  <c r="N38" i="2"/>
  <c r="T56" i="2"/>
  <c r="L56" i="2"/>
  <c r="R56" i="2"/>
  <c r="L65" i="2"/>
  <c r="U65" i="2"/>
  <c r="X65" i="2"/>
  <c r="K92" i="2"/>
  <c r="T92" i="2"/>
  <c r="L92" i="2"/>
  <c r="W92" i="2"/>
  <c r="R92" i="2"/>
  <c r="U92" i="2"/>
  <c r="X92" i="2"/>
  <c r="N101" i="2"/>
  <c r="R101" i="2"/>
  <c r="L101" i="2"/>
  <c r="I125" i="2"/>
  <c r="K125" i="2"/>
  <c r="Q125" i="2"/>
  <c r="X125" i="2"/>
  <c r="W152" i="2"/>
  <c r="T152" i="2"/>
  <c r="K162" i="2"/>
  <c r="W162" i="2"/>
  <c r="I162" i="2"/>
  <c r="X162" i="2"/>
  <c r="K184" i="2"/>
  <c r="Z184" i="2"/>
  <c r="I214" i="2"/>
  <c r="T214" i="2"/>
  <c r="T112" i="2"/>
  <c r="O112" i="2"/>
  <c r="L112" i="2"/>
  <c r="U112" i="2"/>
  <c r="X112" i="2"/>
  <c r="Q121" i="2"/>
  <c r="L121" i="2"/>
  <c r="R121" i="2"/>
  <c r="O121" i="2"/>
  <c r="I130" i="2"/>
  <c r="W130" i="2"/>
  <c r="T130" i="2"/>
  <c r="Z130" i="2"/>
  <c r="O130" i="2"/>
  <c r="Q139" i="2"/>
  <c r="K139" i="2"/>
  <c r="T139" i="2"/>
  <c r="O139" i="2"/>
  <c r="W139" i="2"/>
  <c r="L139" i="2"/>
  <c r="R139" i="2"/>
  <c r="U139" i="2"/>
  <c r="X139" i="2"/>
  <c r="T148" i="2"/>
  <c r="Q148" i="2"/>
  <c r="K148" i="2"/>
  <c r="N148" i="2"/>
  <c r="L148" i="2"/>
  <c r="R148" i="2"/>
  <c r="Z148" i="2"/>
  <c r="O148" i="2"/>
  <c r="K157" i="2"/>
  <c r="T157" i="2"/>
  <c r="L157" i="2"/>
  <c r="R157" i="2"/>
  <c r="I166" i="2"/>
  <c r="Q166" i="2"/>
  <c r="O166" i="2"/>
  <c r="U166" i="2"/>
  <c r="Q187" i="2"/>
  <c r="I187" i="2"/>
  <c r="O187" i="2"/>
  <c r="R187" i="2"/>
  <c r="N216" i="2"/>
  <c r="I216" i="2"/>
  <c r="Q170" i="2"/>
  <c r="K170" i="2"/>
  <c r="O170" i="2"/>
  <c r="L179" i="2"/>
  <c r="Q179" i="2"/>
  <c r="W179" i="2"/>
  <c r="O179" i="2"/>
  <c r="L188" i="2"/>
  <c r="O188" i="2"/>
  <c r="R188" i="2"/>
  <c r="U188" i="2"/>
  <c r="X188" i="2"/>
  <c r="K202" i="2"/>
  <c r="R202" i="2"/>
  <c r="I213" i="2"/>
  <c r="L213" i="2"/>
  <c r="U213" i="2"/>
  <c r="Q198" i="2"/>
  <c r="O198" i="2"/>
  <c r="L198" i="2"/>
  <c r="I207" i="2"/>
  <c r="O207" i="2"/>
  <c r="L218" i="2"/>
  <c r="W218" i="2"/>
  <c r="T218" i="2"/>
  <c r="U146" i="2"/>
  <c r="R125" i="2"/>
  <c r="G100" i="2"/>
  <c r="H100" i="2" s="1"/>
  <c r="G91" i="2"/>
  <c r="H91" i="2" s="1"/>
  <c r="G82" i="2"/>
  <c r="H82" i="2" s="1"/>
  <c r="W47" i="2"/>
  <c r="X129" i="2"/>
  <c r="X29" i="2"/>
  <c r="X74" i="2"/>
  <c r="X108" i="2"/>
  <c r="X130" i="2"/>
  <c r="X202" i="2"/>
  <c r="U135" i="2"/>
  <c r="U152" i="2"/>
  <c r="U29" i="2"/>
  <c r="U47" i="2"/>
  <c r="U130" i="2"/>
  <c r="U148" i="2"/>
  <c r="U207" i="2"/>
  <c r="R47" i="2"/>
  <c r="R170" i="2"/>
  <c r="R213" i="2"/>
  <c r="O177" i="2"/>
  <c r="L38" i="2"/>
  <c r="I202" i="2"/>
  <c r="G70" i="2"/>
  <c r="H70" i="2" s="1"/>
  <c r="T49" i="2"/>
  <c r="G175" i="2"/>
  <c r="H175" i="2" s="1"/>
  <c r="G106" i="2"/>
  <c r="H106" i="2" s="1"/>
  <c r="L205" i="2"/>
  <c r="T205" i="2"/>
  <c r="W205" i="2"/>
  <c r="K205" i="2"/>
  <c r="N205" i="2"/>
  <c r="S23" i="2"/>
  <c r="J23" i="2"/>
  <c r="V23" i="2"/>
  <c r="P23" i="2"/>
  <c r="M23" i="2"/>
  <c r="Y23" i="2"/>
  <c r="Q23" i="2"/>
  <c r="K23" i="2"/>
  <c r="N23" i="2"/>
  <c r="W23" i="2"/>
  <c r="T23" i="2"/>
  <c r="S59" i="2"/>
  <c r="J59" i="2"/>
  <c r="Y59" i="2"/>
  <c r="V59" i="2"/>
  <c r="P59" i="2"/>
  <c r="Z59" i="2"/>
  <c r="T59" i="2"/>
  <c r="M59" i="2"/>
  <c r="N59" i="2"/>
  <c r="S95" i="2"/>
  <c r="J95" i="2"/>
  <c r="V95" i="2"/>
  <c r="M95" i="2"/>
  <c r="Y95" i="2"/>
  <c r="P95" i="2"/>
  <c r="Q143" i="2"/>
  <c r="N143" i="2"/>
  <c r="T143" i="2"/>
  <c r="Z143" i="2"/>
  <c r="K143" i="2"/>
  <c r="T222" i="2"/>
  <c r="Z222" i="2"/>
  <c r="K222" i="2"/>
  <c r="J142" i="2"/>
  <c r="V142" i="2"/>
  <c r="M142" i="2"/>
  <c r="S142" i="2"/>
  <c r="Z142" i="2"/>
  <c r="N142" i="2"/>
  <c r="Y178" i="2"/>
  <c r="M178" i="2"/>
  <c r="R178" i="2"/>
  <c r="N178" i="2"/>
  <c r="T178" i="2"/>
  <c r="K178" i="2"/>
  <c r="S173" i="2"/>
  <c r="Y173" i="2"/>
  <c r="K173" i="2"/>
  <c r="N173" i="2"/>
  <c r="L203" i="2"/>
  <c r="T203" i="2"/>
  <c r="W203" i="2"/>
  <c r="Z203" i="2"/>
  <c r="K203" i="2"/>
  <c r="N203" i="2"/>
  <c r="M210" i="2"/>
  <c r="V210" i="2"/>
  <c r="S210" i="2"/>
  <c r="Q210" i="2"/>
  <c r="K210" i="2"/>
  <c r="X182" i="1"/>
  <c r="R182" i="1"/>
  <c r="Q182" i="1"/>
  <c r="Z182" i="1"/>
  <c r="U182" i="1"/>
  <c r="AD182" i="1"/>
  <c r="AG182" i="1"/>
  <c r="AF182" i="1"/>
  <c r="T182" i="1"/>
  <c r="K59" i="2"/>
  <c r="N48" i="2"/>
  <c r="X189" i="2"/>
  <c r="X219" i="2"/>
  <c r="X221" i="2"/>
  <c r="U172" i="2"/>
  <c r="U203" i="2"/>
  <c r="R168" i="2"/>
  <c r="R201" i="2"/>
  <c r="O41" i="2"/>
  <c r="O77" i="2"/>
  <c r="O116" i="2"/>
  <c r="L189" i="2"/>
  <c r="I23" i="2"/>
  <c r="I50" i="2"/>
  <c r="I86" i="2"/>
  <c r="I173" i="2"/>
  <c r="I205" i="2"/>
  <c r="W59" i="2"/>
  <c r="T48" i="2"/>
  <c r="Q181" i="2"/>
  <c r="Q203" i="2"/>
  <c r="Q219" i="2"/>
  <c r="N115" i="2"/>
  <c r="N41" i="2"/>
  <c r="AB22" i="1"/>
  <c r="S22" i="1"/>
  <c r="AE22" i="1"/>
  <c r="V22" i="1"/>
  <c r="AD22" i="1"/>
  <c r="Y22" i="1"/>
  <c r="U22" i="1"/>
  <c r="P22" i="1"/>
  <c r="N22" i="1" s="1"/>
  <c r="O22" i="1" s="1"/>
  <c r="W22" i="1"/>
  <c r="AF22" i="1"/>
  <c r="T22" i="1"/>
  <c r="AC22" i="1"/>
  <c r="Q22" i="1"/>
  <c r="R22" i="1"/>
  <c r="AG22" i="1"/>
  <c r="Z22" i="1"/>
  <c r="AA22" i="1"/>
  <c r="V219" i="2"/>
  <c r="Y115" i="2"/>
  <c r="Y48" i="2"/>
  <c r="Y168" i="2"/>
  <c r="Y199" i="2"/>
  <c r="S205" i="2"/>
  <c r="M181" i="2"/>
  <c r="M195" i="2"/>
  <c r="M219" i="2"/>
  <c r="I158" i="2"/>
  <c r="W158" i="2"/>
  <c r="T158" i="2"/>
  <c r="K158" i="2"/>
  <c r="N158" i="2"/>
  <c r="I131" i="2"/>
  <c r="W131" i="2"/>
  <c r="S85" i="2"/>
  <c r="J85" i="2"/>
  <c r="V85" i="2"/>
  <c r="M85" i="2"/>
  <c r="P85" i="2"/>
  <c r="Y85" i="2"/>
  <c r="L85" i="2"/>
  <c r="Q85" i="2"/>
  <c r="W85" i="2"/>
  <c r="K85" i="2"/>
  <c r="S31" i="2"/>
  <c r="J31" i="2"/>
  <c r="M31" i="2"/>
  <c r="Y31" i="2"/>
  <c r="R31" i="2"/>
  <c r="L31" i="2"/>
  <c r="V31" i="2"/>
  <c r="P31" i="2"/>
  <c r="I31" i="2"/>
  <c r="Q31" i="2"/>
  <c r="W31" i="2"/>
  <c r="K31" i="2"/>
  <c r="V44" i="2"/>
  <c r="M44" i="2"/>
  <c r="Y44" i="2"/>
  <c r="S44" i="2"/>
  <c r="P44" i="2"/>
  <c r="J44" i="2"/>
  <c r="T44" i="2"/>
  <c r="N44" i="2"/>
  <c r="Z44" i="2"/>
  <c r="V80" i="2"/>
  <c r="M80" i="2"/>
  <c r="Y80" i="2"/>
  <c r="P80" i="2"/>
  <c r="J80" i="2"/>
  <c r="S80" i="2"/>
  <c r="N80" i="2"/>
  <c r="K80" i="2"/>
  <c r="Q80" i="2"/>
  <c r="Y117" i="2"/>
  <c r="V117" i="2"/>
  <c r="P117" i="2"/>
  <c r="U117" i="2"/>
  <c r="M117" i="2"/>
  <c r="Q117" i="2"/>
  <c r="T117" i="2"/>
  <c r="Z117" i="2"/>
  <c r="N117" i="2"/>
  <c r="R174" i="2"/>
  <c r="I174" i="2"/>
  <c r="Q174" i="2"/>
  <c r="Z174" i="2"/>
  <c r="K174" i="2"/>
  <c r="N174" i="2"/>
  <c r="Y127" i="2"/>
  <c r="V127" i="2"/>
  <c r="P127" i="2"/>
  <c r="M127" i="2"/>
  <c r="T127" i="2"/>
  <c r="Q127" i="2"/>
  <c r="W127" i="2"/>
  <c r="K127" i="2"/>
  <c r="M163" i="2"/>
  <c r="Y163" i="2"/>
  <c r="V163" i="2"/>
  <c r="P163" i="2"/>
  <c r="K163" i="2"/>
  <c r="N163" i="2"/>
  <c r="V209" i="2"/>
  <c r="J209" i="2"/>
  <c r="Q209" i="2"/>
  <c r="V185" i="2"/>
  <c r="M185" i="2"/>
  <c r="S185" i="2"/>
  <c r="N185" i="2"/>
  <c r="Q185" i="2"/>
  <c r="T185" i="2"/>
  <c r="Y215" i="2"/>
  <c r="N215" i="2"/>
  <c r="Q215" i="2"/>
  <c r="L215" i="2"/>
  <c r="O131" i="2"/>
  <c r="T26" i="2"/>
  <c r="X131" i="2"/>
  <c r="X50" i="2"/>
  <c r="X86" i="2"/>
  <c r="X143" i="2"/>
  <c r="X142" i="2"/>
  <c r="X186" i="2"/>
  <c r="U215" i="2"/>
  <c r="U126" i="2"/>
  <c r="U143" i="2"/>
  <c r="U205" i="2"/>
  <c r="U131" i="2"/>
  <c r="U158" i="2"/>
  <c r="U173" i="2"/>
  <c r="U182" i="2"/>
  <c r="U191" i="2"/>
  <c r="U217" i="2"/>
  <c r="U201" i="2"/>
  <c r="U210" i="2"/>
  <c r="U222" i="2"/>
  <c r="R67" i="2"/>
  <c r="R94" i="2"/>
  <c r="R131" i="2"/>
  <c r="R153" i="2"/>
  <c r="R203" i="2"/>
  <c r="R107" i="2"/>
  <c r="R169" i="2"/>
  <c r="R23" i="2"/>
  <c r="R32" i="2"/>
  <c r="R41" i="2"/>
  <c r="R50" i="2"/>
  <c r="R59" i="2"/>
  <c r="R68" i="2"/>
  <c r="R77" i="2"/>
  <c r="R86" i="2"/>
  <c r="R95" i="2"/>
  <c r="R104" i="2"/>
  <c r="R215" i="2"/>
  <c r="R206" i="2"/>
  <c r="R222" i="2"/>
  <c r="R220" i="2"/>
  <c r="O209" i="2"/>
  <c r="O40" i="2"/>
  <c r="O67" i="2"/>
  <c r="O94" i="2"/>
  <c r="O174" i="2"/>
  <c r="O26" i="2"/>
  <c r="O35" i="2"/>
  <c r="O44" i="2"/>
  <c r="O53" i="2"/>
  <c r="O62" i="2"/>
  <c r="O71" i="2"/>
  <c r="O80" i="2"/>
  <c r="O89" i="2"/>
  <c r="O98" i="2"/>
  <c r="O107" i="2"/>
  <c r="O117" i="2"/>
  <c r="O134" i="2"/>
  <c r="O144" i="2"/>
  <c r="O161" i="2"/>
  <c r="O181" i="2"/>
  <c r="O199" i="2"/>
  <c r="O206" i="2"/>
  <c r="O220" i="2"/>
  <c r="O173" i="2"/>
  <c r="O182" i="2"/>
  <c r="O191" i="2"/>
  <c r="O203" i="2"/>
  <c r="O215" i="2"/>
  <c r="O212" i="2"/>
  <c r="L116" i="2"/>
  <c r="L181" i="2"/>
  <c r="L119" i="2"/>
  <c r="L144" i="2"/>
  <c r="L161" i="2"/>
  <c r="L186" i="2"/>
  <c r="L23" i="2"/>
  <c r="L32" i="2"/>
  <c r="L41" i="2"/>
  <c r="L50" i="2"/>
  <c r="L59" i="2"/>
  <c r="L68" i="2"/>
  <c r="L86" i="2"/>
  <c r="L95" i="2"/>
  <c r="L114" i="2"/>
  <c r="L131" i="2"/>
  <c r="L158" i="2"/>
  <c r="L177" i="2"/>
  <c r="L124" i="2"/>
  <c r="L133" i="2"/>
  <c r="L142" i="2"/>
  <c r="L174" i="2"/>
  <c r="L184" i="2"/>
  <c r="L197" i="2"/>
  <c r="L170" i="2"/>
  <c r="L199" i="2"/>
  <c r="L209" i="2"/>
  <c r="L220" i="2"/>
  <c r="L201" i="2"/>
  <c r="L210" i="2"/>
  <c r="L222" i="2"/>
  <c r="I67" i="2"/>
  <c r="I94" i="2"/>
  <c r="I117" i="2"/>
  <c r="I186" i="2"/>
  <c r="I222" i="2"/>
  <c r="I108" i="2"/>
  <c r="I199" i="2"/>
  <c r="I26" i="2"/>
  <c r="I44" i="2"/>
  <c r="I62" i="2"/>
  <c r="I71" i="2"/>
  <c r="I80" i="2"/>
  <c r="I89" i="2"/>
  <c r="I98" i="2"/>
  <c r="I107" i="2"/>
  <c r="I156" i="2"/>
  <c r="I219" i="2"/>
  <c r="I112" i="2"/>
  <c r="I121" i="2"/>
  <c r="I139" i="2"/>
  <c r="I148" i="2"/>
  <c r="I157" i="2"/>
  <c r="I167" i="2"/>
  <c r="I176" i="2"/>
  <c r="I185" i="2"/>
  <c r="I194" i="2"/>
  <c r="I206" i="2"/>
  <c r="I198" i="2"/>
  <c r="T181" i="1"/>
  <c r="AE176" i="1"/>
  <c r="V176" i="1"/>
  <c r="Y176" i="1"/>
  <c r="P176" i="1"/>
  <c r="AB176" i="1"/>
  <c r="S176" i="1"/>
  <c r="X176" i="1"/>
  <c r="W176" i="1"/>
  <c r="AC176" i="1"/>
  <c r="U176" i="1"/>
  <c r="AA176" i="1"/>
  <c r="AG176" i="1"/>
  <c r="AE173" i="1"/>
  <c r="V173" i="1"/>
  <c r="Y173" i="1"/>
  <c r="P173" i="1"/>
  <c r="AB173" i="1"/>
  <c r="S173" i="1"/>
  <c r="W173" i="1"/>
  <c r="X173" i="1"/>
  <c r="AF173" i="1"/>
  <c r="R173" i="1"/>
  <c r="U173" i="1"/>
  <c r="AA173" i="1"/>
  <c r="AC173" i="1"/>
  <c r="AG173" i="1"/>
  <c r="AE170" i="1"/>
  <c r="V170" i="1"/>
  <c r="Y170" i="1"/>
  <c r="P170" i="1"/>
  <c r="AB170" i="1"/>
  <c r="S170" i="1"/>
  <c r="AF170" i="1"/>
  <c r="X170" i="1"/>
  <c r="U170" i="1"/>
  <c r="AC170" i="1"/>
  <c r="W170" i="1"/>
  <c r="AG170" i="1"/>
  <c r="AE167" i="1"/>
  <c r="V167" i="1"/>
  <c r="Y167" i="1"/>
  <c r="P167" i="1"/>
  <c r="AB167" i="1"/>
  <c r="S167" i="1"/>
  <c r="X167" i="1"/>
  <c r="W167" i="1"/>
  <c r="U167" i="1"/>
  <c r="AC167" i="1"/>
  <c r="AF167" i="1"/>
  <c r="R167" i="1"/>
  <c r="AA167" i="1"/>
  <c r="AG167" i="1"/>
  <c r="AE164" i="1"/>
  <c r="V164" i="1"/>
  <c r="Y164" i="1"/>
  <c r="P164" i="1"/>
  <c r="AB164" i="1"/>
  <c r="S164" i="1"/>
  <c r="W164" i="1"/>
  <c r="X164" i="1"/>
  <c r="AF164" i="1"/>
  <c r="AA164" i="1"/>
  <c r="AC164" i="1"/>
  <c r="AG164" i="1"/>
  <c r="AE161" i="1"/>
  <c r="V161" i="1"/>
  <c r="Y161" i="1"/>
  <c r="P161" i="1"/>
  <c r="AB161" i="1"/>
  <c r="S161" i="1"/>
  <c r="AF161" i="1"/>
  <c r="X161" i="1"/>
  <c r="W161" i="1"/>
  <c r="AC161" i="1"/>
  <c r="R161" i="1"/>
  <c r="AG161" i="1"/>
  <c r="AE158" i="1"/>
  <c r="V158" i="1"/>
  <c r="Y158" i="1"/>
  <c r="P158" i="1"/>
  <c r="AB158" i="1"/>
  <c r="S158" i="1"/>
  <c r="X158" i="1"/>
  <c r="W158" i="1"/>
  <c r="AF158" i="1"/>
  <c r="R158" i="1"/>
  <c r="AC158" i="1"/>
  <c r="AA158" i="1"/>
  <c r="AG158" i="1"/>
  <c r="AE155" i="1"/>
  <c r="V155" i="1"/>
  <c r="Y155" i="1"/>
  <c r="P155" i="1"/>
  <c r="AB155" i="1"/>
  <c r="S155" i="1"/>
  <c r="W155" i="1"/>
  <c r="X155" i="1"/>
  <c r="AF155" i="1"/>
  <c r="AA155" i="1"/>
  <c r="AC155" i="1"/>
  <c r="R155" i="1"/>
  <c r="U155" i="1"/>
  <c r="AG155" i="1"/>
  <c r="AE152" i="1"/>
  <c r="V152" i="1"/>
  <c r="Y152" i="1"/>
  <c r="P152" i="1"/>
  <c r="AB152" i="1"/>
  <c r="S152" i="1"/>
  <c r="AF152" i="1"/>
  <c r="X152" i="1"/>
  <c r="R152" i="1"/>
  <c r="AC152" i="1"/>
  <c r="U152" i="1"/>
  <c r="AG152" i="1"/>
  <c r="AE149" i="1"/>
  <c r="V149" i="1"/>
  <c r="Y149" i="1"/>
  <c r="P149" i="1"/>
  <c r="AB149" i="1"/>
  <c r="S149" i="1"/>
  <c r="X149" i="1"/>
  <c r="W149" i="1"/>
  <c r="AC149" i="1"/>
  <c r="U149" i="1"/>
  <c r="AA149" i="1"/>
  <c r="AG149" i="1"/>
  <c r="AE146" i="1"/>
  <c r="V146" i="1"/>
  <c r="Y146" i="1"/>
  <c r="P146" i="1"/>
  <c r="AB146" i="1"/>
  <c r="S146" i="1"/>
  <c r="W146" i="1"/>
  <c r="X146" i="1"/>
  <c r="AF146" i="1"/>
  <c r="R146" i="1"/>
  <c r="U146" i="1"/>
  <c r="AA146" i="1"/>
  <c r="AC146" i="1"/>
  <c r="AG146" i="1"/>
  <c r="AE143" i="1"/>
  <c r="V143" i="1"/>
  <c r="Y143" i="1"/>
  <c r="P143" i="1"/>
  <c r="AB143" i="1"/>
  <c r="S143" i="1"/>
  <c r="AF143" i="1"/>
  <c r="X143" i="1"/>
  <c r="U143" i="1"/>
  <c r="AC143" i="1"/>
  <c r="W143" i="1"/>
  <c r="AG143" i="1"/>
  <c r="AE140" i="1"/>
  <c r="V140" i="1"/>
  <c r="Y140" i="1"/>
  <c r="P140" i="1"/>
  <c r="AB140" i="1"/>
  <c r="S140" i="1"/>
  <c r="X140" i="1"/>
  <c r="W140" i="1"/>
  <c r="U140" i="1"/>
  <c r="AC140" i="1"/>
  <c r="AF140" i="1"/>
  <c r="R140" i="1"/>
  <c r="AA140" i="1"/>
  <c r="AG140" i="1"/>
  <c r="AE137" i="1"/>
  <c r="V137" i="1"/>
  <c r="Y137" i="1"/>
  <c r="P137" i="1"/>
  <c r="AB137" i="1"/>
  <c r="S137" i="1"/>
  <c r="W137" i="1"/>
  <c r="X137" i="1"/>
  <c r="AF137" i="1"/>
  <c r="AA137" i="1"/>
  <c r="AC137" i="1"/>
  <c r="AG137" i="1"/>
  <c r="AE134" i="1"/>
  <c r="V134" i="1"/>
  <c r="Y134" i="1"/>
  <c r="P134" i="1"/>
  <c r="AB134" i="1"/>
  <c r="S134" i="1"/>
  <c r="AF134" i="1"/>
  <c r="X134" i="1"/>
  <c r="W134" i="1"/>
  <c r="AC134" i="1"/>
  <c r="R134" i="1"/>
  <c r="AG134" i="1"/>
  <c r="AE131" i="1"/>
  <c r="V131" i="1"/>
  <c r="Y131" i="1"/>
  <c r="P131" i="1"/>
  <c r="AB131" i="1"/>
  <c r="S131" i="1"/>
  <c r="X131" i="1"/>
  <c r="W131" i="1"/>
  <c r="AF131" i="1"/>
  <c r="R131" i="1"/>
  <c r="AC131" i="1"/>
  <c r="AA131" i="1"/>
  <c r="AG131" i="1"/>
  <c r="AE128" i="1"/>
  <c r="V128" i="1"/>
  <c r="Y128" i="1"/>
  <c r="P128" i="1"/>
  <c r="AB128" i="1"/>
  <c r="S128" i="1"/>
  <c r="W128" i="1"/>
  <c r="X128" i="1"/>
  <c r="AF128" i="1"/>
  <c r="AA128" i="1"/>
  <c r="AC128" i="1"/>
  <c r="R128" i="1"/>
  <c r="U128" i="1"/>
  <c r="AG128" i="1"/>
  <c r="AE125" i="1"/>
  <c r="V125" i="1"/>
  <c r="Y125" i="1"/>
  <c r="P125" i="1"/>
  <c r="AB125" i="1"/>
  <c r="S125" i="1"/>
  <c r="AF125" i="1"/>
  <c r="X125" i="1"/>
  <c r="R125" i="1"/>
  <c r="AC125" i="1"/>
  <c r="U125" i="1"/>
  <c r="AG125" i="1"/>
  <c r="AE122" i="1"/>
  <c r="V122" i="1"/>
  <c r="Y122" i="1"/>
  <c r="P122" i="1"/>
  <c r="AB122" i="1"/>
  <c r="S122" i="1"/>
  <c r="X122" i="1"/>
  <c r="W122" i="1"/>
  <c r="AC122" i="1"/>
  <c r="U122" i="1"/>
  <c r="AA122" i="1"/>
  <c r="AG122" i="1"/>
  <c r="AE119" i="1"/>
  <c r="V119" i="1"/>
  <c r="Y119" i="1"/>
  <c r="P119" i="1"/>
  <c r="AB119" i="1"/>
  <c r="S119" i="1"/>
  <c r="W119" i="1"/>
  <c r="X119" i="1"/>
  <c r="AF119" i="1"/>
  <c r="R119" i="1"/>
  <c r="U119" i="1"/>
  <c r="AA119" i="1"/>
  <c r="AC119" i="1"/>
  <c r="AG119" i="1"/>
  <c r="AE116" i="1"/>
  <c r="V116" i="1"/>
  <c r="Y116" i="1"/>
  <c r="P116" i="1"/>
  <c r="AB116" i="1"/>
  <c r="S116" i="1"/>
  <c r="AF116" i="1"/>
  <c r="X116" i="1"/>
  <c r="U116" i="1"/>
  <c r="AC116" i="1"/>
  <c r="W116" i="1"/>
  <c r="AG116" i="1"/>
  <c r="AE113" i="1"/>
  <c r="V113" i="1"/>
  <c r="Y113" i="1"/>
  <c r="P113" i="1"/>
  <c r="AB113" i="1"/>
  <c r="S113" i="1"/>
  <c r="X113" i="1"/>
  <c r="W113" i="1"/>
  <c r="U113" i="1"/>
  <c r="AC113" i="1"/>
  <c r="AF113" i="1"/>
  <c r="R113" i="1"/>
  <c r="AA113" i="1"/>
  <c r="AG113" i="1"/>
  <c r="AE110" i="1"/>
  <c r="V110" i="1"/>
  <c r="Y110" i="1"/>
  <c r="P110" i="1"/>
  <c r="AB110" i="1"/>
  <c r="S110" i="1"/>
  <c r="W110" i="1"/>
  <c r="X110" i="1"/>
  <c r="R110" i="1"/>
  <c r="U110" i="1"/>
  <c r="AA110" i="1"/>
  <c r="AC110" i="1"/>
  <c r="AF110" i="1"/>
  <c r="AG110" i="1"/>
  <c r="AE107" i="1"/>
  <c r="V107" i="1"/>
  <c r="Y107" i="1"/>
  <c r="P107" i="1"/>
  <c r="AB107" i="1"/>
  <c r="S107" i="1"/>
  <c r="AF107" i="1"/>
  <c r="W107" i="1"/>
  <c r="X107" i="1"/>
  <c r="U107" i="1"/>
  <c r="AC107" i="1"/>
  <c r="AG107" i="1"/>
  <c r="AE104" i="1"/>
  <c r="V104" i="1"/>
  <c r="Y104" i="1"/>
  <c r="P104" i="1"/>
  <c r="AB104" i="1"/>
  <c r="S104" i="1"/>
  <c r="W104" i="1"/>
  <c r="X104" i="1"/>
  <c r="AF104" i="1"/>
  <c r="U104" i="1"/>
  <c r="AC104" i="1"/>
  <c r="R104" i="1"/>
  <c r="AA104" i="1"/>
  <c r="AG104" i="1"/>
  <c r="X22" i="1"/>
  <c r="Z205" i="2"/>
  <c r="W143" i="2"/>
  <c r="Z127" i="2"/>
  <c r="Z93" i="2"/>
  <c r="Z75" i="2"/>
  <c r="T68" i="2"/>
  <c r="W56" i="2"/>
  <c r="Z163" i="2"/>
  <c r="Z22" i="2"/>
  <c r="Z31" i="2"/>
  <c r="Z40" i="2"/>
  <c r="Z49" i="2"/>
  <c r="Z58" i="2"/>
  <c r="Z67" i="2"/>
  <c r="Z76" i="2"/>
  <c r="Z85" i="2"/>
  <c r="Z94" i="2"/>
  <c r="Z103" i="2"/>
  <c r="Z121" i="2"/>
  <c r="Z131" i="2"/>
  <c r="Z177" i="2"/>
  <c r="Z210" i="2"/>
  <c r="Z182" i="2"/>
  <c r="Z202" i="2"/>
  <c r="Z187" i="2"/>
  <c r="Z198" i="2"/>
  <c r="Z197" i="2"/>
  <c r="Z209" i="2"/>
  <c r="W75" i="2"/>
  <c r="W93" i="2"/>
  <c r="W95" i="2"/>
  <c r="W167" i="2"/>
  <c r="W163" i="2"/>
  <c r="W173" i="2"/>
  <c r="W195" i="2"/>
  <c r="W117" i="2"/>
  <c r="W197" i="2"/>
  <c r="W209" i="2"/>
  <c r="W215" i="2"/>
  <c r="W219" i="2"/>
  <c r="T80" i="2"/>
  <c r="T121" i="2"/>
  <c r="T124" i="2"/>
  <c r="T142" i="2"/>
  <c r="T161" i="2"/>
  <c r="T210" i="2"/>
  <c r="T215" i="2"/>
  <c r="Q44" i="2"/>
  <c r="Q202" i="2"/>
  <c r="Q205" i="2"/>
  <c r="Q222" i="2"/>
  <c r="N31" i="2"/>
  <c r="N85" i="2"/>
  <c r="N127" i="2"/>
  <c r="N209" i="2"/>
  <c r="K142" i="2"/>
  <c r="K215" i="2"/>
  <c r="T176" i="1"/>
  <c r="T167" i="1"/>
  <c r="T164" i="1"/>
  <c r="T155" i="1"/>
  <c r="T146" i="1"/>
  <c r="T134" i="1"/>
  <c r="T125" i="1"/>
  <c r="T116" i="1"/>
  <c r="T107" i="1"/>
  <c r="AD107" i="1"/>
  <c r="AD116" i="1"/>
  <c r="AD125" i="1"/>
  <c r="AD134" i="1"/>
  <c r="AD140" i="1"/>
  <c r="AD149" i="1"/>
  <c r="AD158" i="1"/>
  <c r="AD173" i="1"/>
  <c r="AA125" i="1"/>
  <c r="AA152" i="1"/>
  <c r="U134" i="1"/>
  <c r="U161" i="1"/>
  <c r="R137" i="1"/>
  <c r="R164" i="1"/>
  <c r="AF176" i="1"/>
  <c r="Y138" i="1"/>
  <c r="P138" i="1"/>
  <c r="AB138" i="1"/>
  <c r="S138" i="1"/>
  <c r="AE138" i="1"/>
  <c r="V138" i="1"/>
  <c r="Q138" i="1"/>
  <c r="U138" i="1"/>
  <c r="Z138" i="1"/>
  <c r="R138" i="1"/>
  <c r="AG138" i="1"/>
  <c r="AF138" i="1"/>
  <c r="AD138" i="1"/>
  <c r="Y181" i="2"/>
  <c r="P181" i="2"/>
  <c r="J181" i="2"/>
  <c r="S181" i="2"/>
  <c r="K181" i="2"/>
  <c r="Z181" i="2"/>
  <c r="R48" i="2"/>
  <c r="L48" i="2"/>
  <c r="W48" i="2"/>
  <c r="Q48" i="2"/>
  <c r="I48" i="2"/>
  <c r="S40" i="2"/>
  <c r="J40" i="2"/>
  <c r="V40" i="2"/>
  <c r="P40" i="2"/>
  <c r="U40" i="2"/>
  <c r="M40" i="2"/>
  <c r="Y40" i="2"/>
  <c r="R40" i="2"/>
  <c r="L40" i="2"/>
  <c r="Q40" i="2"/>
  <c r="W40" i="2"/>
  <c r="K40" i="2"/>
  <c r="S32" i="2"/>
  <c r="J32" i="2"/>
  <c r="Y32" i="2"/>
  <c r="V32" i="2"/>
  <c r="P32" i="2"/>
  <c r="Z32" i="2"/>
  <c r="T32" i="2"/>
  <c r="M32" i="2"/>
  <c r="N32" i="2"/>
  <c r="S41" i="2"/>
  <c r="J41" i="2"/>
  <c r="M41" i="2"/>
  <c r="Y41" i="2"/>
  <c r="V41" i="2"/>
  <c r="P41" i="2"/>
  <c r="Q41" i="2"/>
  <c r="S50" i="2"/>
  <c r="J50" i="2"/>
  <c r="V50" i="2"/>
  <c r="P50" i="2"/>
  <c r="M50" i="2"/>
  <c r="Y50" i="2"/>
  <c r="Q50" i="2"/>
  <c r="K50" i="2"/>
  <c r="N50" i="2"/>
  <c r="W50" i="2"/>
  <c r="Z50" i="2"/>
  <c r="S68" i="2"/>
  <c r="J68" i="2"/>
  <c r="V68" i="2"/>
  <c r="M68" i="2"/>
  <c r="Y68" i="2"/>
  <c r="P68" i="2"/>
  <c r="S77" i="2"/>
  <c r="J77" i="2"/>
  <c r="V77" i="2"/>
  <c r="M77" i="2"/>
  <c r="Y77" i="2"/>
  <c r="P77" i="2"/>
  <c r="N77" i="2"/>
  <c r="Q77" i="2"/>
  <c r="W77" i="2"/>
  <c r="Z77" i="2"/>
  <c r="T77" i="2"/>
  <c r="S86" i="2"/>
  <c r="J86" i="2"/>
  <c r="V86" i="2"/>
  <c r="M86" i="2"/>
  <c r="Y86" i="2"/>
  <c r="P86" i="2"/>
  <c r="N86" i="2"/>
  <c r="S104" i="2"/>
  <c r="J104" i="2"/>
  <c r="V104" i="2"/>
  <c r="M104" i="2"/>
  <c r="Y104" i="2"/>
  <c r="P104" i="2"/>
  <c r="N104" i="2"/>
  <c r="Q104" i="2"/>
  <c r="W104" i="2"/>
  <c r="Z104" i="2"/>
  <c r="T104" i="2"/>
  <c r="Q116" i="2"/>
  <c r="T116" i="2"/>
  <c r="K116" i="2"/>
  <c r="N116" i="2"/>
  <c r="M126" i="2"/>
  <c r="Y126" i="2"/>
  <c r="P126" i="2"/>
  <c r="I126" i="2"/>
  <c r="V126" i="2"/>
  <c r="Q126" i="2"/>
  <c r="T126" i="2"/>
  <c r="Z126" i="2"/>
  <c r="N126" i="2"/>
  <c r="M153" i="2"/>
  <c r="Y153" i="2"/>
  <c r="P153" i="2"/>
  <c r="I153" i="2"/>
  <c r="V153" i="2"/>
  <c r="Q153" i="2"/>
  <c r="T153" i="2"/>
  <c r="Z153" i="2"/>
  <c r="N153" i="2"/>
  <c r="J172" i="2"/>
  <c r="P172" i="2"/>
  <c r="X172" i="2"/>
  <c r="K172" i="2"/>
  <c r="Z172" i="2"/>
  <c r="K189" i="2"/>
  <c r="N189" i="2"/>
  <c r="Z189" i="2"/>
  <c r="Q189" i="2"/>
  <c r="J115" i="2"/>
  <c r="V115" i="2"/>
  <c r="M115" i="2"/>
  <c r="S115" i="2"/>
  <c r="W115" i="2"/>
  <c r="S124" i="2"/>
  <c r="M124" i="2"/>
  <c r="J124" i="2"/>
  <c r="V124" i="2"/>
  <c r="K124" i="2"/>
  <c r="N124" i="2"/>
  <c r="V133" i="2"/>
  <c r="S133" i="2"/>
  <c r="M133" i="2"/>
  <c r="J133" i="2"/>
  <c r="Q133" i="2"/>
  <c r="T133" i="2"/>
  <c r="K133" i="2"/>
  <c r="N133" i="2"/>
  <c r="S151" i="2"/>
  <c r="M151" i="2"/>
  <c r="J151" i="2"/>
  <c r="V151" i="2"/>
  <c r="K151" i="2"/>
  <c r="Q151" i="2"/>
  <c r="W151" i="2"/>
  <c r="Z151" i="2"/>
  <c r="V160" i="2"/>
  <c r="S160" i="2"/>
  <c r="M160" i="2"/>
  <c r="J160" i="2"/>
  <c r="Q160" i="2"/>
  <c r="N160" i="2"/>
  <c r="T160" i="2"/>
  <c r="Z160" i="2"/>
  <c r="W160" i="2"/>
  <c r="K160" i="2"/>
  <c r="Z168" i="2"/>
  <c r="Q168" i="2"/>
  <c r="T168" i="2"/>
  <c r="U195" i="2"/>
  <c r="T195" i="2"/>
  <c r="Z195" i="2"/>
  <c r="N195" i="2"/>
  <c r="K199" i="2"/>
  <c r="Z199" i="2"/>
  <c r="J217" i="2"/>
  <c r="L217" i="2"/>
  <c r="K217" i="2"/>
  <c r="W217" i="2"/>
  <c r="N217" i="2"/>
  <c r="Q217" i="2"/>
  <c r="J182" i="2"/>
  <c r="P182" i="2"/>
  <c r="K182" i="2"/>
  <c r="N182" i="2"/>
  <c r="S191" i="2"/>
  <c r="J191" i="2"/>
  <c r="Y191" i="2"/>
  <c r="P191" i="2"/>
  <c r="W191" i="2"/>
  <c r="Q191" i="2"/>
  <c r="Z191" i="2"/>
  <c r="N191" i="2"/>
  <c r="J219" i="2"/>
  <c r="R219" i="2"/>
  <c r="T219" i="2"/>
  <c r="Z219" i="2"/>
  <c r="K219" i="2"/>
  <c r="M201" i="2"/>
  <c r="K201" i="2"/>
  <c r="Q201" i="2"/>
  <c r="T201" i="2"/>
  <c r="N201" i="2"/>
  <c r="P221" i="2"/>
  <c r="N221" i="2"/>
  <c r="Q221" i="2"/>
  <c r="L195" i="2"/>
  <c r="T173" i="2"/>
  <c r="N168" i="2"/>
  <c r="I116" i="2"/>
  <c r="Z41" i="2"/>
  <c r="Q32" i="2"/>
  <c r="X199" i="2"/>
  <c r="X168" i="2"/>
  <c r="X178" i="2"/>
  <c r="X195" i="2"/>
  <c r="X222" i="2"/>
  <c r="U116" i="2"/>
  <c r="U199" i="2"/>
  <c r="U219" i="2"/>
  <c r="R126" i="2"/>
  <c r="R143" i="2"/>
  <c r="R199" i="2"/>
  <c r="R195" i="2"/>
  <c r="R172" i="2"/>
  <c r="R189" i="2"/>
  <c r="R205" i="2"/>
  <c r="R221" i="2"/>
  <c r="R210" i="2"/>
  <c r="R217" i="2"/>
  <c r="O205" i="2"/>
  <c r="O23" i="2"/>
  <c r="O32" i="2"/>
  <c r="O50" i="2"/>
  <c r="O59" i="2"/>
  <c r="O68" i="2"/>
  <c r="O86" i="2"/>
  <c r="O95" i="2"/>
  <c r="O104" i="2"/>
  <c r="O126" i="2"/>
  <c r="O143" i="2"/>
  <c r="O153" i="2"/>
  <c r="O219" i="2"/>
  <c r="O217" i="2"/>
  <c r="O221" i="2"/>
  <c r="L153" i="2"/>
  <c r="L178" i="2"/>
  <c r="L172" i="2"/>
  <c r="L219" i="2"/>
  <c r="G42" i="2"/>
  <c r="H42" i="2" s="1"/>
  <c r="G52" i="2"/>
  <c r="H52" i="2" s="1"/>
  <c r="I32" i="2"/>
  <c r="I41" i="2"/>
  <c r="I59" i="2"/>
  <c r="I68" i="2"/>
  <c r="I77" i="2"/>
  <c r="I95" i="2"/>
  <c r="I104" i="2"/>
  <c r="I172" i="2"/>
  <c r="I182" i="2"/>
  <c r="I191" i="2"/>
  <c r="W182" i="1"/>
  <c r="N151" i="2"/>
  <c r="T95" i="2"/>
  <c r="G37" i="2"/>
  <c r="H37" i="2" s="1"/>
  <c r="Z68" i="2"/>
  <c r="Z86" i="2"/>
  <c r="Z124" i="2"/>
  <c r="Z173" i="2"/>
  <c r="W41" i="2"/>
  <c r="W199" i="2"/>
  <c r="W168" i="2"/>
  <c r="W153" i="2"/>
  <c r="W189" i="2"/>
  <c r="W178" i="2"/>
  <c r="W222" i="2"/>
  <c r="T40" i="2"/>
  <c r="T115" i="2"/>
  <c r="T189" i="2"/>
  <c r="T172" i="2"/>
  <c r="Q68" i="2"/>
  <c r="Q86" i="2"/>
  <c r="Q195" i="2"/>
  <c r="Q173" i="2"/>
  <c r="Q172" i="2"/>
  <c r="N172" i="2"/>
  <c r="K126" i="2"/>
  <c r="K221" i="2"/>
  <c r="AA182" i="1"/>
  <c r="Y165" i="1"/>
  <c r="P165" i="1"/>
  <c r="AB165" i="1"/>
  <c r="S165" i="1"/>
  <c r="AE165" i="1"/>
  <c r="V165" i="1"/>
  <c r="Q165" i="1"/>
  <c r="U165" i="1"/>
  <c r="Z165" i="1"/>
  <c r="R165" i="1"/>
  <c r="AG165" i="1"/>
  <c r="AF165" i="1"/>
  <c r="AD165" i="1"/>
  <c r="M203" i="2"/>
  <c r="J173" i="2"/>
  <c r="Y160" i="2"/>
  <c r="Y151" i="2"/>
  <c r="Y142" i="2"/>
  <c r="Y133" i="2"/>
  <c r="Y124" i="2"/>
  <c r="P48" i="2"/>
  <c r="Y116" i="2"/>
  <c r="Y143" i="2"/>
  <c r="Y195" i="2"/>
  <c r="Y222" i="2"/>
  <c r="V181" i="2"/>
  <c r="V191" i="2"/>
  <c r="V221" i="2"/>
  <c r="V189" i="2"/>
  <c r="S221" i="2"/>
  <c r="P203" i="2"/>
  <c r="P201" i="2"/>
  <c r="P205" i="2"/>
  <c r="P219" i="2"/>
  <c r="M191" i="2"/>
  <c r="M168" i="2"/>
  <c r="M205" i="2"/>
  <c r="M217" i="2"/>
  <c r="J178" i="2"/>
  <c r="J189" i="2"/>
  <c r="J203" i="2"/>
  <c r="J222" i="2"/>
  <c r="J205" i="2"/>
  <c r="J221" i="2"/>
  <c r="S103" i="2"/>
  <c r="J103" i="2"/>
  <c r="V103" i="2"/>
  <c r="M103" i="2"/>
  <c r="P103" i="2"/>
  <c r="Y103" i="2"/>
  <c r="L103" i="2"/>
  <c r="Q103" i="2"/>
  <c r="W103" i="2"/>
  <c r="K103" i="2"/>
  <c r="S94" i="2"/>
  <c r="J94" i="2"/>
  <c r="V94" i="2"/>
  <c r="M94" i="2"/>
  <c r="P94" i="2"/>
  <c r="Y94" i="2"/>
  <c r="L94" i="2"/>
  <c r="Q94" i="2"/>
  <c r="W94" i="2"/>
  <c r="K94" i="2"/>
  <c r="S76" i="2"/>
  <c r="J76" i="2"/>
  <c r="V76" i="2"/>
  <c r="M76" i="2"/>
  <c r="P76" i="2"/>
  <c r="Y76" i="2"/>
  <c r="L76" i="2"/>
  <c r="Q76" i="2"/>
  <c r="W76" i="2"/>
  <c r="K76" i="2"/>
  <c r="S67" i="2"/>
  <c r="J67" i="2"/>
  <c r="V67" i="2"/>
  <c r="M67" i="2"/>
  <c r="P67" i="2"/>
  <c r="Y67" i="2"/>
  <c r="L67" i="2"/>
  <c r="Q67" i="2"/>
  <c r="W67" i="2"/>
  <c r="K67" i="2"/>
  <c r="S58" i="2"/>
  <c r="J58" i="2"/>
  <c r="M58" i="2"/>
  <c r="Y58" i="2"/>
  <c r="R58" i="2"/>
  <c r="L58" i="2"/>
  <c r="V58" i="2"/>
  <c r="P58" i="2"/>
  <c r="I58" i="2"/>
  <c r="Q58" i="2"/>
  <c r="W58" i="2"/>
  <c r="K58" i="2"/>
  <c r="I39" i="2"/>
  <c r="U39" i="2"/>
  <c r="N39" i="2"/>
  <c r="Q39" i="2"/>
  <c r="K39" i="2"/>
  <c r="V26" i="2"/>
  <c r="M26" i="2"/>
  <c r="Y26" i="2"/>
  <c r="S26" i="2"/>
  <c r="W26" i="2"/>
  <c r="P26" i="2"/>
  <c r="J26" i="2"/>
  <c r="Q26" i="2"/>
  <c r="V35" i="2"/>
  <c r="M35" i="2"/>
  <c r="P35" i="2"/>
  <c r="J35" i="2"/>
  <c r="Y35" i="2"/>
  <c r="S35" i="2"/>
  <c r="K35" i="2"/>
  <c r="T35" i="2"/>
  <c r="V53" i="2"/>
  <c r="M53" i="2"/>
  <c r="Y53" i="2"/>
  <c r="S53" i="2"/>
  <c r="W53" i="2"/>
  <c r="P53" i="2"/>
  <c r="J53" i="2"/>
  <c r="Q53" i="2"/>
  <c r="K53" i="2"/>
  <c r="V62" i="2"/>
  <c r="M62" i="2"/>
  <c r="Y62" i="2"/>
  <c r="P62" i="2"/>
  <c r="J62" i="2"/>
  <c r="S62" i="2"/>
  <c r="N62" i="2"/>
  <c r="T62" i="2"/>
  <c r="K62" i="2"/>
  <c r="V71" i="2"/>
  <c r="M71" i="2"/>
  <c r="Y71" i="2"/>
  <c r="P71" i="2"/>
  <c r="J71" i="2"/>
  <c r="S71" i="2"/>
  <c r="N71" i="2"/>
  <c r="Z71" i="2"/>
  <c r="V89" i="2"/>
  <c r="M89" i="2"/>
  <c r="Y89" i="2"/>
  <c r="P89" i="2"/>
  <c r="J89" i="2"/>
  <c r="S89" i="2"/>
  <c r="N89" i="2"/>
  <c r="T89" i="2"/>
  <c r="K89" i="2"/>
  <c r="V98" i="2"/>
  <c r="M98" i="2"/>
  <c r="Y98" i="2"/>
  <c r="P98" i="2"/>
  <c r="J98" i="2"/>
  <c r="S98" i="2"/>
  <c r="N98" i="2"/>
  <c r="Z98" i="2"/>
  <c r="M107" i="2"/>
  <c r="J107" i="2"/>
  <c r="U107" i="2"/>
  <c r="N107" i="2"/>
  <c r="K107" i="2"/>
  <c r="U134" i="2"/>
  <c r="N134" i="2"/>
  <c r="K134" i="2"/>
  <c r="Q134" i="2"/>
  <c r="W134" i="2"/>
  <c r="Z134" i="2"/>
  <c r="Y144" i="2"/>
  <c r="V144" i="2"/>
  <c r="P144" i="2"/>
  <c r="U144" i="2"/>
  <c r="M144" i="2"/>
  <c r="Q144" i="2"/>
  <c r="T144" i="2"/>
  <c r="Z144" i="2"/>
  <c r="N144" i="2"/>
  <c r="U161" i="2"/>
  <c r="N161" i="2"/>
  <c r="K161" i="2"/>
  <c r="J206" i="2"/>
  <c r="S206" i="2"/>
  <c r="K206" i="2"/>
  <c r="N206" i="2"/>
  <c r="Q206" i="2"/>
  <c r="M109" i="2"/>
  <c r="Y109" i="2"/>
  <c r="V109" i="2"/>
  <c r="P109" i="2"/>
  <c r="N109" i="2"/>
  <c r="Q109" i="2"/>
  <c r="Z109" i="2"/>
  <c r="V118" i="2"/>
  <c r="P118" i="2"/>
  <c r="M118" i="2"/>
  <c r="Y118" i="2"/>
  <c r="K118" i="2"/>
  <c r="Z118" i="2"/>
  <c r="Q118" i="2"/>
  <c r="N118" i="2"/>
  <c r="M136" i="2"/>
  <c r="Y136" i="2"/>
  <c r="V136" i="2"/>
  <c r="P136" i="2"/>
  <c r="N136" i="2"/>
  <c r="T136" i="2"/>
  <c r="K136" i="2"/>
  <c r="V145" i="2"/>
  <c r="P145" i="2"/>
  <c r="M145" i="2"/>
  <c r="Y145" i="2"/>
  <c r="K145" i="2"/>
  <c r="T145" i="2"/>
  <c r="N145" i="2"/>
  <c r="Y154" i="2"/>
  <c r="V154" i="2"/>
  <c r="P154" i="2"/>
  <c r="M154" i="2"/>
  <c r="T154" i="2"/>
  <c r="K154" i="2"/>
  <c r="W154" i="2"/>
  <c r="Z154" i="2"/>
  <c r="Y169" i="2"/>
  <c r="P169" i="2"/>
  <c r="V169" i="2"/>
  <c r="L169" i="2"/>
  <c r="N169" i="2"/>
  <c r="T169" i="2"/>
  <c r="K169" i="2"/>
  <c r="Q186" i="2"/>
  <c r="W186" i="2"/>
  <c r="K186" i="2"/>
  <c r="I196" i="2"/>
  <c r="N196" i="2"/>
  <c r="K196" i="2"/>
  <c r="V167" i="2"/>
  <c r="J167" i="2"/>
  <c r="Q167" i="2"/>
  <c r="K167" i="2"/>
  <c r="Z167" i="2"/>
  <c r="S176" i="2"/>
  <c r="J176" i="2"/>
  <c r="M176" i="2"/>
  <c r="W176" i="2"/>
  <c r="N176" i="2"/>
  <c r="Q176" i="2"/>
  <c r="K176" i="2"/>
  <c r="V194" i="2"/>
  <c r="J194" i="2"/>
  <c r="N194" i="2"/>
  <c r="K194" i="2"/>
  <c r="V211" i="2"/>
  <c r="I211" i="2"/>
  <c r="T211" i="2"/>
  <c r="Z211" i="2"/>
  <c r="K211" i="2"/>
  <c r="J220" i="2"/>
  <c r="U220" i="2"/>
  <c r="K220" i="2"/>
  <c r="W220" i="2"/>
  <c r="N220" i="2"/>
  <c r="Q220" i="2"/>
  <c r="P204" i="2"/>
  <c r="Y204" i="2"/>
  <c r="Z204" i="2"/>
  <c r="K204" i="2"/>
  <c r="W212" i="2"/>
  <c r="Z212" i="2"/>
  <c r="N212" i="2"/>
  <c r="AE182" i="1"/>
  <c r="AB182" i="1"/>
  <c r="Y182" i="1"/>
  <c r="V182" i="1"/>
  <c r="S182" i="1"/>
  <c r="P182" i="1"/>
  <c r="Q204" i="2"/>
  <c r="O172" i="2"/>
  <c r="U58" i="2"/>
  <c r="N53" i="2"/>
  <c r="T41" i="2"/>
  <c r="W35" i="2"/>
  <c r="K32" i="2"/>
  <c r="X181" i="2"/>
  <c r="X40" i="2"/>
  <c r="X67" i="2"/>
  <c r="X94" i="2"/>
  <c r="X23" i="2"/>
  <c r="X32" i="2"/>
  <c r="X41" i="2"/>
  <c r="X59" i="2"/>
  <c r="X68" i="2"/>
  <c r="X77" i="2"/>
  <c r="X95" i="2"/>
  <c r="X104" i="2"/>
  <c r="X116" i="2"/>
  <c r="X126" i="2"/>
  <c r="X153" i="2"/>
  <c r="X115" i="2"/>
  <c r="X124" i="2"/>
  <c r="X133" i="2"/>
  <c r="X151" i="2"/>
  <c r="X160" i="2"/>
  <c r="X169" i="2"/>
  <c r="X220" i="2"/>
  <c r="X173" i="2"/>
  <c r="X182" i="2"/>
  <c r="X191" i="2"/>
  <c r="X203" i="2"/>
  <c r="X215" i="2"/>
  <c r="X212" i="2"/>
  <c r="U178" i="2"/>
  <c r="S222" i="2"/>
  <c r="S217" i="2"/>
  <c r="M211" i="2"/>
  <c r="V204" i="2"/>
  <c r="S201" i="2"/>
  <c r="M196" i="2"/>
  <c r="J185" i="2"/>
  <c r="Y182" i="2"/>
  <c r="V178" i="2"/>
  <c r="Y172" i="2"/>
  <c r="M169" i="2"/>
  <c r="P160" i="2"/>
  <c r="S153" i="2"/>
  <c r="P151" i="2"/>
  <c r="S144" i="2"/>
  <c r="P142" i="2"/>
  <c r="P133" i="2"/>
  <c r="S126" i="2"/>
  <c r="P124" i="2"/>
  <c r="S117" i="2"/>
  <c r="P115" i="2"/>
  <c r="V48" i="2"/>
  <c r="M48" i="2"/>
  <c r="V39" i="2"/>
  <c r="M39" i="2"/>
  <c r="Y185" i="2"/>
  <c r="Y217" i="2"/>
  <c r="Y189" i="2"/>
  <c r="Y210" i="2"/>
  <c r="Y221" i="2"/>
  <c r="V131" i="2"/>
  <c r="V158" i="2"/>
  <c r="V172" i="2"/>
  <c r="V182" i="2"/>
  <c r="V201" i="2"/>
  <c r="V222" i="2"/>
  <c r="V174" i="2"/>
  <c r="V212" i="2"/>
  <c r="V196" i="2"/>
  <c r="V205" i="2"/>
  <c r="V217" i="2"/>
  <c r="S107" i="2"/>
  <c r="S116" i="2"/>
  <c r="S134" i="2"/>
  <c r="S143" i="2"/>
  <c r="S161" i="2"/>
  <c r="S168" i="2"/>
  <c r="S186" i="2"/>
  <c r="S195" i="2"/>
  <c r="S219" i="2"/>
  <c r="S199" i="2"/>
  <c r="S215" i="2"/>
  <c r="P131" i="2"/>
  <c r="P158" i="2"/>
  <c r="P167" i="2"/>
  <c r="P194" i="2"/>
  <c r="P211" i="2"/>
  <c r="P168" i="2"/>
  <c r="P186" i="2"/>
  <c r="P195" i="2"/>
  <c r="P209" i="2"/>
  <c r="P199" i="2"/>
  <c r="P222" i="2"/>
  <c r="M131" i="2"/>
  <c r="M158" i="2"/>
  <c r="M172" i="2"/>
  <c r="M182" i="2"/>
  <c r="M204" i="2"/>
  <c r="M221" i="2"/>
  <c r="M189" i="2"/>
  <c r="M199" i="2"/>
  <c r="M220" i="2"/>
  <c r="J131" i="2"/>
  <c r="J158" i="2"/>
  <c r="J169" i="2"/>
  <c r="J196" i="2"/>
  <c r="J210" i="2"/>
  <c r="J174" i="2"/>
  <c r="J204" i="2"/>
  <c r="J199" i="2"/>
  <c r="J215" i="2"/>
  <c r="I192" i="2"/>
  <c r="Y156" i="2"/>
  <c r="S156" i="2"/>
  <c r="P156" i="2"/>
  <c r="J156" i="2"/>
  <c r="O156" i="2"/>
  <c r="N156" i="2"/>
  <c r="K156" i="2"/>
  <c r="O146" i="2"/>
  <c r="K146" i="2"/>
  <c r="N146" i="2"/>
  <c r="S141" i="2"/>
  <c r="M141" i="2"/>
  <c r="J141" i="2"/>
  <c r="I141" i="2"/>
  <c r="V141" i="2"/>
  <c r="K141" i="2"/>
  <c r="W141" i="2"/>
  <c r="Y129" i="2"/>
  <c r="S129" i="2"/>
  <c r="P129" i="2"/>
  <c r="J129" i="2"/>
  <c r="O129" i="2"/>
  <c r="N129" i="2"/>
  <c r="K129" i="2"/>
  <c r="O119" i="2"/>
  <c r="N119" i="2"/>
  <c r="T119" i="2"/>
  <c r="K119" i="2"/>
  <c r="S114" i="2"/>
  <c r="M114" i="2"/>
  <c r="J114" i="2"/>
  <c r="I114" i="2"/>
  <c r="V114" i="2"/>
  <c r="K114" i="2"/>
  <c r="W114" i="2"/>
  <c r="L102" i="2"/>
  <c r="U102" i="2"/>
  <c r="N102" i="2"/>
  <c r="L93" i="2"/>
  <c r="U93" i="2"/>
  <c r="N93" i="2"/>
  <c r="K93" i="2"/>
  <c r="L84" i="2"/>
  <c r="U84" i="2"/>
  <c r="K84" i="2"/>
  <c r="T84" i="2"/>
  <c r="W84" i="2"/>
  <c r="Z84" i="2"/>
  <c r="L75" i="2"/>
  <c r="U75" i="2"/>
  <c r="N75" i="2"/>
  <c r="L66" i="2"/>
  <c r="U66" i="2"/>
  <c r="N66" i="2"/>
  <c r="K66" i="2"/>
  <c r="U57" i="2"/>
  <c r="Z57" i="2"/>
  <c r="R57" i="2"/>
  <c r="L57" i="2"/>
  <c r="K57" i="2"/>
  <c r="T57" i="2"/>
  <c r="S49" i="2"/>
  <c r="J49" i="2"/>
  <c r="Y49" i="2"/>
  <c r="V49" i="2"/>
  <c r="P49" i="2"/>
  <c r="I49" i="2"/>
  <c r="U49" i="2"/>
  <c r="M49" i="2"/>
  <c r="Q49" i="2"/>
  <c r="W49" i="2"/>
  <c r="K49" i="2"/>
  <c r="U30" i="2"/>
  <c r="Z30" i="2"/>
  <c r="R30" i="2"/>
  <c r="L30" i="2"/>
  <c r="K30" i="2"/>
  <c r="T30" i="2"/>
  <c r="N30" i="2"/>
  <c r="S22" i="2"/>
  <c r="J22" i="2"/>
  <c r="Y22" i="2"/>
  <c r="V22" i="2"/>
  <c r="P22" i="2"/>
  <c r="I22" i="2"/>
  <c r="U22" i="2"/>
  <c r="M22" i="2"/>
  <c r="Q22" i="2"/>
  <c r="W22" i="2"/>
  <c r="K22" i="2"/>
  <c r="Y29" i="2"/>
  <c r="P29" i="2"/>
  <c r="S29" i="2"/>
  <c r="M29" i="2"/>
  <c r="J29" i="2"/>
  <c r="V29" i="2"/>
  <c r="N29" i="2"/>
  <c r="K29" i="2"/>
  <c r="Y38" i="2"/>
  <c r="P38" i="2"/>
  <c r="V38" i="2"/>
  <c r="S38" i="2"/>
  <c r="M38" i="2"/>
  <c r="W38" i="2"/>
  <c r="Q38" i="2"/>
  <c r="J38" i="2"/>
  <c r="Y47" i="2"/>
  <c r="P47" i="2"/>
  <c r="J47" i="2"/>
  <c r="V47" i="2"/>
  <c r="Z47" i="2"/>
  <c r="S47" i="2"/>
  <c r="M47" i="2"/>
  <c r="K47" i="2"/>
  <c r="T47" i="2"/>
  <c r="N47" i="2"/>
  <c r="Y56" i="2"/>
  <c r="P56" i="2"/>
  <c r="S56" i="2"/>
  <c r="M56" i="2"/>
  <c r="J56" i="2"/>
  <c r="V56" i="2"/>
  <c r="N56" i="2"/>
  <c r="Q56" i="2"/>
  <c r="K56" i="2"/>
  <c r="Y65" i="2"/>
  <c r="P65" i="2"/>
  <c r="S65" i="2"/>
  <c r="J65" i="2"/>
  <c r="M65" i="2"/>
  <c r="V65" i="2"/>
  <c r="Q65" i="2"/>
  <c r="N65" i="2"/>
  <c r="Y74" i="2"/>
  <c r="P74" i="2"/>
  <c r="S74" i="2"/>
  <c r="J74" i="2"/>
  <c r="M74" i="2"/>
  <c r="V74" i="2"/>
  <c r="Q74" i="2"/>
  <c r="K74" i="2"/>
  <c r="T74" i="2"/>
  <c r="W74" i="2"/>
  <c r="Y83" i="2"/>
  <c r="P83" i="2"/>
  <c r="S83" i="2"/>
  <c r="J83" i="2"/>
  <c r="M83" i="2"/>
  <c r="V83" i="2"/>
  <c r="Q83" i="2"/>
  <c r="N83" i="2"/>
  <c r="K83" i="2"/>
  <c r="Y92" i="2"/>
  <c r="P92" i="2"/>
  <c r="S92" i="2"/>
  <c r="J92" i="2"/>
  <c r="M92" i="2"/>
  <c r="V92" i="2"/>
  <c r="Q92" i="2"/>
  <c r="N92" i="2"/>
  <c r="Y101" i="2"/>
  <c r="P101" i="2"/>
  <c r="S101" i="2"/>
  <c r="J101" i="2"/>
  <c r="M101" i="2"/>
  <c r="V101" i="2"/>
  <c r="Q101" i="2"/>
  <c r="K101" i="2"/>
  <c r="T101" i="2"/>
  <c r="W101" i="2"/>
  <c r="V108" i="2"/>
  <c r="P108" i="2"/>
  <c r="M108" i="2"/>
  <c r="Y108" i="2"/>
  <c r="R108" i="2"/>
  <c r="L108" i="2"/>
  <c r="Q108" i="2"/>
  <c r="T108" i="2"/>
  <c r="Z108" i="2"/>
  <c r="N108" i="2"/>
  <c r="L125" i="2"/>
  <c r="Z125" i="2"/>
  <c r="N125" i="2"/>
  <c r="V135" i="2"/>
  <c r="P135" i="2"/>
  <c r="M135" i="2"/>
  <c r="Y135" i="2"/>
  <c r="R135" i="2"/>
  <c r="L135" i="2"/>
  <c r="Q135" i="2"/>
  <c r="T135" i="2"/>
  <c r="Z135" i="2"/>
  <c r="N135" i="2"/>
  <c r="L152" i="2"/>
  <c r="Z152" i="2"/>
  <c r="N152" i="2"/>
  <c r="Q152" i="2"/>
  <c r="V162" i="2"/>
  <c r="P162" i="2"/>
  <c r="M162" i="2"/>
  <c r="Y162" i="2"/>
  <c r="R162" i="2"/>
  <c r="L162" i="2"/>
  <c r="Q162" i="2"/>
  <c r="T162" i="2"/>
  <c r="Z162" i="2"/>
  <c r="N162" i="2"/>
  <c r="V184" i="2"/>
  <c r="J184" i="2"/>
  <c r="Q184" i="2"/>
  <c r="W184" i="2"/>
  <c r="N184" i="2"/>
  <c r="Y214" i="2"/>
  <c r="L214" i="2"/>
  <c r="K214" i="2"/>
  <c r="W214" i="2"/>
  <c r="N214" i="2"/>
  <c r="Q214" i="2"/>
  <c r="Y112" i="2"/>
  <c r="S112" i="2"/>
  <c r="P112" i="2"/>
  <c r="J112" i="2"/>
  <c r="N112" i="2"/>
  <c r="K112" i="2"/>
  <c r="W112" i="2"/>
  <c r="Z112" i="2"/>
  <c r="Y121" i="2"/>
  <c r="S121" i="2"/>
  <c r="P121" i="2"/>
  <c r="J121" i="2"/>
  <c r="W121" i="2"/>
  <c r="K121" i="2"/>
  <c r="N121" i="2"/>
  <c r="P130" i="2"/>
  <c r="J130" i="2"/>
  <c r="S130" i="2"/>
  <c r="Y130" i="2"/>
  <c r="N130" i="2"/>
  <c r="Q130" i="2"/>
  <c r="K130" i="2"/>
  <c r="Y139" i="2"/>
  <c r="S139" i="2"/>
  <c r="P139" i="2"/>
  <c r="J139" i="2"/>
  <c r="N139" i="2"/>
  <c r="Z139" i="2"/>
  <c r="Y148" i="2"/>
  <c r="S148" i="2"/>
  <c r="P148" i="2"/>
  <c r="J148" i="2"/>
  <c r="W148" i="2"/>
  <c r="P157" i="2"/>
  <c r="J157" i="2"/>
  <c r="S157" i="2"/>
  <c r="Y157" i="2"/>
  <c r="Q157" i="2"/>
  <c r="W157" i="2"/>
  <c r="S166" i="2"/>
  <c r="P166" i="2"/>
  <c r="J166" i="2"/>
  <c r="N166" i="2"/>
  <c r="W166" i="2"/>
  <c r="T166" i="2"/>
  <c r="K166" i="2"/>
  <c r="I177" i="2"/>
  <c r="K177" i="2"/>
  <c r="N177" i="2"/>
  <c r="Q177" i="2"/>
  <c r="W177" i="2"/>
  <c r="P187" i="2"/>
  <c r="M187" i="2"/>
  <c r="V187" i="2"/>
  <c r="N187" i="2"/>
  <c r="T187" i="2"/>
  <c r="K187" i="2"/>
  <c r="P197" i="2"/>
  <c r="O197" i="2"/>
  <c r="K197" i="2"/>
  <c r="N197" i="2"/>
  <c r="S216" i="2"/>
  <c r="M216" i="2"/>
  <c r="T216" i="2"/>
  <c r="Z216" i="2"/>
  <c r="K216" i="2"/>
  <c r="P170" i="2"/>
  <c r="V170" i="2"/>
  <c r="M170" i="2"/>
  <c r="W170" i="2"/>
  <c r="Z170" i="2"/>
  <c r="V179" i="2"/>
  <c r="Y179" i="2"/>
  <c r="P179" i="2"/>
  <c r="K179" i="2"/>
  <c r="N179" i="2"/>
  <c r="T179" i="2"/>
  <c r="Y188" i="2"/>
  <c r="M188" i="2"/>
  <c r="N188" i="2"/>
  <c r="N202" i="2"/>
  <c r="N213" i="2"/>
  <c r="T213" i="2"/>
  <c r="Z213" i="2"/>
  <c r="Y198" i="2"/>
  <c r="W198" i="2"/>
  <c r="P207" i="2"/>
  <c r="J207" i="2"/>
  <c r="K207" i="2"/>
  <c r="N207" i="2"/>
  <c r="Q207" i="2"/>
  <c r="W207" i="2"/>
  <c r="V218" i="2"/>
  <c r="N218" i="2"/>
  <c r="Q218" i="2"/>
  <c r="U181" i="1"/>
  <c r="AF181" i="1"/>
  <c r="W181" i="1"/>
  <c r="AC181" i="1"/>
  <c r="R181" i="1"/>
  <c r="AD181" i="1"/>
  <c r="AA181" i="1"/>
  <c r="Q181" i="1"/>
  <c r="U221" i="2"/>
  <c r="K212" i="2"/>
  <c r="U202" i="2"/>
  <c r="T196" i="2"/>
  <c r="K191" i="2"/>
  <c r="T188" i="2"/>
  <c r="I143" i="2"/>
  <c r="U129" i="2"/>
  <c r="U119" i="2"/>
  <c r="K104" i="2"/>
  <c r="Z101" i="2"/>
  <c r="K95" i="2"/>
  <c r="Z92" i="2"/>
  <c r="K86" i="2"/>
  <c r="Z83" i="2"/>
  <c r="K77" i="2"/>
  <c r="Z74" i="2"/>
  <c r="K68" i="2"/>
  <c r="Z65" i="2"/>
  <c r="Q59" i="2"/>
  <c r="W57" i="2"/>
  <c r="Z56" i="2"/>
  <c r="U48" i="2"/>
  <c r="Q47" i="2"/>
  <c r="K44" i="2"/>
  <c r="I40" i="2"/>
  <c r="L39" i="2"/>
  <c r="U31" i="2"/>
  <c r="I30" i="2"/>
  <c r="N26" i="2"/>
  <c r="L22" i="2"/>
  <c r="X119" i="2"/>
  <c r="X141" i="2"/>
  <c r="X158" i="2"/>
  <c r="X184" i="2"/>
  <c r="X217" i="2"/>
  <c r="X31" i="2"/>
  <c r="X48" i="2"/>
  <c r="X58" i="2"/>
  <c r="X75" i="2"/>
  <c r="X85" i="2"/>
  <c r="X102" i="2"/>
  <c r="X174" i="2"/>
  <c r="X197" i="2"/>
  <c r="X26" i="2"/>
  <c r="X35" i="2"/>
  <c r="X44" i="2"/>
  <c r="X53" i="2"/>
  <c r="X62" i="2"/>
  <c r="X71" i="2"/>
  <c r="X80" i="2"/>
  <c r="X89" i="2"/>
  <c r="X98" i="2"/>
  <c r="X107" i="2"/>
  <c r="X117" i="2"/>
  <c r="X134" i="2"/>
  <c r="X144" i="2"/>
  <c r="X161" i="2"/>
  <c r="X196" i="2"/>
  <c r="X109" i="2"/>
  <c r="X118" i="2"/>
  <c r="X127" i="2"/>
  <c r="X136" i="2"/>
  <c r="X145" i="2"/>
  <c r="X154" i="2"/>
  <c r="X163" i="2"/>
  <c r="X177" i="2"/>
  <c r="X187" i="2"/>
  <c r="X205" i="2"/>
  <c r="X167" i="2"/>
  <c r="X176" i="2"/>
  <c r="X185" i="2"/>
  <c r="X194" i="2"/>
  <c r="X214" i="2"/>
  <c r="X201" i="2"/>
  <c r="X210" i="2"/>
  <c r="X218" i="2"/>
  <c r="U162" i="2"/>
  <c r="U189" i="2"/>
  <c r="U153" i="2"/>
  <c r="U168" i="2"/>
  <c r="U23" i="2"/>
  <c r="U32" i="2"/>
  <c r="U41" i="2"/>
  <c r="U50" i="2"/>
  <c r="U59" i="2"/>
  <c r="U68" i="2"/>
  <c r="U77" i="2"/>
  <c r="U86" i="2"/>
  <c r="U95" i="2"/>
  <c r="U104" i="2"/>
  <c r="U181" i="2"/>
  <c r="U214" i="2"/>
  <c r="U115" i="2"/>
  <c r="U124" i="2"/>
  <c r="U133" i="2"/>
  <c r="U142" i="2"/>
  <c r="U151" i="2"/>
  <c r="U160" i="2"/>
  <c r="U174" i="2"/>
  <c r="U184" i="2"/>
  <c r="U196" i="2"/>
  <c r="U167" i="2"/>
  <c r="U176" i="2"/>
  <c r="U185" i="2"/>
  <c r="U194" i="2"/>
  <c r="U218" i="2"/>
  <c r="U204" i="2"/>
  <c r="U216" i="2"/>
  <c r="U212" i="2"/>
  <c r="R75" i="2"/>
  <c r="R85" i="2"/>
  <c r="R102" i="2"/>
  <c r="R116" i="2"/>
  <c r="R141" i="2"/>
  <c r="R158" i="2"/>
  <c r="R186" i="2"/>
  <c r="R117" i="2"/>
  <c r="R134" i="2"/>
  <c r="R184" i="2"/>
  <c r="R26" i="2"/>
  <c r="R35" i="2"/>
  <c r="R44" i="2"/>
  <c r="R53" i="2"/>
  <c r="R62" i="2"/>
  <c r="R71" i="2"/>
  <c r="R80" i="2"/>
  <c r="R89" i="2"/>
  <c r="R98" i="2"/>
  <c r="R177" i="2"/>
  <c r="R209" i="2"/>
  <c r="R115" i="2"/>
  <c r="R124" i="2"/>
  <c r="R133" i="2"/>
  <c r="R142" i="2"/>
  <c r="R151" i="2"/>
  <c r="R160" i="2"/>
  <c r="R181" i="2"/>
  <c r="R216" i="2"/>
  <c r="R173" i="2"/>
  <c r="R182" i="2"/>
  <c r="R191" i="2"/>
  <c r="R197" i="2"/>
  <c r="R211" i="2"/>
  <c r="R198" i="2"/>
  <c r="R207" i="2"/>
  <c r="R214" i="2"/>
  <c r="R212" i="2"/>
  <c r="O184" i="2"/>
  <c r="O214" i="2"/>
  <c r="O31" i="2"/>
  <c r="O48" i="2"/>
  <c r="O58" i="2"/>
  <c r="O75" i="2"/>
  <c r="O85" i="2"/>
  <c r="O102" i="2"/>
  <c r="O189" i="2"/>
  <c r="O222" i="2"/>
  <c r="O29" i="2"/>
  <c r="O38" i="2"/>
  <c r="O47" i="2"/>
  <c r="O56" i="2"/>
  <c r="O65" i="2"/>
  <c r="O74" i="2"/>
  <c r="O83" i="2"/>
  <c r="O92" i="2"/>
  <c r="O101" i="2"/>
  <c r="O108" i="2"/>
  <c r="O125" i="2"/>
  <c r="O135" i="2"/>
  <c r="O152" i="2"/>
  <c r="O162" i="2"/>
  <c r="O213" i="2"/>
  <c r="O115" i="2"/>
  <c r="O124" i="2"/>
  <c r="O133" i="2"/>
  <c r="O142" i="2"/>
  <c r="O151" i="2"/>
  <c r="O160" i="2"/>
  <c r="O168" i="2"/>
  <c r="O178" i="2"/>
  <c r="O195" i="2"/>
  <c r="O167" i="2"/>
  <c r="O176" i="2"/>
  <c r="O185" i="2"/>
  <c r="O194" i="2"/>
  <c r="O216" i="2"/>
  <c r="O201" i="2"/>
  <c r="O210" i="2"/>
  <c r="O218" i="2"/>
  <c r="L126" i="2"/>
  <c r="L143" i="2"/>
  <c r="L196" i="2"/>
  <c r="L129" i="2"/>
  <c r="L146" i="2"/>
  <c r="L168" i="2"/>
  <c r="L26" i="2"/>
  <c r="L35" i="2"/>
  <c r="L44" i="2"/>
  <c r="L53" i="2"/>
  <c r="L62" i="2"/>
  <c r="L71" i="2"/>
  <c r="L80" i="2"/>
  <c r="L89" i="2"/>
  <c r="L98" i="2"/>
  <c r="L107" i="2"/>
  <c r="L187" i="2"/>
  <c r="L109" i="2"/>
  <c r="L118" i="2"/>
  <c r="L127" i="2"/>
  <c r="L136" i="2"/>
  <c r="L145" i="2"/>
  <c r="L154" i="2"/>
  <c r="L163" i="2"/>
  <c r="L192" i="2"/>
  <c r="L202" i="2"/>
  <c r="L173" i="2"/>
  <c r="L182" i="2"/>
  <c r="L191" i="2"/>
  <c r="L211" i="2"/>
  <c r="L221" i="2"/>
  <c r="L204" i="2"/>
  <c r="L216" i="2"/>
  <c r="L212" i="2"/>
  <c r="I75" i="2"/>
  <c r="I85" i="2"/>
  <c r="I102" i="2"/>
  <c r="I144" i="2"/>
  <c r="I161" i="2"/>
  <c r="G200" i="2"/>
  <c r="H200" i="2" s="1"/>
  <c r="I135" i="2"/>
  <c r="I152" i="2"/>
  <c r="I184" i="2"/>
  <c r="I218" i="2"/>
  <c r="I29" i="2"/>
  <c r="I38" i="2"/>
  <c r="I47" i="2"/>
  <c r="I56" i="2"/>
  <c r="I65" i="2"/>
  <c r="I74" i="2"/>
  <c r="I83" i="2"/>
  <c r="I92" i="2"/>
  <c r="I101" i="2"/>
  <c r="I178" i="2"/>
  <c r="I195" i="2"/>
  <c r="I221" i="2"/>
  <c r="I115" i="2"/>
  <c r="I124" i="2"/>
  <c r="I133" i="2"/>
  <c r="I142" i="2"/>
  <c r="I151" i="2"/>
  <c r="I160" i="2"/>
  <c r="I181" i="2"/>
  <c r="I203" i="2"/>
  <c r="I170" i="2"/>
  <c r="I179" i="2"/>
  <c r="I188" i="2"/>
  <c r="I197" i="2"/>
  <c r="I215" i="2"/>
  <c r="I201" i="2"/>
  <c r="I210" i="2"/>
  <c r="I217" i="2"/>
  <c r="AC182" i="1"/>
  <c r="AG181" i="1"/>
  <c r="Z176" i="1"/>
  <c r="Z173" i="1"/>
  <c r="Z170" i="1"/>
  <c r="Z167" i="1"/>
  <c r="AC165" i="1"/>
  <c r="Z164" i="1"/>
  <c r="Z161" i="1"/>
  <c r="Z158" i="1"/>
  <c r="Z155" i="1"/>
  <c r="Z152" i="1"/>
  <c r="Z149" i="1"/>
  <c r="Z146" i="1"/>
  <c r="Z143" i="1"/>
  <c r="Z140" i="1"/>
  <c r="Z137" i="1"/>
  <c r="Z134" i="1"/>
  <c r="Z131" i="1"/>
  <c r="Z128" i="1"/>
  <c r="Z125" i="1"/>
  <c r="Z122" i="1"/>
  <c r="Z119" i="1"/>
  <c r="Z116" i="1"/>
  <c r="Z113" i="1"/>
  <c r="Z110" i="1"/>
  <c r="Z107" i="1"/>
  <c r="Z104" i="1"/>
  <c r="Z201" i="2"/>
  <c r="K188" i="2"/>
  <c r="T170" i="2"/>
  <c r="W133" i="2"/>
  <c r="Z115" i="2"/>
  <c r="Z66" i="2"/>
  <c r="Z48" i="2"/>
  <c r="W44" i="2"/>
  <c r="W39" i="2"/>
  <c r="N35" i="2"/>
  <c r="Q29" i="2"/>
  <c r="K26" i="2"/>
  <c r="Z23" i="2"/>
  <c r="Z95" i="2"/>
  <c r="Z116" i="2"/>
  <c r="Z145" i="2"/>
  <c r="Z62" i="2"/>
  <c r="Z80" i="2"/>
  <c r="Z119" i="2"/>
  <c r="Z146" i="2"/>
  <c r="Z185" i="2"/>
  <c r="Z157" i="2"/>
  <c r="Z179" i="2"/>
  <c r="Z166" i="2"/>
  <c r="Z178" i="2"/>
  <c r="Z207" i="2"/>
  <c r="Z214" i="2"/>
  <c r="Z218" i="2"/>
  <c r="W65" i="2"/>
  <c r="W83" i="2"/>
  <c r="W102" i="2"/>
  <c r="W124" i="2"/>
  <c r="W161" i="2"/>
  <c r="W202" i="2"/>
  <c r="W68" i="2"/>
  <c r="W86" i="2"/>
  <c r="W125" i="2"/>
  <c r="W142" i="2"/>
  <c r="W182" i="2"/>
  <c r="W118" i="2"/>
  <c r="W136" i="2"/>
  <c r="W146" i="2"/>
  <c r="W108" i="2"/>
  <c r="W129" i="2"/>
  <c r="W188" i="2"/>
  <c r="W210" i="2"/>
  <c r="W187" i="2"/>
  <c r="W196" i="2"/>
  <c r="W213" i="2"/>
  <c r="W216" i="2"/>
  <c r="W221" i="2"/>
  <c r="T71" i="2"/>
  <c r="T182" i="2"/>
  <c r="T39" i="2"/>
  <c r="T65" i="2"/>
  <c r="T83" i="2"/>
  <c r="T102" i="2"/>
  <c r="T131" i="2"/>
  <c r="T163" i="2"/>
  <c r="T207" i="2"/>
  <c r="T107" i="2"/>
  <c r="T125" i="2"/>
  <c r="T151" i="2"/>
  <c r="T174" i="2"/>
  <c r="T114" i="2"/>
  <c r="T129" i="2"/>
  <c r="T141" i="2"/>
  <c r="T156" i="2"/>
  <c r="T167" i="2"/>
  <c r="T186" i="2"/>
  <c r="T204" i="2"/>
  <c r="T181" i="2"/>
  <c r="T197" i="2"/>
  <c r="T209" i="2"/>
  <c r="T217" i="2"/>
  <c r="T221" i="2"/>
  <c r="Q95" i="2"/>
  <c r="Q107" i="2"/>
  <c r="Q136" i="2"/>
  <c r="Q163" i="2"/>
  <c r="Q212" i="2"/>
  <c r="Q35" i="2"/>
  <c r="Q98" i="2"/>
  <c r="Q115" i="2"/>
  <c r="Q142" i="2"/>
  <c r="Q188" i="2"/>
  <c r="Q112" i="2"/>
  <c r="Q158" i="2"/>
  <c r="Q169" i="2"/>
  <c r="Q178" i="2"/>
  <c r="Q199" i="2"/>
  <c r="Q216" i="2"/>
  <c r="N74" i="2"/>
  <c r="N157" i="2"/>
  <c r="N95" i="2"/>
  <c r="N131" i="2"/>
  <c r="N198" i="2"/>
  <c r="N210" i="2"/>
  <c r="N170" i="2"/>
  <c r="N199" i="2"/>
  <c r="N181" i="2"/>
  <c r="N204" i="2"/>
  <c r="N211" i="2"/>
  <c r="N222" i="2"/>
  <c r="K98" i="2"/>
  <c r="K131" i="2"/>
  <c r="K198" i="2"/>
  <c r="K65" i="2"/>
  <c r="K102" i="2"/>
  <c r="K115" i="2"/>
  <c r="K152" i="2"/>
  <c r="K192" i="2"/>
  <c r="K135" i="2"/>
  <c r="K168" i="2"/>
  <c r="K213" i="2"/>
  <c r="K218" i="2"/>
  <c r="T173" i="1"/>
  <c r="W165" i="1"/>
  <c r="T161" i="1"/>
  <c r="T152" i="1"/>
  <c r="T143" i="1"/>
  <c r="T131" i="1"/>
  <c r="T122" i="1"/>
  <c r="T113" i="1"/>
  <c r="T104" i="1"/>
  <c r="AB23" i="1"/>
  <c r="S23" i="1"/>
  <c r="AE23" i="1"/>
  <c r="V23" i="1"/>
  <c r="Y23" i="1"/>
  <c r="P23" i="1"/>
  <c r="T23" i="1"/>
  <c r="X23" i="1"/>
  <c r="AC23" i="1"/>
  <c r="R23" i="1"/>
  <c r="Q23" i="1"/>
  <c r="AA23" i="1"/>
  <c r="AG23" i="1"/>
  <c r="Z23" i="1"/>
  <c r="AD104" i="1"/>
  <c r="AD113" i="1"/>
  <c r="AD122" i="1"/>
  <c r="AD131" i="1"/>
  <c r="AD146" i="1"/>
  <c r="AD155" i="1"/>
  <c r="AD164" i="1"/>
  <c r="AD170" i="1"/>
  <c r="AA107" i="1"/>
  <c r="AA134" i="1"/>
  <c r="AA161" i="1"/>
  <c r="U23" i="1"/>
  <c r="U131" i="1"/>
  <c r="U158" i="1"/>
  <c r="R107" i="1"/>
  <c r="R122" i="1"/>
  <c r="R149" i="1"/>
  <c r="R176" i="1"/>
  <c r="W152" i="1"/>
  <c r="AF149" i="1"/>
  <c r="AB178" i="1"/>
  <c r="S178" i="1"/>
  <c r="AE178" i="1"/>
  <c r="V178" i="1"/>
  <c r="Y178" i="1"/>
  <c r="P178" i="1"/>
  <c r="T178" i="1"/>
  <c r="R178" i="1"/>
  <c r="AA178" i="1"/>
  <c r="AC178" i="1"/>
  <c r="AB175" i="1"/>
  <c r="S175" i="1"/>
  <c r="AE175" i="1"/>
  <c r="V175" i="1"/>
  <c r="Y175" i="1"/>
  <c r="P175" i="1"/>
  <c r="AC175" i="1"/>
  <c r="R175" i="1"/>
  <c r="AA175" i="1"/>
  <c r="AB172" i="1"/>
  <c r="S172" i="1"/>
  <c r="AE172" i="1"/>
  <c r="V172" i="1"/>
  <c r="Y172" i="1"/>
  <c r="P172" i="1"/>
  <c r="R172" i="1"/>
  <c r="AA172" i="1"/>
  <c r="T172" i="1"/>
  <c r="AB169" i="1"/>
  <c r="S169" i="1"/>
  <c r="AE169" i="1"/>
  <c r="V169" i="1"/>
  <c r="Y169" i="1"/>
  <c r="P169" i="1"/>
  <c r="T169" i="1"/>
  <c r="R169" i="1"/>
  <c r="AA169" i="1"/>
  <c r="AC169" i="1"/>
  <c r="AB166" i="1"/>
  <c r="S166" i="1"/>
  <c r="AE166" i="1"/>
  <c r="V166" i="1"/>
  <c r="Y166" i="1"/>
  <c r="P166" i="1"/>
  <c r="AC166" i="1"/>
  <c r="R166" i="1"/>
  <c r="AA166" i="1"/>
  <c r="AB163" i="1"/>
  <c r="S163" i="1"/>
  <c r="AE163" i="1"/>
  <c r="V163" i="1"/>
  <c r="Y163" i="1"/>
  <c r="P163" i="1"/>
  <c r="R163" i="1"/>
  <c r="AA163" i="1"/>
  <c r="T163" i="1"/>
  <c r="AB160" i="1"/>
  <c r="S160" i="1"/>
  <c r="AE160" i="1"/>
  <c r="V160" i="1"/>
  <c r="Y160" i="1"/>
  <c r="P160" i="1"/>
  <c r="T160" i="1"/>
  <c r="R160" i="1"/>
  <c r="AA160" i="1"/>
  <c r="AC160" i="1"/>
  <c r="AB157" i="1"/>
  <c r="S157" i="1"/>
  <c r="AE157" i="1"/>
  <c r="V157" i="1"/>
  <c r="Y157" i="1"/>
  <c r="P157" i="1"/>
  <c r="AC157" i="1"/>
  <c r="R157" i="1"/>
  <c r="AA157" i="1"/>
  <c r="AB154" i="1"/>
  <c r="S154" i="1"/>
  <c r="AE154" i="1"/>
  <c r="V154" i="1"/>
  <c r="Y154" i="1"/>
  <c r="P154" i="1"/>
  <c r="R154" i="1"/>
  <c r="AA154" i="1"/>
  <c r="T154" i="1"/>
  <c r="AB151" i="1"/>
  <c r="S151" i="1"/>
  <c r="AE151" i="1"/>
  <c r="V151" i="1"/>
  <c r="Y151" i="1"/>
  <c r="P151" i="1"/>
  <c r="T151" i="1"/>
  <c r="R151" i="1"/>
  <c r="AA151" i="1"/>
  <c r="AC151" i="1"/>
  <c r="AB148" i="1"/>
  <c r="S148" i="1"/>
  <c r="AE148" i="1"/>
  <c r="V148" i="1"/>
  <c r="Y148" i="1"/>
  <c r="P148" i="1"/>
  <c r="AC148" i="1"/>
  <c r="R148" i="1"/>
  <c r="AA148" i="1"/>
  <c r="AB145" i="1"/>
  <c r="S145" i="1"/>
  <c r="AE145" i="1"/>
  <c r="V145" i="1"/>
  <c r="Y145" i="1"/>
  <c r="P145" i="1"/>
  <c r="R145" i="1"/>
  <c r="AA145" i="1"/>
  <c r="T145" i="1"/>
  <c r="AB142" i="1"/>
  <c r="S142" i="1"/>
  <c r="AE142" i="1"/>
  <c r="V142" i="1"/>
  <c r="Y142" i="1"/>
  <c r="P142" i="1"/>
  <c r="T142" i="1"/>
  <c r="R142" i="1"/>
  <c r="AA142" i="1"/>
  <c r="AC142" i="1"/>
  <c r="AB139" i="1"/>
  <c r="S139" i="1"/>
  <c r="AE139" i="1"/>
  <c r="V139" i="1"/>
  <c r="Y139" i="1"/>
  <c r="P139" i="1"/>
  <c r="AC139" i="1"/>
  <c r="R139" i="1"/>
  <c r="AA139" i="1"/>
  <c r="AB136" i="1"/>
  <c r="S136" i="1"/>
  <c r="AE136" i="1"/>
  <c r="V136" i="1"/>
  <c r="Y136" i="1"/>
  <c r="P136" i="1"/>
  <c r="R136" i="1"/>
  <c r="AA136" i="1"/>
  <c r="T136" i="1"/>
  <c r="AB133" i="1"/>
  <c r="S133" i="1"/>
  <c r="AE133" i="1"/>
  <c r="V133" i="1"/>
  <c r="Y133" i="1"/>
  <c r="P133" i="1"/>
  <c r="T133" i="1"/>
  <c r="R133" i="1"/>
  <c r="AA133" i="1"/>
  <c r="AC133" i="1"/>
  <c r="AB130" i="1"/>
  <c r="S130" i="1"/>
  <c r="AE130" i="1"/>
  <c r="V130" i="1"/>
  <c r="Y130" i="1"/>
  <c r="P130" i="1"/>
  <c r="AC130" i="1"/>
  <c r="R130" i="1"/>
  <c r="AA130" i="1"/>
  <c r="AB127" i="1"/>
  <c r="S127" i="1"/>
  <c r="AE127" i="1"/>
  <c r="V127" i="1"/>
  <c r="Y127" i="1"/>
  <c r="P127" i="1"/>
  <c r="R127" i="1"/>
  <c r="AA127" i="1"/>
  <c r="T127" i="1"/>
  <c r="AB124" i="1"/>
  <c r="S124" i="1"/>
  <c r="AE124" i="1"/>
  <c r="V124" i="1"/>
  <c r="Y124" i="1"/>
  <c r="P124" i="1"/>
  <c r="T124" i="1"/>
  <c r="R124" i="1"/>
  <c r="AA124" i="1"/>
  <c r="AC124" i="1"/>
  <c r="AB121" i="1"/>
  <c r="S121" i="1"/>
  <c r="AE121" i="1"/>
  <c r="V121" i="1"/>
  <c r="Y121" i="1"/>
  <c r="P121" i="1"/>
  <c r="AC121" i="1"/>
  <c r="R121" i="1"/>
  <c r="AA121" i="1"/>
  <c r="AB118" i="1"/>
  <c r="S118" i="1"/>
  <c r="AE118" i="1"/>
  <c r="V118" i="1"/>
  <c r="Y118" i="1"/>
  <c r="P118" i="1"/>
  <c r="R118" i="1"/>
  <c r="AA118" i="1"/>
  <c r="T118" i="1"/>
  <c r="AB115" i="1"/>
  <c r="S115" i="1"/>
  <c r="AE115" i="1"/>
  <c r="V115" i="1"/>
  <c r="Y115" i="1"/>
  <c r="P115" i="1"/>
  <c r="T115" i="1"/>
  <c r="R115" i="1"/>
  <c r="AA115" i="1"/>
  <c r="AC115" i="1"/>
  <c r="AB112" i="1"/>
  <c r="S112" i="1"/>
  <c r="AE112" i="1"/>
  <c r="V112" i="1"/>
  <c r="Y112" i="1"/>
  <c r="P112" i="1"/>
  <c r="AC112" i="1"/>
  <c r="R112" i="1"/>
  <c r="AA112" i="1"/>
  <c r="AB109" i="1"/>
  <c r="S109" i="1"/>
  <c r="AE109" i="1"/>
  <c r="V109" i="1"/>
  <c r="Y109" i="1"/>
  <c r="P109" i="1"/>
  <c r="T109" i="1"/>
  <c r="R109" i="1"/>
  <c r="AA109" i="1"/>
  <c r="AC109" i="1"/>
  <c r="AB106" i="1"/>
  <c r="S106" i="1"/>
  <c r="AE106" i="1"/>
  <c r="V106" i="1"/>
  <c r="Y106" i="1"/>
  <c r="P106" i="1"/>
  <c r="T106" i="1"/>
  <c r="R106" i="1"/>
  <c r="AA106" i="1"/>
  <c r="AB103" i="1"/>
  <c r="S103" i="1"/>
  <c r="AE103" i="1"/>
  <c r="V103" i="1"/>
  <c r="Y103" i="1"/>
  <c r="P103" i="1"/>
  <c r="AC103" i="1"/>
  <c r="R103" i="1"/>
  <c r="AA103" i="1"/>
  <c r="AB100" i="1"/>
  <c r="S100" i="1"/>
  <c r="AE100" i="1"/>
  <c r="V100" i="1"/>
  <c r="Y100" i="1"/>
  <c r="P100" i="1"/>
  <c r="T100" i="1"/>
  <c r="R100" i="1"/>
  <c r="AA100" i="1"/>
  <c r="AC100" i="1"/>
  <c r="AB97" i="1"/>
  <c r="S97" i="1"/>
  <c r="AE97" i="1"/>
  <c r="V97" i="1"/>
  <c r="Y97" i="1"/>
  <c r="P97" i="1"/>
  <c r="T97" i="1"/>
  <c r="R97" i="1"/>
  <c r="AA97" i="1"/>
  <c r="AB94" i="1"/>
  <c r="S94" i="1"/>
  <c r="AE94" i="1"/>
  <c r="V94" i="1"/>
  <c r="Y94" i="1"/>
  <c r="P94" i="1"/>
  <c r="AC94" i="1"/>
  <c r="R94" i="1"/>
  <c r="AA94" i="1"/>
  <c r="AB91" i="1"/>
  <c r="S91" i="1"/>
  <c r="AE91" i="1"/>
  <c r="V91" i="1"/>
  <c r="Y91" i="1"/>
  <c r="P91" i="1"/>
  <c r="T91" i="1"/>
  <c r="R91" i="1"/>
  <c r="AA91" i="1"/>
  <c r="AC91" i="1"/>
  <c r="AB88" i="1"/>
  <c r="S88" i="1"/>
  <c r="AE88" i="1"/>
  <c r="V88" i="1"/>
  <c r="Y88" i="1"/>
  <c r="P88" i="1"/>
  <c r="T88" i="1"/>
  <c r="R88" i="1"/>
  <c r="AA88" i="1"/>
  <c r="AB85" i="1"/>
  <c r="S85" i="1"/>
  <c r="AE85" i="1"/>
  <c r="V85" i="1"/>
  <c r="Y85" i="1"/>
  <c r="P85" i="1"/>
  <c r="T85" i="1"/>
  <c r="AC85" i="1"/>
  <c r="R85" i="1"/>
  <c r="AA85" i="1"/>
  <c r="AB82" i="1"/>
  <c r="S82" i="1"/>
  <c r="AE82" i="1"/>
  <c r="V82" i="1"/>
  <c r="Y82" i="1"/>
  <c r="P82" i="1"/>
  <c r="AC82" i="1"/>
  <c r="T82" i="1"/>
  <c r="R82" i="1"/>
  <c r="AA82" i="1"/>
  <c r="AB79" i="1"/>
  <c r="S79" i="1"/>
  <c r="AE79" i="1"/>
  <c r="V79" i="1"/>
  <c r="Y79" i="1"/>
  <c r="P79" i="1"/>
  <c r="T79" i="1"/>
  <c r="R79" i="1"/>
  <c r="AA79" i="1"/>
  <c r="AC79" i="1"/>
  <c r="AB76" i="1"/>
  <c r="S76" i="1"/>
  <c r="AE76" i="1"/>
  <c r="V76" i="1"/>
  <c r="Y76" i="1"/>
  <c r="P76" i="1"/>
  <c r="T76" i="1"/>
  <c r="AC76" i="1"/>
  <c r="R76" i="1"/>
  <c r="AA76" i="1"/>
  <c r="AB73" i="1"/>
  <c r="S73" i="1"/>
  <c r="AE73" i="1"/>
  <c r="V73" i="1"/>
  <c r="Y73" i="1"/>
  <c r="P73" i="1"/>
  <c r="AC73" i="1"/>
  <c r="R73" i="1"/>
  <c r="AA73" i="1"/>
  <c r="AB70" i="1"/>
  <c r="S70" i="1"/>
  <c r="AE70" i="1"/>
  <c r="V70" i="1"/>
  <c r="Y70" i="1"/>
  <c r="P70" i="1"/>
  <c r="T70" i="1"/>
  <c r="AC70" i="1"/>
  <c r="R70" i="1"/>
  <c r="AA70" i="1"/>
  <c r="AB67" i="1"/>
  <c r="S67" i="1"/>
  <c r="AE67" i="1"/>
  <c r="V67" i="1"/>
  <c r="Y67" i="1"/>
  <c r="P67" i="1"/>
  <c r="T67" i="1"/>
  <c r="AC67" i="1"/>
  <c r="R67" i="1"/>
  <c r="AA67" i="1"/>
  <c r="AB64" i="1"/>
  <c r="S64" i="1"/>
  <c r="AE64" i="1"/>
  <c r="V64" i="1"/>
  <c r="Y64" i="1"/>
  <c r="P64" i="1"/>
  <c r="AC64" i="1"/>
  <c r="R64" i="1"/>
  <c r="AA64" i="1"/>
  <c r="T64" i="1"/>
  <c r="AB61" i="1"/>
  <c r="S61" i="1"/>
  <c r="AE61" i="1"/>
  <c r="V61" i="1"/>
  <c r="Y61" i="1"/>
  <c r="P61" i="1"/>
  <c r="T61" i="1"/>
  <c r="R61" i="1"/>
  <c r="AA61" i="1"/>
  <c r="AB58" i="1"/>
  <c r="S58" i="1"/>
  <c r="AE58" i="1"/>
  <c r="V58" i="1"/>
  <c r="Y58" i="1"/>
  <c r="P58" i="1"/>
  <c r="T58" i="1"/>
  <c r="AC58" i="1"/>
  <c r="R58" i="1"/>
  <c r="AA58" i="1"/>
  <c r="AB55" i="1"/>
  <c r="S55" i="1"/>
  <c r="AE55" i="1"/>
  <c r="V55" i="1"/>
  <c r="Y55" i="1"/>
  <c r="P55" i="1"/>
  <c r="AC55" i="1"/>
  <c r="T55" i="1"/>
  <c r="R55" i="1"/>
  <c r="AA55" i="1"/>
  <c r="AB52" i="1"/>
  <c r="S52" i="1"/>
  <c r="AE52" i="1"/>
  <c r="V52" i="1"/>
  <c r="Y52" i="1"/>
  <c r="P52" i="1"/>
  <c r="T52" i="1"/>
  <c r="R52" i="1"/>
  <c r="AA52" i="1"/>
  <c r="AC52" i="1"/>
  <c r="AB49" i="1"/>
  <c r="S49" i="1"/>
  <c r="AE49" i="1"/>
  <c r="V49" i="1"/>
  <c r="Y49" i="1"/>
  <c r="P49" i="1"/>
  <c r="T49" i="1"/>
  <c r="AC49" i="1"/>
  <c r="R49" i="1"/>
  <c r="AA49" i="1"/>
  <c r="AB46" i="1"/>
  <c r="S46" i="1"/>
  <c r="AE46" i="1"/>
  <c r="V46" i="1"/>
  <c r="Y46" i="1"/>
  <c r="P46" i="1"/>
  <c r="AC46" i="1"/>
  <c r="R46" i="1"/>
  <c r="AA46" i="1"/>
  <c r="AB43" i="1"/>
  <c r="S43" i="1"/>
  <c r="AE43" i="1"/>
  <c r="V43" i="1"/>
  <c r="Y43" i="1"/>
  <c r="P43" i="1"/>
  <c r="T43" i="1"/>
  <c r="AC43" i="1"/>
  <c r="R43" i="1"/>
  <c r="AA43" i="1"/>
  <c r="AB40" i="1"/>
  <c r="S40" i="1"/>
  <c r="AE40" i="1"/>
  <c r="V40" i="1"/>
  <c r="Y40" i="1"/>
  <c r="P40" i="1"/>
  <c r="T40" i="1"/>
  <c r="AC40" i="1"/>
  <c r="R40" i="1"/>
  <c r="AA40" i="1"/>
  <c r="AG29" i="1"/>
  <c r="AG32" i="1"/>
  <c r="AG38" i="1"/>
  <c r="AG41" i="1"/>
  <c r="AG44" i="1"/>
  <c r="AG47" i="1"/>
  <c r="AG50" i="1"/>
  <c r="AG53" i="1"/>
  <c r="AG59" i="1"/>
  <c r="AG62" i="1"/>
  <c r="AG68" i="1"/>
  <c r="AG71" i="1"/>
  <c r="AG77" i="1"/>
  <c r="AG80" i="1"/>
  <c r="AG86" i="1"/>
  <c r="AG92" i="1"/>
  <c r="AG95" i="1"/>
  <c r="AG101" i="1"/>
  <c r="AD27" i="1"/>
  <c r="AD36" i="1"/>
  <c r="AA27" i="1"/>
  <c r="AA36" i="1"/>
  <c r="AA41" i="1"/>
  <c r="AA50" i="1"/>
  <c r="AA86" i="1"/>
  <c r="AA95" i="1"/>
  <c r="X40" i="1"/>
  <c r="X49" i="1"/>
  <c r="X58" i="1"/>
  <c r="X67" i="1"/>
  <c r="X76" i="1"/>
  <c r="X85" i="1"/>
  <c r="X94" i="1"/>
  <c r="X103" i="1"/>
  <c r="X112" i="1"/>
  <c r="X121" i="1"/>
  <c r="X130" i="1"/>
  <c r="X139" i="1"/>
  <c r="X148" i="1"/>
  <c r="X157" i="1"/>
  <c r="X166" i="1"/>
  <c r="X175" i="1"/>
  <c r="U25" i="1"/>
  <c r="U29" i="1"/>
  <c r="U38" i="1"/>
  <c r="U41" i="1"/>
  <c r="U47" i="1"/>
  <c r="U82" i="1"/>
  <c r="U85" i="1"/>
  <c r="U88" i="1"/>
  <c r="U91" i="1"/>
  <c r="U94" i="1"/>
  <c r="U97" i="1"/>
  <c r="U100" i="1"/>
  <c r="U103" i="1"/>
  <c r="U106" i="1"/>
  <c r="U109" i="1"/>
  <c r="U112" i="1"/>
  <c r="U115" i="1"/>
  <c r="U118" i="1"/>
  <c r="U139" i="1"/>
  <c r="U142" i="1"/>
  <c r="U145" i="1"/>
  <c r="U166" i="1"/>
  <c r="U169" i="1"/>
  <c r="U172" i="1"/>
  <c r="R38" i="1"/>
  <c r="T175" i="1"/>
  <c r="AC163" i="1"/>
  <c r="Y156" i="1"/>
  <c r="P156" i="1"/>
  <c r="AB156" i="1"/>
  <c r="S156" i="1"/>
  <c r="AE156" i="1"/>
  <c r="V156" i="1"/>
  <c r="Q156" i="1"/>
  <c r="U156" i="1"/>
  <c r="Z156" i="1"/>
  <c r="R156" i="1"/>
  <c r="T148" i="1"/>
  <c r="AC136" i="1"/>
  <c r="Y129" i="1"/>
  <c r="P129" i="1"/>
  <c r="AB129" i="1"/>
  <c r="S129" i="1"/>
  <c r="AE129" i="1"/>
  <c r="V129" i="1"/>
  <c r="Q129" i="1"/>
  <c r="U129" i="1"/>
  <c r="Z129" i="1"/>
  <c r="R129" i="1"/>
  <c r="T121" i="1"/>
  <c r="AC106" i="1"/>
  <c r="AC97" i="1"/>
  <c r="AC88" i="1"/>
  <c r="Y81" i="1"/>
  <c r="P81" i="1"/>
  <c r="AB81" i="1"/>
  <c r="S81" i="1"/>
  <c r="AE81" i="1"/>
  <c r="V81" i="1"/>
  <c r="Q81" i="1"/>
  <c r="Z81" i="1"/>
  <c r="U81" i="1"/>
  <c r="R81" i="1"/>
  <c r="T73" i="1"/>
  <c r="AE101" i="1"/>
  <c r="V101" i="1"/>
  <c r="Y101" i="1"/>
  <c r="P101" i="1"/>
  <c r="AB101" i="1"/>
  <c r="S101" i="1"/>
  <c r="W101" i="1"/>
  <c r="X101" i="1"/>
  <c r="AE98" i="1"/>
  <c r="V98" i="1"/>
  <c r="Y98" i="1"/>
  <c r="P98" i="1"/>
  <c r="AB98" i="1"/>
  <c r="S98" i="1"/>
  <c r="AF98" i="1"/>
  <c r="W98" i="1"/>
  <c r="X98" i="1"/>
  <c r="AE95" i="1"/>
  <c r="V95" i="1"/>
  <c r="Y95" i="1"/>
  <c r="P95" i="1"/>
  <c r="AB95" i="1"/>
  <c r="S95" i="1"/>
  <c r="W95" i="1"/>
  <c r="X95" i="1"/>
  <c r="AF95" i="1"/>
  <c r="AE92" i="1"/>
  <c r="V92" i="1"/>
  <c r="Y92" i="1"/>
  <c r="P92" i="1"/>
  <c r="AB92" i="1"/>
  <c r="S92" i="1"/>
  <c r="W92" i="1"/>
  <c r="X92" i="1"/>
  <c r="AE89" i="1"/>
  <c r="V89" i="1"/>
  <c r="Y89" i="1"/>
  <c r="P89" i="1"/>
  <c r="AB89" i="1"/>
  <c r="S89" i="1"/>
  <c r="AF89" i="1"/>
  <c r="W89" i="1"/>
  <c r="X89" i="1"/>
  <c r="AE86" i="1"/>
  <c r="V86" i="1"/>
  <c r="Y86" i="1"/>
  <c r="P86" i="1"/>
  <c r="AB86" i="1"/>
  <c r="S86" i="1"/>
  <c r="AF86" i="1"/>
  <c r="X86" i="1"/>
  <c r="W86" i="1"/>
  <c r="AE83" i="1"/>
  <c r="V83" i="1"/>
  <c r="Y83" i="1"/>
  <c r="P83" i="1"/>
  <c r="AB83" i="1"/>
  <c r="S83" i="1"/>
  <c r="W83" i="1"/>
  <c r="X83" i="1"/>
  <c r="AF83" i="1"/>
  <c r="AE80" i="1"/>
  <c r="V80" i="1"/>
  <c r="Y80" i="1"/>
  <c r="P80" i="1"/>
  <c r="AB80" i="1"/>
  <c r="S80" i="1"/>
  <c r="W80" i="1"/>
  <c r="AF80" i="1"/>
  <c r="X80" i="1"/>
  <c r="AE77" i="1"/>
  <c r="V77" i="1"/>
  <c r="Y77" i="1"/>
  <c r="P77" i="1"/>
  <c r="AB77" i="1"/>
  <c r="S77" i="1"/>
  <c r="AF77" i="1"/>
  <c r="W77" i="1"/>
  <c r="X77" i="1"/>
  <c r="AE74" i="1"/>
  <c r="V74" i="1"/>
  <c r="Y74" i="1"/>
  <c r="P74" i="1"/>
  <c r="AB74" i="1"/>
  <c r="S74" i="1"/>
  <c r="W74" i="1"/>
  <c r="AF74" i="1"/>
  <c r="X74" i="1"/>
  <c r="AE71" i="1"/>
  <c r="V71" i="1"/>
  <c r="Y71" i="1"/>
  <c r="P71" i="1"/>
  <c r="AB71" i="1"/>
  <c r="S71" i="1"/>
  <c r="W71" i="1"/>
  <c r="AF71" i="1"/>
  <c r="X71" i="1"/>
  <c r="AE68" i="1"/>
  <c r="V68" i="1"/>
  <c r="Y68" i="1"/>
  <c r="P68" i="1"/>
  <c r="AB68" i="1"/>
  <c r="S68" i="1"/>
  <c r="AF68" i="1"/>
  <c r="X68" i="1"/>
  <c r="AE65" i="1"/>
  <c r="V65" i="1"/>
  <c r="Y65" i="1"/>
  <c r="P65" i="1"/>
  <c r="AB65" i="1"/>
  <c r="S65" i="1"/>
  <c r="W65" i="1"/>
  <c r="X65" i="1"/>
  <c r="AE62" i="1"/>
  <c r="V62" i="1"/>
  <c r="Y62" i="1"/>
  <c r="P62" i="1"/>
  <c r="AB62" i="1"/>
  <c r="S62" i="1"/>
  <c r="W62" i="1"/>
  <c r="AF62" i="1"/>
  <c r="X62" i="1"/>
  <c r="AE59" i="1"/>
  <c r="V59" i="1"/>
  <c r="Y59" i="1"/>
  <c r="P59" i="1"/>
  <c r="AB59" i="1"/>
  <c r="S59" i="1"/>
  <c r="AF59" i="1"/>
  <c r="X59" i="1"/>
  <c r="W59" i="1"/>
  <c r="AE56" i="1"/>
  <c r="V56" i="1"/>
  <c r="Y56" i="1"/>
  <c r="P56" i="1"/>
  <c r="AB56" i="1"/>
  <c r="S56" i="1"/>
  <c r="W56" i="1"/>
  <c r="X56" i="1"/>
  <c r="AF56" i="1"/>
  <c r="AE53" i="1"/>
  <c r="V53" i="1"/>
  <c r="Y53" i="1"/>
  <c r="P53" i="1"/>
  <c r="AB53" i="1"/>
  <c r="S53" i="1"/>
  <c r="W53" i="1"/>
  <c r="AF53" i="1"/>
  <c r="X53" i="1"/>
  <c r="AE50" i="1"/>
  <c r="V50" i="1"/>
  <c r="Y50" i="1"/>
  <c r="P50" i="1"/>
  <c r="AB50" i="1"/>
  <c r="S50" i="1"/>
  <c r="AF50" i="1"/>
  <c r="W50" i="1"/>
  <c r="X50" i="1"/>
  <c r="AE47" i="1"/>
  <c r="V47" i="1"/>
  <c r="Y47" i="1"/>
  <c r="P47" i="1"/>
  <c r="AB47" i="1"/>
  <c r="S47" i="1"/>
  <c r="W47" i="1"/>
  <c r="AF47" i="1"/>
  <c r="X47" i="1"/>
  <c r="AE44" i="1"/>
  <c r="V44" i="1"/>
  <c r="Y44" i="1"/>
  <c r="P44" i="1"/>
  <c r="AB44" i="1"/>
  <c r="S44" i="1"/>
  <c r="W44" i="1"/>
  <c r="AF44" i="1"/>
  <c r="X44" i="1"/>
  <c r="AE41" i="1"/>
  <c r="V41" i="1"/>
  <c r="Y41" i="1"/>
  <c r="P41" i="1"/>
  <c r="AB41" i="1"/>
  <c r="S41" i="1"/>
  <c r="AF41" i="1"/>
  <c r="X41" i="1"/>
  <c r="AE38" i="1"/>
  <c r="V38" i="1"/>
  <c r="Y38" i="1"/>
  <c r="P38" i="1"/>
  <c r="AB38" i="1"/>
  <c r="S38" i="1"/>
  <c r="W38" i="1"/>
  <c r="X38" i="1"/>
  <c r="AE37" i="1"/>
  <c r="V37" i="1"/>
  <c r="Y37" i="1"/>
  <c r="P37" i="1"/>
  <c r="AB37" i="1"/>
  <c r="S37" i="1"/>
  <c r="AF37" i="1"/>
  <c r="R37" i="1"/>
  <c r="AA37" i="1"/>
  <c r="W37" i="1"/>
  <c r="AE36" i="1"/>
  <c r="V36" i="1"/>
  <c r="Y36" i="1"/>
  <c r="P36" i="1"/>
  <c r="AB36" i="1"/>
  <c r="S36" i="1"/>
  <c r="W36" i="1"/>
  <c r="AF36" i="1"/>
  <c r="U36" i="1"/>
  <c r="R36" i="1"/>
  <c r="AE35" i="1"/>
  <c r="V35" i="1"/>
  <c r="Y35" i="1"/>
  <c r="P35" i="1"/>
  <c r="AB35" i="1"/>
  <c r="S35" i="1"/>
  <c r="W35" i="1"/>
  <c r="AF35" i="1"/>
  <c r="X35" i="1"/>
  <c r="AE34" i="1"/>
  <c r="V34" i="1"/>
  <c r="Y34" i="1"/>
  <c r="P34" i="1"/>
  <c r="AB34" i="1"/>
  <c r="S34" i="1"/>
  <c r="AF34" i="1"/>
  <c r="R34" i="1"/>
  <c r="AA34" i="1"/>
  <c r="AE33" i="1"/>
  <c r="V33" i="1"/>
  <c r="Y33" i="1"/>
  <c r="P33" i="1"/>
  <c r="AB33" i="1"/>
  <c r="S33" i="1"/>
  <c r="W33" i="1"/>
  <c r="AF33" i="1"/>
  <c r="U33" i="1"/>
  <c r="R33" i="1"/>
  <c r="AE32" i="1"/>
  <c r="V32" i="1"/>
  <c r="Y32" i="1"/>
  <c r="P32" i="1"/>
  <c r="AB32" i="1"/>
  <c r="S32" i="1"/>
  <c r="W32" i="1"/>
  <c r="X32" i="1"/>
  <c r="AF32" i="1"/>
  <c r="AE31" i="1"/>
  <c r="V31" i="1"/>
  <c r="Y31" i="1"/>
  <c r="P31" i="1"/>
  <c r="AB31" i="1"/>
  <c r="S31" i="1"/>
  <c r="AF31" i="1"/>
  <c r="W31" i="1"/>
  <c r="R31" i="1"/>
  <c r="AA31" i="1"/>
  <c r="AE30" i="1"/>
  <c r="V30" i="1"/>
  <c r="Y30" i="1"/>
  <c r="P30" i="1"/>
  <c r="AB30" i="1"/>
  <c r="S30" i="1"/>
  <c r="W30" i="1"/>
  <c r="AF30" i="1"/>
  <c r="U30" i="1"/>
  <c r="R30" i="1"/>
  <c r="AE29" i="1"/>
  <c r="V29" i="1"/>
  <c r="Y29" i="1"/>
  <c r="P29" i="1"/>
  <c r="AB29" i="1"/>
  <c r="S29" i="1"/>
  <c r="W29" i="1"/>
  <c r="X29" i="1"/>
  <c r="AE28" i="1"/>
  <c r="V28" i="1"/>
  <c r="Y28" i="1"/>
  <c r="P28" i="1"/>
  <c r="AB28" i="1"/>
  <c r="S28" i="1"/>
  <c r="AF28" i="1"/>
  <c r="R28" i="1"/>
  <c r="AA28" i="1"/>
  <c r="W28" i="1"/>
  <c r="AE27" i="1"/>
  <c r="V27" i="1"/>
  <c r="Y27" i="1"/>
  <c r="P27" i="1"/>
  <c r="AB27" i="1"/>
  <c r="S27" i="1"/>
  <c r="W27" i="1"/>
  <c r="AF27" i="1"/>
  <c r="U27" i="1"/>
  <c r="R27" i="1"/>
  <c r="AE26" i="1"/>
  <c r="V26" i="1"/>
  <c r="Y26" i="1"/>
  <c r="P26" i="1"/>
  <c r="AB26" i="1"/>
  <c r="S26" i="1"/>
  <c r="W26" i="1"/>
  <c r="AF26" i="1"/>
  <c r="X26" i="1"/>
  <c r="AE25" i="1"/>
  <c r="V25" i="1"/>
  <c r="Y25" i="1"/>
  <c r="P25" i="1"/>
  <c r="AB25" i="1"/>
  <c r="S25" i="1"/>
  <c r="AF25" i="1"/>
  <c r="R25" i="1"/>
  <c r="AA25" i="1"/>
  <c r="AE24" i="1"/>
  <c r="V24" i="1"/>
  <c r="Y24" i="1"/>
  <c r="P24" i="1"/>
  <c r="AB24" i="1"/>
  <c r="S24" i="1"/>
  <c r="W24" i="1"/>
  <c r="AF24" i="1"/>
  <c r="U24" i="1"/>
  <c r="R24" i="1"/>
  <c r="D9" i="1"/>
  <c r="C10" i="1"/>
  <c r="Z178" i="1"/>
  <c r="Z175" i="1"/>
  <c r="Z172" i="1"/>
  <c r="Z169" i="1"/>
  <c r="Z166" i="1"/>
  <c r="Z163" i="1"/>
  <c r="Z160" i="1"/>
  <c r="Z157" i="1"/>
  <c r="Z154" i="1"/>
  <c r="Z151" i="1"/>
  <c r="Z148" i="1"/>
  <c r="Z145" i="1"/>
  <c r="Z142" i="1"/>
  <c r="Z139" i="1"/>
  <c r="Z136" i="1"/>
  <c r="Z133" i="1"/>
  <c r="Z130" i="1"/>
  <c r="Z127" i="1"/>
  <c r="Z124" i="1"/>
  <c r="Z121" i="1"/>
  <c r="Z118" i="1"/>
  <c r="Z115" i="1"/>
  <c r="Z112" i="1"/>
  <c r="Z109" i="1"/>
  <c r="Z106" i="1"/>
  <c r="Z103" i="1"/>
  <c r="AC101" i="1"/>
  <c r="Z100" i="1"/>
  <c r="AC98" i="1"/>
  <c r="Z97" i="1"/>
  <c r="AC95" i="1"/>
  <c r="Z94" i="1"/>
  <c r="AC92" i="1"/>
  <c r="Z91" i="1"/>
  <c r="AC89" i="1"/>
  <c r="Z88" i="1"/>
  <c r="AC86" i="1"/>
  <c r="Z85" i="1"/>
  <c r="AC83" i="1"/>
  <c r="Z82" i="1"/>
  <c r="AC80" i="1"/>
  <c r="Z79" i="1"/>
  <c r="AC77" i="1"/>
  <c r="Z76" i="1"/>
  <c r="AC74" i="1"/>
  <c r="Z73" i="1"/>
  <c r="AC71" i="1"/>
  <c r="Z70" i="1"/>
  <c r="AC68" i="1"/>
  <c r="Z67" i="1"/>
  <c r="AC65" i="1"/>
  <c r="Z64" i="1"/>
  <c r="AC62" i="1"/>
  <c r="Z61" i="1"/>
  <c r="AC59" i="1"/>
  <c r="Z58" i="1"/>
  <c r="AC56" i="1"/>
  <c r="Z55" i="1"/>
  <c r="AC53" i="1"/>
  <c r="Z52" i="1"/>
  <c r="AC50" i="1"/>
  <c r="Z49" i="1"/>
  <c r="AC47" i="1"/>
  <c r="Z46" i="1"/>
  <c r="AC44" i="1"/>
  <c r="Z43" i="1"/>
  <c r="AC41" i="1"/>
  <c r="Z40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G24" i="1"/>
  <c r="AG27" i="1"/>
  <c r="AG30" i="1"/>
  <c r="AG33" i="1"/>
  <c r="AG36" i="1"/>
  <c r="AD25" i="1"/>
  <c r="AD28" i="1"/>
  <c r="AD31" i="1"/>
  <c r="AD34" i="1"/>
  <c r="AD37" i="1"/>
  <c r="AD40" i="1"/>
  <c r="AD43" i="1"/>
  <c r="AD46" i="1"/>
  <c r="AD49" i="1"/>
  <c r="AD52" i="1"/>
  <c r="AD55" i="1"/>
  <c r="AD58" i="1"/>
  <c r="AD61" i="1"/>
  <c r="AD64" i="1"/>
  <c r="AD67" i="1"/>
  <c r="AD70" i="1"/>
  <c r="AD73" i="1"/>
  <c r="AD76" i="1"/>
  <c r="AD79" i="1"/>
  <c r="AD82" i="1"/>
  <c r="AD85" i="1"/>
  <c r="AD88" i="1"/>
  <c r="AD91" i="1"/>
  <c r="AD94" i="1"/>
  <c r="AD97" i="1"/>
  <c r="AD100" i="1"/>
  <c r="AD103" i="1"/>
  <c r="AD106" i="1"/>
  <c r="AD109" i="1"/>
  <c r="AD112" i="1"/>
  <c r="AD115" i="1"/>
  <c r="AD118" i="1"/>
  <c r="AD121" i="1"/>
  <c r="AD124" i="1"/>
  <c r="AD127" i="1"/>
  <c r="AD130" i="1"/>
  <c r="AD133" i="1"/>
  <c r="AD136" i="1"/>
  <c r="AD139" i="1"/>
  <c r="AD142" i="1"/>
  <c r="AD145" i="1"/>
  <c r="AD148" i="1"/>
  <c r="AD151" i="1"/>
  <c r="AD154" i="1"/>
  <c r="AD157" i="1"/>
  <c r="AD160" i="1"/>
  <c r="AD163" i="1"/>
  <c r="AD166" i="1"/>
  <c r="AD169" i="1"/>
  <c r="AD172" i="1"/>
  <c r="AD175" i="1"/>
  <c r="AD178" i="1"/>
  <c r="AA24" i="1"/>
  <c r="AA29" i="1"/>
  <c r="AA33" i="1"/>
  <c r="AA38" i="1"/>
  <c r="AA47" i="1"/>
  <c r="AA56" i="1"/>
  <c r="AA65" i="1"/>
  <c r="AA74" i="1"/>
  <c r="AA83" i="1"/>
  <c r="AA92" i="1"/>
  <c r="AA101" i="1"/>
  <c r="X24" i="1"/>
  <c r="X28" i="1"/>
  <c r="X33" i="1"/>
  <c r="X37" i="1"/>
  <c r="X46" i="1"/>
  <c r="X55" i="1"/>
  <c r="X64" i="1"/>
  <c r="X73" i="1"/>
  <c r="X82" i="1"/>
  <c r="X91" i="1"/>
  <c r="X100" i="1"/>
  <c r="X109" i="1"/>
  <c r="X118" i="1"/>
  <c r="X127" i="1"/>
  <c r="X136" i="1"/>
  <c r="X145" i="1"/>
  <c r="X154" i="1"/>
  <c r="X163" i="1"/>
  <c r="X172" i="1"/>
  <c r="U26" i="1"/>
  <c r="U31" i="1"/>
  <c r="U35" i="1"/>
  <c r="U55" i="1"/>
  <c r="U58" i="1"/>
  <c r="U61" i="1"/>
  <c r="U64" i="1"/>
  <c r="U67" i="1"/>
  <c r="U70" i="1"/>
  <c r="U73" i="1"/>
  <c r="U76" i="1"/>
  <c r="U79" i="1"/>
  <c r="U83" i="1"/>
  <c r="U86" i="1"/>
  <c r="U89" i="1"/>
  <c r="U92" i="1"/>
  <c r="U95" i="1"/>
  <c r="U98" i="1"/>
  <c r="U101" i="1"/>
  <c r="U130" i="1"/>
  <c r="U133" i="1"/>
  <c r="U136" i="1"/>
  <c r="U157" i="1"/>
  <c r="U160" i="1"/>
  <c r="U163" i="1"/>
  <c r="R32" i="1"/>
  <c r="R44" i="1"/>
  <c r="R53" i="1"/>
  <c r="R59" i="1"/>
  <c r="R68" i="1"/>
  <c r="R77" i="1"/>
  <c r="R83" i="1"/>
  <c r="R92" i="1"/>
  <c r="R101" i="1"/>
  <c r="Y174" i="1"/>
  <c r="P174" i="1"/>
  <c r="AB174" i="1"/>
  <c r="S174" i="1"/>
  <c r="AE174" i="1"/>
  <c r="V174" i="1"/>
  <c r="Q174" i="1"/>
  <c r="U174" i="1"/>
  <c r="Z174" i="1"/>
  <c r="R174" i="1"/>
  <c r="T166" i="1"/>
  <c r="AC154" i="1"/>
  <c r="Y147" i="1"/>
  <c r="P147" i="1"/>
  <c r="AB147" i="1"/>
  <c r="S147" i="1"/>
  <c r="AE147" i="1"/>
  <c r="V147" i="1"/>
  <c r="Q147" i="1"/>
  <c r="U147" i="1"/>
  <c r="Z147" i="1"/>
  <c r="R147" i="1"/>
  <c r="T139" i="1"/>
  <c r="AC127" i="1"/>
  <c r="Y120" i="1"/>
  <c r="P120" i="1"/>
  <c r="AB120" i="1"/>
  <c r="S120" i="1"/>
  <c r="AE120" i="1"/>
  <c r="V120" i="1"/>
  <c r="Q120" i="1"/>
  <c r="U120" i="1"/>
  <c r="Z120" i="1"/>
  <c r="R120" i="1"/>
  <c r="T112" i="1"/>
  <c r="T103" i="1"/>
  <c r="T94" i="1"/>
  <c r="AC61" i="1"/>
  <c r="Y54" i="1"/>
  <c r="P54" i="1"/>
  <c r="AB54" i="1"/>
  <c r="S54" i="1"/>
  <c r="AE54" i="1"/>
  <c r="V54" i="1"/>
  <c r="Q54" i="1"/>
  <c r="Z54" i="1"/>
  <c r="U54" i="1"/>
  <c r="R54" i="1"/>
  <c r="T46" i="1"/>
  <c r="W34" i="1"/>
  <c r="AI3" i="2"/>
  <c r="R180" i="1"/>
  <c r="T180" i="1"/>
  <c r="AC180" i="1"/>
  <c r="Y171" i="1"/>
  <c r="P171" i="1"/>
  <c r="AB171" i="1"/>
  <c r="S171" i="1"/>
  <c r="AE171" i="1"/>
  <c r="V171" i="1"/>
  <c r="Y162" i="1"/>
  <c r="P162" i="1"/>
  <c r="AB162" i="1"/>
  <c r="S162" i="1"/>
  <c r="AE162" i="1"/>
  <c r="V162" i="1"/>
  <c r="Y153" i="1"/>
  <c r="P153" i="1"/>
  <c r="AB153" i="1"/>
  <c r="S153" i="1"/>
  <c r="AE153" i="1"/>
  <c r="V153" i="1"/>
  <c r="Y144" i="1"/>
  <c r="P144" i="1"/>
  <c r="AB144" i="1"/>
  <c r="S144" i="1"/>
  <c r="AE144" i="1"/>
  <c r="V144" i="1"/>
  <c r="Y135" i="1"/>
  <c r="P135" i="1"/>
  <c r="AB135" i="1"/>
  <c r="S135" i="1"/>
  <c r="AE135" i="1"/>
  <c r="V135" i="1"/>
  <c r="Y126" i="1"/>
  <c r="P126" i="1"/>
  <c r="AB126" i="1"/>
  <c r="S126" i="1"/>
  <c r="AE126" i="1"/>
  <c r="V126" i="1"/>
  <c r="Y117" i="1"/>
  <c r="P117" i="1"/>
  <c r="AB117" i="1"/>
  <c r="S117" i="1"/>
  <c r="AE117" i="1"/>
  <c r="V117" i="1"/>
  <c r="Y108" i="1"/>
  <c r="P108" i="1"/>
  <c r="AB108" i="1"/>
  <c r="S108" i="1"/>
  <c r="AE108" i="1"/>
  <c r="V108" i="1"/>
  <c r="Z108" i="1"/>
  <c r="Y99" i="1"/>
  <c r="P99" i="1"/>
  <c r="AB99" i="1"/>
  <c r="S99" i="1"/>
  <c r="AE99" i="1"/>
  <c r="V99" i="1"/>
  <c r="Z99" i="1"/>
  <c r="Y90" i="1"/>
  <c r="P90" i="1"/>
  <c r="AB90" i="1"/>
  <c r="S90" i="1"/>
  <c r="AE90" i="1"/>
  <c r="V90" i="1"/>
  <c r="Z90" i="1"/>
  <c r="Y72" i="1"/>
  <c r="P72" i="1"/>
  <c r="AB72" i="1"/>
  <c r="S72" i="1"/>
  <c r="AE72" i="1"/>
  <c r="V72" i="1"/>
  <c r="Q72" i="1"/>
  <c r="Z72" i="1"/>
  <c r="Y45" i="1"/>
  <c r="P45" i="1"/>
  <c r="AB45" i="1"/>
  <c r="S45" i="1"/>
  <c r="AE45" i="1"/>
  <c r="V45" i="1"/>
  <c r="Q45" i="1"/>
  <c r="Z45" i="1"/>
  <c r="Y177" i="1"/>
  <c r="P177" i="1"/>
  <c r="AB177" i="1"/>
  <c r="S177" i="1"/>
  <c r="AE177" i="1"/>
  <c r="V177" i="1"/>
  <c r="Y168" i="1"/>
  <c r="P168" i="1"/>
  <c r="AB168" i="1"/>
  <c r="S168" i="1"/>
  <c r="AE168" i="1"/>
  <c r="V168" i="1"/>
  <c r="Y159" i="1"/>
  <c r="P159" i="1"/>
  <c r="AB159" i="1"/>
  <c r="S159" i="1"/>
  <c r="AE159" i="1"/>
  <c r="V159" i="1"/>
  <c r="Y150" i="1"/>
  <c r="P150" i="1"/>
  <c r="AB150" i="1"/>
  <c r="S150" i="1"/>
  <c r="AE150" i="1"/>
  <c r="V150" i="1"/>
  <c r="Y141" i="1"/>
  <c r="P141" i="1"/>
  <c r="AB141" i="1"/>
  <c r="S141" i="1"/>
  <c r="AE141" i="1"/>
  <c r="V141" i="1"/>
  <c r="Y132" i="1"/>
  <c r="P132" i="1"/>
  <c r="AB132" i="1"/>
  <c r="S132" i="1"/>
  <c r="AE132" i="1"/>
  <c r="V132" i="1"/>
  <c r="Y123" i="1"/>
  <c r="P123" i="1"/>
  <c r="AB123" i="1"/>
  <c r="S123" i="1"/>
  <c r="AE123" i="1"/>
  <c r="V123" i="1"/>
  <c r="Y114" i="1"/>
  <c r="P114" i="1"/>
  <c r="AB114" i="1"/>
  <c r="S114" i="1"/>
  <c r="AE114" i="1"/>
  <c r="V114" i="1"/>
  <c r="Y111" i="1"/>
  <c r="P111" i="1"/>
  <c r="AB111" i="1"/>
  <c r="S111" i="1"/>
  <c r="AE111" i="1"/>
  <c r="V111" i="1"/>
  <c r="Q111" i="1"/>
  <c r="Y102" i="1"/>
  <c r="P102" i="1"/>
  <c r="AB102" i="1"/>
  <c r="S102" i="1"/>
  <c r="AE102" i="1"/>
  <c r="V102" i="1"/>
  <c r="Q102" i="1"/>
  <c r="Y93" i="1"/>
  <c r="P93" i="1"/>
  <c r="AB93" i="1"/>
  <c r="S93" i="1"/>
  <c r="AE93" i="1"/>
  <c r="V93" i="1"/>
  <c r="Q93" i="1"/>
  <c r="Y63" i="1"/>
  <c r="P63" i="1"/>
  <c r="AB63" i="1"/>
  <c r="S63" i="1"/>
  <c r="AE63" i="1"/>
  <c r="V63" i="1"/>
  <c r="Q63" i="1"/>
  <c r="Z63" i="1"/>
  <c r="Y105" i="1"/>
  <c r="P105" i="1"/>
  <c r="AB105" i="1"/>
  <c r="S105" i="1"/>
  <c r="AE105" i="1"/>
  <c r="V105" i="1"/>
  <c r="Y96" i="1"/>
  <c r="P96" i="1"/>
  <c r="AB96" i="1"/>
  <c r="S96" i="1"/>
  <c r="AE96" i="1"/>
  <c r="V96" i="1"/>
  <c r="Y87" i="1"/>
  <c r="P87" i="1"/>
  <c r="AB87" i="1"/>
  <c r="S87" i="1"/>
  <c r="AE87" i="1"/>
  <c r="V87" i="1"/>
  <c r="Y78" i="1"/>
  <c r="P78" i="1"/>
  <c r="AB78" i="1"/>
  <c r="S78" i="1"/>
  <c r="AE78" i="1"/>
  <c r="V78" i="1"/>
  <c r="Y69" i="1"/>
  <c r="P69" i="1"/>
  <c r="AB69" i="1"/>
  <c r="S69" i="1"/>
  <c r="AE69" i="1"/>
  <c r="V69" i="1"/>
  <c r="Y60" i="1"/>
  <c r="P60" i="1"/>
  <c r="AB60" i="1"/>
  <c r="S60" i="1"/>
  <c r="AE60" i="1"/>
  <c r="V60" i="1"/>
  <c r="Y51" i="1"/>
  <c r="P51" i="1"/>
  <c r="AB51" i="1"/>
  <c r="S51" i="1"/>
  <c r="AE51" i="1"/>
  <c r="V51" i="1"/>
  <c r="Y42" i="1"/>
  <c r="P42" i="1"/>
  <c r="AB42" i="1"/>
  <c r="S42" i="1"/>
  <c r="AE42" i="1"/>
  <c r="V42" i="1"/>
  <c r="H182" i="1"/>
  <c r="L183" i="1"/>
  <c r="J182" i="1"/>
  <c r="Y84" i="1"/>
  <c r="P84" i="1"/>
  <c r="AB84" i="1"/>
  <c r="S84" i="1"/>
  <c r="AE84" i="1"/>
  <c r="V84" i="1"/>
  <c r="Y75" i="1"/>
  <c r="P75" i="1"/>
  <c r="AB75" i="1"/>
  <c r="S75" i="1"/>
  <c r="AE75" i="1"/>
  <c r="V75" i="1"/>
  <c r="Y66" i="1"/>
  <c r="P66" i="1"/>
  <c r="AB66" i="1"/>
  <c r="S66" i="1"/>
  <c r="AE66" i="1"/>
  <c r="V66" i="1"/>
  <c r="Y57" i="1"/>
  <c r="P57" i="1"/>
  <c r="AB57" i="1"/>
  <c r="S57" i="1"/>
  <c r="AE57" i="1"/>
  <c r="V57" i="1"/>
  <c r="Y48" i="1"/>
  <c r="P48" i="1"/>
  <c r="AB48" i="1"/>
  <c r="S48" i="1"/>
  <c r="AE48" i="1"/>
  <c r="V48" i="1"/>
  <c r="Y39" i="1"/>
  <c r="P39" i="1"/>
  <c r="AB39" i="1"/>
  <c r="S39" i="1"/>
  <c r="AE39" i="1"/>
  <c r="V39" i="1"/>
  <c r="AG2" i="2"/>
  <c r="I46" i="2" l="1"/>
  <c r="J46" i="2"/>
  <c r="X46" i="2"/>
  <c r="Q46" i="2"/>
  <c r="T46" i="2"/>
  <c r="M46" i="2"/>
  <c r="R46" i="2"/>
  <c r="O46" i="2"/>
  <c r="K46" i="2"/>
  <c r="N46" i="2"/>
  <c r="W46" i="2"/>
  <c r="Z46" i="2"/>
  <c r="Y46" i="2"/>
  <c r="S46" i="2"/>
  <c r="V46" i="2"/>
  <c r="L46" i="2"/>
  <c r="U46" i="2"/>
  <c r="P46" i="2"/>
  <c r="X34" i="2"/>
  <c r="K34" i="2"/>
  <c r="W34" i="2"/>
  <c r="R34" i="2"/>
  <c r="V34" i="2"/>
  <c r="S34" i="2"/>
  <c r="P34" i="2"/>
  <c r="U34" i="2"/>
  <c r="N34" i="2"/>
  <c r="Z34" i="2"/>
  <c r="I34" i="2"/>
  <c r="M34" i="2"/>
  <c r="Y34" i="2"/>
  <c r="J34" i="2"/>
  <c r="O34" i="2"/>
  <c r="Q34" i="2"/>
  <c r="T34" i="2"/>
  <c r="L34" i="2"/>
  <c r="P165" i="2"/>
  <c r="X165" i="2"/>
  <c r="N165" i="2"/>
  <c r="Q165" i="2"/>
  <c r="T165" i="2"/>
  <c r="Z165" i="2"/>
  <c r="I165" i="2"/>
  <c r="O165" i="2"/>
  <c r="R165" i="2"/>
  <c r="V165" i="2"/>
  <c r="J165" i="2"/>
  <c r="L165" i="2"/>
  <c r="S165" i="2"/>
  <c r="K165" i="2"/>
  <c r="W165" i="2"/>
  <c r="U165" i="2"/>
  <c r="Y165" i="2"/>
  <c r="M165" i="2"/>
  <c r="V64" i="2"/>
  <c r="R64" i="2"/>
  <c r="N64" i="2"/>
  <c r="I64" i="2"/>
  <c r="P64" i="2"/>
  <c r="Y64" i="2"/>
  <c r="K64" i="2"/>
  <c r="T64" i="2"/>
  <c r="W64" i="2"/>
  <c r="Z64" i="2"/>
  <c r="L64" i="2"/>
  <c r="O64" i="2"/>
  <c r="X64" i="2"/>
  <c r="J64" i="2"/>
  <c r="M64" i="2"/>
  <c r="Q64" i="2"/>
  <c r="U64" i="2"/>
  <c r="S64" i="2"/>
  <c r="K73" i="2"/>
  <c r="T73" i="2"/>
  <c r="U73" i="2"/>
  <c r="I73" i="2"/>
  <c r="J73" i="2"/>
  <c r="P73" i="2"/>
  <c r="Y73" i="2"/>
  <c r="M73" i="2"/>
  <c r="Q73" i="2"/>
  <c r="S73" i="2"/>
  <c r="R73" i="2"/>
  <c r="V73" i="2"/>
  <c r="N73" i="2"/>
  <c r="W73" i="2"/>
  <c r="Z73" i="2"/>
  <c r="L73" i="2"/>
  <c r="O73" i="2"/>
  <c r="X73" i="2"/>
  <c r="K60" i="2"/>
  <c r="L60" i="2"/>
  <c r="I60" i="2"/>
  <c r="U60" i="2"/>
  <c r="J60" i="2"/>
  <c r="S60" i="2"/>
  <c r="V60" i="2"/>
  <c r="Q60" i="2"/>
  <c r="N60" i="2"/>
  <c r="W60" i="2"/>
  <c r="T60" i="2"/>
  <c r="M60" i="2"/>
  <c r="X60" i="2"/>
  <c r="Z60" i="2"/>
  <c r="R60" i="2"/>
  <c r="O60" i="2"/>
  <c r="Y60" i="2"/>
  <c r="P60" i="2"/>
  <c r="N99" i="2"/>
  <c r="Q99" i="2"/>
  <c r="L99" i="2"/>
  <c r="O99" i="2"/>
  <c r="X99" i="2"/>
  <c r="J99" i="2"/>
  <c r="S99" i="2"/>
  <c r="K99" i="2"/>
  <c r="Z99" i="2"/>
  <c r="U99" i="2"/>
  <c r="I99" i="2"/>
  <c r="R99" i="2"/>
  <c r="T99" i="2"/>
  <c r="W99" i="2"/>
  <c r="P99" i="2"/>
  <c r="V99" i="2"/>
  <c r="M99" i="2"/>
  <c r="Y99" i="2"/>
  <c r="I27" i="2"/>
  <c r="L27" i="2"/>
  <c r="U27" i="2"/>
  <c r="X27" i="2"/>
  <c r="P27" i="2"/>
  <c r="Y27" i="2"/>
  <c r="S27" i="2"/>
  <c r="N27" i="2"/>
  <c r="Q27" i="2"/>
  <c r="O27" i="2"/>
  <c r="K27" i="2"/>
  <c r="J27" i="2"/>
  <c r="T27" i="2"/>
  <c r="Z27" i="2"/>
  <c r="W27" i="2"/>
  <c r="R27" i="2"/>
  <c r="V27" i="2"/>
  <c r="M27" i="2"/>
  <c r="Y120" i="2"/>
  <c r="Q120" i="2"/>
  <c r="T120" i="2"/>
  <c r="O120" i="2"/>
  <c r="U120" i="2"/>
  <c r="M120" i="2"/>
  <c r="P120" i="2"/>
  <c r="K120" i="2"/>
  <c r="Z120" i="2"/>
  <c r="I120" i="2"/>
  <c r="J120" i="2"/>
  <c r="N120" i="2"/>
  <c r="W120" i="2"/>
  <c r="L120" i="2"/>
  <c r="R120" i="2"/>
  <c r="X120" i="2"/>
  <c r="S120" i="2"/>
  <c r="V120" i="2"/>
  <c r="T81" i="2"/>
  <c r="Z81" i="2"/>
  <c r="J81" i="2"/>
  <c r="S81" i="2"/>
  <c r="M81" i="2"/>
  <c r="V81" i="2"/>
  <c r="R81" i="2"/>
  <c r="Q81" i="2"/>
  <c r="L81" i="2"/>
  <c r="O81" i="2"/>
  <c r="X81" i="2"/>
  <c r="I81" i="2"/>
  <c r="N81" i="2"/>
  <c r="K81" i="2"/>
  <c r="U81" i="2"/>
  <c r="W81" i="2"/>
  <c r="P81" i="2"/>
  <c r="Y81" i="2"/>
  <c r="K45" i="2"/>
  <c r="Z45" i="2"/>
  <c r="N45" i="2"/>
  <c r="L45" i="2"/>
  <c r="U45" i="2"/>
  <c r="W45" i="2"/>
  <c r="M45" i="2"/>
  <c r="V45" i="2"/>
  <c r="P45" i="2"/>
  <c r="Y45" i="2"/>
  <c r="T45" i="2"/>
  <c r="I45" i="2"/>
  <c r="X45" i="2"/>
  <c r="R45" i="2"/>
  <c r="Q45" i="2"/>
  <c r="O45" i="2"/>
  <c r="S45" i="2"/>
  <c r="J45" i="2"/>
  <c r="T128" i="2"/>
  <c r="Q128" i="2"/>
  <c r="I128" i="2"/>
  <c r="M128" i="2"/>
  <c r="K128" i="2"/>
  <c r="N128" i="2"/>
  <c r="W128" i="2"/>
  <c r="Z128" i="2"/>
  <c r="O128" i="2"/>
  <c r="R128" i="2"/>
  <c r="U128" i="2"/>
  <c r="L128" i="2"/>
  <c r="X128" i="2"/>
  <c r="J128" i="2"/>
  <c r="P128" i="2"/>
  <c r="S128" i="2"/>
  <c r="V128" i="2"/>
  <c r="Y128" i="2"/>
  <c r="G55" i="2"/>
  <c r="H55" i="2" s="1"/>
  <c r="G110" i="2"/>
  <c r="H110" i="2" s="1"/>
  <c r="G97" i="2"/>
  <c r="H97" i="2" s="1"/>
  <c r="G159" i="2"/>
  <c r="H159" i="2" s="1"/>
  <c r="G43" i="2"/>
  <c r="H43" i="2" s="1"/>
  <c r="G132" i="2"/>
  <c r="H132" i="2" s="1"/>
  <c r="G24" i="2"/>
  <c r="H24" i="2" s="1"/>
  <c r="G63" i="2"/>
  <c r="H63" i="2" s="1"/>
  <c r="G88" i="2"/>
  <c r="H88" i="2" s="1"/>
  <c r="G138" i="2"/>
  <c r="H138" i="2" s="1"/>
  <c r="G171" i="2"/>
  <c r="H171" i="2" s="1"/>
  <c r="G123" i="2"/>
  <c r="H123" i="2" s="1"/>
  <c r="G149" i="2"/>
  <c r="H149" i="2" s="1"/>
  <c r="G183" i="2"/>
  <c r="H183" i="2" s="1"/>
  <c r="G105" i="2"/>
  <c r="H105" i="2" s="1"/>
  <c r="N179" i="1"/>
  <c r="O179" i="1" s="1"/>
  <c r="N44" i="1"/>
  <c r="O44" i="1" s="1"/>
  <c r="N96" i="1"/>
  <c r="O96" i="1" s="1"/>
  <c r="N102" i="1"/>
  <c r="O102" i="1" s="1"/>
  <c r="N26" i="1"/>
  <c r="O26" i="1" s="1"/>
  <c r="N84" i="1"/>
  <c r="O84" i="1" s="1"/>
  <c r="N90" i="1"/>
  <c r="O90" i="1" s="1"/>
  <c r="N153" i="1"/>
  <c r="O153" i="1" s="1"/>
  <c r="N30" i="1"/>
  <c r="O30" i="1" s="1"/>
  <c r="N87" i="1"/>
  <c r="O87" i="1" s="1"/>
  <c r="N57" i="1"/>
  <c r="O57" i="1" s="1"/>
  <c r="N75" i="1"/>
  <c r="O75" i="1" s="1"/>
  <c r="N39" i="1"/>
  <c r="O39" i="1" s="1"/>
  <c r="N114" i="1"/>
  <c r="O114" i="1" s="1"/>
  <c r="N126" i="1"/>
  <c r="O126" i="1" s="1"/>
  <c r="N144" i="1"/>
  <c r="O144" i="1" s="1"/>
  <c r="N120" i="1"/>
  <c r="O120" i="1" s="1"/>
  <c r="N41" i="1"/>
  <c r="O41" i="1" s="1"/>
  <c r="N67" i="1"/>
  <c r="O67" i="1" s="1"/>
  <c r="N137" i="1"/>
  <c r="O137" i="1" s="1"/>
  <c r="N149" i="1"/>
  <c r="O149" i="1" s="1"/>
  <c r="N141" i="1"/>
  <c r="O141" i="1" s="1"/>
  <c r="N159" i="1"/>
  <c r="O159" i="1" s="1"/>
  <c r="G206" i="2"/>
  <c r="H206" i="2" s="1"/>
  <c r="G67" i="2"/>
  <c r="H67" i="2" s="1"/>
  <c r="G103" i="2"/>
  <c r="H103" i="2" s="1"/>
  <c r="N60" i="1"/>
  <c r="O60" i="1" s="1"/>
  <c r="N123" i="1"/>
  <c r="O123" i="1" s="1"/>
  <c r="N72" i="1"/>
  <c r="O72" i="1" s="1"/>
  <c r="N108" i="1"/>
  <c r="O108" i="1" s="1"/>
  <c r="N29" i="1"/>
  <c r="O29" i="1" s="1"/>
  <c r="N34" i="1"/>
  <c r="O34" i="1" s="1"/>
  <c r="N37" i="1"/>
  <c r="O37" i="1" s="1"/>
  <c r="N56" i="1"/>
  <c r="O56" i="1" s="1"/>
  <c r="N74" i="1"/>
  <c r="O74" i="1" s="1"/>
  <c r="N40" i="1"/>
  <c r="O40" i="1" s="1"/>
  <c r="N94" i="1"/>
  <c r="O94" i="1" s="1"/>
  <c r="N112" i="1"/>
  <c r="O112" i="1" s="1"/>
  <c r="N113" i="1"/>
  <c r="O113" i="1" s="1"/>
  <c r="N51" i="1"/>
  <c r="O51" i="1" s="1"/>
  <c r="N78" i="1"/>
  <c r="O78" i="1" s="1"/>
  <c r="N63" i="1"/>
  <c r="O63" i="1" s="1"/>
  <c r="N111" i="1"/>
  <c r="O111" i="1" s="1"/>
  <c r="N150" i="1"/>
  <c r="O150" i="1" s="1"/>
  <c r="N45" i="1"/>
  <c r="O45" i="1" s="1"/>
  <c r="N99" i="1"/>
  <c r="O99" i="1" s="1"/>
  <c r="N135" i="1"/>
  <c r="O135" i="1" s="1"/>
  <c r="N171" i="1"/>
  <c r="O171" i="1" s="1"/>
  <c r="N25" i="1"/>
  <c r="O25" i="1" s="1"/>
  <c r="N28" i="1"/>
  <c r="O28" i="1" s="1"/>
  <c r="N48" i="1"/>
  <c r="O48" i="1" s="1"/>
  <c r="N66" i="1"/>
  <c r="O66" i="1" s="1"/>
  <c r="N42" i="1"/>
  <c r="O42" i="1" s="1"/>
  <c r="N69" i="1"/>
  <c r="O69" i="1" s="1"/>
  <c r="N105" i="1"/>
  <c r="O105" i="1" s="1"/>
  <c r="N132" i="1"/>
  <c r="O132" i="1" s="1"/>
  <c r="N168" i="1"/>
  <c r="O168" i="1" s="1"/>
  <c r="N177" i="1"/>
  <c r="O177" i="1" s="1"/>
  <c r="N117" i="1"/>
  <c r="O117" i="1" s="1"/>
  <c r="N162" i="1"/>
  <c r="O162" i="1" s="1"/>
  <c r="N54" i="1"/>
  <c r="O54" i="1" s="1"/>
  <c r="N147" i="1"/>
  <c r="O147" i="1" s="1"/>
  <c r="N174" i="1"/>
  <c r="O174" i="1" s="1"/>
  <c r="N83" i="1"/>
  <c r="O83" i="1" s="1"/>
  <c r="N59" i="1"/>
  <c r="O59" i="1" s="1"/>
  <c r="N32" i="1"/>
  <c r="O32" i="1" s="1"/>
  <c r="N95" i="1"/>
  <c r="O95" i="1" s="1"/>
  <c r="N76" i="1"/>
  <c r="O76" i="1" s="1"/>
  <c r="N24" i="1"/>
  <c r="O24" i="1" s="1"/>
  <c r="N31" i="1"/>
  <c r="O31" i="1" s="1"/>
  <c r="N33" i="1"/>
  <c r="O33" i="1" s="1"/>
  <c r="N47" i="1"/>
  <c r="O47" i="1" s="1"/>
  <c r="N71" i="1"/>
  <c r="O71" i="1" s="1"/>
  <c r="N89" i="1"/>
  <c r="O89" i="1" s="1"/>
  <c r="N129" i="1"/>
  <c r="O129" i="1" s="1"/>
  <c r="N52" i="1"/>
  <c r="O52" i="1" s="1"/>
  <c r="N61" i="1"/>
  <c r="O61" i="1" s="1"/>
  <c r="N70" i="1"/>
  <c r="O70" i="1" s="1"/>
  <c r="N88" i="1"/>
  <c r="O88" i="1" s="1"/>
  <c r="N100" i="1"/>
  <c r="O100" i="1" s="1"/>
  <c r="N106" i="1"/>
  <c r="O106" i="1" s="1"/>
  <c r="N118" i="1"/>
  <c r="O118" i="1" s="1"/>
  <c r="N124" i="1"/>
  <c r="O124" i="1" s="1"/>
  <c r="N127" i="1"/>
  <c r="O127" i="1" s="1"/>
  <c r="N133" i="1"/>
  <c r="O133" i="1" s="1"/>
  <c r="N145" i="1"/>
  <c r="O145" i="1" s="1"/>
  <c r="N151" i="1"/>
  <c r="O151" i="1" s="1"/>
  <c r="N154" i="1"/>
  <c r="O154" i="1" s="1"/>
  <c r="N160" i="1"/>
  <c r="O160" i="1" s="1"/>
  <c r="N172" i="1"/>
  <c r="O172" i="1" s="1"/>
  <c r="N178" i="1"/>
  <c r="O178" i="1" s="1"/>
  <c r="N122" i="1"/>
  <c r="O122" i="1" s="1"/>
  <c r="N23" i="1"/>
  <c r="O23" i="1" s="1"/>
  <c r="N161" i="1"/>
  <c r="O161" i="1" s="1"/>
  <c r="N107" i="1"/>
  <c r="O107" i="1" s="1"/>
  <c r="N125" i="1"/>
  <c r="O125" i="1" s="1"/>
  <c r="N134" i="1"/>
  <c r="O134" i="1" s="1"/>
  <c r="N170" i="1"/>
  <c r="O170" i="1" s="1"/>
  <c r="N181" i="1"/>
  <c r="O181" i="1" s="1"/>
  <c r="N81" i="1"/>
  <c r="O81" i="1" s="1"/>
  <c r="N85" i="1"/>
  <c r="O85" i="1" s="1"/>
  <c r="N139" i="1"/>
  <c r="O139" i="1" s="1"/>
  <c r="N166" i="1"/>
  <c r="O166" i="1" s="1"/>
  <c r="N138" i="1"/>
  <c r="O138" i="1" s="1"/>
  <c r="N116" i="1"/>
  <c r="O116" i="1" s="1"/>
  <c r="N93" i="1"/>
  <c r="O93" i="1" s="1"/>
  <c r="N180" i="1"/>
  <c r="O180" i="1" s="1"/>
  <c r="N92" i="1"/>
  <c r="O92" i="1" s="1"/>
  <c r="N27" i="1"/>
  <c r="O27" i="1" s="1"/>
  <c r="N35" i="1"/>
  <c r="O35" i="1" s="1"/>
  <c r="N36" i="1"/>
  <c r="O36" i="1" s="1"/>
  <c r="N38" i="1"/>
  <c r="O38" i="1" s="1"/>
  <c r="N50" i="1"/>
  <c r="O50" i="1" s="1"/>
  <c r="N53" i="1"/>
  <c r="O53" i="1" s="1"/>
  <c r="N80" i="1"/>
  <c r="O80" i="1" s="1"/>
  <c r="N46" i="1"/>
  <c r="O46" i="1" s="1"/>
  <c r="N55" i="1"/>
  <c r="O55" i="1" s="1"/>
  <c r="N73" i="1"/>
  <c r="O73" i="1" s="1"/>
  <c r="N82" i="1"/>
  <c r="O82" i="1" s="1"/>
  <c r="N91" i="1"/>
  <c r="O91" i="1" s="1"/>
  <c r="N121" i="1"/>
  <c r="O121" i="1" s="1"/>
  <c r="N148" i="1"/>
  <c r="O148" i="1" s="1"/>
  <c r="N175" i="1"/>
  <c r="O175" i="1" s="1"/>
  <c r="N158" i="1"/>
  <c r="O158" i="1" s="1"/>
  <c r="N173" i="1"/>
  <c r="O173" i="1" s="1"/>
  <c r="N110" i="1"/>
  <c r="O110" i="1" s="1"/>
  <c r="N128" i="1"/>
  <c r="O128" i="1" s="1"/>
  <c r="G164" i="2"/>
  <c r="H164" i="2" s="1"/>
  <c r="G74" i="2"/>
  <c r="H74" i="2" s="1"/>
  <c r="G47" i="2"/>
  <c r="H47" i="2" s="1"/>
  <c r="G135" i="2"/>
  <c r="H135" i="2" s="1"/>
  <c r="G75" i="2"/>
  <c r="H75" i="2" s="1"/>
  <c r="G127" i="2"/>
  <c r="H127" i="2" s="1"/>
  <c r="G187" i="2"/>
  <c r="H187" i="2" s="1"/>
  <c r="G39" i="2"/>
  <c r="H39" i="2" s="1"/>
  <c r="G148" i="2"/>
  <c r="H148" i="2" s="1"/>
  <c r="G121" i="2"/>
  <c r="H121" i="2" s="1"/>
  <c r="G38" i="2"/>
  <c r="H38" i="2" s="1"/>
  <c r="G66" i="2"/>
  <c r="H66" i="2" s="1"/>
  <c r="G213" i="2"/>
  <c r="H213" i="2" s="1"/>
  <c r="G188" i="2"/>
  <c r="H188" i="2" s="1"/>
  <c r="G179" i="2"/>
  <c r="H179" i="2" s="1"/>
  <c r="G181" i="2"/>
  <c r="H181" i="2" s="1"/>
  <c r="G204" i="2"/>
  <c r="H204" i="2" s="1"/>
  <c r="G178" i="2"/>
  <c r="H178" i="2" s="1"/>
  <c r="G216" i="2"/>
  <c r="H216" i="2" s="1"/>
  <c r="G177" i="2"/>
  <c r="H177" i="2" s="1"/>
  <c r="G157" i="2"/>
  <c r="H157" i="2" s="1"/>
  <c r="G114" i="2"/>
  <c r="H114" i="2" s="1"/>
  <c r="G141" i="2"/>
  <c r="H141" i="2" s="1"/>
  <c r="G58" i="2"/>
  <c r="H58" i="2" s="1"/>
  <c r="G184" i="2"/>
  <c r="H184" i="2" s="1"/>
  <c r="G102" i="2"/>
  <c r="H102" i="2" s="1"/>
  <c r="G48" i="2"/>
  <c r="H48" i="2" s="1"/>
  <c r="G198" i="2"/>
  <c r="H198" i="2" s="1"/>
  <c r="G201" i="2"/>
  <c r="H201" i="2" s="1"/>
  <c r="G151" i="2"/>
  <c r="H151" i="2" s="1"/>
  <c r="G124" i="2"/>
  <c r="H124" i="2" s="1"/>
  <c r="G195" i="2"/>
  <c r="H195" i="2" s="1"/>
  <c r="G83" i="2"/>
  <c r="H83" i="2" s="1"/>
  <c r="G56" i="2"/>
  <c r="H56" i="2" s="1"/>
  <c r="G152" i="2"/>
  <c r="H152" i="2" s="1"/>
  <c r="G85" i="2"/>
  <c r="H85" i="2" s="1"/>
  <c r="G109" i="2"/>
  <c r="H109" i="2" s="1"/>
  <c r="G197" i="2"/>
  <c r="H197" i="2" s="1"/>
  <c r="G166" i="2"/>
  <c r="H166" i="2" s="1"/>
  <c r="G214" i="2"/>
  <c r="H214" i="2" s="1"/>
  <c r="G162" i="2"/>
  <c r="H162" i="2" s="1"/>
  <c r="G108" i="2"/>
  <c r="H108" i="2" s="1"/>
  <c r="G29" i="2"/>
  <c r="H29" i="2" s="1"/>
  <c r="G93" i="2"/>
  <c r="H93" i="2" s="1"/>
  <c r="G169" i="2"/>
  <c r="H169" i="2" s="1"/>
  <c r="G196" i="2"/>
  <c r="H196" i="2" s="1"/>
  <c r="G89" i="2"/>
  <c r="H89" i="2" s="1"/>
  <c r="G71" i="2"/>
  <c r="H71" i="2" s="1"/>
  <c r="G94" i="2"/>
  <c r="H94" i="2" s="1"/>
  <c r="G182" i="2"/>
  <c r="H182" i="2" s="1"/>
  <c r="G104" i="2"/>
  <c r="H104" i="2" s="1"/>
  <c r="G68" i="2"/>
  <c r="H68" i="2" s="1"/>
  <c r="G32" i="2"/>
  <c r="H32" i="2" s="1"/>
  <c r="G153" i="2"/>
  <c r="H153" i="2" s="1"/>
  <c r="G209" i="2"/>
  <c r="H209" i="2" s="1"/>
  <c r="G218" i="2"/>
  <c r="H218" i="2" s="1"/>
  <c r="G92" i="2"/>
  <c r="H92" i="2" s="1"/>
  <c r="G146" i="2"/>
  <c r="H146" i="2" s="1"/>
  <c r="G136" i="2"/>
  <c r="H136" i="2" s="1"/>
  <c r="G134" i="2"/>
  <c r="H134" i="2" s="1"/>
  <c r="G50" i="2"/>
  <c r="H50" i="2" s="1"/>
  <c r="G203" i="2"/>
  <c r="H203" i="2" s="1"/>
  <c r="G65" i="2"/>
  <c r="H65" i="2" s="1"/>
  <c r="G40" i="2"/>
  <c r="H40" i="2" s="1"/>
  <c r="G101" i="2"/>
  <c r="H101" i="2" s="1"/>
  <c r="G22" i="2"/>
  <c r="H22" i="2" s="1"/>
  <c r="G49" i="2"/>
  <c r="H49" i="2" s="1"/>
  <c r="G57" i="2"/>
  <c r="H57" i="2" s="1"/>
  <c r="G84" i="2"/>
  <c r="H84" i="2" s="1"/>
  <c r="G156" i="2"/>
  <c r="H156" i="2" s="1"/>
  <c r="G192" i="2"/>
  <c r="H192" i="2" s="1"/>
  <c r="G220" i="2"/>
  <c r="H220" i="2" s="1"/>
  <c r="G194" i="2"/>
  <c r="H194" i="2" s="1"/>
  <c r="G167" i="2"/>
  <c r="H167" i="2" s="1"/>
  <c r="G139" i="2"/>
  <c r="H139" i="2" s="1"/>
  <c r="G107" i="2"/>
  <c r="H107" i="2" s="1"/>
  <c r="G80" i="2"/>
  <c r="H80" i="2" s="1"/>
  <c r="G44" i="2"/>
  <c r="H44" i="2" s="1"/>
  <c r="G117" i="2"/>
  <c r="H117" i="2" s="1"/>
  <c r="G170" i="2"/>
  <c r="H170" i="2" s="1"/>
  <c r="G163" i="2"/>
  <c r="H163" i="2" s="1"/>
  <c r="G31" i="2"/>
  <c r="H31" i="2" s="1"/>
  <c r="N64" i="1"/>
  <c r="O64" i="1" s="1"/>
  <c r="N130" i="1"/>
  <c r="O130" i="1" s="1"/>
  <c r="N157" i="1"/>
  <c r="O157" i="1" s="1"/>
  <c r="G126" i="2"/>
  <c r="H126" i="2" s="1"/>
  <c r="N131" i="1"/>
  <c r="O131" i="1" s="1"/>
  <c r="N101" i="1"/>
  <c r="O101" i="1" s="1"/>
  <c r="N58" i="1"/>
  <c r="O58" i="1" s="1"/>
  <c r="N97" i="1"/>
  <c r="O97" i="1" s="1"/>
  <c r="N115" i="1"/>
  <c r="O115" i="1" s="1"/>
  <c r="N142" i="1"/>
  <c r="O142" i="1" s="1"/>
  <c r="N169" i="1"/>
  <c r="O169" i="1" s="1"/>
  <c r="N176" i="1"/>
  <c r="O176" i="1" s="1"/>
  <c r="G217" i="2"/>
  <c r="H217" i="2" s="1"/>
  <c r="G215" i="2"/>
  <c r="H215" i="2" s="1"/>
  <c r="G142" i="2"/>
  <c r="H142" i="2" s="1"/>
  <c r="G115" i="2"/>
  <c r="H115" i="2" s="1"/>
  <c r="G144" i="2"/>
  <c r="H144" i="2" s="1"/>
  <c r="G202" i="2"/>
  <c r="H202" i="2" s="1"/>
  <c r="G143" i="2"/>
  <c r="H143" i="2" s="1"/>
  <c r="G207" i="2"/>
  <c r="H207" i="2" s="1"/>
  <c r="G112" i="2"/>
  <c r="H112" i="2" s="1"/>
  <c r="G125" i="2"/>
  <c r="H125" i="2" s="1"/>
  <c r="G211" i="2"/>
  <c r="H211" i="2" s="1"/>
  <c r="G186" i="2"/>
  <c r="H186" i="2" s="1"/>
  <c r="G145" i="2"/>
  <c r="H145" i="2" s="1"/>
  <c r="G76" i="2"/>
  <c r="H76" i="2" s="1"/>
  <c r="G173" i="2"/>
  <c r="H173" i="2" s="1"/>
  <c r="G172" i="2"/>
  <c r="H172" i="2" s="1"/>
  <c r="G95" i="2"/>
  <c r="H95" i="2" s="1"/>
  <c r="G59" i="2"/>
  <c r="H59" i="2" s="1"/>
  <c r="G116" i="2"/>
  <c r="H116" i="2" s="1"/>
  <c r="G189" i="2"/>
  <c r="H189" i="2" s="1"/>
  <c r="N119" i="1"/>
  <c r="O119" i="1" s="1"/>
  <c r="N140" i="1"/>
  <c r="O140" i="1" s="1"/>
  <c r="N143" i="1"/>
  <c r="O143" i="1" s="1"/>
  <c r="N152" i="1"/>
  <c r="O152" i="1" s="1"/>
  <c r="N167" i="1"/>
  <c r="O167" i="1" s="1"/>
  <c r="G185" i="2"/>
  <c r="H185" i="2" s="1"/>
  <c r="G174" i="2"/>
  <c r="H174" i="2" s="1"/>
  <c r="G23" i="2"/>
  <c r="H23" i="2" s="1"/>
  <c r="H183" i="1"/>
  <c r="J183" i="1"/>
  <c r="L184" i="1"/>
  <c r="M183" i="1"/>
  <c r="N62" i="1"/>
  <c r="O62" i="1" s="1"/>
  <c r="N43" i="1"/>
  <c r="O43" i="1" s="1"/>
  <c r="N103" i="1"/>
  <c r="O103" i="1" s="1"/>
  <c r="G129" i="2"/>
  <c r="H129" i="2" s="1"/>
  <c r="G62" i="2"/>
  <c r="H62" i="2" s="1"/>
  <c r="G35" i="2"/>
  <c r="H35" i="2" s="1"/>
  <c r="N165" i="1"/>
  <c r="O165" i="1" s="1"/>
  <c r="N155" i="1"/>
  <c r="O155" i="1" s="1"/>
  <c r="G219" i="2"/>
  <c r="H219" i="2" s="1"/>
  <c r="G222" i="2"/>
  <c r="H222" i="2" s="1"/>
  <c r="G131" i="2"/>
  <c r="H131" i="2" s="1"/>
  <c r="G205" i="2"/>
  <c r="H205" i="2" s="1"/>
  <c r="N77" i="1"/>
  <c r="O77" i="1" s="1"/>
  <c r="D10" i="1"/>
  <c r="C11" i="1"/>
  <c r="N98" i="1"/>
  <c r="O98" i="1" s="1"/>
  <c r="AI4" i="2"/>
  <c r="N68" i="1"/>
  <c r="O68" i="1" s="1"/>
  <c r="N65" i="1"/>
  <c r="O65" i="1" s="1"/>
  <c r="N86" i="1"/>
  <c r="O86" i="1" s="1"/>
  <c r="N156" i="1"/>
  <c r="O156" i="1" s="1"/>
  <c r="N49" i="1"/>
  <c r="O49" i="1" s="1"/>
  <c r="N79" i="1"/>
  <c r="O79" i="1" s="1"/>
  <c r="N109" i="1"/>
  <c r="O109" i="1" s="1"/>
  <c r="N136" i="1"/>
  <c r="O136" i="1" s="1"/>
  <c r="N163" i="1"/>
  <c r="O163" i="1" s="1"/>
  <c r="G168" i="2"/>
  <c r="H168" i="2" s="1"/>
  <c r="G26" i="2"/>
  <c r="H26" i="2" s="1"/>
  <c r="G210" i="2"/>
  <c r="H210" i="2" s="1"/>
  <c r="G160" i="2"/>
  <c r="H160" i="2" s="1"/>
  <c r="G133" i="2"/>
  <c r="H133" i="2" s="1"/>
  <c r="G221" i="2"/>
  <c r="H221" i="2" s="1"/>
  <c r="G212" i="2"/>
  <c r="H212" i="2" s="1"/>
  <c r="G118" i="2"/>
  <c r="H118" i="2" s="1"/>
  <c r="G30" i="2"/>
  <c r="H30" i="2" s="1"/>
  <c r="G130" i="2"/>
  <c r="H130" i="2" s="1"/>
  <c r="G119" i="2"/>
  <c r="H119" i="2" s="1"/>
  <c r="G199" i="2"/>
  <c r="H199" i="2" s="1"/>
  <c r="N182" i="1"/>
  <c r="O182" i="1" s="1"/>
  <c r="G176" i="2"/>
  <c r="H176" i="2" s="1"/>
  <c r="G154" i="2"/>
  <c r="H154" i="2" s="1"/>
  <c r="G161" i="2"/>
  <c r="H161" i="2" s="1"/>
  <c r="G98" i="2"/>
  <c r="H98" i="2" s="1"/>
  <c r="G53" i="2"/>
  <c r="H53" i="2" s="1"/>
  <c r="G191" i="2"/>
  <c r="H191" i="2" s="1"/>
  <c r="G77" i="2"/>
  <c r="H77" i="2" s="1"/>
  <c r="G41" i="2"/>
  <c r="H41" i="2" s="1"/>
  <c r="N164" i="1"/>
  <c r="O164" i="1" s="1"/>
  <c r="N104" i="1"/>
  <c r="O104" i="1" s="1"/>
  <c r="N146" i="1"/>
  <c r="O146" i="1" s="1"/>
  <c r="G158" i="2"/>
  <c r="H158" i="2" s="1"/>
  <c r="G86" i="2"/>
  <c r="H86" i="2" s="1"/>
  <c r="AG3" i="2"/>
  <c r="G128" i="2" l="1"/>
  <c r="H128" i="2" s="1"/>
  <c r="G45" i="2"/>
  <c r="H45" i="2" s="1"/>
  <c r="G81" i="2"/>
  <c r="H81" i="2" s="1"/>
  <c r="G60" i="2"/>
  <c r="H60" i="2" s="1"/>
  <c r="G99" i="2"/>
  <c r="H99" i="2" s="1"/>
  <c r="G34" i="2"/>
  <c r="H34" i="2" s="1"/>
  <c r="G120" i="2"/>
  <c r="H120" i="2" s="1"/>
  <c r="G27" i="2"/>
  <c r="H27" i="2" s="1"/>
  <c r="G73" i="2"/>
  <c r="H73" i="2" s="1"/>
  <c r="G64" i="2"/>
  <c r="H64" i="2" s="1"/>
  <c r="G165" i="2"/>
  <c r="H165" i="2" s="1"/>
  <c r="G46" i="2"/>
  <c r="H46" i="2" s="1"/>
  <c r="H184" i="1"/>
  <c r="L185" i="1"/>
  <c r="J184" i="1"/>
  <c r="M184" i="1"/>
  <c r="AI5" i="2"/>
  <c r="D11" i="1"/>
  <c r="C12" i="1"/>
  <c r="AA183" i="1"/>
  <c r="U183" i="1"/>
  <c r="T183" i="1"/>
  <c r="AD183" i="1"/>
  <c r="Q183" i="1"/>
  <c r="W183" i="1"/>
  <c r="AF183" i="1"/>
  <c r="P183" i="1"/>
  <c r="S183" i="1"/>
  <c r="V183" i="1"/>
  <c r="Y183" i="1"/>
  <c r="AB183" i="1"/>
  <c r="AE183" i="1"/>
  <c r="X183" i="1"/>
  <c r="Z183" i="1"/>
  <c r="AC183" i="1"/>
  <c r="AG183" i="1"/>
  <c r="R183" i="1"/>
  <c r="AG4" i="2"/>
  <c r="N183" i="1" l="1"/>
  <c r="O183" i="1" s="1"/>
  <c r="AD184" i="1"/>
  <c r="X184" i="1"/>
  <c r="W184" i="1"/>
  <c r="AF184" i="1"/>
  <c r="Q184" i="1"/>
  <c r="R184" i="1"/>
  <c r="AA184" i="1"/>
  <c r="AG184" i="1"/>
  <c r="T184" i="1"/>
  <c r="AC184" i="1"/>
  <c r="U184" i="1"/>
  <c r="P184" i="1"/>
  <c r="S184" i="1"/>
  <c r="V184" i="1"/>
  <c r="Y184" i="1"/>
  <c r="AB184" i="1"/>
  <c r="Z184" i="1"/>
  <c r="AE184" i="1"/>
  <c r="AI6" i="2"/>
  <c r="C13" i="1"/>
  <c r="D12" i="1"/>
  <c r="H185" i="1"/>
  <c r="J185" i="1"/>
  <c r="L186" i="1"/>
  <c r="M185" i="1"/>
  <c r="AG5" i="2"/>
  <c r="AG6" i="2"/>
  <c r="N184" i="1" l="1"/>
  <c r="O184" i="1" s="1"/>
  <c r="AH10" i="2"/>
  <c r="C14" i="1"/>
  <c r="D13" i="1"/>
  <c r="AG185" i="1"/>
  <c r="AA185" i="1"/>
  <c r="Q185" i="1"/>
  <c r="Z185" i="1"/>
  <c r="T185" i="1"/>
  <c r="U185" i="1"/>
  <c r="AC185" i="1"/>
  <c r="AD185" i="1"/>
  <c r="AF185" i="1"/>
  <c r="Y185" i="1"/>
  <c r="W185" i="1"/>
  <c r="X185" i="1"/>
  <c r="R185" i="1"/>
  <c r="P185" i="1"/>
  <c r="S185" i="1"/>
  <c r="V185" i="1"/>
  <c r="AB185" i="1"/>
  <c r="AE185" i="1"/>
  <c r="H186" i="1"/>
  <c r="J186" i="1"/>
  <c r="L187" i="1"/>
  <c r="M186" i="1"/>
  <c r="N185" i="1" l="1"/>
  <c r="O185" i="1" s="1"/>
  <c r="H187" i="1"/>
  <c r="L188" i="1"/>
  <c r="J187" i="1"/>
  <c r="M187" i="1"/>
  <c r="AI11" i="2"/>
  <c r="AH9" i="2"/>
  <c r="AH11" i="2"/>
  <c r="AD186" i="1"/>
  <c r="T186" i="1"/>
  <c r="AC186" i="1"/>
  <c r="W186" i="1"/>
  <c r="X186" i="1"/>
  <c r="AF186" i="1"/>
  <c r="AG186" i="1"/>
  <c r="R186" i="1"/>
  <c r="Q186" i="1"/>
  <c r="Z186" i="1"/>
  <c r="P186" i="1"/>
  <c r="S186" i="1"/>
  <c r="V186" i="1"/>
  <c r="Y186" i="1"/>
  <c r="AB186" i="1"/>
  <c r="AE186" i="1"/>
  <c r="AA186" i="1"/>
  <c r="U186" i="1"/>
  <c r="C15" i="1"/>
  <c r="D14" i="1"/>
  <c r="N186" i="1" l="1"/>
  <c r="O186" i="1" s="1"/>
  <c r="AG187" i="1"/>
  <c r="W187" i="1"/>
  <c r="AF187" i="1"/>
  <c r="T187" i="1"/>
  <c r="Z187" i="1"/>
  <c r="AA187" i="1"/>
  <c r="AC187" i="1"/>
  <c r="R187" i="1"/>
  <c r="Q187" i="1"/>
  <c r="AD187" i="1"/>
  <c r="P187" i="1"/>
  <c r="V187" i="1"/>
  <c r="Y187" i="1"/>
  <c r="AB187" i="1"/>
  <c r="AE187" i="1"/>
  <c r="U187" i="1"/>
  <c r="X187" i="1"/>
  <c r="S187" i="1"/>
  <c r="C16" i="1"/>
  <c r="D15" i="1"/>
  <c r="H188" i="1"/>
  <c r="J188" i="1"/>
  <c r="L189" i="1"/>
  <c r="M188" i="1"/>
  <c r="AH213" i="2"/>
  <c r="AH204" i="2"/>
  <c r="AH206" i="2"/>
  <c r="AH196" i="2"/>
  <c r="AH188" i="2"/>
  <c r="AH179" i="2"/>
  <c r="AH170" i="2"/>
  <c r="AH209" i="2"/>
  <c r="AH189" i="2"/>
  <c r="AH172" i="2"/>
  <c r="AH160" i="2"/>
  <c r="AH151" i="2"/>
  <c r="AH142" i="2"/>
  <c r="AH133" i="2"/>
  <c r="AH124" i="2"/>
  <c r="AH115" i="2"/>
  <c r="AH202" i="2"/>
  <c r="AH174" i="2"/>
  <c r="AH164" i="2"/>
  <c r="AH147" i="2"/>
  <c r="AH137" i="2"/>
  <c r="AH120" i="2"/>
  <c r="AH110" i="2"/>
  <c r="AH98" i="2"/>
  <c r="AH89" i="2"/>
  <c r="AH80" i="2"/>
  <c r="AH71" i="2"/>
  <c r="AH62" i="2"/>
  <c r="AH53" i="2"/>
  <c r="AH44" i="2"/>
  <c r="AH35" i="2"/>
  <c r="AH26" i="2"/>
  <c r="AH16" i="2"/>
  <c r="AH195" i="2"/>
  <c r="AH166" i="2"/>
  <c r="AH143" i="2"/>
  <c r="AH126" i="2"/>
  <c r="AH106" i="2"/>
  <c r="AH96" i="2"/>
  <c r="AH79" i="2"/>
  <c r="AH69" i="2"/>
  <c r="AH52" i="2"/>
  <c r="AH42" i="2"/>
  <c r="AH25" i="2"/>
  <c r="AH18" i="2"/>
  <c r="AH183" i="2"/>
  <c r="AH152" i="2"/>
  <c r="AH135" i="2"/>
  <c r="AH113" i="2"/>
  <c r="AH102" i="2"/>
  <c r="AH85" i="2"/>
  <c r="AH75" i="2"/>
  <c r="AH193" i="2"/>
  <c r="AH144" i="2"/>
  <c r="AH107" i="2"/>
  <c r="AH46" i="2"/>
  <c r="AH21" i="2"/>
  <c r="AH175" i="2"/>
  <c r="AH132" i="2"/>
  <c r="AH55" i="2"/>
  <c r="AH30" i="2"/>
  <c r="AH14" i="2"/>
  <c r="AH91" i="2"/>
  <c r="AH81" i="2"/>
  <c r="AH64" i="2"/>
  <c r="AH49" i="2"/>
  <c r="AH27" i="2"/>
  <c r="AI212" i="2"/>
  <c r="AI205" i="2"/>
  <c r="AI196" i="2"/>
  <c r="AI195" i="2"/>
  <c r="AI186" i="2"/>
  <c r="AI177" i="2"/>
  <c r="AI168" i="2"/>
  <c r="AI188" i="2"/>
  <c r="AI178" i="2"/>
  <c r="AI164" i="2"/>
  <c r="AI155" i="2"/>
  <c r="AI146" i="2"/>
  <c r="AI137" i="2"/>
  <c r="AI128" i="2"/>
  <c r="AI119" i="2"/>
  <c r="AI110" i="2"/>
  <c r="AI198" i="2"/>
  <c r="AI181" i="2"/>
  <c r="AI163" i="2"/>
  <c r="AI153" i="2"/>
  <c r="AI136" i="2"/>
  <c r="AI126" i="2"/>
  <c r="AI109" i="2"/>
  <c r="AI102" i="2"/>
  <c r="AI93" i="2"/>
  <c r="AI84" i="2"/>
  <c r="AI75" i="2"/>
  <c r="AI66" i="2"/>
  <c r="AI57" i="2"/>
  <c r="AI48" i="2"/>
  <c r="AI39" i="2"/>
  <c r="AI30" i="2"/>
  <c r="AI21" i="2"/>
  <c r="AI14" i="2"/>
  <c r="AI184" i="2"/>
  <c r="AI160" i="2"/>
  <c r="AI138" i="2"/>
  <c r="AI121" i="2"/>
  <c r="AI103" i="2"/>
  <c r="AI86" i="2"/>
  <c r="AI76" i="2"/>
  <c r="AI59" i="2"/>
  <c r="AI49" i="2"/>
  <c r="AI32" i="2"/>
  <c r="AI22" i="2"/>
  <c r="AI194" i="2"/>
  <c r="AI172" i="2"/>
  <c r="AI147" i="2"/>
  <c r="AI130" i="2"/>
  <c r="AI101" i="2"/>
  <c r="AI91" i="2"/>
  <c r="AI74" i="2"/>
  <c r="AI64" i="2"/>
  <c r="AI112" i="2"/>
  <c r="AI43" i="2"/>
  <c r="AI26" i="2"/>
  <c r="AI197" i="2"/>
  <c r="AI114" i="2"/>
  <c r="AI88" i="2"/>
  <c r="AI52" i="2"/>
  <c r="AI35" i="2"/>
  <c r="AI156" i="2"/>
  <c r="AI124" i="2"/>
  <c r="AI80" i="2"/>
  <c r="AI61" i="2"/>
  <c r="AI44" i="2"/>
  <c r="AI19" i="2"/>
  <c r="AH210" i="2"/>
  <c r="AH201" i="2"/>
  <c r="AH205" i="2"/>
  <c r="AH194" i="2"/>
  <c r="AH185" i="2"/>
  <c r="AH176" i="2"/>
  <c r="AH167" i="2"/>
  <c r="AH199" i="2"/>
  <c r="AH181" i="2"/>
  <c r="AH171" i="2"/>
  <c r="AH157" i="2"/>
  <c r="AH148" i="2"/>
  <c r="AH139" i="2"/>
  <c r="AH130" i="2"/>
  <c r="AH121" i="2"/>
  <c r="AH112" i="2"/>
  <c r="AH186" i="2"/>
  <c r="AH169" i="2"/>
  <c r="AH156" i="2"/>
  <c r="AH146" i="2"/>
  <c r="AH129" i="2"/>
  <c r="AH119" i="2"/>
  <c r="AH104" i="2"/>
  <c r="AH95" i="2"/>
  <c r="AH86" i="2"/>
  <c r="AH77" i="2"/>
  <c r="AH68" i="2"/>
  <c r="AH59" i="2"/>
  <c r="AH50" i="2"/>
  <c r="AH41" i="2"/>
  <c r="AH32" i="2"/>
  <c r="AH23" i="2"/>
  <c r="AH13" i="2"/>
  <c r="AH192" i="2"/>
  <c r="AH158" i="2"/>
  <c r="AH141" i="2"/>
  <c r="AH116" i="2"/>
  <c r="AH105" i="2"/>
  <c r="AH88" i="2"/>
  <c r="AH78" i="2"/>
  <c r="AH61" i="2"/>
  <c r="AH51" i="2"/>
  <c r="AH34" i="2"/>
  <c r="AH24" i="2"/>
  <c r="AH200" i="2"/>
  <c r="AH168" i="2"/>
  <c r="AH150" i="2"/>
  <c r="AH125" i="2"/>
  <c r="AH108" i="2"/>
  <c r="AH94" i="2"/>
  <c r="AH84" i="2"/>
  <c r="AH67" i="2"/>
  <c r="AH178" i="2"/>
  <c r="AH134" i="2"/>
  <c r="AH58" i="2"/>
  <c r="AH36" i="2"/>
  <c r="AH15" i="2"/>
  <c r="AH159" i="2"/>
  <c r="AH122" i="2"/>
  <c r="AH45" i="2"/>
  <c r="AH28" i="2"/>
  <c r="AH100" i="2"/>
  <c r="AH90" i="2"/>
  <c r="AH73" i="2"/>
  <c r="AH63" i="2"/>
  <c r="AH39" i="2"/>
  <c r="AH22" i="2"/>
  <c r="AI211" i="2"/>
  <c r="AI202" i="2"/>
  <c r="AI204" i="2"/>
  <c r="AI192" i="2"/>
  <c r="AI183" i="2"/>
  <c r="AI174" i="2"/>
  <c r="AI206" i="2"/>
  <c r="AI187" i="2"/>
  <c r="AI170" i="2"/>
  <c r="AI161" i="2"/>
  <c r="AI152" i="2"/>
  <c r="AI143" i="2"/>
  <c r="AI134" i="2"/>
  <c r="AI125" i="2"/>
  <c r="AI116" i="2"/>
  <c r="AI107" i="2"/>
  <c r="AI193" i="2"/>
  <c r="AI176" i="2"/>
  <c r="AI162" i="2"/>
  <c r="AI145" i="2"/>
  <c r="AI135" i="2"/>
  <c r="AI118" i="2"/>
  <c r="AI108" i="2"/>
  <c r="AI99" i="2"/>
  <c r="AI90" i="2"/>
  <c r="AI81" i="2"/>
  <c r="AI72" i="2"/>
  <c r="AI63" i="2"/>
  <c r="AI54" i="2"/>
  <c r="AI45" i="2"/>
  <c r="AI36" i="2"/>
  <c r="AI27" i="2"/>
  <c r="AI20" i="2"/>
  <c r="AI210" i="2"/>
  <c r="AI173" i="2"/>
  <c r="AI150" i="2"/>
  <c r="AI133" i="2"/>
  <c r="AI111" i="2"/>
  <c r="AI95" i="2"/>
  <c r="AI85" i="2"/>
  <c r="AI68" i="2"/>
  <c r="AI58" i="2"/>
  <c r="AI41" i="2"/>
  <c r="AI31" i="2"/>
  <c r="AI15" i="2"/>
  <c r="AI190" i="2"/>
  <c r="AI159" i="2"/>
  <c r="AI142" i="2"/>
  <c r="AI120" i="2"/>
  <c r="AI100" i="2"/>
  <c r="AI83" i="2"/>
  <c r="AI73" i="2"/>
  <c r="AI185" i="2"/>
  <c r="AI55" i="2"/>
  <c r="AI38" i="2"/>
  <c r="AI18" i="2"/>
  <c r="AI167" i="2"/>
  <c r="AI106" i="2"/>
  <c r="AI79" i="2"/>
  <c r="AI47" i="2"/>
  <c r="AI25" i="2"/>
  <c r="AI151" i="2"/>
  <c r="AI98" i="2"/>
  <c r="AI71" i="2"/>
  <c r="AI56" i="2"/>
  <c r="AI34" i="2"/>
  <c r="AI16" i="2"/>
  <c r="AH212" i="2"/>
  <c r="AH207" i="2"/>
  <c r="AH198" i="2"/>
  <c r="AH197" i="2"/>
  <c r="AH191" i="2"/>
  <c r="AH182" i="2"/>
  <c r="AH173" i="2"/>
  <c r="AH211" i="2"/>
  <c r="AH190" i="2"/>
  <c r="AH180" i="2"/>
  <c r="AH163" i="2"/>
  <c r="AH154" i="2"/>
  <c r="AH145" i="2"/>
  <c r="AH136" i="2"/>
  <c r="AH127" i="2"/>
  <c r="AH118" i="2"/>
  <c r="AH109" i="2"/>
  <c r="AH184" i="2"/>
  <c r="AH165" i="2"/>
  <c r="AH155" i="2"/>
  <c r="AH138" i="2"/>
  <c r="AH128" i="2"/>
  <c r="AH111" i="2"/>
  <c r="AH101" i="2"/>
  <c r="AH92" i="2"/>
  <c r="AH83" i="2"/>
  <c r="AH74" i="2"/>
  <c r="AH65" i="2"/>
  <c r="AH56" i="2"/>
  <c r="AH47" i="2"/>
  <c r="AH38" i="2"/>
  <c r="AH29" i="2"/>
  <c r="AH19" i="2"/>
  <c r="AH208" i="2"/>
  <c r="AH177" i="2"/>
  <c r="AH153" i="2"/>
  <c r="AH131" i="2"/>
  <c r="AH114" i="2"/>
  <c r="AH97" i="2"/>
  <c r="AH87" i="2"/>
  <c r="AH70" i="2"/>
  <c r="AH60" i="2"/>
  <c r="AH43" i="2"/>
  <c r="AH33" i="2"/>
  <c r="AH20" i="2"/>
  <c r="AH187" i="2"/>
  <c r="AH162" i="2"/>
  <c r="AH140" i="2"/>
  <c r="AH123" i="2"/>
  <c r="AH103" i="2"/>
  <c r="AH93" i="2"/>
  <c r="AH76" i="2"/>
  <c r="AH66" i="2"/>
  <c r="AH161" i="2"/>
  <c r="AH117" i="2"/>
  <c r="AH48" i="2"/>
  <c r="AH31" i="2"/>
  <c r="AH203" i="2"/>
  <c r="AH149" i="2"/>
  <c r="AH57" i="2"/>
  <c r="AH40" i="2"/>
  <c r="AH17" i="2"/>
  <c r="AH99" i="2"/>
  <c r="AH82" i="2"/>
  <c r="AH72" i="2"/>
  <c r="AH54" i="2"/>
  <c r="AH37" i="2"/>
  <c r="AI213" i="2"/>
  <c r="AI208" i="2"/>
  <c r="AI199" i="2"/>
  <c r="AI203" i="2"/>
  <c r="AI189" i="2"/>
  <c r="AI180" i="2"/>
  <c r="AI171" i="2"/>
  <c r="AI201" i="2"/>
  <c r="AI179" i="2"/>
  <c r="AI169" i="2"/>
  <c r="AI158" i="2"/>
  <c r="AI149" i="2"/>
  <c r="AI140" i="2"/>
  <c r="AI131" i="2"/>
  <c r="AI122" i="2"/>
  <c r="AI113" i="2"/>
  <c r="AI209" i="2"/>
  <c r="AI191" i="2"/>
  <c r="AI166" i="2"/>
  <c r="AI154" i="2"/>
  <c r="AI144" i="2"/>
  <c r="AI127" i="2"/>
  <c r="AI117" i="2"/>
  <c r="AI105" i="2"/>
  <c r="AI96" i="2"/>
  <c r="AI87" i="2"/>
  <c r="AI78" i="2"/>
  <c r="AI69" i="2"/>
  <c r="AI60" i="2"/>
  <c r="AI51" i="2"/>
  <c r="AI42" i="2"/>
  <c r="AI33" i="2"/>
  <c r="AI24" i="2"/>
  <c r="AI17" i="2"/>
  <c r="AI200" i="2"/>
  <c r="AI165" i="2"/>
  <c r="AI148" i="2"/>
  <c r="AI123" i="2"/>
  <c r="AI104" i="2"/>
  <c r="AI94" i="2"/>
  <c r="AI77" i="2"/>
  <c r="AI67" i="2"/>
  <c r="AI50" i="2"/>
  <c r="AI40" i="2"/>
  <c r="AI23" i="2"/>
  <c r="AI13" i="2"/>
  <c r="AI175" i="2"/>
  <c r="AI157" i="2"/>
  <c r="AI132" i="2"/>
  <c r="AI115" i="2"/>
  <c r="AI92" i="2"/>
  <c r="AI82" i="2"/>
  <c r="AI65" i="2"/>
  <c r="AI139" i="2"/>
  <c r="AI53" i="2"/>
  <c r="AI28" i="2"/>
  <c r="AI207" i="2"/>
  <c r="AI141" i="2"/>
  <c r="AI97" i="2"/>
  <c r="AI70" i="2"/>
  <c r="AI37" i="2"/>
  <c r="AI182" i="2"/>
  <c r="AI129" i="2"/>
  <c r="AI89" i="2"/>
  <c r="AI62" i="2"/>
  <c r="AI46" i="2"/>
  <c r="AI29" i="2"/>
  <c r="N187" i="1" l="1"/>
  <c r="O187" i="1" s="1"/>
  <c r="W188" i="1"/>
  <c r="Z188" i="1"/>
  <c r="AC188" i="1"/>
  <c r="U188" i="1"/>
  <c r="Q188" i="1"/>
  <c r="AD188" i="1"/>
  <c r="AF188" i="1"/>
  <c r="R188" i="1"/>
  <c r="T188" i="1"/>
  <c r="P188" i="1"/>
  <c r="S188" i="1"/>
  <c r="V188" i="1"/>
  <c r="Y188" i="1"/>
  <c r="AB188" i="1"/>
  <c r="AE188" i="1"/>
  <c r="X188" i="1"/>
  <c r="AG188" i="1"/>
  <c r="AA188" i="1"/>
  <c r="H189" i="1"/>
  <c r="J189" i="1"/>
  <c r="L190" i="1"/>
  <c r="M189" i="1"/>
  <c r="C17" i="1"/>
  <c r="D16" i="1"/>
  <c r="N188" i="1" l="1"/>
  <c r="O188" i="1" s="1"/>
  <c r="H190" i="1"/>
  <c r="L191" i="1"/>
  <c r="J190" i="1"/>
  <c r="M190" i="1"/>
  <c r="C18" i="1"/>
  <c r="D17" i="1"/>
  <c r="R189" i="1"/>
  <c r="T189" i="1"/>
  <c r="AC189" i="1"/>
  <c r="AF189" i="1"/>
  <c r="AG189" i="1"/>
  <c r="Z189" i="1"/>
  <c r="X189" i="1"/>
  <c r="U189" i="1"/>
  <c r="AA189" i="1"/>
  <c r="Q189" i="1"/>
  <c r="P189" i="1"/>
  <c r="S189" i="1"/>
  <c r="V189" i="1"/>
  <c r="Y189" i="1"/>
  <c r="AB189" i="1"/>
  <c r="AE189" i="1"/>
  <c r="W189" i="1"/>
  <c r="AD189" i="1"/>
  <c r="N189" i="1" l="1"/>
  <c r="O189" i="1" s="1"/>
  <c r="C19" i="1"/>
  <c r="D18" i="1"/>
  <c r="H191" i="1"/>
  <c r="L192" i="1"/>
  <c r="J191" i="1"/>
  <c r="M191" i="1"/>
  <c r="U190" i="1"/>
  <c r="W190" i="1"/>
  <c r="AC190" i="1"/>
  <c r="R190" i="1"/>
  <c r="AF190" i="1"/>
  <c r="Q190" i="1"/>
  <c r="X190" i="1"/>
  <c r="AA190" i="1"/>
  <c r="T190" i="1"/>
  <c r="AG190" i="1"/>
  <c r="P190" i="1"/>
  <c r="S190" i="1"/>
  <c r="Y190" i="1"/>
  <c r="AB190" i="1"/>
  <c r="AE190" i="1"/>
  <c r="AD190" i="1"/>
  <c r="Z190" i="1"/>
  <c r="V190" i="1"/>
  <c r="N190" i="1" l="1"/>
  <c r="O190" i="1" s="1"/>
  <c r="X191" i="1"/>
  <c r="R191" i="1"/>
  <c r="Q191" i="1"/>
  <c r="Z191" i="1"/>
  <c r="U191" i="1"/>
  <c r="AD191" i="1"/>
  <c r="T191" i="1"/>
  <c r="AA191" i="1"/>
  <c r="P191" i="1"/>
  <c r="S191" i="1"/>
  <c r="V191" i="1"/>
  <c r="Y191" i="1"/>
  <c r="AB191" i="1"/>
  <c r="AE191" i="1"/>
  <c r="AG191" i="1"/>
  <c r="AC191" i="1"/>
  <c r="AF191" i="1"/>
  <c r="W191" i="1"/>
  <c r="H192" i="1"/>
  <c r="J192" i="1"/>
  <c r="L193" i="1"/>
  <c r="M192" i="1"/>
  <c r="C20" i="1"/>
  <c r="D19" i="1"/>
  <c r="N191" i="1" l="1"/>
  <c r="O191" i="1" s="1"/>
  <c r="AA192" i="1"/>
  <c r="U192" i="1"/>
  <c r="AC192" i="1"/>
  <c r="X192" i="1"/>
  <c r="Q192" i="1"/>
  <c r="T192" i="1"/>
  <c r="W192" i="1"/>
  <c r="AG192" i="1"/>
  <c r="AD192" i="1"/>
  <c r="R192" i="1"/>
  <c r="P192" i="1"/>
  <c r="S192" i="1"/>
  <c r="V192" i="1"/>
  <c r="Y192" i="1"/>
  <c r="AB192" i="1"/>
  <c r="AE192" i="1"/>
  <c r="AF192" i="1"/>
  <c r="Z192" i="1"/>
  <c r="H193" i="1"/>
  <c r="L194" i="1"/>
  <c r="J193" i="1"/>
  <c r="M193" i="1"/>
  <c r="C21" i="1"/>
  <c r="D20" i="1"/>
  <c r="N192" i="1" l="1"/>
  <c r="O192" i="1" s="1"/>
  <c r="AD193" i="1"/>
  <c r="X193" i="1"/>
  <c r="W193" i="1"/>
  <c r="AF193" i="1"/>
  <c r="Q193" i="1"/>
  <c r="R193" i="1"/>
  <c r="AA193" i="1"/>
  <c r="T193" i="1"/>
  <c r="Z193" i="1"/>
  <c r="S193" i="1"/>
  <c r="V193" i="1"/>
  <c r="Y193" i="1"/>
  <c r="AB193" i="1"/>
  <c r="AG193" i="1"/>
  <c r="U193" i="1"/>
  <c r="AC193" i="1"/>
  <c r="P193" i="1"/>
  <c r="AE193" i="1"/>
  <c r="C22" i="1"/>
  <c r="D21" i="1"/>
  <c r="H194" i="1"/>
  <c r="J194" i="1"/>
  <c r="L195" i="1"/>
  <c r="M194" i="1"/>
  <c r="N193" i="1" l="1"/>
  <c r="O193" i="1" s="1"/>
  <c r="C23" i="1"/>
  <c r="D22" i="1"/>
  <c r="H195" i="1"/>
  <c r="J195" i="1"/>
  <c r="L196" i="1"/>
  <c r="M195" i="1"/>
  <c r="AG194" i="1"/>
  <c r="AA194" i="1"/>
  <c r="Q194" i="1"/>
  <c r="Z194" i="1"/>
  <c r="T194" i="1"/>
  <c r="W194" i="1"/>
  <c r="R194" i="1"/>
  <c r="P194" i="1"/>
  <c r="V194" i="1"/>
  <c r="AB194" i="1"/>
  <c r="AC194" i="1"/>
  <c r="AF194" i="1"/>
  <c r="U194" i="1"/>
  <c r="X194" i="1"/>
  <c r="S194" i="1"/>
  <c r="Y194" i="1"/>
  <c r="AE194" i="1"/>
  <c r="AD194" i="1"/>
  <c r="N194" i="1" l="1"/>
  <c r="O194" i="1" s="1"/>
  <c r="AD195" i="1"/>
  <c r="T195" i="1"/>
  <c r="AC195" i="1"/>
  <c r="W195" i="1"/>
  <c r="X195" i="1"/>
  <c r="Q195" i="1"/>
  <c r="R195" i="1"/>
  <c r="AG195" i="1"/>
  <c r="Z195" i="1"/>
  <c r="AF195" i="1"/>
  <c r="U195" i="1"/>
  <c r="P195" i="1"/>
  <c r="S195" i="1"/>
  <c r="V195" i="1"/>
  <c r="Y195" i="1"/>
  <c r="AB195" i="1"/>
  <c r="AE195" i="1"/>
  <c r="AA195" i="1"/>
  <c r="H196" i="1"/>
  <c r="L197" i="1"/>
  <c r="J196" i="1"/>
  <c r="M196" i="1"/>
  <c r="C24" i="1"/>
  <c r="D23" i="1"/>
  <c r="N195" i="1" l="1"/>
  <c r="O195" i="1" s="1"/>
  <c r="D24" i="1"/>
  <c r="C25" i="1"/>
  <c r="H197" i="1"/>
  <c r="J197" i="1"/>
  <c r="L198" i="1"/>
  <c r="M197" i="1"/>
  <c r="AG196" i="1"/>
  <c r="W196" i="1"/>
  <c r="AF196" i="1"/>
  <c r="T196" i="1"/>
  <c r="Z196" i="1"/>
  <c r="R196" i="1"/>
  <c r="AA196" i="1"/>
  <c r="U196" i="1"/>
  <c r="X196" i="1"/>
  <c r="Q196" i="1"/>
  <c r="P196" i="1"/>
  <c r="V196" i="1"/>
  <c r="Y196" i="1"/>
  <c r="AB196" i="1"/>
  <c r="AE196" i="1"/>
  <c r="AC196" i="1"/>
  <c r="AD196" i="1"/>
  <c r="S196" i="1"/>
  <c r="N196" i="1" l="1"/>
  <c r="O196" i="1" s="1"/>
  <c r="H198" i="1"/>
  <c r="J198" i="1"/>
  <c r="L199" i="1"/>
  <c r="M198" i="1"/>
  <c r="D25" i="1"/>
  <c r="C26" i="1"/>
  <c r="Z197" i="1"/>
  <c r="W197" i="1"/>
  <c r="Q197" i="1"/>
  <c r="AC197" i="1"/>
  <c r="U197" i="1"/>
  <c r="R197" i="1"/>
  <c r="AD197" i="1"/>
  <c r="X197" i="1"/>
  <c r="AA197" i="1"/>
  <c r="S197" i="1"/>
  <c r="Y197" i="1"/>
  <c r="AE197" i="1"/>
  <c r="AF197" i="1"/>
  <c r="T197" i="1"/>
  <c r="AG197" i="1"/>
  <c r="P197" i="1"/>
  <c r="V197" i="1"/>
  <c r="AB197" i="1"/>
  <c r="N197" i="1" l="1"/>
  <c r="O197" i="1" s="1"/>
  <c r="D26" i="1"/>
  <c r="C27" i="1"/>
  <c r="H199" i="1"/>
  <c r="L200" i="1"/>
  <c r="J199" i="1"/>
  <c r="M199" i="1"/>
  <c r="R198" i="1"/>
  <c r="T198" i="1"/>
  <c r="AC198" i="1"/>
  <c r="AF198" i="1"/>
  <c r="AG198" i="1"/>
  <c r="U198" i="1"/>
  <c r="AA198" i="1"/>
  <c r="W198" i="1"/>
  <c r="P198" i="1"/>
  <c r="S198" i="1"/>
  <c r="V198" i="1"/>
  <c r="Y198" i="1"/>
  <c r="AB198" i="1"/>
  <c r="AE198" i="1"/>
  <c r="Z198" i="1"/>
  <c r="X198" i="1"/>
  <c r="AD198" i="1"/>
  <c r="Q198" i="1"/>
  <c r="N198" i="1" l="1"/>
  <c r="O198" i="1" s="1"/>
  <c r="U199" i="1"/>
  <c r="AF199" i="1"/>
  <c r="AC199" i="1"/>
  <c r="R199" i="1"/>
  <c r="AA199" i="1"/>
  <c r="X199" i="1"/>
  <c r="AD199" i="1"/>
  <c r="W199" i="1"/>
  <c r="Q199" i="1"/>
  <c r="Z199" i="1"/>
  <c r="T199" i="1"/>
  <c r="P199" i="1"/>
  <c r="S199" i="1"/>
  <c r="Y199" i="1"/>
  <c r="AB199" i="1"/>
  <c r="AE199" i="1"/>
  <c r="AG199" i="1"/>
  <c r="V199" i="1"/>
  <c r="D27" i="1"/>
  <c r="C28" i="1"/>
  <c r="H200" i="1"/>
  <c r="L201" i="1"/>
  <c r="J200" i="1"/>
  <c r="M200" i="1"/>
  <c r="N199" i="1" l="1"/>
  <c r="O199" i="1" s="1"/>
  <c r="H201" i="1"/>
  <c r="J201" i="1"/>
  <c r="L202" i="1"/>
  <c r="M201" i="1"/>
  <c r="D28" i="1"/>
  <c r="C29" i="1"/>
  <c r="X200" i="1"/>
  <c r="R200" i="1"/>
  <c r="Q200" i="1"/>
  <c r="Z200" i="1"/>
  <c r="U200" i="1"/>
  <c r="AD200" i="1"/>
  <c r="AF200" i="1"/>
  <c r="AA200" i="1"/>
  <c r="AG200" i="1"/>
  <c r="W200" i="1"/>
  <c r="P200" i="1"/>
  <c r="S200" i="1"/>
  <c r="V200" i="1"/>
  <c r="Y200" i="1"/>
  <c r="AB200" i="1"/>
  <c r="AE200" i="1"/>
  <c r="T200" i="1"/>
  <c r="AC200" i="1"/>
  <c r="N200" i="1" l="1"/>
  <c r="O200" i="1" s="1"/>
  <c r="D29" i="1"/>
  <c r="C30" i="1"/>
  <c r="H202" i="1"/>
  <c r="L203" i="1"/>
  <c r="J202" i="1"/>
  <c r="M202" i="1"/>
  <c r="AA201" i="1"/>
  <c r="U201" i="1"/>
  <c r="AC201" i="1"/>
  <c r="T201" i="1"/>
  <c r="W201" i="1"/>
  <c r="X201" i="1"/>
  <c r="AD201" i="1"/>
  <c r="Z201" i="1"/>
  <c r="P201" i="1"/>
  <c r="S201" i="1"/>
  <c r="V201" i="1"/>
  <c r="Y201" i="1"/>
  <c r="AB201" i="1"/>
  <c r="AE201" i="1"/>
  <c r="AG201" i="1"/>
  <c r="Q201" i="1"/>
  <c r="AF201" i="1"/>
  <c r="R201" i="1"/>
  <c r="N201" i="1" l="1"/>
  <c r="O201" i="1" s="1"/>
  <c r="H203" i="1"/>
  <c r="J203" i="1"/>
  <c r="L204" i="1"/>
  <c r="M203" i="1"/>
  <c r="AD202" i="1"/>
  <c r="X202" i="1"/>
  <c r="W202" i="1"/>
  <c r="AF202" i="1"/>
  <c r="Q202" i="1"/>
  <c r="R202" i="1"/>
  <c r="AA202" i="1"/>
  <c r="Z202" i="1"/>
  <c r="AG202" i="1"/>
  <c r="T202" i="1"/>
  <c r="U202" i="1"/>
  <c r="P202" i="1"/>
  <c r="V202" i="1"/>
  <c r="Y202" i="1"/>
  <c r="AB202" i="1"/>
  <c r="AC202" i="1"/>
  <c r="S202" i="1"/>
  <c r="AE202" i="1"/>
  <c r="D30" i="1"/>
  <c r="C31" i="1"/>
  <c r="N202" i="1" l="1"/>
  <c r="O202" i="1" s="1"/>
  <c r="D31" i="1"/>
  <c r="C32" i="1"/>
  <c r="AG203" i="1"/>
  <c r="AA203" i="1"/>
  <c r="Q203" i="1"/>
  <c r="Z203" i="1"/>
  <c r="T203" i="1"/>
  <c r="AD203" i="1"/>
  <c r="W203" i="1"/>
  <c r="U203" i="1"/>
  <c r="AC203" i="1"/>
  <c r="X203" i="1"/>
  <c r="P203" i="1"/>
  <c r="S203" i="1"/>
  <c r="V203" i="1"/>
  <c r="Y203" i="1"/>
  <c r="AB203" i="1"/>
  <c r="AF203" i="1"/>
  <c r="AE203" i="1"/>
  <c r="R203" i="1"/>
  <c r="H204" i="1"/>
  <c r="J204" i="1"/>
  <c r="L205" i="1"/>
  <c r="M204" i="1"/>
  <c r="N203" i="1" l="1"/>
  <c r="O203" i="1" s="1"/>
  <c r="AD204" i="1"/>
  <c r="T204" i="1"/>
  <c r="AC204" i="1"/>
  <c r="W204" i="1"/>
  <c r="X204" i="1"/>
  <c r="Z204" i="1"/>
  <c r="Q204" i="1"/>
  <c r="AG204" i="1"/>
  <c r="AF204" i="1"/>
  <c r="AA204" i="1"/>
  <c r="P204" i="1"/>
  <c r="S204" i="1"/>
  <c r="V204" i="1"/>
  <c r="Y204" i="1"/>
  <c r="AB204" i="1"/>
  <c r="AE204" i="1"/>
  <c r="U204" i="1"/>
  <c r="R204" i="1"/>
  <c r="H205" i="1"/>
  <c r="L206" i="1"/>
  <c r="J205" i="1"/>
  <c r="M205" i="1"/>
  <c r="D32" i="1"/>
  <c r="C33" i="1"/>
  <c r="N204" i="1" l="1"/>
  <c r="O204" i="1" s="1"/>
  <c r="AG205" i="1"/>
  <c r="W205" i="1"/>
  <c r="AF205" i="1"/>
  <c r="T205" i="1"/>
  <c r="R205" i="1"/>
  <c r="U205" i="1"/>
  <c r="AC205" i="1"/>
  <c r="Z205" i="1"/>
  <c r="AD205" i="1"/>
  <c r="AA205" i="1"/>
  <c r="X205" i="1"/>
  <c r="P205" i="1"/>
  <c r="S205" i="1"/>
  <c r="Y205" i="1"/>
  <c r="AB205" i="1"/>
  <c r="AE205" i="1"/>
  <c r="Q205" i="1"/>
  <c r="V205" i="1"/>
  <c r="D33" i="1"/>
  <c r="C34" i="1"/>
  <c r="H206" i="1"/>
  <c r="J206" i="1"/>
  <c r="L207" i="1"/>
  <c r="M206" i="1"/>
  <c r="N205" i="1" l="1"/>
  <c r="O205" i="1" s="1"/>
  <c r="Q206" i="1"/>
  <c r="W206" i="1"/>
  <c r="AC206" i="1"/>
  <c r="U206" i="1"/>
  <c r="Z206" i="1"/>
  <c r="X206" i="1"/>
  <c r="AF206" i="1"/>
  <c r="AG206" i="1"/>
  <c r="P206" i="1"/>
  <c r="AB206" i="1"/>
  <c r="AE206" i="1"/>
  <c r="AD206" i="1"/>
  <c r="R206" i="1"/>
  <c r="T206" i="1"/>
  <c r="S206" i="1"/>
  <c r="V206" i="1"/>
  <c r="Y206" i="1"/>
  <c r="AA206" i="1"/>
  <c r="H207" i="1"/>
  <c r="J207" i="1"/>
  <c r="L208" i="1"/>
  <c r="M207" i="1"/>
  <c r="D34" i="1"/>
  <c r="C35" i="1"/>
  <c r="N206" i="1" l="1"/>
  <c r="O206" i="1" s="1"/>
  <c r="H208" i="1"/>
  <c r="L209" i="1"/>
  <c r="J208" i="1"/>
  <c r="M208" i="1"/>
  <c r="R207" i="1"/>
  <c r="T207" i="1"/>
  <c r="AC207" i="1"/>
  <c r="AF207" i="1"/>
  <c r="Z207" i="1"/>
  <c r="X207" i="1"/>
  <c r="AG207" i="1"/>
  <c r="AA207" i="1"/>
  <c r="AD207" i="1"/>
  <c r="P207" i="1"/>
  <c r="S207" i="1"/>
  <c r="V207" i="1"/>
  <c r="Y207" i="1"/>
  <c r="AB207" i="1"/>
  <c r="AE207" i="1"/>
  <c r="U207" i="1"/>
  <c r="W207" i="1"/>
  <c r="Q207" i="1"/>
  <c r="D35" i="1"/>
  <c r="C36" i="1"/>
  <c r="N207" i="1" l="1"/>
  <c r="O207" i="1" s="1"/>
  <c r="H209" i="1"/>
  <c r="J209" i="1"/>
  <c r="M209" i="1"/>
  <c r="D36" i="1"/>
  <c r="C37" i="1"/>
  <c r="U208" i="1"/>
  <c r="AF208" i="1"/>
  <c r="W208" i="1"/>
  <c r="AC208" i="1"/>
  <c r="R208" i="1"/>
  <c r="AD208" i="1"/>
  <c r="AA208" i="1"/>
  <c r="Q208" i="1"/>
  <c r="X208" i="1"/>
  <c r="AG208" i="1"/>
  <c r="Z208" i="1"/>
  <c r="P208" i="1"/>
  <c r="Y208" i="1"/>
  <c r="AB208" i="1"/>
  <c r="T208" i="1"/>
  <c r="S208" i="1"/>
  <c r="V208" i="1"/>
  <c r="AE208" i="1"/>
  <c r="N208" i="1" l="1"/>
  <c r="O208" i="1" s="1"/>
  <c r="D37" i="1"/>
  <c r="C38" i="1"/>
  <c r="D38" i="1" s="1"/>
  <c r="X209" i="1"/>
  <c r="R209" i="1"/>
  <c r="Q209" i="1"/>
  <c r="Z209" i="1"/>
  <c r="U209" i="1"/>
  <c r="AD209" i="1"/>
  <c r="AG209" i="1"/>
  <c r="AF209" i="1"/>
  <c r="T209" i="1"/>
  <c r="AC209" i="1"/>
  <c r="S209" i="1"/>
  <c r="V209" i="1"/>
  <c r="Y209" i="1"/>
  <c r="AE209" i="1"/>
  <c r="AA209" i="1"/>
  <c r="P209" i="1"/>
  <c r="AB209" i="1"/>
  <c r="W209" i="1"/>
  <c r="N209" i="1" l="1"/>
  <c r="O209" i="1" s="1"/>
</calcChain>
</file>

<file path=xl/sharedStrings.xml><?xml version="1.0" encoding="utf-8"?>
<sst xmlns="http://schemas.openxmlformats.org/spreadsheetml/2006/main" count="202" uniqueCount="68">
  <si>
    <t>s(u)=Q/(4piT)*W(u)</t>
  </si>
  <si>
    <t>e</t>
  </si>
  <si>
    <t>gamma1</t>
  </si>
  <si>
    <t>gamma2</t>
  </si>
  <si>
    <t>W(u)=-gamma-lnu+u-u^2/(2*2!)+u^3/(3*3!)-u^4/(4*4!)+…</t>
  </si>
  <si>
    <t>u=r^2*S/(4tT)</t>
  </si>
  <si>
    <t>gamma</t>
  </si>
  <si>
    <t>Q/8</t>
  </si>
  <si>
    <t>pumping abstraction</t>
  </si>
  <si>
    <t>hydr cond</t>
  </si>
  <si>
    <t>transmissivity</t>
  </si>
  <si>
    <t>distance observation - well</t>
  </si>
  <si>
    <t>spec storage</t>
  </si>
  <si>
    <t>Qinsert</t>
  </si>
  <si>
    <t>Q</t>
  </si>
  <si>
    <t>kf</t>
  </si>
  <si>
    <t>K</t>
  </si>
  <si>
    <t>depth</t>
  </si>
  <si>
    <t>T</t>
  </si>
  <si>
    <t>r</t>
  </si>
  <si>
    <t>S</t>
  </si>
  <si>
    <t>m3/s</t>
  </si>
  <si>
    <t>m/s</t>
  </si>
  <si>
    <t>m^2</t>
  </si>
  <si>
    <t>m</t>
  </si>
  <si>
    <t>m2/s</t>
  </si>
  <si>
    <t>-</t>
  </si>
  <si>
    <t>dt</t>
  </si>
  <si>
    <t>t</t>
  </si>
  <si>
    <t>u</t>
  </si>
  <si>
    <t>W(u)</t>
  </si>
  <si>
    <t>s</t>
  </si>
  <si>
    <t>sim</t>
  </si>
  <si>
    <t>drho/dp/rho</t>
  </si>
  <si>
    <t>outflow area</t>
  </si>
  <si>
    <t>m2</t>
  </si>
  <si>
    <t>m3/s/m2*kg/m3</t>
  </si>
  <si>
    <t>x</t>
  </si>
  <si>
    <t>drawdown</t>
  </si>
  <si>
    <t>PRESSURE1</t>
  </si>
  <si>
    <t>SATURATION1</t>
  </si>
  <si>
    <t>HEAD</t>
  </si>
  <si>
    <t>NODAL_VELOCITY1:0</t>
  </si>
  <si>
    <t>NODAL_VELOCITY1:1</t>
  </si>
  <si>
    <t>NODAL_VELOCITY1:2</t>
  </si>
  <si>
    <t>Result</t>
  </si>
  <si>
    <t>Points:0</t>
  </si>
  <si>
    <t>Points:1</t>
  </si>
  <si>
    <t>Points:2</t>
  </si>
  <si>
    <t>rho</t>
  </si>
  <si>
    <t>analyt</t>
  </si>
  <si>
    <t>m3/d</t>
  </si>
  <si>
    <t>kg/m3</t>
  </si>
  <si>
    <t>A</t>
  </si>
  <si>
    <t>density</t>
  </si>
  <si>
    <t xml:space="preserve">partial abstraction </t>
  </si>
  <si>
    <t>fluid mass flux</t>
  </si>
  <si>
    <t>Ss</t>
  </si>
  <si>
    <t>porosity</t>
  </si>
  <si>
    <t>n</t>
  </si>
  <si>
    <t>density_ratio</t>
  </si>
  <si>
    <t>observation time</t>
  </si>
  <si>
    <t>intr. Perm.</t>
  </si>
  <si>
    <t>changable input values for well abstraction and observation</t>
  </si>
  <si>
    <t>changable setup parameters</t>
  </si>
  <si>
    <t>parameters to be used in OGS6</t>
  </si>
  <si>
    <t>Analytical solution after Theis (1935) for groundwater level drawdown as result of pumping</t>
  </si>
  <si>
    <t>Info: sheets "theis_radius" and "theis_time" calculate drawdown s (m) over time t (s) at radius r (m) and s over r at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</si>
</sst>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000000E+00"/>
    <numFmt numFmtId="166" formatCode="0.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2" borderId="0" xfId="0" applyFill="1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/>
    <xf numFmtId="0" fontId="0" fillId="2" borderId="0" xfId="0" applyFont="1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1" fillId="3" borderId="0" xfId="0" applyFont="1" applyFill="1"/>
    <xf numFmtId="11" fontId="1" fillId="3" borderId="0" xfId="0" applyNumberFormat="1" applyFont="1" applyFill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over t (m)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theis_radius!$O$19:$O$20</c:f>
              <c:strCache>
                <c:ptCount val="2"/>
                <c:pt idx="0">
                  <c:v>s</c:v>
                </c:pt>
                <c:pt idx="1">
                  <c:v>m</c:v>
                </c:pt>
              </c:strCache>
            </c:strRef>
          </c:tx>
          <c:spPr>
            <a:ln w="28575">
              <a:noFill/>
            </a:ln>
          </c:spPr>
          <c:xVal>
            <c:numRef>
              <c:f>theis_radius!$L$21:$L$44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850</c:v>
                </c:pt>
                <c:pt idx="4">
                  <c:v>1445</c:v>
                </c:pt>
                <c:pt idx="5">
                  <c:v>2456.5</c:v>
                </c:pt>
                <c:pt idx="6">
                  <c:v>4176.05</c:v>
                </c:pt>
                <c:pt idx="7">
                  <c:v>7099.2849999999999</c:v>
                </c:pt>
                <c:pt idx="8">
                  <c:v>12068.7845</c:v>
                </c:pt>
                <c:pt idx="9">
                  <c:v>20516.933649999999</c:v>
                </c:pt>
                <c:pt idx="10">
                  <c:v>34878.787205000001</c:v>
                </c:pt>
                <c:pt idx="11">
                  <c:v>59293.938248500002</c:v>
                </c:pt>
                <c:pt idx="12">
                  <c:v>100799.69502245</c:v>
                </c:pt>
                <c:pt idx="13">
                  <c:v>171359.48153816501</c:v>
                </c:pt>
                <c:pt idx="14">
                  <c:v>291311.11861488048</c:v>
                </c:pt>
                <c:pt idx="15">
                  <c:v>495228.90164529684</c:v>
                </c:pt>
                <c:pt idx="16">
                  <c:v>841889.13279700466</c:v>
                </c:pt>
                <c:pt idx="17">
                  <c:v>1431211.5257549079</c:v>
                </c:pt>
                <c:pt idx="18">
                  <c:v>2433059.5937833432</c:v>
                </c:pt>
                <c:pt idx="19">
                  <c:v>4136201.3094316833</c:v>
                </c:pt>
                <c:pt idx="20">
                  <c:v>7031542.2260338617</c:v>
                </c:pt>
                <c:pt idx="21">
                  <c:v>11953621.784257565</c:v>
                </c:pt>
                <c:pt idx="22">
                  <c:v>20321157.03323786</c:v>
                </c:pt>
                <c:pt idx="23">
                  <c:v>34545966.95650436</c:v>
                </c:pt>
              </c:numCache>
            </c:numRef>
          </c:xVal>
          <c:yVal>
            <c:numRef>
              <c:f>theis_radius!$O$21:$O$44</c:f>
              <c:numCache>
                <c:formatCode>0.0000000E+00</c:formatCode>
                <c:ptCount val="24"/>
                <c:pt idx="1">
                  <c:v>0</c:v>
                </c:pt>
                <c:pt idx="2">
                  <c:v>7.7188115845980331E-5</c:v>
                </c:pt>
                <c:pt idx="3">
                  <c:v>1.2380775568643484E-3</c:v>
                </c:pt>
                <c:pt idx="4">
                  <c:v>8.1109035704688293E-3</c:v>
                </c:pt>
                <c:pt idx="5">
                  <c:v>2.8216318516800228E-2</c:v>
                </c:pt>
                <c:pt idx="6">
                  <c:v>6.6501296642737295E-2</c:v>
                </c:pt>
                <c:pt idx="7">
                  <c:v>0.12267865411600923</c:v>
                </c:pt>
                <c:pt idx="8">
                  <c:v>0.19318484572830258</c:v>
                </c:pt>
                <c:pt idx="9">
                  <c:v>0.27381782914530084</c:v>
                </c:pt>
                <c:pt idx="10">
                  <c:v>0.36109167532060193</c:v>
                </c:pt>
                <c:pt idx="11">
                  <c:v>0.45253086266448911</c:v>
                </c:pt>
                <c:pt idx="12">
                  <c:v>0.54651475094838342</c:v>
                </c:pt>
                <c:pt idx="13">
                  <c:v>0.6420292639764249</c:v>
                </c:pt>
                <c:pt idx="14">
                  <c:v>0.7384560378410846</c:v>
                </c:pt>
                <c:pt idx="15">
                  <c:v>0.83542359613429495</c:v>
                </c:pt>
                <c:pt idx="16">
                  <c:v>0.93271071175949805</c:v>
                </c:pt>
                <c:pt idx="17">
                  <c:v>1.030186305510705</c:v>
                </c:pt>
                <c:pt idx="18">
                  <c:v>1.1277729432608814</c:v>
                </c:pt>
                <c:pt idx="19">
                  <c:v>1.2254249614744896</c:v>
                </c:pt>
                <c:pt idx="20">
                  <c:v>1.3231154597221213</c:v>
                </c:pt>
                <c:pt idx="21">
                  <c:v>1.4208286005321016</c:v>
                </c:pt>
                <c:pt idx="22">
                  <c:v>1.5185550630051055</c:v>
                </c:pt>
                <c:pt idx="23">
                  <c:v>1.6162893626186741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48440"/>
        <c:axId val="337053928"/>
      </c:scatterChart>
      <c:valAx>
        <c:axId val="337048440"/>
        <c:scaling>
          <c:orientation val="minMax"/>
          <c:max val="2000000"/>
        </c:scaling>
        <c:delete val="0"/>
        <c:axPos val="b"/>
        <c:numFmt formatCode="0.00E+00" sourceLinked="0"/>
        <c:majorTickMark val="out"/>
        <c:minorTickMark val="none"/>
        <c:tickLblPos val="nextTo"/>
        <c:crossAx val="337053928"/>
        <c:crosses val="autoZero"/>
        <c:crossBetween val="midCat"/>
      </c:valAx>
      <c:valAx>
        <c:axId val="337053928"/>
        <c:scaling>
          <c:orientation val="minMax"/>
          <c:max val="3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048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  <a:r>
              <a:rPr lang="en-US" baseline="0"/>
              <a:t> over r</a:t>
            </a:r>
            <a:r>
              <a:rPr lang="en-US"/>
              <a:t> (m)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theis_time!$H$18</c:f>
              <c:strCache>
                <c:ptCount val="1"/>
                <c:pt idx="0">
                  <c:v>analyt</c:v>
                </c:pt>
              </c:strCache>
            </c:strRef>
          </c:tx>
          <c:spPr>
            <a:ln w="28575">
              <a:noFill/>
            </a:ln>
          </c:spPr>
          <c:xVal>
            <c:numRef>
              <c:f>theis_time!$E$22:$E$222</c:f>
              <c:numCache>
                <c:formatCode>General</c:formatCode>
                <c:ptCount val="20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</c:numCache>
            </c:numRef>
          </c:xVal>
          <c:yVal>
            <c:numRef>
              <c:f>theis_time!$H$22:$H$222</c:f>
              <c:numCache>
                <c:formatCode>0.00E+00</c:formatCode>
                <c:ptCount val="201"/>
                <c:pt idx="0">
                  <c:v>1.4962159410856373</c:v>
                </c:pt>
                <c:pt idx="1">
                  <c:v>1.2409427475009529</c:v>
                </c:pt>
                <c:pt idx="2">
                  <c:v>1.0917170587188647</c:v>
                </c:pt>
                <c:pt idx="3">
                  <c:v>0.98594557694569807</c:v>
                </c:pt>
                <c:pt idx="4">
                  <c:v>0.90401215869355256</c:v>
                </c:pt>
                <c:pt idx="5">
                  <c:v>0.8371791606856579</c:v>
                </c:pt>
                <c:pt idx="6">
                  <c:v>0.78078556342500771</c:v>
                </c:pt>
                <c:pt idx="7">
                  <c:v>0.73204905588331282</c:v>
                </c:pt>
                <c:pt idx="8">
                  <c:v>0.68917489025626599</c:v>
                </c:pt>
                <c:pt idx="9">
                  <c:v>0.65093752345545031</c:v>
                </c:pt>
                <c:pt idx="10">
                  <c:v>0.6164627223235043</c:v>
                </c:pt>
                <c:pt idx="11">
                  <c:v>0.58510488138129935</c:v>
                </c:pt>
                <c:pt idx="12">
                  <c:v>0.55637361606431779</c:v>
                </c:pt>
                <c:pt idx="13">
                  <c:v>0.52988763769928249</c:v>
                </c:pt>
                <c:pt idx="14">
                  <c:v>0.50534458050705833</c:v>
                </c:pt>
                <c:pt idx="15">
                  <c:v>0.48250058658331019</c:v>
                </c:pt>
                <c:pt idx="16">
                  <c:v>0.46115609100988864</c:v>
                </c:pt>
                <c:pt idx="17">
                  <c:v>0.44114567636509527</c:v>
                </c:pt>
                <c:pt idx="18">
                  <c:v>0.4223306741055613</c:v>
                </c:pt>
                <c:pt idx="19">
                  <c:v>0.40459366608066299</c:v>
                </c:pt>
                <c:pt idx="20">
                  <c:v>0.38783432913354859</c:v>
                </c:pt>
                <c:pt idx="21">
                  <c:v>0.37196624742374246</c:v>
                </c:pt>
                <c:pt idx="22">
                  <c:v>0.3569144340709241</c:v>
                </c:pt>
                <c:pt idx="23">
                  <c:v>0.34261338080007298</c:v>
                </c:pt>
                <c:pt idx="24">
                  <c:v>0.3290055061414201</c:v>
                </c:pt>
                <c:pt idx="25">
                  <c:v>0.31603990831535284</c:v>
                </c:pt>
                <c:pt idx="26">
                  <c:v>0.30367135375530419</c:v>
                </c:pt>
                <c:pt idx="27">
                  <c:v>0.29185944981484879</c:v>
                </c:pt>
                <c:pt idx="28">
                  <c:v>0.28056796285462327</c:v>
                </c:pt>
                <c:pt idx="29">
                  <c:v>0.26976425212027394</c:v>
                </c:pt>
                <c:pt idx="30">
                  <c:v>0.25941879661875528</c:v>
                </c:pt>
                <c:pt idx="31">
                  <c:v>0.24950479726891744</c:v>
                </c:pt>
                <c:pt idx="32">
                  <c:v>0.23999784042225336</c:v>
                </c:pt>
                <c:pt idx="33">
                  <c:v>0.23087561175669197</c:v>
                </c:pt>
                <c:pt idx="34">
                  <c:v>0.22211765177876477</c:v>
                </c:pt>
                <c:pt idx="35">
                  <c:v>0.21370514589848988</c:v>
                </c:pt>
                <c:pt idx="36">
                  <c:v>0.20562074339113331</c:v>
                </c:pt>
                <c:pt idx="37">
                  <c:v>0.19784840062169295</c:v>
                </c:pt>
                <c:pt idx="38">
                  <c:v>0.19037324474890005</c:v>
                </c:pt>
                <c:pt idx="39">
                  <c:v>0.18318145479608189</c:v>
                </c:pt>
                <c:pt idx="40">
                  <c:v>0.17626015751425189</c:v>
                </c:pt>
                <c:pt idx="41">
                  <c:v>0.16959733589706505</c:v>
                </c:pt>
                <c:pt idx="42">
                  <c:v>0.16318174855975875</c:v>
                </c:pt>
                <c:pt idx="43">
                  <c:v>0.15700285848184325</c:v>
                </c:pt>
                <c:pt idx="44">
                  <c:v>0.15105076984921564</c:v>
                </c:pt>
                <c:pt idx="45">
                  <c:v>0.14531617192579521</c:v>
                </c:pt>
                <c:pt idx="46">
                  <c:v>0.13979028904574234</c:v>
                </c:pt>
                <c:pt idx="47">
                  <c:v>0.13446483595117686</c:v>
                </c:pt>
                <c:pt idx="48">
                  <c:v>0.12933197781208258</c:v>
                </c:pt>
                <c:pt idx="49">
                  <c:v>0.12438429435879156</c:v>
                </c:pt>
                <c:pt idx="50">
                  <c:v>0.11961474763630743</c:v>
                </c:pt>
                <c:pt idx="51">
                  <c:v>0.11501665295634167</c:v>
                </c:pt>
                <c:pt idx="52">
                  <c:v>0.11058365267940581</c:v>
                </c:pt>
                <c:pt idx="53">
                  <c:v>0.10630969250733073</c:v>
                </c:pt>
                <c:pt idx="54">
                  <c:v>0.10218900000756707</c:v>
                </c:pt>
                <c:pt idx="55">
                  <c:v>9.8216065125700927E-2</c:v>
                </c:pt>
                <c:pt idx="56">
                  <c:v>9.4385622472737407E-2</c:v>
                </c:pt>
                <c:pt idx="57">
                  <c:v>9.0692635199637314E-2</c:v>
                </c:pt>
                <c:pt idx="58">
                  <c:v>8.7132280293984329E-2</c:v>
                </c:pt>
                <c:pt idx="59">
                  <c:v>8.3699935153047578E-2</c:v>
                </c:pt>
                <c:pt idx="60">
                  <c:v>8.0391165304331769E-2</c:v>
                </c:pt>
                <c:pt idx="61">
                  <c:v>7.720171315935348E-2</c:v>
                </c:pt>
                <c:pt idx="62">
                  <c:v>7.4127487699157543E-2</c:v>
                </c:pt>
                <c:pt idx="63">
                  <c:v>7.1164555001258803E-2</c:v>
                </c:pt>
                <c:pt idx="64">
                  <c:v>6.8309129527486342E-2</c:v>
                </c:pt>
                <c:pt idx="65">
                  <c:v>6.5557566100807346E-2</c:v>
                </c:pt>
                <c:pt idx="66">
                  <c:v>6.2906352506778826E-2</c:v>
                </c:pt>
                <c:pt idx="67">
                  <c:v>6.0352102661953566E-2</c:v>
                </c:pt>
                <c:pt idx="68">
                  <c:v>5.7891550297469813E-2</c:v>
                </c:pt>
                <c:pt idx="69">
                  <c:v>5.5521543111282393E-2</c:v>
                </c:pt>
                <c:pt idx="70">
                  <c:v>5.3239037347131875E-2</c:v>
                </c:pt>
                <c:pt idx="71">
                  <c:v>5.1041092762472443E-2</c:v>
                </c:pt>
                <c:pt idx="72">
                  <c:v>4.8924867951252789E-2</c:v>
                </c:pt>
                <c:pt idx="73">
                  <c:v>4.6887615990720548E-2</c:v>
                </c:pt>
                <c:pt idx="74">
                  <c:v>4.4926680384349688E-2</c:v>
                </c:pt>
                <c:pt idx="75">
                  <c:v>4.303949127561213E-2</c:v>
                </c:pt>
                <c:pt idx="76">
                  <c:v>4.1223561909665127E-2</c:v>
                </c:pt>
                <c:pt idx="77">
                  <c:v>3.9476485322136733E-2</c:v>
                </c:pt>
                <c:pt idx="78">
                  <c:v>3.7795931236090451E-2</c:v>
                </c:pt>
                <c:pt idx="79">
                  <c:v>3.6179643149959785E-2</c:v>
                </c:pt>
                <c:pt idx="80">
                  <c:v>3.4625435600785383E-2</c:v>
                </c:pt>
                <c:pt idx="81">
                  <c:v>3.3131191588481358E-2</c:v>
                </c:pt>
                <c:pt idx="82">
                  <c:v>3.1694860148115948E-2</c:v>
                </c:pt>
                <c:pt idx="83">
                  <c:v>3.0314454058333298E-2</c:v>
                </c:pt>
                <c:pt idx="84">
                  <c:v>2.898804767507691E-2</c:v>
                </c:pt>
                <c:pt idx="85">
                  <c:v>2.7713774880714703E-2</c:v>
                </c:pt>
                <c:pt idx="86">
                  <c:v>2.6489827139518023E-2</c:v>
                </c:pt>
                <c:pt idx="87">
                  <c:v>2.531445165122324E-2</c:v>
                </c:pt>
                <c:pt idx="88">
                  <c:v>2.4185949595111982E-2</c:v>
                </c:pt>
                <c:pt idx="89">
                  <c:v>2.3102674457688804E-2</c:v>
                </c:pt>
                <c:pt idx="90">
                  <c:v>2.2063030437624337E-2</c:v>
                </c:pt>
                <c:pt idx="91">
                  <c:v>2.1065470922166967E-2</c:v>
                </c:pt>
                <c:pt idx="92">
                  <c:v>2.0108497029717884E-2</c:v>
                </c:pt>
                <c:pt idx="93">
                  <c:v>1.9190656213711774E-2</c:v>
                </c:pt>
                <c:pt idx="94">
                  <c:v>1.8310540923356079E-2</c:v>
                </c:pt>
                <c:pt idx="95">
                  <c:v>1.7466787317157131E-2</c:v>
                </c:pt>
                <c:pt idx="96">
                  <c:v>1.66580740255068E-2</c:v>
                </c:pt>
                <c:pt idx="97">
                  <c:v>1.5883120958916971E-2</c:v>
                </c:pt>
                <c:pt idx="98">
                  <c:v>1.5140688158779819E-2</c:v>
                </c:pt>
                <c:pt idx="99">
                  <c:v>1.4429574687797111E-2</c:v>
                </c:pt>
                <c:pt idx="100">
                  <c:v>1.3748617557463972E-2</c:v>
                </c:pt>
                <c:pt idx="101">
                  <c:v>1.3096690690218273E-2</c:v>
                </c:pt>
                <c:pt idx="102">
                  <c:v>1.2472703914068774E-2</c:v>
                </c:pt>
                <c:pt idx="103">
                  <c:v>1.1875601987706614E-2</c:v>
                </c:pt>
                <c:pt idx="104">
                  <c:v>1.1304363654274991E-2</c:v>
                </c:pt>
                <c:pt idx="105">
                  <c:v>1.0758000722131209E-2</c:v>
                </c:pt>
                <c:pt idx="106">
                  <c:v>1.023555717108169E-2</c:v>
                </c:pt>
                <c:pt idx="107">
                  <c:v>9.7361082827022022E-3</c:v>
                </c:pt>
                <c:pt idx="108">
                  <c:v>9.2587597934790621E-3</c:v>
                </c:pt>
                <c:pt idx="109">
                  <c:v>8.8026470696191874E-3</c:v>
                </c:pt>
                <c:pt idx="110">
                  <c:v>8.3669343024791835E-3</c:v>
                </c:pt>
                <c:pt idx="111">
                  <c:v>7.9508137236563858E-3</c:v>
                </c:pt>
                <c:pt idx="112">
                  <c:v>7.5535048388754933E-3</c:v>
                </c:pt>
                <c:pt idx="113">
                  <c:v>7.1742536798751564E-3</c:v>
                </c:pt>
                <c:pt idx="114">
                  <c:v>6.8123320735790256E-3</c:v>
                </c:pt>
                <c:pt idx="115">
                  <c:v>6.4670369278943436E-3</c:v>
                </c:pt>
                <c:pt idx="116">
                  <c:v>6.1376895335459843E-3</c:v>
                </c:pt>
                <c:pt idx="117">
                  <c:v>5.8236348814033083E-3</c:v>
                </c:pt>
                <c:pt idx="118">
                  <c:v>5.5242409948108593E-3</c:v>
                </c:pt>
                <c:pt idx="119">
                  <c:v>5.2388982764744818E-3</c:v>
                </c:pt>
                <c:pt idx="120">
                  <c:v>4.9670188694984239E-3</c:v>
                </c:pt>
                <c:pt idx="121">
                  <c:v>4.708036032202355E-3</c:v>
                </c:pt>
                <c:pt idx="122">
                  <c:v>4.461403526381664E-3</c:v>
                </c:pt>
                <c:pt idx="123">
                  <c:v>4.2265950187032348E-3</c:v>
                </c:pt>
                <c:pt idx="124">
                  <c:v>4.003103494956672E-3</c:v>
                </c:pt>
                <c:pt idx="125">
                  <c:v>3.7904406869017178E-3</c:v>
                </c:pt>
                <c:pt idx="126">
                  <c:v>3.588136511475683E-3</c:v>
                </c:pt>
                <c:pt idx="127">
                  <c:v>3.3957385221438357E-3</c:v>
                </c:pt>
                <c:pt idx="128">
                  <c:v>3.2128113721889406E-3</c:v>
                </c:pt>
                <c:pt idx="129">
                  <c:v>3.0389362897544079E-3</c:v>
                </c:pt>
                <c:pt idx="130">
                  <c:v>2.8737105644644437E-3</c:v>
                </c:pt>
                <c:pt idx="131">
                  <c:v>2.716747045458896E-3</c:v>
                </c:pt>
                <c:pt idx="132">
                  <c:v>2.5676736506856971E-3</c:v>
                </c:pt>
                <c:pt idx="133">
                  <c:v>2.4261328873071229E-3</c:v>
                </c:pt>
                <c:pt idx="134">
                  <c:v>2.2917813830762709E-3</c:v>
                </c:pt>
                <c:pt idx="135">
                  <c:v>2.1642894285536811E-3</c:v>
                </c:pt>
                <c:pt idx="136">
                  <c:v>2.0433405300281011E-3</c:v>
                </c:pt>
                <c:pt idx="137">
                  <c:v>1.9286309730237243E-3</c:v>
                </c:pt>
                <c:pt idx="138">
                  <c:v>1.8198693962624764E-3</c:v>
                </c:pt>
                <c:pt idx="139">
                  <c:v>1.7167763759659263E-3</c:v>
                </c:pt>
                <c:pt idx="140">
                  <c:v>1.6190840203785769E-3</c:v>
                </c:pt>
                <c:pt idx="141">
                  <c:v>1.526535574391009E-3</c:v>
                </c:pt>
                <c:pt idx="142">
                  <c:v>1.4388850341504435E-3</c:v>
                </c:pt>
                <c:pt idx="143">
                  <c:v>1.3558967715437823E-3</c:v>
                </c:pt>
                <c:pt idx="144">
                  <c:v>1.2773451684358263E-3</c:v>
                </c:pt>
                <c:pt idx="145">
                  <c:v>1.2030142605541901E-3</c:v>
                </c:pt>
                <c:pt idx="146">
                  <c:v>1.1326973909038178E-3</c:v>
                </c:pt>
                <c:pt idx="147">
                  <c:v>1.0661968726060989E-3</c:v>
                </c:pt>
                <c:pt idx="148">
                  <c:v>1.0033236610492477E-3</c:v>
                </c:pt>
                <c:pt idx="149">
                  <c:v>9.438970352512459E-4</c:v>
                </c:pt>
                <c:pt idx="150">
                  <c:v>8.8774428832663383E-4</c:v>
                </c:pt>
                <c:pt idx="151">
                  <c:v>8.3470042696973936E-4</c:v>
                </c:pt>
                <c:pt idx="152">
                  <c:v>7.8460787985867636E-4</c:v>
                </c:pt>
                <c:pt idx="153">
                  <c:v>7.3731621490464704E-4</c:v>
                </c:pt>
                <c:pt idx="154">
                  <c:v>6.9268186528081879E-4</c:v>
                </c:pt>
                <c:pt idx="155">
                  <c:v>6.5056786417306168E-4</c:v>
                </c:pt>
                <c:pt idx="156">
                  <c:v>6.1084358822219905E-4</c:v>
                </c:pt>
                <c:pt idx="157">
                  <c:v>5.7338450964999758E-4</c:v>
                </c:pt>
                <c:pt idx="158">
                  <c:v>5.3807195708615945E-4</c:v>
                </c:pt>
                <c:pt idx="159">
                  <c:v>5.0479288515169619E-4</c:v>
                </c:pt>
                <c:pt idx="160">
                  <c:v>4.7343965290842717E-4</c:v>
                </c:pt>
                <c:pt idx="161">
                  <c:v>4.4390981132258473E-4</c:v>
                </c:pt>
                <c:pt idx="162">
                  <c:v>4.1610589998016895E-4</c:v>
                </c:pt>
                <c:pt idx="163">
                  <c:v>3.8993525335623719E-4</c:v>
                </c:pt>
                <c:pt idx="164">
                  <c:v>3.6530981705974784E-4</c:v>
                </c:pt>
                <c:pt idx="165">
                  <c:v>3.4214597458765084E-4</c:v>
                </c:pt>
                <c:pt idx="166">
                  <c:v>3.2036438528217098E-4</c:v>
                </c:pt>
                <c:pt idx="167">
                  <c:v>2.9988983436789993E-4</c:v>
                </c:pt>
                <c:pt idx="168">
                  <c:v>2.8065109616503983E-4</c:v>
                </c:pt>
                <c:pt idx="169">
                  <c:v>2.6258081185891988E-4</c:v>
                </c:pt>
                <c:pt idx="170">
                  <c:v>2.4561538350915691E-4</c:v>
                </c:pt>
                <c:pt idx="171">
                  <c:v>2.2969488641310309E-4</c:v>
                </c:pt>
                <c:pt idx="172">
                  <c:v>2.1476300237342419E-4</c:v>
                </c:pt>
                <c:pt idx="173">
                  <c:v>2.0076697703416509E-4</c:v>
                </c:pt>
                <c:pt idx="174">
                  <c:v>1.8765760510515919E-4</c:v>
                </c:pt>
                <c:pt idx="175">
                  <c:v>1.7538924814842956E-4</c:v>
                </c:pt>
                <c:pt idx="176">
                  <c:v>1.6391989058499206E-4</c:v>
                </c:pt>
                <c:pt idx="177">
                  <c:v>1.53211240770887E-4</c:v>
                </c:pt>
                <c:pt idx="178">
                  <c:v>1.432288854267702E-4</c:v>
                </c:pt>
                <c:pt idx="179">
                  <c:v>1.3394250740946144E-4</c:v>
                </c:pt>
                <c:pt idx="180">
                  <c:v>1.2532617884807737E-4</c:v>
                </c:pt>
                <c:pt idx="181">
                  <c:v>1.1735874412134516E-4</c:v>
                </c:pt>
                <c:pt idx="182">
                  <c:v>1.1002431003629685E-4</c:v>
                </c:pt>
                <c:pt idx="183">
                  <c:v>1.0331286404105947E-4</c:v>
                </c:pt>
                <c:pt idx="184">
                  <c:v>9.7221045421425677E-5</c:v>
                </c:pt>
                <c:pt idx="185">
                  <c:v>9.1753099318046938E-5</c:v>
                </c:pt>
                <c:pt idx="186">
                  <c:v>8.6922049226709642E-5</c:v>
                </c:pt>
                <c:pt idx="187">
                  <c:v>8.2751130533065633E-5</c:v>
                </c:pt>
                <c:pt idx="188">
                  <c:v>7.9275535815345383E-5</c:v>
                </c:pt>
                <c:pt idx="189">
                  <c:v>7.6544532340684667E-5</c:v>
                </c:pt>
                <c:pt idx="190">
                  <c:v>7.4624023622020853E-5</c:v>
                </c:pt>
                <c:pt idx="191">
                  <c:v>7.3599640487443082E-5</c:v>
                </c:pt>
                <c:pt idx="192">
                  <c:v>7.3580463073180452E-5</c:v>
                </c:pt>
                <c:pt idx="193">
                  <c:v>7.4703494080948592E-5</c:v>
                </c:pt>
                <c:pt idx="194">
                  <c:v>7.7139025853784047E-5</c:v>
                </c:pt>
                <c:pt idx="195">
                  <c:v>8.1097070118963275E-5</c:v>
                </c:pt>
                <c:pt idx="196">
                  <c:v>8.683505003671127E-5</c:v>
                </c:pt>
                <c:pt idx="197">
                  <c:v>9.4666990547930942E-5</c:v>
                </c:pt>
                <c:pt idx="198">
                  <c:v>1.0497448566331153E-4</c:v>
                </c:pt>
                <c:pt idx="199">
                  <c:v>1.1821977131963848E-4</c:v>
                </c:pt>
                <c:pt idx="200">
                  <c:v>1.3496129128509526E-4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46480"/>
        <c:axId val="337053536"/>
      </c:scatterChart>
      <c:valAx>
        <c:axId val="33704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053536"/>
        <c:crosses val="autoZero"/>
        <c:crossBetween val="midCat"/>
      </c:valAx>
      <c:valAx>
        <c:axId val="337053536"/>
        <c:scaling>
          <c:orientation val="minMax"/>
          <c:max val="4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704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over t (m)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theis_radius!$O$19:$O$20</c:f>
              <c:strCache>
                <c:ptCount val="2"/>
                <c:pt idx="0">
                  <c:v>s</c:v>
                </c:pt>
                <c:pt idx="1">
                  <c:v>m</c:v>
                </c:pt>
              </c:strCache>
            </c:strRef>
          </c:tx>
          <c:spPr>
            <a:ln w="28575">
              <a:noFill/>
            </a:ln>
          </c:spPr>
          <c:xVal>
            <c:numRef>
              <c:f>theis_radius!$L$21:$L$44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850</c:v>
                </c:pt>
                <c:pt idx="4">
                  <c:v>1445</c:v>
                </c:pt>
                <c:pt idx="5">
                  <c:v>2456.5</c:v>
                </c:pt>
                <c:pt idx="6">
                  <c:v>4176.05</c:v>
                </c:pt>
                <c:pt idx="7">
                  <c:v>7099.2849999999999</c:v>
                </c:pt>
                <c:pt idx="8">
                  <c:v>12068.7845</c:v>
                </c:pt>
                <c:pt idx="9">
                  <c:v>20516.933649999999</c:v>
                </c:pt>
                <c:pt idx="10">
                  <c:v>34878.787205000001</c:v>
                </c:pt>
                <c:pt idx="11">
                  <c:v>59293.938248500002</c:v>
                </c:pt>
                <c:pt idx="12">
                  <c:v>100799.69502245</c:v>
                </c:pt>
                <c:pt idx="13">
                  <c:v>171359.48153816501</c:v>
                </c:pt>
                <c:pt idx="14">
                  <c:v>291311.11861488048</c:v>
                </c:pt>
                <c:pt idx="15">
                  <c:v>495228.90164529684</c:v>
                </c:pt>
                <c:pt idx="16">
                  <c:v>841889.13279700466</c:v>
                </c:pt>
                <c:pt idx="17">
                  <c:v>1431211.5257549079</c:v>
                </c:pt>
                <c:pt idx="18">
                  <c:v>2433059.5937833432</c:v>
                </c:pt>
                <c:pt idx="19">
                  <c:v>4136201.3094316833</c:v>
                </c:pt>
                <c:pt idx="20">
                  <c:v>7031542.2260338617</c:v>
                </c:pt>
                <c:pt idx="21">
                  <c:v>11953621.784257565</c:v>
                </c:pt>
                <c:pt idx="22">
                  <c:v>20321157.03323786</c:v>
                </c:pt>
                <c:pt idx="23">
                  <c:v>34545966.95650436</c:v>
                </c:pt>
              </c:numCache>
            </c:numRef>
          </c:xVal>
          <c:yVal>
            <c:numRef>
              <c:f>theis_radius!$O$21:$O$44</c:f>
              <c:numCache>
                <c:formatCode>0.0000000E+00</c:formatCode>
                <c:ptCount val="24"/>
                <c:pt idx="1">
                  <c:v>0</c:v>
                </c:pt>
                <c:pt idx="2">
                  <c:v>7.7188115845980331E-5</c:v>
                </c:pt>
                <c:pt idx="3">
                  <c:v>1.2380775568643484E-3</c:v>
                </c:pt>
                <c:pt idx="4">
                  <c:v>8.1109035704688293E-3</c:v>
                </c:pt>
                <c:pt idx="5">
                  <c:v>2.8216318516800228E-2</c:v>
                </c:pt>
                <c:pt idx="6">
                  <c:v>6.6501296642737295E-2</c:v>
                </c:pt>
                <c:pt idx="7">
                  <c:v>0.12267865411600923</c:v>
                </c:pt>
                <c:pt idx="8">
                  <c:v>0.19318484572830258</c:v>
                </c:pt>
                <c:pt idx="9">
                  <c:v>0.27381782914530084</c:v>
                </c:pt>
                <c:pt idx="10">
                  <c:v>0.36109167532060193</c:v>
                </c:pt>
                <c:pt idx="11">
                  <c:v>0.45253086266448911</c:v>
                </c:pt>
                <c:pt idx="12">
                  <c:v>0.54651475094838342</c:v>
                </c:pt>
                <c:pt idx="13">
                  <c:v>0.6420292639764249</c:v>
                </c:pt>
                <c:pt idx="14">
                  <c:v>0.7384560378410846</c:v>
                </c:pt>
                <c:pt idx="15">
                  <c:v>0.83542359613429495</c:v>
                </c:pt>
                <c:pt idx="16">
                  <c:v>0.93271071175949805</c:v>
                </c:pt>
                <c:pt idx="17">
                  <c:v>1.030186305510705</c:v>
                </c:pt>
                <c:pt idx="18">
                  <c:v>1.1277729432608814</c:v>
                </c:pt>
                <c:pt idx="19">
                  <c:v>1.2254249614744896</c:v>
                </c:pt>
                <c:pt idx="20">
                  <c:v>1.3231154597221213</c:v>
                </c:pt>
                <c:pt idx="21">
                  <c:v>1.4208286005321016</c:v>
                </c:pt>
                <c:pt idx="22">
                  <c:v>1.5185550630051055</c:v>
                </c:pt>
                <c:pt idx="23">
                  <c:v>1.6162893626186741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92136"/>
        <c:axId val="407692528"/>
      </c:scatterChart>
      <c:valAx>
        <c:axId val="407692136"/>
        <c:scaling>
          <c:orientation val="minMax"/>
          <c:max val="2000000"/>
        </c:scaling>
        <c:delete val="0"/>
        <c:axPos val="b"/>
        <c:numFmt formatCode="0.00E+00" sourceLinked="0"/>
        <c:majorTickMark val="out"/>
        <c:minorTickMark val="none"/>
        <c:tickLblPos val="nextTo"/>
        <c:crossAx val="407692528"/>
        <c:crosses val="autoZero"/>
        <c:crossBetween val="midCat"/>
      </c:valAx>
      <c:valAx>
        <c:axId val="407692528"/>
        <c:scaling>
          <c:orientation val="minMax"/>
          <c:max val="3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692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  <a:r>
              <a:rPr lang="en-US" baseline="0"/>
              <a:t> over r</a:t>
            </a:r>
            <a:r>
              <a:rPr lang="en-US"/>
              <a:t> (m)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theis_time!$H$18</c:f>
              <c:strCache>
                <c:ptCount val="1"/>
                <c:pt idx="0">
                  <c:v>analyt</c:v>
                </c:pt>
              </c:strCache>
            </c:strRef>
          </c:tx>
          <c:spPr>
            <a:ln w="28575">
              <a:noFill/>
            </a:ln>
          </c:spPr>
          <c:xVal>
            <c:numRef>
              <c:f>theis_time!$E$22:$E$222</c:f>
              <c:numCache>
                <c:formatCode>General</c:formatCode>
                <c:ptCount val="20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</c:numCache>
            </c:numRef>
          </c:xVal>
          <c:yVal>
            <c:numRef>
              <c:f>theis_time!$H$22:$H$222</c:f>
              <c:numCache>
                <c:formatCode>0.00E+00</c:formatCode>
                <c:ptCount val="201"/>
                <c:pt idx="0">
                  <c:v>1.4962159410856373</c:v>
                </c:pt>
                <c:pt idx="1">
                  <c:v>1.2409427475009529</c:v>
                </c:pt>
                <c:pt idx="2">
                  <c:v>1.0917170587188647</c:v>
                </c:pt>
                <c:pt idx="3">
                  <c:v>0.98594557694569807</c:v>
                </c:pt>
                <c:pt idx="4">
                  <c:v>0.90401215869355256</c:v>
                </c:pt>
                <c:pt idx="5">
                  <c:v>0.8371791606856579</c:v>
                </c:pt>
                <c:pt idx="6">
                  <c:v>0.78078556342500771</c:v>
                </c:pt>
                <c:pt idx="7">
                  <c:v>0.73204905588331282</c:v>
                </c:pt>
                <c:pt idx="8">
                  <c:v>0.68917489025626599</c:v>
                </c:pt>
                <c:pt idx="9">
                  <c:v>0.65093752345545031</c:v>
                </c:pt>
                <c:pt idx="10">
                  <c:v>0.6164627223235043</c:v>
                </c:pt>
                <c:pt idx="11">
                  <c:v>0.58510488138129935</c:v>
                </c:pt>
                <c:pt idx="12">
                  <c:v>0.55637361606431779</c:v>
                </c:pt>
                <c:pt idx="13">
                  <c:v>0.52988763769928249</c:v>
                </c:pt>
                <c:pt idx="14">
                  <c:v>0.50534458050705833</c:v>
                </c:pt>
                <c:pt idx="15">
                  <c:v>0.48250058658331019</c:v>
                </c:pt>
                <c:pt idx="16">
                  <c:v>0.46115609100988864</c:v>
                </c:pt>
                <c:pt idx="17">
                  <c:v>0.44114567636509527</c:v>
                </c:pt>
                <c:pt idx="18">
                  <c:v>0.4223306741055613</c:v>
                </c:pt>
                <c:pt idx="19">
                  <c:v>0.40459366608066299</c:v>
                </c:pt>
                <c:pt idx="20">
                  <c:v>0.38783432913354859</c:v>
                </c:pt>
                <c:pt idx="21">
                  <c:v>0.37196624742374246</c:v>
                </c:pt>
                <c:pt idx="22">
                  <c:v>0.3569144340709241</c:v>
                </c:pt>
                <c:pt idx="23">
                  <c:v>0.34261338080007298</c:v>
                </c:pt>
                <c:pt idx="24">
                  <c:v>0.3290055061414201</c:v>
                </c:pt>
                <c:pt idx="25">
                  <c:v>0.31603990831535284</c:v>
                </c:pt>
                <c:pt idx="26">
                  <c:v>0.30367135375530419</c:v>
                </c:pt>
                <c:pt idx="27">
                  <c:v>0.29185944981484879</c:v>
                </c:pt>
                <c:pt idx="28">
                  <c:v>0.28056796285462327</c:v>
                </c:pt>
                <c:pt idx="29">
                  <c:v>0.26976425212027394</c:v>
                </c:pt>
                <c:pt idx="30">
                  <c:v>0.25941879661875528</c:v>
                </c:pt>
                <c:pt idx="31">
                  <c:v>0.24950479726891744</c:v>
                </c:pt>
                <c:pt idx="32">
                  <c:v>0.23999784042225336</c:v>
                </c:pt>
                <c:pt idx="33">
                  <c:v>0.23087561175669197</c:v>
                </c:pt>
                <c:pt idx="34">
                  <c:v>0.22211765177876477</c:v>
                </c:pt>
                <c:pt idx="35">
                  <c:v>0.21370514589848988</c:v>
                </c:pt>
                <c:pt idx="36">
                  <c:v>0.20562074339113331</c:v>
                </c:pt>
                <c:pt idx="37">
                  <c:v>0.19784840062169295</c:v>
                </c:pt>
                <c:pt idx="38">
                  <c:v>0.19037324474890005</c:v>
                </c:pt>
                <c:pt idx="39">
                  <c:v>0.18318145479608189</c:v>
                </c:pt>
                <c:pt idx="40">
                  <c:v>0.17626015751425189</c:v>
                </c:pt>
                <c:pt idx="41">
                  <c:v>0.16959733589706505</c:v>
                </c:pt>
                <c:pt idx="42">
                  <c:v>0.16318174855975875</c:v>
                </c:pt>
                <c:pt idx="43">
                  <c:v>0.15700285848184325</c:v>
                </c:pt>
                <c:pt idx="44">
                  <c:v>0.15105076984921564</c:v>
                </c:pt>
                <c:pt idx="45">
                  <c:v>0.14531617192579521</c:v>
                </c:pt>
                <c:pt idx="46">
                  <c:v>0.13979028904574234</c:v>
                </c:pt>
                <c:pt idx="47">
                  <c:v>0.13446483595117686</c:v>
                </c:pt>
                <c:pt idx="48">
                  <c:v>0.12933197781208258</c:v>
                </c:pt>
                <c:pt idx="49">
                  <c:v>0.12438429435879156</c:v>
                </c:pt>
                <c:pt idx="50">
                  <c:v>0.11961474763630743</c:v>
                </c:pt>
                <c:pt idx="51">
                  <c:v>0.11501665295634167</c:v>
                </c:pt>
                <c:pt idx="52">
                  <c:v>0.11058365267940581</c:v>
                </c:pt>
                <c:pt idx="53">
                  <c:v>0.10630969250733073</c:v>
                </c:pt>
                <c:pt idx="54">
                  <c:v>0.10218900000756707</c:v>
                </c:pt>
                <c:pt idx="55">
                  <c:v>9.8216065125700927E-2</c:v>
                </c:pt>
                <c:pt idx="56">
                  <c:v>9.4385622472737407E-2</c:v>
                </c:pt>
                <c:pt idx="57">
                  <c:v>9.0692635199637314E-2</c:v>
                </c:pt>
                <c:pt idx="58">
                  <c:v>8.7132280293984329E-2</c:v>
                </c:pt>
                <c:pt idx="59">
                  <c:v>8.3699935153047578E-2</c:v>
                </c:pt>
                <c:pt idx="60">
                  <c:v>8.0391165304331769E-2</c:v>
                </c:pt>
                <c:pt idx="61">
                  <c:v>7.720171315935348E-2</c:v>
                </c:pt>
                <c:pt idx="62">
                  <c:v>7.4127487699157543E-2</c:v>
                </c:pt>
                <c:pt idx="63">
                  <c:v>7.1164555001258803E-2</c:v>
                </c:pt>
                <c:pt idx="64">
                  <c:v>6.8309129527486342E-2</c:v>
                </c:pt>
                <c:pt idx="65">
                  <c:v>6.5557566100807346E-2</c:v>
                </c:pt>
                <c:pt idx="66">
                  <c:v>6.2906352506778826E-2</c:v>
                </c:pt>
                <c:pt idx="67">
                  <c:v>6.0352102661953566E-2</c:v>
                </c:pt>
                <c:pt idx="68">
                  <c:v>5.7891550297469813E-2</c:v>
                </c:pt>
                <c:pt idx="69">
                  <c:v>5.5521543111282393E-2</c:v>
                </c:pt>
                <c:pt idx="70">
                  <c:v>5.3239037347131875E-2</c:v>
                </c:pt>
                <c:pt idx="71">
                  <c:v>5.1041092762472443E-2</c:v>
                </c:pt>
                <c:pt idx="72">
                  <c:v>4.8924867951252789E-2</c:v>
                </c:pt>
                <c:pt idx="73">
                  <c:v>4.6887615990720548E-2</c:v>
                </c:pt>
                <c:pt idx="74">
                  <c:v>4.4926680384349688E-2</c:v>
                </c:pt>
                <c:pt idx="75">
                  <c:v>4.303949127561213E-2</c:v>
                </c:pt>
                <c:pt idx="76">
                  <c:v>4.1223561909665127E-2</c:v>
                </c:pt>
                <c:pt idx="77">
                  <c:v>3.9476485322136733E-2</c:v>
                </c:pt>
                <c:pt idx="78">
                  <c:v>3.7795931236090451E-2</c:v>
                </c:pt>
                <c:pt idx="79">
                  <c:v>3.6179643149959785E-2</c:v>
                </c:pt>
                <c:pt idx="80">
                  <c:v>3.4625435600785383E-2</c:v>
                </c:pt>
                <c:pt idx="81">
                  <c:v>3.3131191588481358E-2</c:v>
                </c:pt>
                <c:pt idx="82">
                  <c:v>3.1694860148115948E-2</c:v>
                </c:pt>
                <c:pt idx="83">
                  <c:v>3.0314454058333298E-2</c:v>
                </c:pt>
                <c:pt idx="84">
                  <c:v>2.898804767507691E-2</c:v>
                </c:pt>
                <c:pt idx="85">
                  <c:v>2.7713774880714703E-2</c:v>
                </c:pt>
                <c:pt idx="86">
                  <c:v>2.6489827139518023E-2</c:v>
                </c:pt>
                <c:pt idx="87">
                  <c:v>2.531445165122324E-2</c:v>
                </c:pt>
                <c:pt idx="88">
                  <c:v>2.4185949595111982E-2</c:v>
                </c:pt>
                <c:pt idx="89">
                  <c:v>2.3102674457688804E-2</c:v>
                </c:pt>
                <c:pt idx="90">
                  <c:v>2.2063030437624337E-2</c:v>
                </c:pt>
                <c:pt idx="91">
                  <c:v>2.1065470922166967E-2</c:v>
                </c:pt>
                <c:pt idx="92">
                  <c:v>2.0108497029717884E-2</c:v>
                </c:pt>
                <c:pt idx="93">
                  <c:v>1.9190656213711774E-2</c:v>
                </c:pt>
                <c:pt idx="94">
                  <c:v>1.8310540923356079E-2</c:v>
                </c:pt>
                <c:pt idx="95">
                  <c:v>1.7466787317157131E-2</c:v>
                </c:pt>
                <c:pt idx="96">
                  <c:v>1.66580740255068E-2</c:v>
                </c:pt>
                <c:pt idx="97">
                  <c:v>1.5883120958916971E-2</c:v>
                </c:pt>
                <c:pt idx="98">
                  <c:v>1.5140688158779819E-2</c:v>
                </c:pt>
                <c:pt idx="99">
                  <c:v>1.4429574687797111E-2</c:v>
                </c:pt>
                <c:pt idx="100">
                  <c:v>1.3748617557463972E-2</c:v>
                </c:pt>
                <c:pt idx="101">
                  <c:v>1.3096690690218273E-2</c:v>
                </c:pt>
                <c:pt idx="102">
                  <c:v>1.2472703914068774E-2</c:v>
                </c:pt>
                <c:pt idx="103">
                  <c:v>1.1875601987706614E-2</c:v>
                </c:pt>
                <c:pt idx="104">
                  <c:v>1.1304363654274991E-2</c:v>
                </c:pt>
                <c:pt idx="105">
                  <c:v>1.0758000722131209E-2</c:v>
                </c:pt>
                <c:pt idx="106">
                  <c:v>1.023555717108169E-2</c:v>
                </c:pt>
                <c:pt idx="107">
                  <c:v>9.7361082827022022E-3</c:v>
                </c:pt>
                <c:pt idx="108">
                  <c:v>9.2587597934790621E-3</c:v>
                </c:pt>
                <c:pt idx="109">
                  <c:v>8.8026470696191874E-3</c:v>
                </c:pt>
                <c:pt idx="110">
                  <c:v>8.3669343024791835E-3</c:v>
                </c:pt>
                <c:pt idx="111">
                  <c:v>7.9508137236563858E-3</c:v>
                </c:pt>
                <c:pt idx="112">
                  <c:v>7.5535048388754933E-3</c:v>
                </c:pt>
                <c:pt idx="113">
                  <c:v>7.1742536798751564E-3</c:v>
                </c:pt>
                <c:pt idx="114">
                  <c:v>6.8123320735790256E-3</c:v>
                </c:pt>
                <c:pt idx="115">
                  <c:v>6.4670369278943436E-3</c:v>
                </c:pt>
                <c:pt idx="116">
                  <c:v>6.1376895335459843E-3</c:v>
                </c:pt>
                <c:pt idx="117">
                  <c:v>5.8236348814033083E-3</c:v>
                </c:pt>
                <c:pt idx="118">
                  <c:v>5.5242409948108593E-3</c:v>
                </c:pt>
                <c:pt idx="119">
                  <c:v>5.2388982764744818E-3</c:v>
                </c:pt>
                <c:pt idx="120">
                  <c:v>4.9670188694984239E-3</c:v>
                </c:pt>
                <c:pt idx="121">
                  <c:v>4.708036032202355E-3</c:v>
                </c:pt>
                <c:pt idx="122">
                  <c:v>4.461403526381664E-3</c:v>
                </c:pt>
                <c:pt idx="123">
                  <c:v>4.2265950187032348E-3</c:v>
                </c:pt>
                <c:pt idx="124">
                  <c:v>4.003103494956672E-3</c:v>
                </c:pt>
                <c:pt idx="125">
                  <c:v>3.7904406869017178E-3</c:v>
                </c:pt>
                <c:pt idx="126">
                  <c:v>3.588136511475683E-3</c:v>
                </c:pt>
                <c:pt idx="127">
                  <c:v>3.3957385221438357E-3</c:v>
                </c:pt>
                <c:pt idx="128">
                  <c:v>3.2128113721889406E-3</c:v>
                </c:pt>
                <c:pt idx="129">
                  <c:v>3.0389362897544079E-3</c:v>
                </c:pt>
                <c:pt idx="130">
                  <c:v>2.8737105644644437E-3</c:v>
                </c:pt>
                <c:pt idx="131">
                  <c:v>2.716747045458896E-3</c:v>
                </c:pt>
                <c:pt idx="132">
                  <c:v>2.5676736506856971E-3</c:v>
                </c:pt>
                <c:pt idx="133">
                  <c:v>2.4261328873071229E-3</c:v>
                </c:pt>
                <c:pt idx="134">
                  <c:v>2.2917813830762709E-3</c:v>
                </c:pt>
                <c:pt idx="135">
                  <c:v>2.1642894285536811E-3</c:v>
                </c:pt>
                <c:pt idx="136">
                  <c:v>2.0433405300281011E-3</c:v>
                </c:pt>
                <c:pt idx="137">
                  <c:v>1.9286309730237243E-3</c:v>
                </c:pt>
                <c:pt idx="138">
                  <c:v>1.8198693962624764E-3</c:v>
                </c:pt>
                <c:pt idx="139">
                  <c:v>1.7167763759659263E-3</c:v>
                </c:pt>
                <c:pt idx="140">
                  <c:v>1.6190840203785769E-3</c:v>
                </c:pt>
                <c:pt idx="141">
                  <c:v>1.526535574391009E-3</c:v>
                </c:pt>
                <c:pt idx="142">
                  <c:v>1.4388850341504435E-3</c:v>
                </c:pt>
                <c:pt idx="143">
                  <c:v>1.3558967715437823E-3</c:v>
                </c:pt>
                <c:pt idx="144">
                  <c:v>1.2773451684358263E-3</c:v>
                </c:pt>
                <c:pt idx="145">
                  <c:v>1.2030142605541901E-3</c:v>
                </c:pt>
                <c:pt idx="146">
                  <c:v>1.1326973909038178E-3</c:v>
                </c:pt>
                <c:pt idx="147">
                  <c:v>1.0661968726060989E-3</c:v>
                </c:pt>
                <c:pt idx="148">
                  <c:v>1.0033236610492477E-3</c:v>
                </c:pt>
                <c:pt idx="149">
                  <c:v>9.438970352512459E-4</c:v>
                </c:pt>
                <c:pt idx="150">
                  <c:v>8.8774428832663383E-4</c:v>
                </c:pt>
                <c:pt idx="151">
                  <c:v>8.3470042696973936E-4</c:v>
                </c:pt>
                <c:pt idx="152">
                  <c:v>7.8460787985867636E-4</c:v>
                </c:pt>
                <c:pt idx="153">
                  <c:v>7.3731621490464704E-4</c:v>
                </c:pt>
                <c:pt idx="154">
                  <c:v>6.9268186528081879E-4</c:v>
                </c:pt>
                <c:pt idx="155">
                  <c:v>6.5056786417306168E-4</c:v>
                </c:pt>
                <c:pt idx="156">
                  <c:v>6.1084358822219905E-4</c:v>
                </c:pt>
                <c:pt idx="157">
                  <c:v>5.7338450964999758E-4</c:v>
                </c:pt>
                <c:pt idx="158">
                  <c:v>5.3807195708615945E-4</c:v>
                </c:pt>
                <c:pt idx="159">
                  <c:v>5.0479288515169619E-4</c:v>
                </c:pt>
                <c:pt idx="160">
                  <c:v>4.7343965290842717E-4</c:v>
                </c:pt>
                <c:pt idx="161">
                  <c:v>4.4390981132258473E-4</c:v>
                </c:pt>
                <c:pt idx="162">
                  <c:v>4.1610589998016895E-4</c:v>
                </c:pt>
                <c:pt idx="163">
                  <c:v>3.8993525335623719E-4</c:v>
                </c:pt>
                <c:pt idx="164">
                  <c:v>3.6530981705974784E-4</c:v>
                </c:pt>
                <c:pt idx="165">
                  <c:v>3.4214597458765084E-4</c:v>
                </c:pt>
                <c:pt idx="166">
                  <c:v>3.2036438528217098E-4</c:v>
                </c:pt>
                <c:pt idx="167">
                  <c:v>2.9988983436789993E-4</c:v>
                </c:pt>
                <c:pt idx="168">
                  <c:v>2.8065109616503983E-4</c:v>
                </c:pt>
                <c:pt idx="169">
                  <c:v>2.6258081185891988E-4</c:v>
                </c:pt>
                <c:pt idx="170">
                  <c:v>2.4561538350915691E-4</c:v>
                </c:pt>
                <c:pt idx="171">
                  <c:v>2.2969488641310309E-4</c:v>
                </c:pt>
                <c:pt idx="172">
                  <c:v>2.1476300237342419E-4</c:v>
                </c:pt>
                <c:pt idx="173">
                  <c:v>2.0076697703416509E-4</c:v>
                </c:pt>
                <c:pt idx="174">
                  <c:v>1.8765760510515919E-4</c:v>
                </c:pt>
                <c:pt idx="175">
                  <c:v>1.7538924814842956E-4</c:v>
                </c:pt>
                <c:pt idx="176">
                  <c:v>1.6391989058499206E-4</c:v>
                </c:pt>
                <c:pt idx="177">
                  <c:v>1.53211240770887E-4</c:v>
                </c:pt>
                <c:pt idx="178">
                  <c:v>1.432288854267702E-4</c:v>
                </c:pt>
                <c:pt idx="179">
                  <c:v>1.3394250740946144E-4</c:v>
                </c:pt>
                <c:pt idx="180">
                  <c:v>1.2532617884807737E-4</c:v>
                </c:pt>
                <c:pt idx="181">
                  <c:v>1.1735874412134516E-4</c:v>
                </c:pt>
                <c:pt idx="182">
                  <c:v>1.1002431003629685E-4</c:v>
                </c:pt>
                <c:pt idx="183">
                  <c:v>1.0331286404105947E-4</c:v>
                </c:pt>
                <c:pt idx="184">
                  <c:v>9.7221045421425677E-5</c:v>
                </c:pt>
                <c:pt idx="185">
                  <c:v>9.1753099318046938E-5</c:v>
                </c:pt>
                <c:pt idx="186">
                  <c:v>8.6922049226709642E-5</c:v>
                </c:pt>
                <c:pt idx="187">
                  <c:v>8.2751130533065633E-5</c:v>
                </c:pt>
                <c:pt idx="188">
                  <c:v>7.9275535815345383E-5</c:v>
                </c:pt>
                <c:pt idx="189">
                  <c:v>7.6544532340684667E-5</c:v>
                </c:pt>
                <c:pt idx="190">
                  <c:v>7.4624023622020853E-5</c:v>
                </c:pt>
                <c:pt idx="191">
                  <c:v>7.3599640487443082E-5</c:v>
                </c:pt>
                <c:pt idx="192">
                  <c:v>7.3580463073180452E-5</c:v>
                </c:pt>
                <c:pt idx="193">
                  <c:v>7.4703494080948592E-5</c:v>
                </c:pt>
                <c:pt idx="194">
                  <c:v>7.7139025853784047E-5</c:v>
                </c:pt>
                <c:pt idx="195">
                  <c:v>8.1097070118963275E-5</c:v>
                </c:pt>
                <c:pt idx="196">
                  <c:v>8.683505003671127E-5</c:v>
                </c:pt>
                <c:pt idx="197">
                  <c:v>9.4666990547930942E-5</c:v>
                </c:pt>
                <c:pt idx="198">
                  <c:v>1.0497448566331153E-4</c:v>
                </c:pt>
                <c:pt idx="199">
                  <c:v>1.1821977131963848E-4</c:v>
                </c:pt>
                <c:pt idx="200">
                  <c:v>1.3496129128509526E-4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10104"/>
        <c:axId val="372444064"/>
      </c:scatterChart>
      <c:valAx>
        <c:axId val="22911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444064"/>
        <c:crosses val="autoZero"/>
        <c:crossBetween val="midCat"/>
      </c:valAx>
      <c:valAx>
        <c:axId val="372444064"/>
        <c:scaling>
          <c:orientation val="minMax"/>
          <c:max val="4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9110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</xdr:row>
      <xdr:rowOff>0</xdr:rowOff>
    </xdr:from>
    <xdr:to>
      <xdr:col>13</xdr:col>
      <xdr:colOff>0</xdr:colOff>
      <xdr:row>34</xdr:row>
      <xdr:rowOff>78441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190501</xdr:colOff>
      <xdr:row>20</xdr:row>
      <xdr:rowOff>19050</xdr:rowOff>
    </xdr:from>
    <xdr:to>
      <xdr:col>19</xdr:col>
      <xdr:colOff>104775</xdr:colOff>
      <xdr:row>34</xdr:row>
      <xdr:rowOff>95250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0</xdr:row>
      <xdr:rowOff>66675</xdr:rowOff>
    </xdr:from>
    <xdr:to>
      <xdr:col>7</xdr:col>
      <xdr:colOff>600075</xdr:colOff>
      <xdr:row>2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81175" y="66675"/>
          <a:ext cx="415290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616323</xdr:colOff>
      <xdr:row>21</xdr:row>
      <xdr:rowOff>44824</xdr:rowOff>
    </xdr:from>
    <xdr:to>
      <xdr:col>22</xdr:col>
      <xdr:colOff>616323</xdr:colOff>
      <xdr:row>35</xdr:row>
      <xdr:rowOff>123265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1</xdr:row>
      <xdr:rowOff>0</xdr:rowOff>
    </xdr:from>
    <xdr:to>
      <xdr:col>19</xdr:col>
      <xdr:colOff>409575</xdr:colOff>
      <xdr:row>6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963650" y="190500"/>
          <a:ext cx="1171575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23</xdr:col>
      <xdr:colOff>552450</xdr:colOff>
      <xdr:row>10</xdr:row>
      <xdr:rowOff>142875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963650" y="1524000"/>
          <a:ext cx="4362450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5</xdr:col>
      <xdr:colOff>247650</xdr:colOff>
      <xdr:row>2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6675"/>
          <a:ext cx="415290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375957</xdr:colOff>
      <xdr:row>6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77250" y="190500"/>
          <a:ext cx="1176057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392206</xdr:colOff>
      <xdr:row>3</xdr:row>
      <xdr:rowOff>168088</xdr:rowOff>
    </xdr:from>
    <xdr:to>
      <xdr:col>18</xdr:col>
      <xdr:colOff>126627</xdr:colOff>
      <xdr:row>6</xdr:row>
      <xdr:rowOff>120463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669556" y="739588"/>
          <a:ext cx="4363571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605115</xdr:colOff>
      <xdr:row>7</xdr:row>
      <xdr:rowOff>67235</xdr:rowOff>
    </xdr:from>
    <xdr:to>
      <xdr:col>27</xdr:col>
      <xdr:colOff>257734</xdr:colOff>
      <xdr:row>37</xdr:row>
      <xdr:rowOff>67236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tical_theis_og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ary_analyt_solution"/>
      <sheetName val="theis_analyt_solution"/>
      <sheetName val="compare_transient_time"/>
      <sheetName val="combine_transient_time"/>
      <sheetName val="compare_transient_radius"/>
      <sheetName val="combine_transient_radius"/>
      <sheetName val="compare_transient_time-radius"/>
      <sheetName val="OGS_out_d5"/>
      <sheetName val="OGS_out_d15"/>
      <sheetName val="OGS_out_d30"/>
      <sheetName val="OGS_out_d50"/>
      <sheetName val="gli"/>
      <sheetName val="tim"/>
      <sheetName val="d5_tec"/>
      <sheetName val="d15_tec"/>
      <sheetName val="d30_tec"/>
      <sheetName val="d50_tec"/>
      <sheetName val="Tabelle1"/>
    </sheetNames>
    <sheetDataSet>
      <sheetData sheetId="0"/>
      <sheetData sheetId="1">
        <row r="19">
          <cell r="O19" t="str">
            <v>s</v>
          </cell>
        </row>
        <row r="20">
          <cell r="O20" t="str">
            <v>m</v>
          </cell>
        </row>
        <row r="21">
          <cell r="L21">
            <v>0</v>
          </cell>
        </row>
        <row r="22">
          <cell r="L22">
            <v>0</v>
          </cell>
          <cell r="O22" t="e">
            <v>#DIV/0!</v>
          </cell>
        </row>
        <row r="23">
          <cell r="L23">
            <v>500</v>
          </cell>
          <cell r="O23">
            <v>7.7188115845980331E-5</v>
          </cell>
        </row>
        <row r="24">
          <cell r="L24">
            <v>850</v>
          </cell>
          <cell r="O24">
            <v>1.2380775568643484E-3</v>
          </cell>
        </row>
        <row r="25">
          <cell r="L25">
            <v>1445</v>
          </cell>
          <cell r="O25">
            <v>8.1109035704688293E-3</v>
          </cell>
        </row>
        <row r="26">
          <cell r="L26">
            <v>2456.5</v>
          </cell>
          <cell r="O26">
            <v>2.8216318516800228E-2</v>
          </cell>
        </row>
        <row r="27">
          <cell r="L27">
            <v>4176.05</v>
          </cell>
          <cell r="O27">
            <v>6.6501296642737295E-2</v>
          </cell>
        </row>
        <row r="28">
          <cell r="L28">
            <v>7099.2849999999999</v>
          </cell>
          <cell r="O28">
            <v>0.12267865411600923</v>
          </cell>
        </row>
        <row r="29">
          <cell r="L29">
            <v>12068.7845</v>
          </cell>
          <cell r="O29">
            <v>0.19318484572830258</v>
          </cell>
        </row>
        <row r="30">
          <cell r="L30">
            <v>20516.933649999999</v>
          </cell>
          <cell r="O30">
            <v>0.27381782914530084</v>
          </cell>
        </row>
        <row r="31">
          <cell r="L31">
            <v>34878.787205000001</v>
          </cell>
          <cell r="O31">
            <v>0.36109167532060193</v>
          </cell>
        </row>
        <row r="32">
          <cell r="L32">
            <v>59293.938248500002</v>
          </cell>
          <cell r="O32">
            <v>0.45253086266448911</v>
          </cell>
        </row>
        <row r="33">
          <cell r="L33">
            <v>100799.69502245</v>
          </cell>
          <cell r="O33">
            <v>0.54651475094838342</v>
          </cell>
        </row>
        <row r="34">
          <cell r="L34">
            <v>171359.48153816501</v>
          </cell>
          <cell r="O34">
            <v>0.6420292639764249</v>
          </cell>
        </row>
        <row r="35">
          <cell r="L35">
            <v>291311.11861488048</v>
          </cell>
          <cell r="O35">
            <v>0.7384560378410846</v>
          </cell>
        </row>
        <row r="36">
          <cell r="L36">
            <v>495228.90164529684</v>
          </cell>
          <cell r="O36">
            <v>0.83542359613429495</v>
          </cell>
        </row>
        <row r="37">
          <cell r="L37">
            <v>841889.13279700466</v>
          </cell>
          <cell r="O37">
            <v>0.93271071175949805</v>
          </cell>
        </row>
        <row r="38">
          <cell r="L38">
            <v>1431211.5257549079</v>
          </cell>
          <cell r="O38">
            <v>1.030186305510705</v>
          </cell>
        </row>
        <row r="39">
          <cell r="L39">
            <v>2433059.5937833432</v>
          </cell>
          <cell r="O39">
            <v>1.1277729432608814</v>
          </cell>
        </row>
        <row r="40">
          <cell r="L40">
            <v>4136201.3094316833</v>
          </cell>
          <cell r="O40">
            <v>1.2254249614744896</v>
          </cell>
        </row>
        <row r="41">
          <cell r="L41">
            <v>7031542.2260338617</v>
          </cell>
          <cell r="O41">
            <v>1.3231154597221213</v>
          </cell>
        </row>
        <row r="42">
          <cell r="L42">
            <v>11953621.784257565</v>
          </cell>
          <cell r="O42">
            <v>1.4208286005321016</v>
          </cell>
        </row>
        <row r="43">
          <cell r="L43">
            <v>20321157.03323786</v>
          </cell>
          <cell r="O43">
            <v>1.5185550630051055</v>
          </cell>
        </row>
        <row r="44">
          <cell r="L44">
            <v>34545966.95650436</v>
          </cell>
          <cell r="O44">
            <v>1.6162893626186741</v>
          </cell>
        </row>
      </sheetData>
      <sheetData sheetId="2">
        <row r="5">
          <cell r="C5" t="str">
            <v>Analytical (Theis)</v>
          </cell>
          <cell r="G5" t="str">
            <v>Numerical (OGS)</v>
          </cell>
          <cell r="J5">
            <v>-10</v>
          </cell>
          <cell r="K5">
            <v>10</v>
          </cell>
        </row>
        <row r="6">
          <cell r="J6">
            <v>-10</v>
          </cell>
          <cell r="K6">
            <v>10</v>
          </cell>
        </row>
      </sheetData>
      <sheetData sheetId="3" refreshError="1"/>
      <sheetData sheetId="4">
        <row r="9">
          <cell r="AH9" t="str">
            <v>t=4.75E+04</v>
          </cell>
        </row>
        <row r="13">
          <cell r="AH13">
            <v>1</v>
          </cell>
          <cell r="AI13">
            <v>0.31788</v>
          </cell>
        </row>
        <row r="14">
          <cell r="AH14">
            <v>1</v>
          </cell>
          <cell r="AI14">
            <v>0.31788</v>
          </cell>
        </row>
        <row r="15">
          <cell r="AH15">
            <v>1</v>
          </cell>
          <cell r="AI15">
            <v>0.31788</v>
          </cell>
        </row>
        <row r="16">
          <cell r="AH16">
            <v>1.1307</v>
          </cell>
          <cell r="AI16">
            <v>0.31707000000000002</v>
          </cell>
        </row>
        <row r="17">
          <cell r="AH17">
            <v>1.2061999999999999</v>
          </cell>
          <cell r="AI17">
            <v>0.31661</v>
          </cell>
        </row>
        <row r="18">
          <cell r="H18" t="str">
            <v>analyt</v>
          </cell>
          <cell r="AH18">
            <v>1.2061999999999999</v>
          </cell>
          <cell r="AI18">
            <v>0.31661</v>
          </cell>
        </row>
        <row r="19">
          <cell r="AH19">
            <v>1.2061999999999999</v>
          </cell>
          <cell r="AI19">
            <v>0.31661</v>
          </cell>
        </row>
        <row r="20">
          <cell r="AH20">
            <v>1.2861</v>
          </cell>
          <cell r="AI20">
            <v>0.31542999999999999</v>
          </cell>
        </row>
        <row r="21">
          <cell r="AH21">
            <v>1.4226000000000001</v>
          </cell>
          <cell r="AI21">
            <v>0.31333</v>
          </cell>
        </row>
        <row r="22">
          <cell r="E22">
            <v>0.5</v>
          </cell>
          <cell r="H22">
            <v>1.4962159410856373</v>
          </cell>
          <cell r="AH22">
            <v>1.4226000000000001</v>
          </cell>
          <cell r="AI22">
            <v>0.31333</v>
          </cell>
        </row>
        <row r="23">
          <cell r="E23">
            <v>1</v>
          </cell>
          <cell r="H23">
            <v>1.2409427475009529</v>
          </cell>
          <cell r="AH23">
            <v>1.4226000000000001</v>
          </cell>
          <cell r="AI23">
            <v>0.31333</v>
          </cell>
        </row>
        <row r="24">
          <cell r="E24">
            <v>1.5</v>
          </cell>
          <cell r="H24">
            <v>1.0917170587188647</v>
          </cell>
          <cell r="AH24">
            <v>1.5636000000000001</v>
          </cell>
          <cell r="AI24">
            <v>0.31014999999999998</v>
          </cell>
        </row>
        <row r="25">
          <cell r="E25">
            <v>2</v>
          </cell>
          <cell r="H25">
            <v>0.98594557694569807</v>
          </cell>
          <cell r="AH25">
            <v>1.6498999999999999</v>
          </cell>
          <cell r="AI25">
            <v>0.30826999999999999</v>
          </cell>
        </row>
        <row r="26">
          <cell r="E26">
            <v>2.5</v>
          </cell>
          <cell r="H26">
            <v>0.90401215869355256</v>
          </cell>
          <cell r="AH26">
            <v>1.6498999999999999</v>
          </cell>
          <cell r="AI26">
            <v>0.30826999999999999</v>
          </cell>
        </row>
        <row r="27">
          <cell r="E27">
            <v>3</v>
          </cell>
          <cell r="H27">
            <v>0.8371791606856579</v>
          </cell>
          <cell r="AH27">
            <v>1.6498999999999999</v>
          </cell>
          <cell r="AI27">
            <v>0.30826999999999999</v>
          </cell>
        </row>
        <row r="28">
          <cell r="E28">
            <v>3.5</v>
          </cell>
          <cell r="H28">
            <v>0.78078556342500771</v>
          </cell>
          <cell r="AH28">
            <v>1.7950999999999999</v>
          </cell>
          <cell r="AI28">
            <v>0.30406</v>
          </cell>
        </row>
        <row r="29">
          <cell r="E29">
            <v>4</v>
          </cell>
          <cell r="H29">
            <v>0.73204905588331282</v>
          </cell>
          <cell r="AH29">
            <v>1.8886000000000001</v>
          </cell>
          <cell r="AI29">
            <v>0.30145</v>
          </cell>
        </row>
        <row r="30">
          <cell r="E30">
            <v>4.5</v>
          </cell>
          <cell r="H30">
            <v>0.68917489025626599</v>
          </cell>
          <cell r="AH30">
            <v>1.8886000000000001</v>
          </cell>
          <cell r="AI30">
            <v>0.30145</v>
          </cell>
        </row>
        <row r="31">
          <cell r="E31">
            <v>5</v>
          </cell>
          <cell r="H31">
            <v>0.65093752345545031</v>
          </cell>
          <cell r="AH31">
            <v>1.8886000000000001</v>
          </cell>
          <cell r="AI31">
            <v>0.30145</v>
          </cell>
        </row>
        <row r="32">
          <cell r="E32">
            <v>5.5</v>
          </cell>
          <cell r="H32">
            <v>0.6164627223235043</v>
          </cell>
          <cell r="AH32">
            <v>1.9898</v>
          </cell>
          <cell r="AI32">
            <v>0.29810999999999999</v>
          </cell>
        </row>
        <row r="33">
          <cell r="E33">
            <v>6</v>
          </cell>
          <cell r="H33">
            <v>0.58510488138129935</v>
          </cell>
          <cell r="AH33">
            <v>2.1392000000000002</v>
          </cell>
          <cell r="AI33">
            <v>0.29299999999999998</v>
          </cell>
        </row>
        <row r="34">
          <cell r="E34">
            <v>6.5</v>
          </cell>
          <cell r="H34">
            <v>0.55637361606431779</v>
          </cell>
          <cell r="AH34">
            <v>2.1392000000000002</v>
          </cell>
          <cell r="AI34">
            <v>0.29299999999999998</v>
          </cell>
        </row>
        <row r="35">
          <cell r="E35">
            <v>7</v>
          </cell>
          <cell r="H35">
            <v>0.52988763769928249</v>
          </cell>
          <cell r="AH35">
            <v>2.1392000000000002</v>
          </cell>
          <cell r="AI35">
            <v>0.29299999999999998</v>
          </cell>
        </row>
        <row r="36">
          <cell r="E36">
            <v>7.5</v>
          </cell>
          <cell r="H36">
            <v>0.50534458050705833</v>
          </cell>
          <cell r="AH36">
            <v>2.2902</v>
          </cell>
          <cell r="AI36">
            <v>0.28714000000000001</v>
          </cell>
        </row>
        <row r="37">
          <cell r="E37">
            <v>8</v>
          </cell>
          <cell r="H37">
            <v>0.48250058658331019</v>
          </cell>
          <cell r="AH37">
            <v>2.4022999999999999</v>
          </cell>
          <cell r="AI37">
            <v>0.28294999999999998</v>
          </cell>
        </row>
        <row r="38">
          <cell r="E38">
            <v>8.5</v>
          </cell>
          <cell r="H38">
            <v>0.46115609100988864</v>
          </cell>
          <cell r="AH38">
            <v>2.4022999999999999</v>
          </cell>
          <cell r="AI38">
            <v>0.28294999999999998</v>
          </cell>
        </row>
        <row r="39">
          <cell r="E39">
            <v>9</v>
          </cell>
          <cell r="H39">
            <v>0.44114567636509527</v>
          </cell>
          <cell r="AH39">
            <v>2.4022999999999999</v>
          </cell>
          <cell r="AI39">
            <v>0.28294999999999998</v>
          </cell>
        </row>
        <row r="40">
          <cell r="E40">
            <v>9.5</v>
          </cell>
          <cell r="H40">
            <v>0.4223306741055613</v>
          </cell>
          <cell r="AH40">
            <v>2.5550000000000002</v>
          </cell>
          <cell r="AI40">
            <v>0.27650999999999998</v>
          </cell>
        </row>
        <row r="41">
          <cell r="E41">
            <v>10</v>
          </cell>
          <cell r="H41">
            <v>0.40459366608066299</v>
          </cell>
          <cell r="AH41">
            <v>2.6785000000000001</v>
          </cell>
          <cell r="AI41">
            <v>0.27150000000000002</v>
          </cell>
        </row>
        <row r="42">
          <cell r="E42">
            <v>10.5</v>
          </cell>
          <cell r="H42">
            <v>0.38783432913354859</v>
          </cell>
          <cell r="AH42">
            <v>2.6785000000000001</v>
          </cell>
          <cell r="AI42">
            <v>0.27150000000000002</v>
          </cell>
        </row>
        <row r="43">
          <cell r="E43">
            <v>11</v>
          </cell>
          <cell r="H43">
            <v>0.37196624742374246</v>
          </cell>
          <cell r="AH43">
            <v>2.6785000000000001</v>
          </cell>
          <cell r="AI43">
            <v>0.27150000000000002</v>
          </cell>
        </row>
        <row r="44">
          <cell r="E44">
            <v>11.5</v>
          </cell>
          <cell r="H44">
            <v>0.3569144340709241</v>
          </cell>
          <cell r="AH44">
            <v>2.8144</v>
          </cell>
          <cell r="AI44">
            <v>0.26571</v>
          </cell>
        </row>
        <row r="45">
          <cell r="E45">
            <v>12</v>
          </cell>
          <cell r="H45">
            <v>0.34261338080007298</v>
          </cell>
          <cell r="AH45">
            <v>2.9685999999999999</v>
          </cell>
          <cell r="AI45">
            <v>0.25889000000000001</v>
          </cell>
        </row>
        <row r="46">
          <cell r="E46">
            <v>12.5</v>
          </cell>
          <cell r="H46">
            <v>0.3290055061414201</v>
          </cell>
          <cell r="AH46">
            <v>2.9685999999999999</v>
          </cell>
          <cell r="AI46">
            <v>0.25889000000000001</v>
          </cell>
        </row>
        <row r="47">
          <cell r="E47">
            <v>13</v>
          </cell>
          <cell r="H47">
            <v>0.31603990831535284</v>
          </cell>
          <cell r="AH47">
            <v>2.9685999999999999</v>
          </cell>
          <cell r="AI47">
            <v>0.25889000000000001</v>
          </cell>
        </row>
        <row r="48">
          <cell r="E48">
            <v>13.5</v>
          </cell>
          <cell r="H48">
            <v>0.30367135375530419</v>
          </cell>
          <cell r="AH48">
            <v>3.1219999999999999</v>
          </cell>
          <cell r="AI48">
            <v>0.25189</v>
          </cell>
        </row>
        <row r="49">
          <cell r="E49">
            <v>14</v>
          </cell>
          <cell r="H49">
            <v>0.29185944981484879</v>
          </cell>
          <cell r="AH49">
            <v>3.2730999999999999</v>
          </cell>
          <cell r="AI49">
            <v>0.24526000000000001</v>
          </cell>
        </row>
        <row r="50">
          <cell r="E50">
            <v>14.5</v>
          </cell>
          <cell r="H50">
            <v>0.28056796285462327</v>
          </cell>
          <cell r="AH50">
            <v>3.2730999999999999</v>
          </cell>
          <cell r="AI50">
            <v>0.24526000000000001</v>
          </cell>
        </row>
        <row r="51">
          <cell r="E51">
            <v>15</v>
          </cell>
          <cell r="H51">
            <v>0.26976425212027394</v>
          </cell>
          <cell r="AH51">
            <v>3.2730999999999999</v>
          </cell>
          <cell r="AI51">
            <v>0.24526000000000001</v>
          </cell>
        </row>
        <row r="52">
          <cell r="E52">
            <v>15.5</v>
          </cell>
          <cell r="H52">
            <v>0.25941879661875528</v>
          </cell>
          <cell r="AH52">
            <v>3.4255</v>
          </cell>
          <cell r="AI52">
            <v>0.23830999999999999</v>
          </cell>
        </row>
        <row r="53">
          <cell r="E53">
            <v>16</v>
          </cell>
          <cell r="H53">
            <v>0.24950479726891744</v>
          </cell>
          <cell r="AH53">
            <v>3.5929000000000002</v>
          </cell>
          <cell r="AI53">
            <v>0.23096</v>
          </cell>
        </row>
        <row r="54">
          <cell r="E54">
            <v>16.5</v>
          </cell>
          <cell r="H54">
            <v>0.23999784042225336</v>
          </cell>
          <cell r="AH54">
            <v>3.5929000000000002</v>
          </cell>
          <cell r="AI54">
            <v>0.23096</v>
          </cell>
        </row>
        <row r="55">
          <cell r="E55">
            <v>17</v>
          </cell>
          <cell r="H55">
            <v>0.23087561175669197</v>
          </cell>
          <cell r="AH55">
            <v>3.5929000000000002</v>
          </cell>
          <cell r="AI55">
            <v>0.23096</v>
          </cell>
        </row>
        <row r="56">
          <cell r="E56">
            <v>17.5</v>
          </cell>
          <cell r="H56">
            <v>0.22211765177876477</v>
          </cell>
          <cell r="AH56">
            <v>3.5929000000000002</v>
          </cell>
          <cell r="AI56">
            <v>0.23096</v>
          </cell>
        </row>
        <row r="57">
          <cell r="E57">
            <v>18</v>
          </cell>
          <cell r="H57">
            <v>0.21370514589848988</v>
          </cell>
          <cell r="AH57">
            <v>3.5929000000000002</v>
          </cell>
          <cell r="AI57">
            <v>0.23096</v>
          </cell>
        </row>
        <row r="58">
          <cell r="E58">
            <v>18.5</v>
          </cell>
          <cell r="H58">
            <v>0.20562074339113331</v>
          </cell>
          <cell r="AH58">
            <v>3.7791000000000001</v>
          </cell>
          <cell r="AI58">
            <v>0.22272</v>
          </cell>
        </row>
        <row r="59">
          <cell r="E59">
            <v>19</v>
          </cell>
          <cell r="H59">
            <v>0.19784840062169295</v>
          </cell>
          <cell r="AH59">
            <v>3.9287000000000001</v>
          </cell>
          <cell r="AI59">
            <v>0.21587999999999999</v>
          </cell>
        </row>
        <row r="60">
          <cell r="E60">
            <v>19.5</v>
          </cell>
          <cell r="H60">
            <v>0.19037324474890005</v>
          </cell>
          <cell r="AH60">
            <v>4.1352000000000002</v>
          </cell>
          <cell r="AI60">
            <v>0.20710999999999999</v>
          </cell>
        </row>
        <row r="61">
          <cell r="E61">
            <v>20</v>
          </cell>
          <cell r="H61">
            <v>0.18318145479608189</v>
          </cell>
          <cell r="AH61">
            <v>4.2812000000000001</v>
          </cell>
          <cell r="AI61">
            <v>0.20071</v>
          </cell>
        </row>
        <row r="62">
          <cell r="E62">
            <v>20.5</v>
          </cell>
          <cell r="H62">
            <v>0.17626015751425189</v>
          </cell>
          <cell r="AH62">
            <v>4.2812000000000001</v>
          </cell>
          <cell r="AI62">
            <v>0.20071</v>
          </cell>
        </row>
        <row r="63">
          <cell r="E63">
            <v>21</v>
          </cell>
          <cell r="H63">
            <v>0.16959733589706505</v>
          </cell>
          <cell r="AH63">
            <v>4.2812000000000001</v>
          </cell>
          <cell r="AI63">
            <v>0.20071</v>
          </cell>
        </row>
        <row r="64">
          <cell r="E64">
            <v>21.5</v>
          </cell>
          <cell r="H64">
            <v>0.16318174855975875</v>
          </cell>
          <cell r="AH64">
            <v>4.2812000000000001</v>
          </cell>
          <cell r="AI64">
            <v>0.20071</v>
          </cell>
        </row>
        <row r="65">
          <cell r="E65">
            <v>22</v>
          </cell>
          <cell r="H65">
            <v>0.15700285848184325</v>
          </cell>
          <cell r="AH65">
            <v>4.4252000000000002</v>
          </cell>
          <cell r="AI65">
            <v>0.19453999999999999</v>
          </cell>
        </row>
        <row r="66">
          <cell r="E66">
            <v>22.5</v>
          </cell>
          <cell r="H66">
            <v>0.15105076984921564</v>
          </cell>
          <cell r="AH66">
            <v>4.6513</v>
          </cell>
          <cell r="AI66">
            <v>0.18514</v>
          </cell>
        </row>
        <row r="67">
          <cell r="E67">
            <v>23</v>
          </cell>
          <cell r="H67">
            <v>0.14531617192579521</v>
          </cell>
          <cell r="AH67">
            <v>4.6513</v>
          </cell>
          <cell r="AI67">
            <v>0.18514</v>
          </cell>
        </row>
        <row r="68">
          <cell r="E68">
            <v>23.5</v>
          </cell>
          <cell r="H68">
            <v>0.13979028904574234</v>
          </cell>
          <cell r="AH68">
            <v>4.6513999999999998</v>
          </cell>
          <cell r="AI68">
            <v>0.18514</v>
          </cell>
        </row>
        <row r="69">
          <cell r="E69">
            <v>24</v>
          </cell>
          <cell r="H69">
            <v>0.13446483595117686</v>
          </cell>
          <cell r="AH69">
            <v>4.9038000000000004</v>
          </cell>
          <cell r="AI69">
            <v>0.17518</v>
          </cell>
        </row>
        <row r="70">
          <cell r="E70">
            <v>24.5</v>
          </cell>
          <cell r="H70">
            <v>0.12933197781208258</v>
          </cell>
          <cell r="AH70">
            <v>5.04</v>
          </cell>
          <cell r="AI70">
            <v>0.16966999999999999</v>
          </cell>
        </row>
        <row r="71">
          <cell r="E71">
            <v>25</v>
          </cell>
          <cell r="H71">
            <v>0.12438429435879156</v>
          </cell>
          <cell r="AH71">
            <v>5.04</v>
          </cell>
          <cell r="AI71">
            <v>0.16966999999999999</v>
          </cell>
        </row>
        <row r="72">
          <cell r="E72">
            <v>25.5</v>
          </cell>
          <cell r="H72">
            <v>0.11961474763630743</v>
          </cell>
          <cell r="AH72">
            <v>5.04</v>
          </cell>
          <cell r="AI72">
            <v>0.16966999999999999</v>
          </cell>
        </row>
        <row r="73">
          <cell r="E73">
            <v>26</v>
          </cell>
          <cell r="H73">
            <v>0.11501665295634167</v>
          </cell>
          <cell r="AH73">
            <v>5.1742999999999997</v>
          </cell>
          <cell r="AI73">
            <v>0.16456000000000001</v>
          </cell>
        </row>
        <row r="74">
          <cell r="E74">
            <v>26.5</v>
          </cell>
          <cell r="H74">
            <v>0.11058365267940581</v>
          </cell>
          <cell r="AH74">
            <v>5.4481000000000002</v>
          </cell>
          <cell r="AI74">
            <v>0.15440999999999999</v>
          </cell>
        </row>
        <row r="75">
          <cell r="E75">
            <v>27</v>
          </cell>
          <cell r="H75">
            <v>0.10630969250733073</v>
          </cell>
          <cell r="AH75">
            <v>5.4481000000000002</v>
          </cell>
          <cell r="AI75">
            <v>0.15440999999999999</v>
          </cell>
        </row>
        <row r="76">
          <cell r="E76">
            <v>27.5</v>
          </cell>
          <cell r="H76">
            <v>0.10218900000756707</v>
          </cell>
          <cell r="AH76">
            <v>5.4481000000000002</v>
          </cell>
          <cell r="AI76">
            <v>0.15440999999999999</v>
          </cell>
        </row>
        <row r="77">
          <cell r="E77">
            <v>28</v>
          </cell>
          <cell r="H77">
            <v>9.8216065125700927E-2</v>
          </cell>
          <cell r="AH77">
            <v>5.5765000000000002</v>
          </cell>
          <cell r="AI77">
            <v>0.14985999999999999</v>
          </cell>
        </row>
        <row r="78">
          <cell r="E78">
            <v>28.5</v>
          </cell>
          <cell r="H78">
            <v>9.4385622472737407E-2</v>
          </cell>
          <cell r="AH78">
            <v>5.8765999999999998</v>
          </cell>
          <cell r="AI78">
            <v>0.13947999999999999</v>
          </cell>
        </row>
        <row r="79">
          <cell r="E79">
            <v>29</v>
          </cell>
          <cell r="H79">
            <v>9.0692635199637314E-2</v>
          </cell>
          <cell r="AH79">
            <v>5.8765999999999998</v>
          </cell>
          <cell r="AI79">
            <v>0.13947999999999999</v>
          </cell>
        </row>
        <row r="80">
          <cell r="E80">
            <v>29.5</v>
          </cell>
          <cell r="H80">
            <v>8.7132280293984329E-2</v>
          </cell>
          <cell r="AH80">
            <v>5.8765999999999998</v>
          </cell>
          <cell r="AI80">
            <v>0.13947999999999999</v>
          </cell>
        </row>
        <row r="81">
          <cell r="E81">
            <v>30</v>
          </cell>
          <cell r="H81">
            <v>8.3699935153047578E-2</v>
          </cell>
          <cell r="AH81">
            <v>6.2106000000000003</v>
          </cell>
          <cell r="AI81">
            <v>0.12876000000000001</v>
          </cell>
        </row>
        <row r="82">
          <cell r="E82">
            <v>30.5</v>
          </cell>
          <cell r="H82">
            <v>8.0391165304331769E-2</v>
          </cell>
          <cell r="AH82">
            <v>6.3265000000000002</v>
          </cell>
          <cell r="AI82">
            <v>0.12497</v>
          </cell>
        </row>
        <row r="83">
          <cell r="E83">
            <v>31</v>
          </cell>
          <cell r="H83">
            <v>7.720171315935348E-2</v>
          </cell>
          <cell r="AH83">
            <v>6.3265000000000002</v>
          </cell>
          <cell r="AI83">
            <v>0.12497</v>
          </cell>
        </row>
        <row r="84">
          <cell r="E84">
            <v>31.5</v>
          </cell>
          <cell r="H84">
            <v>7.4127487699157543E-2</v>
          </cell>
          <cell r="AH84">
            <v>6.3265000000000002</v>
          </cell>
          <cell r="AI84">
            <v>0.12497</v>
          </cell>
        </row>
        <row r="85">
          <cell r="E85">
            <v>32</v>
          </cell>
          <cell r="H85">
            <v>7.1164555001258803E-2</v>
          </cell>
          <cell r="AH85">
            <v>6.4413</v>
          </cell>
          <cell r="AI85">
            <v>0.12156</v>
          </cell>
        </row>
        <row r="86">
          <cell r="E86">
            <v>32.5</v>
          </cell>
          <cell r="H86">
            <v>6.8309129527486342E-2</v>
          </cell>
          <cell r="AH86">
            <v>6.7988999999999997</v>
          </cell>
          <cell r="AI86">
            <v>0.1111</v>
          </cell>
        </row>
        <row r="87">
          <cell r="E87">
            <v>33</v>
          </cell>
          <cell r="H87">
            <v>6.5557566100807346E-2</v>
          </cell>
          <cell r="AH87">
            <v>6.7988999999999997</v>
          </cell>
          <cell r="AI87">
            <v>0.1111</v>
          </cell>
        </row>
        <row r="88">
          <cell r="E88">
            <v>33.5</v>
          </cell>
          <cell r="H88">
            <v>6.2906352506778826E-2</v>
          </cell>
          <cell r="AH88">
            <v>7.1951000000000001</v>
          </cell>
          <cell r="AI88">
            <v>0.10059</v>
          </cell>
        </row>
        <row r="89">
          <cell r="E89">
            <v>34</v>
          </cell>
          <cell r="H89">
            <v>6.0352102661953566E-2</v>
          </cell>
          <cell r="AH89">
            <v>7.2948000000000004</v>
          </cell>
          <cell r="AI89">
            <v>9.7910999999999998E-2</v>
          </cell>
        </row>
        <row r="90">
          <cell r="E90">
            <v>34.5</v>
          </cell>
          <cell r="H90">
            <v>5.7891550297469813E-2</v>
          </cell>
          <cell r="AH90">
            <v>7.2948000000000004</v>
          </cell>
          <cell r="AI90">
            <v>9.7910999999999998E-2</v>
          </cell>
        </row>
        <row r="91">
          <cell r="E91">
            <v>35</v>
          </cell>
          <cell r="H91">
            <v>5.5521543111282393E-2</v>
          </cell>
          <cell r="AH91">
            <v>7.7243000000000004</v>
          </cell>
          <cell r="AI91">
            <v>8.7692000000000006E-2</v>
          </cell>
        </row>
        <row r="92">
          <cell r="E92">
            <v>35.5</v>
          </cell>
          <cell r="H92">
            <v>5.3239037347131875E-2</v>
          </cell>
          <cell r="AH92">
            <v>7.8155999999999999</v>
          </cell>
          <cell r="AI92">
            <v>8.5491999999999999E-2</v>
          </cell>
        </row>
        <row r="93">
          <cell r="E93">
            <v>36</v>
          </cell>
          <cell r="H93">
            <v>5.1041092762472443E-2</v>
          </cell>
          <cell r="AH93">
            <v>7.8155999999999999</v>
          </cell>
          <cell r="AI93">
            <v>8.5491999999999999E-2</v>
          </cell>
        </row>
        <row r="94">
          <cell r="E94">
            <v>36.5</v>
          </cell>
          <cell r="H94">
            <v>4.8924867951252789E-2</v>
          </cell>
          <cell r="AH94">
            <v>7.8155999999999999</v>
          </cell>
          <cell r="AI94">
            <v>8.5491999999999999E-2</v>
          </cell>
        </row>
        <row r="95">
          <cell r="E95">
            <v>37</v>
          </cell>
          <cell r="H95">
            <v>4.6887615990720548E-2</v>
          </cell>
          <cell r="AH95">
            <v>8.2796000000000003</v>
          </cell>
          <cell r="AI95">
            <v>7.5745000000000007E-2</v>
          </cell>
        </row>
        <row r="96">
          <cell r="E96">
            <v>37.5</v>
          </cell>
          <cell r="H96">
            <v>4.4926680384349688E-2</v>
          </cell>
          <cell r="AH96">
            <v>8.3623999999999992</v>
          </cell>
          <cell r="AI96">
            <v>7.3986999999999997E-2</v>
          </cell>
        </row>
        <row r="97">
          <cell r="E97">
            <v>38</v>
          </cell>
          <cell r="H97">
            <v>4.303949127561213E-2</v>
          </cell>
          <cell r="AH97">
            <v>8.4456000000000007</v>
          </cell>
          <cell r="AI97">
            <v>7.2438000000000002E-2</v>
          </cell>
        </row>
        <row r="98">
          <cell r="E98">
            <v>38.5</v>
          </cell>
          <cell r="H98">
            <v>4.1223561909665127E-2</v>
          </cell>
          <cell r="AH98">
            <v>8.9366000000000003</v>
          </cell>
          <cell r="AI98">
            <v>6.3377000000000003E-2</v>
          </cell>
        </row>
        <row r="99">
          <cell r="E99">
            <v>39</v>
          </cell>
          <cell r="H99">
            <v>3.9476485322136733E-2</v>
          </cell>
          <cell r="AH99">
            <v>8.9366000000000003</v>
          </cell>
          <cell r="AI99">
            <v>6.3377000000000003E-2</v>
          </cell>
        </row>
        <row r="100">
          <cell r="E100">
            <v>39.5</v>
          </cell>
          <cell r="H100">
            <v>3.7795931236090451E-2</v>
          </cell>
          <cell r="AH100">
            <v>9.0114999999999998</v>
          </cell>
          <cell r="AI100">
            <v>6.2170999999999997E-2</v>
          </cell>
        </row>
        <row r="101">
          <cell r="E101">
            <v>40</v>
          </cell>
          <cell r="H101">
            <v>3.6179643149959785E-2</v>
          </cell>
          <cell r="AH101">
            <v>9.5394000000000005</v>
          </cell>
          <cell r="AI101">
            <v>5.3756999999999999E-2</v>
          </cell>
        </row>
        <row r="102">
          <cell r="E102">
            <v>40.5</v>
          </cell>
          <cell r="H102">
            <v>3.4625435600785383E-2</v>
          </cell>
          <cell r="AH102">
            <v>9.5394000000000005</v>
          </cell>
          <cell r="AI102">
            <v>5.3756999999999999E-2</v>
          </cell>
        </row>
        <row r="103">
          <cell r="E103">
            <v>41</v>
          </cell>
          <cell r="H103">
            <v>3.3131191588481358E-2</v>
          </cell>
          <cell r="AH103">
            <v>10.114000000000001</v>
          </cell>
          <cell r="AI103">
            <v>4.5898000000000001E-2</v>
          </cell>
        </row>
        <row r="104">
          <cell r="E104">
            <v>41.5</v>
          </cell>
          <cell r="H104">
            <v>3.1694860148115948E-2</v>
          </cell>
          <cell r="AH104">
            <v>10.172000000000001</v>
          </cell>
          <cell r="AI104">
            <v>4.5097999999999999E-2</v>
          </cell>
        </row>
        <row r="105">
          <cell r="E105">
            <v>42</v>
          </cell>
          <cell r="H105">
            <v>3.0314454058333298E-2</v>
          </cell>
          <cell r="AH105">
            <v>10.172000000000001</v>
          </cell>
          <cell r="AI105">
            <v>4.5097999999999999E-2</v>
          </cell>
        </row>
        <row r="106">
          <cell r="E106">
            <v>42.5</v>
          </cell>
          <cell r="H106">
            <v>2.898804767507691E-2</v>
          </cell>
          <cell r="AH106">
            <v>10.231</v>
          </cell>
          <cell r="AI106">
            <v>4.4410999999999999E-2</v>
          </cell>
        </row>
        <row r="107">
          <cell r="E107">
            <v>43</v>
          </cell>
          <cell r="H107">
            <v>2.7713774880714703E-2</v>
          </cell>
          <cell r="AH107">
            <v>10.837</v>
          </cell>
          <cell r="AI107">
            <v>3.7414999999999997E-2</v>
          </cell>
        </row>
        <row r="108">
          <cell r="E108">
            <v>43.5</v>
          </cell>
          <cell r="H108">
            <v>2.6489827139518023E-2</v>
          </cell>
          <cell r="AH108">
            <v>10.837</v>
          </cell>
          <cell r="AI108">
            <v>3.7414999999999997E-2</v>
          </cell>
        </row>
        <row r="109">
          <cell r="E109">
            <v>44</v>
          </cell>
          <cell r="H109">
            <v>2.531445165122324E-2</v>
          </cell>
          <cell r="AH109">
            <v>11.491</v>
          </cell>
          <cell r="AI109">
            <v>3.1102999999999999E-2</v>
          </cell>
        </row>
        <row r="110">
          <cell r="E110">
            <v>44.5</v>
          </cell>
          <cell r="H110">
            <v>2.4185949595111982E-2</v>
          </cell>
          <cell r="AH110">
            <v>11.535</v>
          </cell>
          <cell r="AI110">
            <v>3.0681E-2</v>
          </cell>
        </row>
        <row r="111">
          <cell r="E111">
            <v>45</v>
          </cell>
          <cell r="H111">
            <v>2.3102674457688804E-2</v>
          </cell>
          <cell r="AH111">
            <v>11.535</v>
          </cell>
          <cell r="AI111">
            <v>3.0681E-2</v>
          </cell>
        </row>
        <row r="112">
          <cell r="E112">
            <v>45.5</v>
          </cell>
          <cell r="H112">
            <v>2.2063030437624337E-2</v>
          </cell>
          <cell r="AH112">
            <v>11.579000000000001</v>
          </cell>
          <cell r="AI112">
            <v>3.0327E-2</v>
          </cell>
        </row>
        <row r="113">
          <cell r="E113">
            <v>46</v>
          </cell>
          <cell r="H113">
            <v>2.1065470922166967E-2</v>
          </cell>
          <cell r="AH113">
            <v>12.266999999999999</v>
          </cell>
          <cell r="AI113">
            <v>2.4871000000000001E-2</v>
          </cell>
        </row>
        <row r="114">
          <cell r="E114">
            <v>46.5</v>
          </cell>
          <cell r="H114">
            <v>2.0108497029717884E-2</v>
          </cell>
          <cell r="AH114">
            <v>12.266999999999999</v>
          </cell>
          <cell r="AI114">
            <v>2.4871000000000001E-2</v>
          </cell>
        </row>
        <row r="115">
          <cell r="E115">
            <v>47</v>
          </cell>
          <cell r="H115">
            <v>1.9190656213711774E-2</v>
          </cell>
          <cell r="AH115">
            <v>13.006</v>
          </cell>
          <cell r="AI115">
            <v>2.0093E-2</v>
          </cell>
        </row>
        <row r="116">
          <cell r="E116">
            <v>47.5</v>
          </cell>
          <cell r="H116">
            <v>1.8310540923356079E-2</v>
          </cell>
          <cell r="AH116">
            <v>13.037000000000001</v>
          </cell>
          <cell r="AI116">
            <v>1.9893000000000001E-2</v>
          </cell>
        </row>
        <row r="117">
          <cell r="E117">
            <v>48</v>
          </cell>
          <cell r="H117">
            <v>1.7466787317157131E-2</v>
          </cell>
          <cell r="AH117">
            <v>13.037000000000001</v>
          </cell>
          <cell r="AI117">
            <v>1.9893000000000001E-2</v>
          </cell>
        </row>
        <row r="118">
          <cell r="E118">
            <v>48.5</v>
          </cell>
          <cell r="H118">
            <v>1.66580740255068E-2</v>
          </cell>
          <cell r="AH118">
            <v>13.069000000000001</v>
          </cell>
          <cell r="AI118">
            <v>1.9726E-2</v>
          </cell>
        </row>
        <row r="119">
          <cell r="E119">
            <v>49</v>
          </cell>
          <cell r="H119">
            <v>1.5883120958916971E-2</v>
          </cell>
          <cell r="AH119">
            <v>13.845000000000001</v>
          </cell>
          <cell r="AI119">
            <v>1.5685999999999999E-2</v>
          </cell>
        </row>
        <row r="120">
          <cell r="E120">
            <v>49.5</v>
          </cell>
          <cell r="H120">
            <v>1.5140688158779819E-2</v>
          </cell>
          <cell r="AH120">
            <v>13.845000000000001</v>
          </cell>
          <cell r="AI120">
            <v>1.5685999999999999E-2</v>
          </cell>
        </row>
        <row r="121">
          <cell r="E121">
            <v>50</v>
          </cell>
          <cell r="H121">
            <v>1.4429574687797111E-2</v>
          </cell>
          <cell r="AH121">
            <v>14.672000000000001</v>
          </cell>
          <cell r="AI121">
            <v>1.2291E-2</v>
          </cell>
        </row>
        <row r="122">
          <cell r="E122">
            <v>50.5</v>
          </cell>
          <cell r="H122">
            <v>1.3748617557463972E-2</v>
          </cell>
          <cell r="AH122">
            <v>14.693</v>
          </cell>
          <cell r="AI122">
            <v>1.2205000000000001E-2</v>
          </cell>
        </row>
        <row r="123">
          <cell r="E123">
            <v>51</v>
          </cell>
          <cell r="H123">
            <v>1.3096690690218273E-2</v>
          </cell>
          <cell r="AH123">
            <v>14.693</v>
          </cell>
          <cell r="AI123">
            <v>1.2205000000000001E-2</v>
          </cell>
        </row>
        <row r="124">
          <cell r="E124">
            <v>51.5</v>
          </cell>
          <cell r="H124">
            <v>1.2472703914068774E-2</v>
          </cell>
          <cell r="AH124">
            <v>14.714</v>
          </cell>
          <cell r="AI124">
            <v>1.2135999999999999E-2</v>
          </cell>
        </row>
        <row r="125">
          <cell r="E125">
            <v>52</v>
          </cell>
          <cell r="H125">
            <v>1.1875601987706614E-2</v>
          </cell>
          <cell r="AH125">
            <v>15.583</v>
          </cell>
          <cell r="AI125">
            <v>9.3600999999999997E-3</v>
          </cell>
        </row>
        <row r="126">
          <cell r="E126">
            <v>52.5</v>
          </cell>
          <cell r="H126">
            <v>1.1304363654274991E-2</v>
          </cell>
          <cell r="AH126">
            <v>15.583</v>
          </cell>
          <cell r="AI126">
            <v>9.3600999999999997E-3</v>
          </cell>
        </row>
        <row r="127">
          <cell r="E127">
            <v>53</v>
          </cell>
          <cell r="H127">
            <v>1.0758000722131209E-2</v>
          </cell>
          <cell r="AH127">
            <v>15.583</v>
          </cell>
          <cell r="AI127">
            <v>9.3600999999999997E-3</v>
          </cell>
        </row>
        <row r="128">
          <cell r="E128">
            <v>53.5</v>
          </cell>
          <cell r="H128">
            <v>1.023555717108169E-2</v>
          </cell>
          <cell r="AH128">
            <v>16.504999999999999</v>
          </cell>
          <cell r="AI128">
            <v>7.0940999999999999E-3</v>
          </cell>
        </row>
        <row r="129">
          <cell r="E129">
            <v>54</v>
          </cell>
          <cell r="H129">
            <v>9.7361082827022022E-3</v>
          </cell>
          <cell r="AH129">
            <v>16.518000000000001</v>
          </cell>
          <cell r="AI129">
            <v>7.0615000000000001E-3</v>
          </cell>
        </row>
        <row r="130">
          <cell r="E130">
            <v>54.5</v>
          </cell>
          <cell r="H130">
            <v>9.2587597934790621E-3</v>
          </cell>
          <cell r="AH130">
            <v>16.518000000000001</v>
          </cell>
          <cell r="AI130">
            <v>7.0615000000000001E-3</v>
          </cell>
        </row>
        <row r="131">
          <cell r="E131">
            <v>55</v>
          </cell>
          <cell r="H131">
            <v>8.8026470696191874E-3</v>
          </cell>
          <cell r="AH131">
            <v>16.532</v>
          </cell>
          <cell r="AI131">
            <v>7.0359999999999997E-3</v>
          </cell>
        </row>
        <row r="132">
          <cell r="E132">
            <v>55.5</v>
          </cell>
          <cell r="H132">
            <v>8.3669343024791835E-3</v>
          </cell>
          <cell r="AH132">
            <v>17.5</v>
          </cell>
          <cell r="AI132">
            <v>5.2516000000000004E-3</v>
          </cell>
        </row>
        <row r="133">
          <cell r="E133">
            <v>56</v>
          </cell>
          <cell r="H133">
            <v>7.9508137236563858E-3</v>
          </cell>
          <cell r="AH133">
            <v>17.510999999999999</v>
          </cell>
          <cell r="AI133">
            <v>5.2369000000000001E-3</v>
          </cell>
        </row>
        <row r="134">
          <cell r="E134">
            <v>56.5</v>
          </cell>
          <cell r="H134">
            <v>7.5535048388754933E-3</v>
          </cell>
          <cell r="AH134">
            <v>18.530999999999999</v>
          </cell>
          <cell r="AI134">
            <v>3.8409E-3</v>
          </cell>
        </row>
        <row r="135">
          <cell r="E135">
            <v>57</v>
          </cell>
          <cell r="H135">
            <v>7.1742536798751564E-3</v>
          </cell>
          <cell r="AH135">
            <v>18.530999999999999</v>
          </cell>
          <cell r="AI135">
            <v>3.8409E-3</v>
          </cell>
        </row>
        <row r="136">
          <cell r="E136">
            <v>57.5</v>
          </cell>
          <cell r="H136">
            <v>6.8123320735790256E-3</v>
          </cell>
          <cell r="AH136">
            <v>19.606999999999999</v>
          </cell>
          <cell r="AI136">
            <v>2.7647000000000001E-3</v>
          </cell>
        </row>
        <row r="137">
          <cell r="E137">
            <v>58</v>
          </cell>
          <cell r="H137">
            <v>6.4670369278943436E-3</v>
          </cell>
          <cell r="AH137">
            <v>19.613</v>
          </cell>
          <cell r="AI137">
            <v>2.7587000000000002E-3</v>
          </cell>
        </row>
        <row r="138">
          <cell r="E138">
            <v>58.5</v>
          </cell>
          <cell r="H138">
            <v>6.1376895335459843E-3</v>
          </cell>
          <cell r="AH138">
            <v>19.619</v>
          </cell>
          <cell r="AI138">
            <v>2.7542000000000001E-3</v>
          </cell>
        </row>
        <row r="139">
          <cell r="E139">
            <v>59</v>
          </cell>
          <cell r="H139">
            <v>5.8236348814033083E-3</v>
          </cell>
          <cell r="AH139">
            <v>20.75</v>
          </cell>
          <cell r="AI139">
            <v>1.9474E-3</v>
          </cell>
        </row>
        <row r="140">
          <cell r="E140">
            <v>59.5</v>
          </cell>
          <cell r="H140">
            <v>5.5242409948108593E-3</v>
          </cell>
          <cell r="AH140">
            <v>20.754000000000001</v>
          </cell>
          <cell r="AI140">
            <v>1.9449999999999999E-3</v>
          </cell>
        </row>
        <row r="141">
          <cell r="E141">
            <v>60</v>
          </cell>
          <cell r="H141">
            <v>5.2388982764744818E-3</v>
          </cell>
          <cell r="AH141">
            <v>21.943000000000001</v>
          </cell>
          <cell r="AI141">
            <v>1.3468E-3</v>
          </cell>
        </row>
        <row r="142">
          <cell r="E142">
            <v>60.5</v>
          </cell>
          <cell r="H142">
            <v>4.9670188694984239E-3</v>
          </cell>
          <cell r="AH142">
            <v>21.943000000000001</v>
          </cell>
          <cell r="AI142">
            <v>1.3468E-3</v>
          </cell>
        </row>
        <row r="143">
          <cell r="E143">
            <v>61</v>
          </cell>
          <cell r="H143">
            <v>4.708036032202355E-3</v>
          </cell>
          <cell r="AH143">
            <v>21.946000000000002</v>
          </cell>
          <cell r="AI143">
            <v>1.3456E-3</v>
          </cell>
        </row>
        <row r="144">
          <cell r="E144">
            <v>61.5</v>
          </cell>
          <cell r="H144">
            <v>4.461403526381664E-3</v>
          </cell>
          <cell r="AH144">
            <v>23.196000000000002</v>
          </cell>
          <cell r="AI144">
            <v>9.1385999999999995E-4</v>
          </cell>
        </row>
        <row r="145">
          <cell r="E145">
            <v>62</v>
          </cell>
          <cell r="H145">
            <v>4.2265950187032348E-3</v>
          </cell>
          <cell r="AH145">
            <v>24.51</v>
          </cell>
          <cell r="AI145">
            <v>6.0820999999999998E-4</v>
          </cell>
        </row>
        <row r="146">
          <cell r="E146">
            <v>62.5</v>
          </cell>
          <cell r="H146">
            <v>4.003103494956672E-3</v>
          </cell>
          <cell r="AH146">
            <v>24.510999999999999</v>
          </cell>
          <cell r="AI146">
            <v>6.0773000000000001E-4</v>
          </cell>
        </row>
        <row r="147">
          <cell r="E147">
            <v>63</v>
          </cell>
          <cell r="H147">
            <v>3.7904406869017178E-3</v>
          </cell>
          <cell r="AH147">
            <v>24.510999999999999</v>
          </cell>
          <cell r="AI147">
            <v>6.0773000000000001E-4</v>
          </cell>
        </row>
        <row r="148">
          <cell r="E148">
            <v>63.5</v>
          </cell>
          <cell r="H148">
            <v>3.588136511475683E-3</v>
          </cell>
          <cell r="AH148">
            <v>24.513000000000002</v>
          </cell>
          <cell r="AI148">
            <v>6.0749000000000003E-4</v>
          </cell>
        </row>
        <row r="149">
          <cell r="E149">
            <v>64</v>
          </cell>
          <cell r="H149">
            <v>3.3957385221438357E-3</v>
          </cell>
          <cell r="AH149">
            <v>25.893000000000001</v>
          </cell>
          <cell r="AI149">
            <v>3.9625000000000001E-4</v>
          </cell>
        </row>
        <row r="150">
          <cell r="E150">
            <v>64.5</v>
          </cell>
          <cell r="H150">
            <v>3.2128113721889406E-3</v>
          </cell>
          <cell r="AH150">
            <v>25.893000000000001</v>
          </cell>
          <cell r="AI150">
            <v>3.9625000000000001E-4</v>
          </cell>
        </row>
        <row r="151">
          <cell r="E151">
            <v>65</v>
          </cell>
          <cell r="H151">
            <v>3.0389362897544079E-3</v>
          </cell>
          <cell r="AH151">
            <v>27.341999999999999</v>
          </cell>
          <cell r="AI151">
            <v>2.5153000000000003E-4</v>
          </cell>
        </row>
        <row r="152">
          <cell r="E152">
            <v>65.5</v>
          </cell>
          <cell r="H152">
            <v>2.8737105644644437E-3</v>
          </cell>
          <cell r="AH152">
            <v>27.343</v>
          </cell>
          <cell r="AI152">
            <v>2.5153000000000003E-4</v>
          </cell>
        </row>
        <row r="153">
          <cell r="E153">
            <v>66</v>
          </cell>
          <cell r="H153">
            <v>2.716747045458896E-3</v>
          </cell>
          <cell r="AH153">
            <v>28.864999999999998</v>
          </cell>
          <cell r="AI153">
            <v>1.5712000000000001E-4</v>
          </cell>
        </row>
        <row r="154">
          <cell r="E154">
            <v>66.5</v>
          </cell>
          <cell r="H154">
            <v>2.5676736506856971E-3</v>
          </cell>
          <cell r="AH154">
            <v>28.866</v>
          </cell>
          <cell r="AI154">
            <v>1.5712000000000001E-4</v>
          </cell>
        </row>
        <row r="155">
          <cell r="E155">
            <v>67</v>
          </cell>
          <cell r="H155">
            <v>2.4261328873071229E-3</v>
          </cell>
          <cell r="AH155">
            <v>28.866</v>
          </cell>
          <cell r="AI155">
            <v>1.5712000000000001E-4</v>
          </cell>
        </row>
        <row r="156">
          <cell r="E156">
            <v>67.5</v>
          </cell>
          <cell r="H156">
            <v>2.2917813830762709E-3</v>
          </cell>
          <cell r="AH156">
            <v>28.866</v>
          </cell>
          <cell r="AI156">
            <v>1.5712000000000001E-4</v>
          </cell>
        </row>
        <row r="157">
          <cell r="E157">
            <v>68</v>
          </cell>
          <cell r="H157">
            <v>2.1642894285536811E-3</v>
          </cell>
          <cell r="AH157">
            <v>30.463999999999999</v>
          </cell>
          <cell r="AI157">
            <v>9.6082999999999995E-5</v>
          </cell>
        </row>
        <row r="158">
          <cell r="E158">
            <v>68.5</v>
          </cell>
          <cell r="H158">
            <v>2.0433405300281011E-3</v>
          </cell>
          <cell r="AH158">
            <v>30.463999999999999</v>
          </cell>
          <cell r="AI158">
            <v>9.6082999999999995E-5</v>
          </cell>
        </row>
        <row r="159">
          <cell r="E159">
            <v>69</v>
          </cell>
          <cell r="H159">
            <v>1.9286309730237243E-3</v>
          </cell>
          <cell r="AH159">
            <v>30.465</v>
          </cell>
          <cell r="AI159">
            <v>9.6082999999999995E-5</v>
          </cell>
        </row>
        <row r="160">
          <cell r="E160">
            <v>69.5</v>
          </cell>
          <cell r="H160">
            <v>1.8198693962624764E-3</v>
          </cell>
          <cell r="AH160">
            <v>32.143000000000001</v>
          </cell>
          <cell r="AI160">
            <v>5.7459E-5</v>
          </cell>
        </row>
        <row r="161">
          <cell r="E161">
            <v>70</v>
          </cell>
          <cell r="H161">
            <v>1.7167763759659263E-3</v>
          </cell>
          <cell r="AH161">
            <v>32.143000000000001</v>
          </cell>
          <cell r="AI161">
            <v>5.7459E-5</v>
          </cell>
        </row>
        <row r="162">
          <cell r="E162">
            <v>70.5</v>
          </cell>
          <cell r="H162">
            <v>1.6190840203785769E-3</v>
          </cell>
          <cell r="AH162">
            <v>33.905999999999999</v>
          </cell>
          <cell r="AI162">
            <v>3.3139999999999998E-5</v>
          </cell>
        </row>
        <row r="163">
          <cell r="E163">
            <v>71</v>
          </cell>
          <cell r="H163">
            <v>1.526535574391009E-3</v>
          </cell>
          <cell r="AH163">
            <v>33.905999999999999</v>
          </cell>
          <cell r="AI163">
            <v>3.3139999999999998E-5</v>
          </cell>
        </row>
        <row r="164">
          <cell r="E164">
            <v>71.5</v>
          </cell>
          <cell r="H164">
            <v>1.4388850341504435E-3</v>
          </cell>
          <cell r="AH164">
            <v>33.905999999999999</v>
          </cell>
          <cell r="AI164">
            <v>3.3139999999999998E-5</v>
          </cell>
        </row>
        <row r="165">
          <cell r="E165">
            <v>72</v>
          </cell>
          <cell r="H165">
            <v>1.3558967715437823E-3</v>
          </cell>
          <cell r="AH165">
            <v>35.756999999999998</v>
          </cell>
          <cell r="AI165">
            <v>1.8597000000000002E-5</v>
          </cell>
        </row>
        <row r="166">
          <cell r="E166">
            <v>72.5</v>
          </cell>
          <cell r="H166">
            <v>1.2773451684358263E-3</v>
          </cell>
          <cell r="AH166">
            <v>35.756999999999998</v>
          </cell>
          <cell r="AI166">
            <v>1.8597000000000002E-5</v>
          </cell>
        </row>
        <row r="167">
          <cell r="E167">
            <v>73</v>
          </cell>
          <cell r="H167">
            <v>1.2030142605541901E-3</v>
          </cell>
          <cell r="AH167">
            <v>37.700000000000003</v>
          </cell>
          <cell r="AI167">
            <v>1.0251999999999999E-5</v>
          </cell>
        </row>
        <row r="168">
          <cell r="E168">
            <v>73.5</v>
          </cell>
          <cell r="H168">
            <v>1.1326973909038178E-3</v>
          </cell>
          <cell r="AH168">
            <v>39.74</v>
          </cell>
          <cell r="AI168">
            <v>5.4836000000000003E-6</v>
          </cell>
        </row>
        <row r="169">
          <cell r="E169">
            <v>74</v>
          </cell>
          <cell r="H169">
            <v>1.0661968726060989E-3</v>
          </cell>
          <cell r="AH169">
            <v>39.74</v>
          </cell>
          <cell r="AI169">
            <v>5.4836000000000003E-6</v>
          </cell>
        </row>
        <row r="170">
          <cell r="E170">
            <v>74.5</v>
          </cell>
          <cell r="H170">
            <v>1.0033236610492477E-3</v>
          </cell>
          <cell r="AH170">
            <v>41.883000000000003</v>
          </cell>
          <cell r="AI170">
            <v>2.8609999999999998E-6</v>
          </cell>
        </row>
        <row r="171">
          <cell r="E171">
            <v>75</v>
          </cell>
          <cell r="H171">
            <v>9.438970352512459E-4</v>
          </cell>
          <cell r="AH171">
            <v>41.883000000000003</v>
          </cell>
          <cell r="AI171">
            <v>2.8609999999999998E-6</v>
          </cell>
        </row>
        <row r="172">
          <cell r="E172">
            <v>75.5</v>
          </cell>
          <cell r="H172">
            <v>8.8774428832663383E-4</v>
          </cell>
          <cell r="AH172">
            <v>41.883000000000003</v>
          </cell>
          <cell r="AI172">
            <v>2.8609999999999998E-6</v>
          </cell>
        </row>
        <row r="173">
          <cell r="E173">
            <v>76</v>
          </cell>
          <cell r="H173">
            <v>8.3470042696973936E-4</v>
          </cell>
          <cell r="AH173">
            <v>44.131999999999998</v>
          </cell>
          <cell r="AI173">
            <v>1.4304999999999999E-6</v>
          </cell>
        </row>
        <row r="174">
          <cell r="E174">
            <v>76.5</v>
          </cell>
          <cell r="H174">
            <v>7.8460787985867636E-4</v>
          </cell>
          <cell r="AH174">
            <v>46.494</v>
          </cell>
          <cell r="AI174">
            <v>7.1526000000000001E-7</v>
          </cell>
        </row>
        <row r="175">
          <cell r="E175">
            <v>77</v>
          </cell>
          <cell r="H175">
            <v>7.3731621490464704E-4</v>
          </cell>
          <cell r="AH175">
            <v>46.494</v>
          </cell>
          <cell r="AI175">
            <v>7.1526000000000001E-7</v>
          </cell>
        </row>
        <row r="176">
          <cell r="E176">
            <v>77.5</v>
          </cell>
          <cell r="H176">
            <v>6.9268186528081879E-4</v>
          </cell>
          <cell r="AH176">
            <v>46.494</v>
          </cell>
          <cell r="AI176">
            <v>7.1526000000000001E-7</v>
          </cell>
        </row>
        <row r="177">
          <cell r="E177">
            <v>78</v>
          </cell>
          <cell r="H177">
            <v>6.5056786417306168E-4</v>
          </cell>
          <cell r="AH177">
            <v>48.973999999999997</v>
          </cell>
          <cell r="AI177">
            <v>2.3841999999999999E-7</v>
          </cell>
        </row>
        <row r="178">
          <cell r="E178">
            <v>78.5</v>
          </cell>
          <cell r="H178">
            <v>6.1084358822219905E-4</v>
          </cell>
          <cell r="AH178">
            <v>48.973999999999997</v>
          </cell>
          <cell r="AI178">
            <v>2.3841999999999999E-7</v>
          </cell>
        </row>
        <row r="179">
          <cell r="E179">
            <v>79</v>
          </cell>
          <cell r="H179">
            <v>5.7338450964999758E-4</v>
          </cell>
          <cell r="AH179">
            <v>51.578000000000003</v>
          </cell>
          <cell r="AI179">
            <v>2.3841999999999999E-7</v>
          </cell>
        </row>
        <row r="180">
          <cell r="E180">
            <v>79.5</v>
          </cell>
          <cell r="H180">
            <v>5.3807195708615945E-4</v>
          </cell>
          <cell r="AH180">
            <v>54.311999999999998</v>
          </cell>
          <cell r="AI180">
            <v>0</v>
          </cell>
        </row>
        <row r="181">
          <cell r="E181">
            <v>80</v>
          </cell>
          <cell r="H181">
            <v>5.0479288515169619E-4</v>
          </cell>
          <cell r="AH181">
            <v>57.183</v>
          </cell>
          <cell r="AI181">
            <v>0</v>
          </cell>
        </row>
        <row r="182">
          <cell r="E182">
            <v>80.5</v>
          </cell>
          <cell r="H182">
            <v>4.7343965290842717E-4</v>
          </cell>
          <cell r="AH182">
            <v>60.197000000000003</v>
          </cell>
          <cell r="AI182">
            <v>0</v>
          </cell>
        </row>
        <row r="183">
          <cell r="E183">
            <v>81</v>
          </cell>
          <cell r="H183">
            <v>4.4390981132258473E-4</v>
          </cell>
          <cell r="AH183">
            <v>63.362000000000002</v>
          </cell>
          <cell r="AI183">
            <v>0</v>
          </cell>
        </row>
        <row r="184">
          <cell r="E184">
            <v>81.5</v>
          </cell>
          <cell r="H184">
            <v>4.1610589998016895E-4</v>
          </cell>
          <cell r="AH184">
            <v>66.685000000000002</v>
          </cell>
          <cell r="AI184">
            <v>0</v>
          </cell>
        </row>
        <row r="185">
          <cell r="E185">
            <v>82</v>
          </cell>
          <cell r="H185">
            <v>3.8993525335623719E-4</v>
          </cell>
          <cell r="AH185">
            <v>66.685000000000002</v>
          </cell>
          <cell r="AI185">
            <v>0</v>
          </cell>
        </row>
        <row r="186">
          <cell r="E186">
            <v>82.5</v>
          </cell>
          <cell r="H186">
            <v>3.6530981705974784E-4</v>
          </cell>
          <cell r="AH186">
            <v>70.174000000000007</v>
          </cell>
          <cell r="AI186">
            <v>0</v>
          </cell>
        </row>
        <row r="187">
          <cell r="E187">
            <v>83</v>
          </cell>
          <cell r="H187">
            <v>3.4214597458765084E-4</v>
          </cell>
          <cell r="AH187">
            <v>70.174000000000007</v>
          </cell>
          <cell r="AI187">
            <v>0</v>
          </cell>
        </row>
        <row r="188">
          <cell r="E188">
            <v>83.5</v>
          </cell>
          <cell r="H188">
            <v>3.2036438528217098E-4</v>
          </cell>
          <cell r="AH188">
            <v>73.837000000000003</v>
          </cell>
          <cell r="AI188">
            <v>0</v>
          </cell>
        </row>
        <row r="189">
          <cell r="E189">
            <v>84</v>
          </cell>
          <cell r="H189">
            <v>2.9988983436789993E-4</v>
          </cell>
          <cell r="AH189">
            <v>73.837000000000003</v>
          </cell>
          <cell r="AI189">
            <v>0</v>
          </cell>
        </row>
        <row r="190">
          <cell r="E190">
            <v>84.5</v>
          </cell>
          <cell r="H190">
            <v>2.8065109616503983E-4</v>
          </cell>
          <cell r="AH190">
            <v>77.683999999999997</v>
          </cell>
          <cell r="AI190">
            <v>0</v>
          </cell>
        </row>
        <row r="191">
          <cell r="E191">
            <v>85</v>
          </cell>
          <cell r="H191">
            <v>2.6258081185891988E-4</v>
          </cell>
          <cell r="AH191">
            <v>81.722999999999999</v>
          </cell>
          <cell r="AI191">
            <v>0</v>
          </cell>
        </row>
        <row r="192">
          <cell r="E192">
            <v>85.5</v>
          </cell>
          <cell r="H192">
            <v>2.4561538350915691E-4</v>
          </cell>
          <cell r="AH192">
            <v>85.962999999999994</v>
          </cell>
          <cell r="AI192">
            <v>0</v>
          </cell>
        </row>
        <row r="193">
          <cell r="E193">
            <v>86</v>
          </cell>
          <cell r="H193">
            <v>2.2969488641310309E-4</v>
          </cell>
          <cell r="AH193">
            <v>90.415999999999997</v>
          </cell>
          <cell r="AI193">
            <v>0</v>
          </cell>
        </row>
        <row r="194">
          <cell r="E194">
            <v>86.5</v>
          </cell>
          <cell r="H194">
            <v>2.1476300237342419E-4</v>
          </cell>
          <cell r="AH194">
            <v>95.090999999999994</v>
          </cell>
          <cell r="AI194">
            <v>0</v>
          </cell>
        </row>
        <row r="195">
          <cell r="E195">
            <v>87</v>
          </cell>
          <cell r="H195">
            <v>2.0076697703416509E-4</v>
          </cell>
          <cell r="AH195">
            <v>95.090999999999994</v>
          </cell>
          <cell r="AI195">
            <v>0</v>
          </cell>
        </row>
        <row r="196">
          <cell r="E196">
            <v>87.5</v>
          </cell>
          <cell r="H196">
            <v>1.8765760510515919E-4</v>
          </cell>
          <cell r="AH196">
            <v>100</v>
          </cell>
          <cell r="AI196">
            <v>0</v>
          </cell>
        </row>
        <row r="197">
          <cell r="E197">
            <v>88</v>
          </cell>
          <cell r="H197">
            <v>1.7538924814842956E-4</v>
          </cell>
          <cell r="AH197">
            <v>0</v>
          </cell>
          <cell r="AI197">
            <v>0</v>
          </cell>
        </row>
        <row r="198">
          <cell r="E198">
            <v>88.5</v>
          </cell>
          <cell r="H198">
            <v>1.6391989058499206E-4</v>
          </cell>
          <cell r="AH198">
            <v>0</v>
          </cell>
          <cell r="AI198">
            <v>0</v>
          </cell>
        </row>
        <row r="199">
          <cell r="E199">
            <v>89</v>
          </cell>
          <cell r="H199">
            <v>1.53211240770887E-4</v>
          </cell>
          <cell r="AH199">
            <v>0</v>
          </cell>
          <cell r="AI199">
            <v>0</v>
          </cell>
        </row>
        <row r="200">
          <cell r="E200">
            <v>89.5</v>
          </cell>
          <cell r="H200">
            <v>1.432288854267702E-4</v>
          </cell>
          <cell r="AH200">
            <v>0</v>
          </cell>
          <cell r="AI200">
            <v>0</v>
          </cell>
        </row>
        <row r="201">
          <cell r="E201">
            <v>90</v>
          </cell>
          <cell r="H201">
            <v>1.3394250740946144E-4</v>
          </cell>
          <cell r="AH201">
            <v>0</v>
          </cell>
          <cell r="AI201">
            <v>0</v>
          </cell>
        </row>
        <row r="202">
          <cell r="E202">
            <v>90.5</v>
          </cell>
          <cell r="H202">
            <v>1.2532617884807737E-4</v>
          </cell>
          <cell r="AH202">
            <v>0</v>
          </cell>
          <cell r="AI202">
            <v>0</v>
          </cell>
        </row>
        <row r="203">
          <cell r="E203">
            <v>91</v>
          </cell>
          <cell r="H203">
            <v>1.1735874412134516E-4</v>
          </cell>
          <cell r="AH203">
            <v>0</v>
          </cell>
          <cell r="AI203">
            <v>0</v>
          </cell>
        </row>
        <row r="204">
          <cell r="E204">
            <v>91.5</v>
          </cell>
          <cell r="H204">
            <v>1.1002431003629685E-4</v>
          </cell>
          <cell r="AH204">
            <v>0</v>
          </cell>
          <cell r="AI204">
            <v>0</v>
          </cell>
        </row>
        <row r="205">
          <cell r="E205">
            <v>92</v>
          </cell>
          <cell r="H205">
            <v>1.0331286404105947E-4</v>
          </cell>
          <cell r="AH205">
            <v>0</v>
          </cell>
          <cell r="AI205">
            <v>0</v>
          </cell>
        </row>
        <row r="206">
          <cell r="E206">
            <v>92.5</v>
          </cell>
          <cell r="H206">
            <v>9.7221045421425677E-5</v>
          </cell>
          <cell r="AH206">
            <v>0</v>
          </cell>
          <cell r="AI206">
            <v>0</v>
          </cell>
        </row>
        <row r="207">
          <cell r="E207">
            <v>93</v>
          </cell>
          <cell r="H207">
            <v>9.1753099318046938E-5</v>
          </cell>
          <cell r="AH207">
            <v>0</v>
          </cell>
          <cell r="AI207">
            <v>0</v>
          </cell>
        </row>
        <row r="208">
          <cell r="E208">
            <v>93.5</v>
          </cell>
          <cell r="H208">
            <v>8.6922049226709642E-5</v>
          </cell>
          <cell r="AH208">
            <v>0</v>
          </cell>
          <cell r="AI208">
            <v>0</v>
          </cell>
        </row>
        <row r="209">
          <cell r="E209">
            <v>94</v>
          </cell>
          <cell r="H209">
            <v>8.2751130533065633E-5</v>
          </cell>
          <cell r="AH209">
            <v>0</v>
          </cell>
          <cell r="AI209">
            <v>0</v>
          </cell>
        </row>
        <row r="210">
          <cell r="E210">
            <v>94.5</v>
          </cell>
          <cell r="H210">
            <v>7.9275535815345383E-5</v>
          </cell>
          <cell r="AH210">
            <v>0</v>
          </cell>
          <cell r="AI210">
            <v>0</v>
          </cell>
        </row>
        <row r="211">
          <cell r="E211">
            <v>95</v>
          </cell>
          <cell r="H211">
            <v>7.6544532340684667E-5</v>
          </cell>
          <cell r="AH211">
            <v>0</v>
          </cell>
          <cell r="AI211">
            <v>0</v>
          </cell>
        </row>
        <row r="212">
          <cell r="E212">
            <v>95.5</v>
          </cell>
          <cell r="H212">
            <v>7.4624023622020853E-5</v>
          </cell>
          <cell r="AH212">
            <v>0</v>
          </cell>
          <cell r="AI212">
            <v>0</v>
          </cell>
        </row>
        <row r="213">
          <cell r="E213">
            <v>96</v>
          </cell>
          <cell r="H213">
            <v>7.3599640487443082E-5</v>
          </cell>
          <cell r="AI213">
            <v>0</v>
          </cell>
        </row>
        <row r="214">
          <cell r="E214">
            <v>96.5</v>
          </cell>
          <cell r="H214">
            <v>7.3580463073180452E-5</v>
          </cell>
        </row>
        <row r="215">
          <cell r="E215">
            <v>97</v>
          </cell>
          <cell r="H215">
            <v>7.4703494080948592E-5</v>
          </cell>
        </row>
        <row r="216">
          <cell r="E216">
            <v>97.5</v>
          </cell>
          <cell r="H216">
            <v>7.7139025853784047E-5</v>
          </cell>
        </row>
        <row r="217">
          <cell r="E217">
            <v>98</v>
          </cell>
          <cell r="H217">
            <v>8.1097070118963275E-5</v>
          </cell>
        </row>
        <row r="218">
          <cell r="E218">
            <v>98.5</v>
          </cell>
          <cell r="H218">
            <v>8.683505003671127E-5</v>
          </cell>
        </row>
        <row r="219">
          <cell r="E219">
            <v>99</v>
          </cell>
          <cell r="H219">
            <v>9.4666990547930942E-5</v>
          </cell>
        </row>
        <row r="220">
          <cell r="E220">
            <v>99.5</v>
          </cell>
          <cell r="H220">
            <v>1.0497448566331153E-4</v>
          </cell>
        </row>
        <row r="221">
          <cell r="E221">
            <v>100</v>
          </cell>
          <cell r="H221">
            <v>1.1821977131963848E-4</v>
          </cell>
        </row>
        <row r="222">
          <cell r="E222">
            <v>100.5</v>
          </cell>
          <cell r="H222">
            <v>1.3496129128509526E-4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tabSelected="1" workbookViewId="0">
      <selection activeCell="B13" sqref="B13"/>
    </sheetView>
  </sheetViews>
  <sheetFormatPr baseColWidth="10" defaultRowHeight="15" x14ac:dyDescent="0.25"/>
  <sheetData>
    <row r="2" spans="2:17" ht="18.75" x14ac:dyDescent="0.3">
      <c r="B2" s="26" t="s">
        <v>66</v>
      </c>
    </row>
    <row r="3" spans="2:17" ht="18.75" x14ac:dyDescent="0.3">
      <c r="B3" s="26"/>
    </row>
    <row r="4" spans="2:17" x14ac:dyDescent="0.25">
      <c r="B4" s="27" t="s">
        <v>67</v>
      </c>
    </row>
    <row r="5" spans="2:17" ht="15.75" thickBot="1" x14ac:dyDescent="0.3"/>
    <row r="6" spans="2:17" x14ac:dyDescent="0.25">
      <c r="B6" s="17" t="s">
        <v>63</v>
      </c>
      <c r="C6" s="18"/>
      <c r="D6" s="18"/>
      <c r="E6" s="18"/>
      <c r="F6" s="19"/>
    </row>
    <row r="7" spans="2:17" x14ac:dyDescent="0.25">
      <c r="B7" s="20" t="s">
        <v>64</v>
      </c>
      <c r="C7" s="21"/>
      <c r="D7" s="21"/>
      <c r="E7" s="21"/>
      <c r="F7" s="22"/>
    </row>
    <row r="8" spans="2:17" ht="15.75" thickBot="1" x14ac:dyDescent="0.3">
      <c r="B8" s="23" t="s">
        <v>65</v>
      </c>
      <c r="C8" s="24"/>
      <c r="D8" s="24"/>
      <c r="E8" s="24"/>
      <c r="F8" s="25"/>
    </row>
    <row r="9" spans="2:17" x14ac:dyDescent="0.25">
      <c r="B9" s="8"/>
    </row>
    <row r="11" spans="2:17" x14ac:dyDescent="0.25">
      <c r="B11" s="7" t="s">
        <v>8</v>
      </c>
      <c r="C11" t="s">
        <v>8</v>
      </c>
      <c r="D11" t="s">
        <v>55</v>
      </c>
      <c r="E11" s="13" t="s">
        <v>54</v>
      </c>
      <c r="F11" s="13" t="s">
        <v>34</v>
      </c>
      <c r="G11" s="8" t="s">
        <v>56</v>
      </c>
      <c r="H11" s="13" t="s">
        <v>9</v>
      </c>
      <c r="I11" s="8" t="s">
        <v>62</v>
      </c>
      <c r="J11" s="13" t="s">
        <v>17</v>
      </c>
      <c r="K11" t="s">
        <v>10</v>
      </c>
      <c r="L11" s="15" t="s">
        <v>12</v>
      </c>
      <c r="M11" s="15" t="s">
        <v>58</v>
      </c>
      <c r="N11" s="8" t="s">
        <v>60</v>
      </c>
      <c r="P11" s="11" t="s">
        <v>61</v>
      </c>
      <c r="Q11" s="7" t="s">
        <v>11</v>
      </c>
    </row>
    <row r="12" spans="2:17" x14ac:dyDescent="0.25">
      <c r="B12" s="7" t="s">
        <v>14</v>
      </c>
      <c r="C12" t="s">
        <v>14</v>
      </c>
      <c r="D12" t="s">
        <v>7</v>
      </c>
      <c r="E12" s="13" t="s">
        <v>49</v>
      </c>
      <c r="F12" s="13" t="s">
        <v>53</v>
      </c>
      <c r="G12" s="8" t="s">
        <v>13</v>
      </c>
      <c r="H12" s="13" t="s">
        <v>15</v>
      </c>
      <c r="I12" s="8" t="s">
        <v>16</v>
      </c>
      <c r="J12" s="13"/>
      <c r="K12" t="s">
        <v>18</v>
      </c>
      <c r="L12" s="15" t="s">
        <v>57</v>
      </c>
      <c r="M12" s="15" t="s">
        <v>59</v>
      </c>
      <c r="N12" s="8" t="s">
        <v>33</v>
      </c>
      <c r="P12" s="7" t="s">
        <v>28</v>
      </c>
      <c r="Q12" s="11" t="s">
        <v>19</v>
      </c>
    </row>
    <row r="13" spans="2:17" x14ac:dyDescent="0.25">
      <c r="B13" s="7" t="s">
        <v>51</v>
      </c>
      <c r="C13" t="s">
        <v>21</v>
      </c>
      <c r="D13" t="s">
        <v>21</v>
      </c>
      <c r="E13" s="13" t="s">
        <v>52</v>
      </c>
      <c r="F13" s="13" t="s">
        <v>35</v>
      </c>
      <c r="G13" s="8" t="s">
        <v>36</v>
      </c>
      <c r="H13" s="13" t="s">
        <v>22</v>
      </c>
      <c r="I13" s="8" t="s">
        <v>23</v>
      </c>
      <c r="J13" s="13" t="s">
        <v>24</v>
      </c>
      <c r="K13" t="s">
        <v>25</v>
      </c>
      <c r="L13" s="15" t="s">
        <v>26</v>
      </c>
      <c r="M13" s="15" t="s">
        <v>26</v>
      </c>
      <c r="N13" s="8"/>
      <c r="P13" s="7" t="s">
        <v>31</v>
      </c>
      <c r="Q13" s="11" t="s">
        <v>24</v>
      </c>
    </row>
    <row r="14" spans="2:17" x14ac:dyDescent="0.25">
      <c r="B14" s="7">
        <v>15</v>
      </c>
      <c r="C14">
        <f>B14/86400</f>
        <v>1.7361111111111112E-4</v>
      </c>
      <c r="D14">
        <f>C14/8</f>
        <v>2.170138888888889E-5</v>
      </c>
      <c r="E14" s="13">
        <v>1000</v>
      </c>
      <c r="F14" s="13">
        <v>7.65367</v>
      </c>
      <c r="G14" s="9">
        <f>D14/F14*E14</f>
        <v>2.8354225997317484E-3</v>
      </c>
      <c r="H14" s="14">
        <v>7.5000000000000002E-6</v>
      </c>
      <c r="I14" s="10">
        <f>H14*0.001/E14/9.81</f>
        <v>7.6452599388379221E-13</v>
      </c>
      <c r="J14" s="13">
        <v>10</v>
      </c>
      <c r="K14" s="2">
        <f>J14*H14</f>
        <v>7.5000000000000007E-5</v>
      </c>
      <c r="L14" s="16">
        <v>1E-3</v>
      </c>
      <c r="M14" s="15">
        <v>0.2</v>
      </c>
      <c r="N14" s="10">
        <f>L14/J14/M14/9.81/E14</f>
        <v>5.0968399592252804E-8</v>
      </c>
      <c r="P14" s="12">
        <v>5000</v>
      </c>
      <c r="Q14" s="7">
        <v>30</v>
      </c>
    </row>
    <row r="19" spans="5:5" x14ac:dyDescent="0.25">
      <c r="E19" t="s">
        <v>6</v>
      </c>
    </row>
    <row r="20" spans="5:5" x14ac:dyDescent="0.25">
      <c r="E20">
        <v>0.57721566490153198</v>
      </c>
    </row>
  </sheetData>
  <mergeCells count="3">
    <mergeCell ref="B6:F6"/>
    <mergeCell ref="B7:F7"/>
    <mergeCell ref="B8:F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09"/>
  <sheetViews>
    <sheetView topLeftCell="E1" zoomScale="85" zoomScaleNormal="85" workbookViewId="0">
      <selection activeCell="N20" sqref="N20"/>
    </sheetView>
  </sheetViews>
  <sheetFormatPr baseColWidth="10" defaultRowHeight="15" x14ac:dyDescent="0.25"/>
  <cols>
    <col min="2" max="2" width="11.42578125" style="1"/>
    <col min="10" max="10" width="12.28515625" bestFit="1" customWidth="1"/>
    <col min="11" max="11" width="12" bestFit="1" customWidth="1"/>
    <col min="15" max="15" width="13.7109375" bestFit="1" customWidth="1"/>
  </cols>
  <sheetData>
    <row r="3" spans="1:14" x14ac:dyDescent="0.25">
      <c r="M3" t="s">
        <v>0</v>
      </c>
    </row>
    <row r="4" spans="1:14" x14ac:dyDescent="0.25">
      <c r="B4" s="1" t="s">
        <v>1</v>
      </c>
      <c r="C4" t="s">
        <v>2</v>
      </c>
      <c r="D4" t="s">
        <v>3</v>
      </c>
      <c r="M4" t="s">
        <v>4</v>
      </c>
    </row>
    <row r="5" spans="1:14" x14ac:dyDescent="0.25">
      <c r="A5">
        <v>0</v>
      </c>
      <c r="B5" s="1">
        <f>1/FACT(A5)</f>
        <v>1</v>
      </c>
      <c r="M5" t="s">
        <v>5</v>
      </c>
    </row>
    <row r="6" spans="1:14" x14ac:dyDescent="0.25">
      <c r="A6">
        <v>1</v>
      </c>
      <c r="B6" s="1">
        <f>1/FACT(A6)</f>
        <v>1</v>
      </c>
      <c r="C6">
        <f t="shared" ref="C6:C38" si="0">1/A6+C5</f>
        <v>1</v>
      </c>
      <c r="D6">
        <f>C6-LN(A6)</f>
        <v>1</v>
      </c>
      <c r="I6" t="s">
        <v>6</v>
      </c>
    </row>
    <row r="7" spans="1:14" x14ac:dyDescent="0.25">
      <c r="A7">
        <v>2</v>
      </c>
      <c r="B7" s="1">
        <f t="shared" ref="B7:B38" si="1">1/FACT(A7)</f>
        <v>0.5</v>
      </c>
      <c r="C7">
        <f t="shared" si="0"/>
        <v>1.5</v>
      </c>
      <c r="D7">
        <f t="shared" ref="D7:D38" si="2">C7-LN(A7)</f>
        <v>0.80685281944005471</v>
      </c>
      <c r="I7">
        <f>INPUT!E20</f>
        <v>0.57721566490153198</v>
      </c>
    </row>
    <row r="8" spans="1:14" x14ac:dyDescent="0.25">
      <c r="A8">
        <v>3</v>
      </c>
      <c r="B8" s="1">
        <f t="shared" si="1"/>
        <v>0.16666666666666666</v>
      </c>
      <c r="C8">
        <f t="shared" si="0"/>
        <v>1.8333333333333333</v>
      </c>
      <c r="D8">
        <f t="shared" si="2"/>
        <v>0.73472104466522348</v>
      </c>
    </row>
    <row r="9" spans="1:14" x14ac:dyDescent="0.25">
      <c r="A9">
        <v>4</v>
      </c>
      <c r="B9" s="1">
        <f t="shared" si="1"/>
        <v>4.1666666666666664E-2</v>
      </c>
      <c r="C9">
        <f t="shared" si="0"/>
        <v>2.083333333333333</v>
      </c>
      <c r="D9">
        <f t="shared" si="2"/>
        <v>0.69703897221344246</v>
      </c>
      <c r="K9" t="s">
        <v>8</v>
      </c>
      <c r="L9" t="s">
        <v>10</v>
      </c>
      <c r="M9" t="s">
        <v>11</v>
      </c>
      <c r="N9" t="s">
        <v>12</v>
      </c>
    </row>
    <row r="10" spans="1:14" x14ac:dyDescent="0.25">
      <c r="A10">
        <v>5</v>
      </c>
      <c r="B10" s="1">
        <f t="shared" si="1"/>
        <v>8.3333333333333332E-3</v>
      </c>
      <c r="C10">
        <f t="shared" si="0"/>
        <v>2.2833333333333332</v>
      </c>
      <c r="D10">
        <f t="shared" si="2"/>
        <v>0.67389542089923293</v>
      </c>
      <c r="K10" t="s">
        <v>14</v>
      </c>
      <c r="L10" t="s">
        <v>18</v>
      </c>
      <c r="M10" t="s">
        <v>19</v>
      </c>
      <c r="N10" t="s">
        <v>20</v>
      </c>
    </row>
    <row r="11" spans="1:14" x14ac:dyDescent="0.25">
      <c r="A11">
        <v>6</v>
      </c>
      <c r="B11" s="1">
        <f t="shared" si="1"/>
        <v>1.3888888888888889E-3</v>
      </c>
      <c r="C11">
        <f t="shared" si="0"/>
        <v>2.4499999999999997</v>
      </c>
      <c r="D11">
        <f t="shared" si="2"/>
        <v>0.65824053077194478</v>
      </c>
      <c r="K11" t="s">
        <v>21</v>
      </c>
      <c r="L11" t="s">
        <v>25</v>
      </c>
      <c r="M11" t="s">
        <v>24</v>
      </c>
      <c r="N11" t="s">
        <v>26</v>
      </c>
    </row>
    <row r="12" spans="1:14" x14ac:dyDescent="0.25">
      <c r="A12">
        <v>7</v>
      </c>
      <c r="B12" s="1">
        <f t="shared" si="1"/>
        <v>1.9841269841269841E-4</v>
      </c>
      <c r="C12">
        <f t="shared" si="0"/>
        <v>2.5928571428571425</v>
      </c>
      <c r="D12">
        <f t="shared" si="2"/>
        <v>0.6469469938018293</v>
      </c>
      <c r="J12" s="2"/>
      <c r="K12">
        <f>INPUT!C14</f>
        <v>1.7361111111111112E-4</v>
      </c>
      <c r="L12" s="2">
        <f>INPUT!K14</f>
        <v>7.5000000000000007E-5</v>
      </c>
      <c r="M12">
        <f>INPUT!Q14</f>
        <v>30</v>
      </c>
      <c r="N12" s="2">
        <f>INPUT!L14</f>
        <v>1E-3</v>
      </c>
    </row>
    <row r="13" spans="1:14" x14ac:dyDescent="0.25">
      <c r="A13">
        <v>8</v>
      </c>
      <c r="B13" s="1">
        <f t="shared" si="1"/>
        <v>2.4801587301587302E-5</v>
      </c>
      <c r="C13">
        <f t="shared" si="0"/>
        <v>2.7178571428571425</v>
      </c>
      <c r="D13">
        <f t="shared" si="2"/>
        <v>0.63841560117730678</v>
      </c>
    </row>
    <row r="14" spans="1:14" x14ac:dyDescent="0.25">
      <c r="A14">
        <v>9</v>
      </c>
      <c r="B14" s="1">
        <f t="shared" si="1"/>
        <v>2.7557319223985893E-6</v>
      </c>
      <c r="C14">
        <f t="shared" si="0"/>
        <v>2.8289682539682537</v>
      </c>
      <c r="D14">
        <f t="shared" si="2"/>
        <v>0.63174367663203412</v>
      </c>
    </row>
    <row r="15" spans="1:14" x14ac:dyDescent="0.25">
      <c r="A15">
        <v>10</v>
      </c>
      <c r="B15" s="1">
        <f t="shared" si="1"/>
        <v>2.7557319223985888E-7</v>
      </c>
      <c r="C15">
        <f t="shared" si="0"/>
        <v>2.9289682539682538</v>
      </c>
      <c r="D15">
        <f t="shared" si="2"/>
        <v>0.62638316097420788</v>
      </c>
    </row>
    <row r="16" spans="1:14" x14ac:dyDescent="0.25">
      <c r="A16">
        <v>11</v>
      </c>
      <c r="B16" s="1">
        <f t="shared" si="1"/>
        <v>2.505210838544172E-8</v>
      </c>
      <c r="C16">
        <f t="shared" si="0"/>
        <v>3.0198773448773446</v>
      </c>
      <c r="D16">
        <f t="shared" si="2"/>
        <v>0.62198207207897394</v>
      </c>
    </row>
    <row r="17" spans="1:33" x14ac:dyDescent="0.25">
      <c r="A17">
        <v>12</v>
      </c>
      <c r="B17" s="1">
        <f t="shared" si="1"/>
        <v>2.08767569878681E-9</v>
      </c>
      <c r="C17">
        <f t="shared" si="0"/>
        <v>3.1032106782106781</v>
      </c>
      <c r="D17">
        <f t="shared" si="2"/>
        <v>0.61830402842267773</v>
      </c>
      <c r="L17" t="s">
        <v>27</v>
      </c>
    </row>
    <row r="18" spans="1:33" x14ac:dyDescent="0.25">
      <c r="A18">
        <v>13</v>
      </c>
      <c r="B18" s="1">
        <f t="shared" si="1"/>
        <v>1.6059043836821613E-10</v>
      </c>
      <c r="C18">
        <f t="shared" si="0"/>
        <v>3.1801337551337552</v>
      </c>
      <c r="D18">
        <f t="shared" si="2"/>
        <v>0.61518439767221844</v>
      </c>
      <c r="L18">
        <v>30000</v>
      </c>
    </row>
    <row r="19" spans="1:33" x14ac:dyDescent="0.25">
      <c r="A19">
        <v>14</v>
      </c>
      <c r="B19" s="1">
        <f t="shared" si="1"/>
        <v>1.1470745597729725E-11</v>
      </c>
      <c r="C19">
        <f t="shared" si="0"/>
        <v>3.2515623265623268</v>
      </c>
      <c r="D19">
        <f t="shared" si="2"/>
        <v>0.61250499694706839</v>
      </c>
      <c r="L19" t="s">
        <v>28</v>
      </c>
      <c r="M19" t="s">
        <v>29</v>
      </c>
      <c r="N19" t="s">
        <v>30</v>
      </c>
      <c r="O19" t="s">
        <v>31</v>
      </c>
      <c r="P19" s="1" t="s">
        <v>30</v>
      </c>
      <c r="Q19" s="1" t="s">
        <v>30</v>
      </c>
      <c r="R19" s="1" t="s">
        <v>30</v>
      </c>
      <c r="S19" s="1" t="s">
        <v>30</v>
      </c>
      <c r="T19" s="1" t="s">
        <v>30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30</v>
      </c>
      <c r="AB19" s="1" t="s">
        <v>30</v>
      </c>
      <c r="AC19" s="1" t="s">
        <v>30</v>
      </c>
      <c r="AD19" s="1" t="s">
        <v>30</v>
      </c>
      <c r="AE19" s="1" t="s">
        <v>30</v>
      </c>
      <c r="AF19" s="1" t="s">
        <v>30</v>
      </c>
      <c r="AG19" s="1" t="s">
        <v>30</v>
      </c>
    </row>
    <row r="20" spans="1:33" x14ac:dyDescent="0.25">
      <c r="A20">
        <v>15</v>
      </c>
      <c r="B20" s="1">
        <f t="shared" si="1"/>
        <v>7.6471637318198164E-13</v>
      </c>
      <c r="C20">
        <f t="shared" si="0"/>
        <v>3.3182289932289937</v>
      </c>
      <c r="D20">
        <f t="shared" si="2"/>
        <v>0.61017879212678361</v>
      </c>
      <c r="L20" t="s">
        <v>31</v>
      </c>
      <c r="O20" t="s">
        <v>24</v>
      </c>
      <c r="P20" s="1">
        <v>2</v>
      </c>
      <c r="Q20" s="1">
        <v>3</v>
      </c>
      <c r="R20" s="1">
        <v>4</v>
      </c>
      <c r="S20" s="1">
        <v>5</v>
      </c>
      <c r="T20" s="1">
        <v>6</v>
      </c>
      <c r="U20" s="1">
        <v>7</v>
      </c>
      <c r="V20" s="1">
        <v>8</v>
      </c>
      <c r="W20" s="1">
        <v>9</v>
      </c>
      <c r="X20" s="1">
        <v>10</v>
      </c>
      <c r="Y20" s="1">
        <v>11</v>
      </c>
      <c r="Z20" s="1">
        <v>12</v>
      </c>
      <c r="AA20" s="1">
        <v>13</v>
      </c>
      <c r="AB20" s="1">
        <v>14</v>
      </c>
      <c r="AC20" s="1">
        <v>15</v>
      </c>
      <c r="AD20" s="1">
        <v>16</v>
      </c>
      <c r="AE20" s="1">
        <v>17</v>
      </c>
      <c r="AF20" s="1">
        <v>18</v>
      </c>
      <c r="AG20" s="1">
        <v>19</v>
      </c>
    </row>
    <row r="21" spans="1:33" x14ac:dyDescent="0.25">
      <c r="A21">
        <v>16</v>
      </c>
      <c r="B21" s="1">
        <f t="shared" si="1"/>
        <v>4.7794773323873853E-14</v>
      </c>
      <c r="C21">
        <f t="shared" si="0"/>
        <v>3.3807289932289937</v>
      </c>
      <c r="D21">
        <f t="shared" si="2"/>
        <v>0.60814027098921253</v>
      </c>
      <c r="K21">
        <v>0</v>
      </c>
      <c r="L21">
        <v>0</v>
      </c>
      <c r="M21" s="2" t="e">
        <f>$M$12^2*$N$12/(4*L21*$L$12)</f>
        <v>#DIV/0!</v>
      </c>
      <c r="P21" s="1">
        <f>IF(MOD(P20,2)=0,-1,1)</f>
        <v>-1</v>
      </c>
      <c r="Q21" s="1">
        <f>IF(MOD(Q20,2)=0,-1,1)</f>
        <v>1</v>
      </c>
      <c r="R21" s="1">
        <f t="shared" ref="R21:AG21" si="3">IF(MOD(R20,2)=0,-1,1)</f>
        <v>-1</v>
      </c>
      <c r="S21" s="1">
        <f t="shared" si="3"/>
        <v>1</v>
      </c>
      <c r="T21" s="1">
        <f t="shared" si="3"/>
        <v>-1</v>
      </c>
      <c r="U21" s="1">
        <f t="shared" si="3"/>
        <v>1</v>
      </c>
      <c r="V21" s="1">
        <f t="shared" si="3"/>
        <v>-1</v>
      </c>
      <c r="W21" s="1">
        <f t="shared" si="3"/>
        <v>1</v>
      </c>
      <c r="X21" s="1">
        <f t="shared" si="3"/>
        <v>-1</v>
      </c>
      <c r="Y21" s="1">
        <f t="shared" si="3"/>
        <v>1</v>
      </c>
      <c r="Z21" s="1">
        <f t="shared" si="3"/>
        <v>-1</v>
      </c>
      <c r="AA21" s="1">
        <f t="shared" si="3"/>
        <v>1</v>
      </c>
      <c r="AB21" s="1">
        <f t="shared" si="3"/>
        <v>-1</v>
      </c>
      <c r="AC21" s="1">
        <f t="shared" si="3"/>
        <v>1</v>
      </c>
      <c r="AD21" s="1">
        <f t="shared" si="3"/>
        <v>-1</v>
      </c>
      <c r="AE21" s="1">
        <f t="shared" si="3"/>
        <v>1</v>
      </c>
      <c r="AF21" s="1">
        <f t="shared" si="3"/>
        <v>-1</v>
      </c>
      <c r="AG21" s="1">
        <f t="shared" si="3"/>
        <v>1</v>
      </c>
    </row>
    <row r="22" spans="1:33" x14ac:dyDescent="0.25">
      <c r="A22">
        <v>17</v>
      </c>
      <c r="B22" s="1">
        <f t="shared" si="1"/>
        <v>2.8114572543455206E-15</v>
      </c>
      <c r="C22">
        <f t="shared" si="0"/>
        <v>3.4395525226407582</v>
      </c>
      <c r="D22">
        <f t="shared" si="2"/>
        <v>0.606339178584542</v>
      </c>
      <c r="H22">
        <f>L22/86400</f>
        <v>0</v>
      </c>
      <c r="I22">
        <v>1</v>
      </c>
      <c r="J22">
        <f t="shared" ref="J22:J85" si="4">L22-L21</f>
        <v>0</v>
      </c>
      <c r="K22">
        <v>1</v>
      </c>
      <c r="L22">
        <v>0</v>
      </c>
      <c r="M22" s="2" t="e">
        <f>$M$12^2*$N$12/(4*L22*$L$12)</f>
        <v>#DIV/0!</v>
      </c>
      <c r="N22" t="e">
        <f t="shared" ref="N22:N53" si="5">-$I$7-LN(M22)+M22+SUM(P22:AG22)</f>
        <v>#DIV/0!</v>
      </c>
      <c r="O22" s="4" t="e">
        <f>$K$12/(4*PI()*$L$12)*N22</f>
        <v>#DIV/0!</v>
      </c>
      <c r="P22" s="1" t="e">
        <f>P$21*$M22^P$20/(P$20*FACT(P$20))</f>
        <v>#DIV/0!</v>
      </c>
      <c r="Q22" s="1" t="e">
        <f t="shared" ref="Q22:AF31" si="6">Q$21*$M22^Q$20/(Q$20*FACT(Q$20))</f>
        <v>#DIV/0!</v>
      </c>
      <c r="R22" s="1" t="e">
        <f t="shared" si="6"/>
        <v>#DIV/0!</v>
      </c>
      <c r="S22" s="1" t="e">
        <f t="shared" si="6"/>
        <v>#DIV/0!</v>
      </c>
      <c r="T22" s="1" t="e">
        <f t="shared" si="6"/>
        <v>#DIV/0!</v>
      </c>
      <c r="U22" s="1" t="e">
        <f t="shared" si="6"/>
        <v>#DIV/0!</v>
      </c>
      <c r="V22" s="1" t="e">
        <f t="shared" si="6"/>
        <v>#DIV/0!</v>
      </c>
      <c r="W22" s="1" t="e">
        <f t="shared" si="6"/>
        <v>#DIV/0!</v>
      </c>
      <c r="X22" s="1" t="e">
        <f t="shared" si="6"/>
        <v>#DIV/0!</v>
      </c>
      <c r="Y22" s="1" t="e">
        <f t="shared" si="6"/>
        <v>#DIV/0!</v>
      </c>
      <c r="Z22" s="1" t="e">
        <f t="shared" si="6"/>
        <v>#DIV/0!</v>
      </c>
      <c r="AA22" s="1" t="e">
        <f t="shared" si="6"/>
        <v>#DIV/0!</v>
      </c>
      <c r="AB22" s="1" t="e">
        <f t="shared" si="6"/>
        <v>#DIV/0!</v>
      </c>
      <c r="AC22" s="1" t="e">
        <f t="shared" si="6"/>
        <v>#DIV/0!</v>
      </c>
      <c r="AD22" s="1" t="e">
        <f t="shared" si="6"/>
        <v>#DIV/0!</v>
      </c>
      <c r="AE22" s="1" t="e">
        <f t="shared" si="6"/>
        <v>#DIV/0!</v>
      </c>
      <c r="AF22" s="1" t="e">
        <f t="shared" si="6"/>
        <v>#DIV/0!</v>
      </c>
      <c r="AG22" s="1" t="e">
        <f t="shared" ref="Z22:AN37" si="7">AG$21*$M22^AG$20/(AG$20*FACT(AG$20))</f>
        <v>#DIV/0!</v>
      </c>
    </row>
    <row r="23" spans="1:33" x14ac:dyDescent="0.25">
      <c r="A23">
        <v>18</v>
      </c>
      <c r="B23" s="1">
        <f t="shared" si="1"/>
        <v>1.5619206968586225E-16</v>
      </c>
      <c r="C23">
        <f t="shared" si="0"/>
        <v>3.4951080781963135</v>
      </c>
      <c r="D23">
        <f t="shared" si="2"/>
        <v>0.60473632030014901</v>
      </c>
      <c r="H23">
        <f t="shared" ref="H23:H86" si="8">L23/86400</f>
        <v>5.7870370370370367E-3</v>
      </c>
      <c r="I23">
        <v>1</v>
      </c>
      <c r="J23">
        <f t="shared" si="4"/>
        <v>500</v>
      </c>
      <c r="K23">
        <v>2</v>
      </c>
      <c r="L23">
        <v>500</v>
      </c>
      <c r="M23" s="2">
        <f>$M$12^2*$N$12/(4*L23*$L$12)</f>
        <v>5.9999999999999991</v>
      </c>
      <c r="N23">
        <f t="shared" si="5"/>
        <v>4.1902897136170125E-4</v>
      </c>
      <c r="O23" s="4">
        <f>$K$12/(4*PI()*$L$12)*N23</f>
        <v>7.7188115845980331E-5</v>
      </c>
      <c r="P23" s="1">
        <f t="shared" ref="P23:AE38" si="9">P$21*$M23^P$20/(P$20*FACT(P$20))</f>
        <v>-8.9999999999999964</v>
      </c>
      <c r="Q23" s="1">
        <f t="shared" si="9"/>
        <v>11.999999999999993</v>
      </c>
      <c r="R23" s="1">
        <f t="shared" si="9"/>
        <v>-13.499999999999991</v>
      </c>
      <c r="S23" s="1">
        <f t="shared" si="9"/>
        <v>12.95999999999999</v>
      </c>
      <c r="T23" s="1">
        <f t="shared" si="9"/>
        <v>-10.799999999999988</v>
      </c>
      <c r="U23" s="1">
        <f t="shared" si="9"/>
        <v>7.9346938775510107</v>
      </c>
      <c r="V23" s="1">
        <f t="shared" si="9"/>
        <v>-5.2071428571428502</v>
      </c>
      <c r="W23" s="1">
        <f t="shared" si="9"/>
        <v>3.085714285714281</v>
      </c>
      <c r="X23" s="1">
        <f t="shared" si="9"/>
        <v>-1.6662857142857115</v>
      </c>
      <c r="Y23" s="1">
        <f t="shared" si="9"/>
        <v>0.82625737898465013</v>
      </c>
      <c r="Z23" s="1">
        <f t="shared" si="7"/>
        <v>-0.37870129870129787</v>
      </c>
      <c r="AA23" s="1">
        <f t="shared" si="7"/>
        <v>0.16134019826327484</v>
      </c>
      <c r="AB23" s="1">
        <f t="shared" si="7"/>
        <v>-6.4206813594568535E-2</v>
      </c>
      <c r="AC23" s="1">
        <f t="shared" si="7"/>
        <v>2.3970543741972251E-2</v>
      </c>
      <c r="AD23" s="1">
        <f t="shared" si="7"/>
        <v>-8.4271442842871174E-3</v>
      </c>
      <c r="AE23" s="1">
        <f t="shared" si="7"/>
        <v>2.7993282051611184E-3</v>
      </c>
      <c r="AF23" s="1">
        <f t="shared" si="7"/>
        <v>-8.8126999051368513E-4</v>
      </c>
      <c r="AG23" s="1">
        <f t="shared" si="7"/>
        <v>2.6364863982126867E-4</v>
      </c>
    </row>
    <row r="24" spans="1:33" x14ac:dyDescent="0.25">
      <c r="A24">
        <v>19</v>
      </c>
      <c r="B24" s="1">
        <f t="shared" si="1"/>
        <v>8.2206352466243295E-18</v>
      </c>
      <c r="C24">
        <f t="shared" si="0"/>
        <v>3.5477396571436821</v>
      </c>
      <c r="D24">
        <f t="shared" si="2"/>
        <v>0.60330067797724185</v>
      </c>
      <c r="H24">
        <f t="shared" si="8"/>
        <v>9.8379629629629633E-3</v>
      </c>
      <c r="I24">
        <v>1</v>
      </c>
      <c r="J24">
        <f t="shared" si="4"/>
        <v>350</v>
      </c>
      <c r="K24">
        <v>3</v>
      </c>
      <c r="L24">
        <f>L23*1.7</f>
        <v>850</v>
      </c>
      <c r="M24" s="2">
        <f>$M$12^2*$N$12/(4*L24*$L$12)</f>
        <v>3.5294117647058822</v>
      </c>
      <c r="N24">
        <f t="shared" si="5"/>
        <v>6.7211170972751866E-3</v>
      </c>
      <c r="O24" s="4">
        <f>$K$12/(4*PI()*$L$12)*N24</f>
        <v>1.2380775568643484E-3</v>
      </c>
      <c r="P24" s="1">
        <f t="shared" si="9"/>
        <v>-3.1141868512110724</v>
      </c>
      <c r="Q24" s="1">
        <f t="shared" si="9"/>
        <v>2.4424994911459392</v>
      </c>
      <c r="R24" s="1">
        <f t="shared" si="9"/>
        <v>-1.616359957375989</v>
      </c>
      <c r="S24" s="1">
        <f t="shared" si="9"/>
        <v>0.91276797592997017</v>
      </c>
      <c r="T24" s="1">
        <f t="shared" si="9"/>
        <v>-0.44743528231861279</v>
      </c>
      <c r="U24" s="1">
        <f t="shared" si="9"/>
        <v>0.19336938971752773</v>
      </c>
      <c r="V24" s="1">
        <f t="shared" si="9"/>
        <v>-7.4646271765957395E-2</v>
      </c>
      <c r="W24" s="1">
        <f t="shared" si="9"/>
        <v>2.6020486890094081E-2</v>
      </c>
      <c r="X24" s="1">
        <f t="shared" si="9"/>
        <v>-8.265331129794589E-3</v>
      </c>
      <c r="Y24" s="1">
        <f t="shared" si="9"/>
        <v>2.4108890023708087E-3</v>
      </c>
      <c r="Z24" s="1">
        <f t="shared" si="7"/>
        <v>-6.4999458397252191E-4</v>
      </c>
      <c r="AA24" s="1">
        <f t="shared" si="7"/>
        <v>1.6289457029593308E-4</v>
      </c>
      <c r="AB24" s="1">
        <f t="shared" si="7"/>
        <v>-3.813258248224124E-5</v>
      </c>
      <c r="AC24" s="1">
        <f t="shared" si="7"/>
        <v>8.3742141921784673E-6</v>
      </c>
      <c r="AD24" s="1">
        <f t="shared" si="7"/>
        <v>-1.7317998099633777E-6</v>
      </c>
      <c r="AE24" s="1">
        <f t="shared" si="7"/>
        <v>3.3839361236817476E-7</v>
      </c>
      <c r="AF24" s="1">
        <f t="shared" si="7"/>
        <v>-6.2665483771884215E-8</v>
      </c>
      <c r="AG24" s="1">
        <f t="shared" si="7"/>
        <v>1.1027981501325557E-8</v>
      </c>
    </row>
    <row r="25" spans="1:33" x14ac:dyDescent="0.25">
      <c r="A25">
        <v>20</v>
      </c>
      <c r="B25" s="1">
        <f t="shared" si="1"/>
        <v>4.1103176233121648E-19</v>
      </c>
      <c r="C25">
        <f t="shared" si="0"/>
        <v>3.5977396571436819</v>
      </c>
      <c r="D25">
        <f t="shared" si="2"/>
        <v>0.60200738358969108</v>
      </c>
      <c r="H25">
        <f t="shared" si="8"/>
        <v>1.6724537037037038E-2</v>
      </c>
      <c r="I25">
        <v>1</v>
      </c>
      <c r="J25">
        <f t="shared" si="4"/>
        <v>595</v>
      </c>
      <c r="K25">
        <v>4</v>
      </c>
      <c r="L25">
        <f t="shared" ref="L25:L88" si="10">L24*1.7</f>
        <v>1445</v>
      </c>
      <c r="M25" s="2">
        <f>$M$12^2*$N$12/(4*L25*$L$12)</f>
        <v>2.0761245674740483</v>
      </c>
      <c r="N25">
        <f t="shared" si="5"/>
        <v>4.4031435962619048E-2</v>
      </c>
      <c r="O25" s="4">
        <f>$K$12/(4*PI()*$L$12)*N25</f>
        <v>8.1109035704688293E-3</v>
      </c>
      <c r="P25" s="1">
        <f t="shared" si="9"/>
        <v>-1.0775733049173259</v>
      </c>
      <c r="Q25" s="1">
        <f t="shared" si="9"/>
        <v>0.49715031368734752</v>
      </c>
      <c r="R25" s="1">
        <f t="shared" si="9"/>
        <v>-0.19352737124507471</v>
      </c>
      <c r="S25" s="1">
        <f t="shared" si="9"/>
        <v>6.4285908787291249E-2</v>
      </c>
      <c r="T25" s="1">
        <f t="shared" si="9"/>
        <v>-1.8536882579957108E-2</v>
      </c>
      <c r="U25" s="1">
        <f t="shared" si="9"/>
        <v>4.7124339586078357E-3</v>
      </c>
      <c r="V25" s="1">
        <f t="shared" si="9"/>
        <v>-1.0700812406008277E-3</v>
      </c>
      <c r="W25" s="1">
        <f t="shared" si="9"/>
        <v>2.1941945212883819E-4</v>
      </c>
      <c r="X25" s="1">
        <f t="shared" si="9"/>
        <v>-4.0998790363173911E-5</v>
      </c>
      <c r="Y25" s="1">
        <f t="shared" si="9"/>
        <v>7.0345947032812898E-6</v>
      </c>
      <c r="Z25" s="1">
        <f t="shared" si="7"/>
        <v>-1.1156364148802505E-6</v>
      </c>
      <c r="AA25" s="1">
        <f t="shared" si="7"/>
        <v>1.6446391734685618E-7</v>
      </c>
      <c r="AB25" s="1">
        <f t="shared" si="7"/>
        <v>-2.264703331871828E-8</v>
      </c>
      <c r="AC25" s="1">
        <f t="shared" si="7"/>
        <v>2.9255683179889811E-9</v>
      </c>
      <c r="AD25" s="1">
        <f t="shared" si="7"/>
        <v>-3.5588931203910074E-10</v>
      </c>
      <c r="AE25" s="1">
        <f t="shared" si="7"/>
        <v>4.0906327696930915E-11</v>
      </c>
      <c r="AF25" s="1">
        <f t="shared" si="7"/>
        <v>-4.456026982236482E-12</v>
      </c>
      <c r="AG25" s="1">
        <f t="shared" si="7"/>
        <v>4.6128201562512822E-13</v>
      </c>
    </row>
    <row r="26" spans="1:33" x14ac:dyDescent="0.25">
      <c r="A26">
        <v>21</v>
      </c>
      <c r="B26" s="1">
        <f t="shared" si="1"/>
        <v>1.9572941063391263E-20</v>
      </c>
      <c r="C26">
        <f t="shared" si="0"/>
        <v>3.6453587047627294</v>
      </c>
      <c r="D26">
        <f t="shared" si="2"/>
        <v>0.60083626703930637</v>
      </c>
      <c r="H26">
        <f t="shared" si="8"/>
        <v>2.8431712962962964E-2</v>
      </c>
      <c r="I26">
        <v>1</v>
      </c>
      <c r="J26">
        <f t="shared" si="4"/>
        <v>1011.5</v>
      </c>
      <c r="K26">
        <v>5</v>
      </c>
      <c r="L26">
        <f t="shared" si="10"/>
        <v>2456.5</v>
      </c>
      <c r="M26" s="2">
        <f>$M$12^2*$N$12/(4*L26*$L$12)</f>
        <v>1.2212497455729696</v>
      </c>
      <c r="N26">
        <f t="shared" si="5"/>
        <v>0.15317714124932413</v>
      </c>
      <c r="O26" s="4">
        <f>$K$12/(4*PI()*$L$12)*N26</f>
        <v>2.8216318516800228E-2</v>
      </c>
      <c r="P26" s="1">
        <f t="shared" si="9"/>
        <v>-0.37286273526551078</v>
      </c>
      <c r="Q26" s="1">
        <f t="shared" si="9"/>
        <v>0.1011907823503659</v>
      </c>
      <c r="R26" s="1">
        <f t="shared" si="9"/>
        <v>-2.3171103224946397E-2</v>
      </c>
      <c r="S26" s="1">
        <f t="shared" si="9"/>
        <v>4.5276326268977284E-3</v>
      </c>
      <c r="T26" s="1">
        <f t="shared" si="9"/>
        <v>-7.6796808245093438E-4</v>
      </c>
      <c r="U26" s="1">
        <f t="shared" si="9"/>
        <v>1.1484255003690182E-4</v>
      </c>
      <c r="V26" s="1">
        <f t="shared" si="9"/>
        <v>-1.5340000704603468E-5</v>
      </c>
      <c r="W26" s="1">
        <f t="shared" si="9"/>
        <v>1.8502688353171516E-6</v>
      </c>
      <c r="X26" s="1">
        <f t="shared" si="9"/>
        <v>-2.0336763099353998E-7</v>
      </c>
      <c r="Y26" s="1">
        <f t="shared" si="9"/>
        <v>2.052584029823457E-8</v>
      </c>
      <c r="Z26" s="1">
        <f t="shared" si="7"/>
        <v>-1.9148538170888482E-9</v>
      </c>
      <c r="AA26" s="1">
        <f t="shared" si="7"/>
        <v>1.6604838368727944E-10</v>
      </c>
      <c r="AB26" s="1">
        <f t="shared" si="7"/>
        <v>-1.3450128072967384E-11</v>
      </c>
      <c r="AC26" s="1">
        <f t="shared" si="7"/>
        <v>1.0220600747488615E-12</v>
      </c>
      <c r="AD26" s="1">
        <f t="shared" si="7"/>
        <v>-7.313616833480495E-14</v>
      </c>
      <c r="AE26" s="1">
        <f t="shared" si="7"/>
        <v>4.9449149880172967E-15</v>
      </c>
      <c r="AF26" s="1">
        <f t="shared" si="7"/>
        <v>-3.1685986082386884E-16</v>
      </c>
      <c r="AG26" s="1">
        <f t="shared" si="7"/>
        <v>1.9294654956902641E-17</v>
      </c>
    </row>
    <row r="27" spans="1:33" x14ac:dyDescent="0.25">
      <c r="A27">
        <v>22</v>
      </c>
      <c r="B27" s="1">
        <f t="shared" si="1"/>
        <v>8.8967913924505741E-22</v>
      </c>
      <c r="C27">
        <f t="shared" si="0"/>
        <v>3.6908132502172748</v>
      </c>
      <c r="D27">
        <f t="shared" si="2"/>
        <v>0.59977079685895873</v>
      </c>
      <c r="H27">
        <f t="shared" si="8"/>
        <v>4.833391203703704E-2</v>
      </c>
      <c r="I27">
        <v>1</v>
      </c>
      <c r="J27">
        <f t="shared" si="4"/>
        <v>1719.5500000000002</v>
      </c>
      <c r="K27">
        <v>6</v>
      </c>
      <c r="L27">
        <f t="shared" si="10"/>
        <v>4176.05</v>
      </c>
      <c r="M27" s="2">
        <f>$M$12^2*$N$12/(4*L27*$L$12)</f>
        <v>0.71838220327821734</v>
      </c>
      <c r="N27">
        <f t="shared" si="5"/>
        <v>0.36101373405756892</v>
      </c>
      <c r="O27" s="4">
        <f>$K$12/(4*PI()*$L$12)*N27</f>
        <v>6.6501296642737295E-2</v>
      </c>
      <c r="P27" s="1">
        <f t="shared" si="9"/>
        <v>-0.1290182474967165</v>
      </c>
      <c r="Q27" s="1">
        <f t="shared" si="9"/>
        <v>2.0596536199952345E-2</v>
      </c>
      <c r="R27" s="1">
        <f t="shared" si="9"/>
        <v>-2.7742846978539991E-3</v>
      </c>
      <c r="S27" s="1">
        <f t="shared" si="9"/>
        <v>3.1887948060246391E-4</v>
      </c>
      <c r="T27" s="1">
        <f t="shared" si="9"/>
        <v>-3.1816297757696058E-5</v>
      </c>
      <c r="U27" s="1">
        <f t="shared" si="9"/>
        <v>2.7987259693872851E-6</v>
      </c>
      <c r="V27" s="1">
        <f t="shared" si="9"/>
        <v>-2.199044452784816E-7</v>
      </c>
      <c r="W27" s="1">
        <f t="shared" si="9"/>
        <v>1.5602512583686891E-8</v>
      </c>
      <c r="X27" s="1">
        <f t="shared" si="9"/>
        <v>-1.0087710629890591E-9</v>
      </c>
      <c r="Y27" s="1">
        <f t="shared" si="9"/>
        <v>5.989117180441236E-11</v>
      </c>
      <c r="Z27" s="1">
        <f t="shared" si="7"/>
        <v>-3.2866129967739451E-12</v>
      </c>
      <c r="AA27" s="1">
        <f t="shared" si="7"/>
        <v>1.676481149783639E-13</v>
      </c>
      <c r="AB27" s="1">
        <f t="shared" si="7"/>
        <v>-7.9880637182487801E-15</v>
      </c>
      <c r="AC27" s="1">
        <f t="shared" si="7"/>
        <v>3.5706115286130157E-16</v>
      </c>
      <c r="AD27" s="1">
        <f t="shared" si="7"/>
        <v>-1.5029670568216536E-17</v>
      </c>
      <c r="AE27" s="1">
        <f t="shared" si="7"/>
        <v>5.9776043500850779E-19</v>
      </c>
      <c r="AF27" s="1">
        <f t="shared" si="7"/>
        <v>-2.2531320344682955E-20</v>
      </c>
      <c r="AG27" s="1">
        <f t="shared" si="7"/>
        <v>8.0706313555582254E-22</v>
      </c>
    </row>
    <row r="28" spans="1:33" x14ac:dyDescent="0.25">
      <c r="A28">
        <v>23</v>
      </c>
      <c r="B28" s="1">
        <f t="shared" si="1"/>
        <v>3.8681701706306835E-23</v>
      </c>
      <c r="C28">
        <f t="shared" si="0"/>
        <v>3.7342915110868402</v>
      </c>
      <c r="D28">
        <f t="shared" si="2"/>
        <v>0.59879729515769053</v>
      </c>
      <c r="H28">
        <f t="shared" si="8"/>
        <v>8.2167650462962954E-2</v>
      </c>
      <c r="I28">
        <v>1</v>
      </c>
      <c r="J28">
        <f t="shared" si="4"/>
        <v>2923.2349999999997</v>
      </c>
      <c r="K28">
        <v>7</v>
      </c>
      <c r="L28">
        <f t="shared" si="10"/>
        <v>7099.2849999999999</v>
      </c>
      <c r="M28" s="2">
        <f>$M$12^2*$N$12/(4*L28*$L$12)</f>
        <v>0.42257776663424557</v>
      </c>
      <c r="N28">
        <f t="shared" si="5"/>
        <v>0.66598218752798222</v>
      </c>
      <c r="O28" s="4">
        <f>$K$12/(4*PI()*$L$12)*N28</f>
        <v>0.12267865411600923</v>
      </c>
      <c r="P28" s="1">
        <f t="shared" si="9"/>
        <v>-4.4642992213396723E-2</v>
      </c>
      <c r="Q28" s="1">
        <f t="shared" si="9"/>
        <v>4.1922524323127113E-3</v>
      </c>
      <c r="R28" s="1">
        <f t="shared" si="9"/>
        <v>-3.3216612562756673E-4</v>
      </c>
      <c r="S28" s="1">
        <f t="shared" si="9"/>
        <v>2.2458563123079584E-5</v>
      </c>
      <c r="T28" s="1">
        <f t="shared" si="9"/>
        <v>-1.3181235342173882E-6</v>
      </c>
      <c r="U28" s="1">
        <f t="shared" si="9"/>
        <v>6.8205269294402756E-8</v>
      </c>
      <c r="V28" s="1">
        <f t="shared" si="9"/>
        <v>-3.1524095718408125E-9</v>
      </c>
      <c r="W28" s="1">
        <f t="shared" si="9"/>
        <v>1.3156920458122556E-10</v>
      </c>
      <c r="X28" s="1">
        <f t="shared" si="9"/>
        <v>-5.0038398566800599E-12</v>
      </c>
      <c r="Y28" s="1">
        <f t="shared" si="9"/>
        <v>1.7475301415134569E-13</v>
      </c>
      <c r="Z28" s="1">
        <f t="shared" si="7"/>
        <v>-5.641070296940709E-15</v>
      </c>
      <c r="AA28" s="1">
        <f t="shared" si="7"/>
        <v>1.6926325828459067E-16</v>
      </c>
      <c r="AB28" s="1">
        <f t="shared" si="7"/>
        <v>-4.7441304365754644E-18</v>
      </c>
      <c r="AC28" s="1">
        <f t="shared" si="7"/>
        <v>1.2474087388059785E-19</v>
      </c>
      <c r="AD28" s="1">
        <f t="shared" si="7"/>
        <v>-3.0886359311992459E-21</v>
      </c>
      <c r="AE28" s="1">
        <f t="shared" si="7"/>
        <v>7.2259591626433815E-23</v>
      </c>
      <c r="AF28" s="1">
        <f t="shared" si="7"/>
        <v>-1.6021606370549922E-24</v>
      </c>
      <c r="AG28" s="1">
        <f t="shared" si="7"/>
        <v>3.3758100687889128E-26</v>
      </c>
    </row>
    <row r="29" spans="1:33" x14ac:dyDescent="0.25">
      <c r="A29">
        <v>24</v>
      </c>
      <c r="B29" s="1">
        <f t="shared" si="1"/>
        <v>1.6117375710961184E-24</v>
      </c>
      <c r="C29">
        <f t="shared" si="0"/>
        <v>3.7759581777535067</v>
      </c>
      <c r="D29">
        <f t="shared" si="2"/>
        <v>0.59790434740556098</v>
      </c>
      <c r="H29">
        <f t="shared" si="8"/>
        <v>0.13968500578703705</v>
      </c>
      <c r="I29">
        <v>1</v>
      </c>
      <c r="J29">
        <f t="shared" si="4"/>
        <v>4969.4994999999999</v>
      </c>
      <c r="K29">
        <v>8</v>
      </c>
      <c r="L29">
        <f t="shared" si="10"/>
        <v>12068.7845</v>
      </c>
      <c r="M29" s="2">
        <f>$M$12^2*$N$12/(4*L29*$L$12)</f>
        <v>0.24857515684367384</v>
      </c>
      <c r="N29">
        <f t="shared" si="5"/>
        <v>1.0487371831918495</v>
      </c>
      <c r="O29" s="4">
        <f>$K$12/(4*PI()*$L$12)*N29</f>
        <v>0.19318484572830258</v>
      </c>
      <c r="P29" s="1">
        <f t="shared" si="9"/>
        <v>-1.5447402149964262E-2</v>
      </c>
      <c r="Q29" s="1">
        <f t="shared" si="9"/>
        <v>8.5329786938992695E-4</v>
      </c>
      <c r="R29" s="1">
        <f t="shared" si="9"/>
        <v>-3.9770372197120089E-5</v>
      </c>
      <c r="S29" s="1">
        <f t="shared" si="9"/>
        <v>1.5817482410608659E-6</v>
      </c>
      <c r="T29" s="1">
        <f t="shared" si="9"/>
        <v>-5.4608794042904154E-8</v>
      </c>
      <c r="U29" s="1">
        <f t="shared" si="9"/>
        <v>1.6621701482765856E-9</v>
      </c>
      <c r="V29" s="1">
        <f t="shared" si="9"/>
        <v>-4.5190928705641783E-11</v>
      </c>
      <c r="W29" s="1">
        <f t="shared" si="9"/>
        <v>1.1094658953991297E-12</v>
      </c>
      <c r="X29" s="1">
        <f t="shared" si="9"/>
        <v>-2.4820709306539114E-14</v>
      </c>
      <c r="Y29" s="1">
        <f t="shared" si="9"/>
        <v>5.0990179411935497E-16</v>
      </c>
      <c r="Z29" s="1">
        <f t="shared" si="7"/>
        <v>-9.682209048117937E-18</v>
      </c>
      <c r="AA29" s="1">
        <f t="shared" si="7"/>
        <v>1.7089396208727723E-19</v>
      </c>
      <c r="AB29" s="1">
        <f t="shared" si="7"/>
        <v>-2.8175505846084857E-21</v>
      </c>
      <c r="AC29" s="1">
        <f t="shared" si="7"/>
        <v>4.3578769327895778E-23</v>
      </c>
      <c r="AD29" s="1">
        <f t="shared" si="7"/>
        <v>-6.3472262230874863E-25</v>
      </c>
      <c r="AE29" s="1">
        <f t="shared" si="7"/>
        <v>8.7350187068581394E-27</v>
      </c>
      <c r="AF29" s="1">
        <f t="shared" si="7"/>
        <v>-1.1392668816828604E-28</v>
      </c>
      <c r="AG29" s="1">
        <f t="shared" si="7"/>
        <v>1.4120448721385497E-30</v>
      </c>
    </row>
    <row r="30" spans="1:33" x14ac:dyDescent="0.25">
      <c r="A30">
        <v>25</v>
      </c>
      <c r="B30" s="1">
        <f t="shared" si="1"/>
        <v>6.4469502843844747E-26</v>
      </c>
      <c r="C30">
        <f t="shared" si="0"/>
        <v>3.8159581777535068</v>
      </c>
      <c r="D30">
        <f t="shared" si="2"/>
        <v>0.5970823528853062</v>
      </c>
      <c r="H30">
        <f t="shared" si="8"/>
        <v>0.23746450983796294</v>
      </c>
      <c r="I30">
        <v>1</v>
      </c>
      <c r="J30">
        <f t="shared" si="4"/>
        <v>8448.1491499999993</v>
      </c>
      <c r="K30">
        <v>9</v>
      </c>
      <c r="L30">
        <f t="shared" si="10"/>
        <v>20516.933649999999</v>
      </c>
      <c r="M30" s="2">
        <f>$M$12^2*$N$12/(4*L30*$L$12)</f>
        <v>0.14622068049627873</v>
      </c>
      <c r="N30">
        <f t="shared" si="5"/>
        <v>1.4864672110431438</v>
      </c>
      <c r="O30" s="4">
        <f>$K$12/(4*PI()*$L$12)*N30</f>
        <v>0.27381782914530084</v>
      </c>
      <c r="P30" s="1">
        <f t="shared" si="9"/>
        <v>-5.3451218511987066E-3</v>
      </c>
      <c r="Q30" s="1">
        <f t="shared" si="9"/>
        <v>1.7368163431506756E-4</v>
      </c>
      <c r="R30" s="1">
        <f t="shared" si="9"/>
        <v>-4.7617212673603141E-6</v>
      </c>
      <c r="S30" s="1">
        <f t="shared" si="9"/>
        <v>1.1140193984752448E-7</v>
      </c>
      <c r="T30" s="1">
        <f t="shared" si="9"/>
        <v>-2.2623982573764632E-9</v>
      </c>
      <c r="U30" s="1">
        <f t="shared" si="9"/>
        <v>4.0507275030267141E-11</v>
      </c>
      <c r="V30" s="1">
        <f t="shared" si="9"/>
        <v>-6.478282693723291E-13</v>
      </c>
      <c r="W30" s="1">
        <f t="shared" si="9"/>
        <v>9.3556434955405938E-15</v>
      </c>
      <c r="X30" s="1">
        <f t="shared" si="9"/>
        <v>-1.2311897025586768E-16</v>
      </c>
      <c r="Y30" s="1">
        <f t="shared" si="9"/>
        <v>1.4878131911416588E-18</v>
      </c>
      <c r="Z30" s="1">
        <f t="shared" si="7"/>
        <v>-1.6618330762922269E-20</v>
      </c>
      <c r="AA30" s="1">
        <f t="shared" si="7"/>
        <v>1.7254037629822984E-22</v>
      </c>
      <c r="AB30" s="1">
        <f t="shared" si="7"/>
        <v>-1.6733501329609448E-24</v>
      </c>
      <c r="AC30" s="1">
        <f t="shared" si="7"/>
        <v>1.5224433476005467E-26</v>
      </c>
      <c r="AD30" s="1">
        <f t="shared" si="7"/>
        <v>-1.3043713025577218E-28</v>
      </c>
      <c r="AE30" s="1">
        <f t="shared" si="7"/>
        <v>1.0559228206494536E-30</v>
      </c>
      <c r="AF30" s="1">
        <f t="shared" si="7"/>
        <v>-8.1011166900540864E-33</v>
      </c>
      <c r="AG30" s="1">
        <f t="shared" si="7"/>
        <v>5.9063474552882135E-35</v>
      </c>
    </row>
    <row r="31" spans="1:33" x14ac:dyDescent="0.25">
      <c r="A31">
        <v>26</v>
      </c>
      <c r="B31" s="1">
        <f t="shared" si="1"/>
        <v>2.4795962632247969E-27</v>
      </c>
      <c r="C31">
        <f t="shared" si="0"/>
        <v>3.8544197162150451</v>
      </c>
      <c r="D31">
        <f t="shared" si="2"/>
        <v>0.59632317819356295</v>
      </c>
      <c r="H31">
        <f t="shared" si="8"/>
        <v>0.40368966672453704</v>
      </c>
      <c r="I31">
        <v>1</v>
      </c>
      <c r="J31">
        <f t="shared" si="4"/>
        <v>14361.853555000002</v>
      </c>
      <c r="K31">
        <v>10</v>
      </c>
      <c r="L31">
        <f t="shared" si="10"/>
        <v>34878.787205000001</v>
      </c>
      <c r="M31" s="2">
        <f>$M$12^2*$N$12/(4*L31*$L$12)</f>
        <v>8.6012164997811016E-2</v>
      </c>
      <c r="N31">
        <f t="shared" si="5"/>
        <v>1.9602483053062474</v>
      </c>
      <c r="O31" s="4">
        <f>$K$12/(4*PI()*$L$12)*N31</f>
        <v>0.36109167532060193</v>
      </c>
      <c r="P31" s="1">
        <f t="shared" si="9"/>
        <v>-1.8495231319026666E-3</v>
      </c>
      <c r="Q31" s="1">
        <f t="shared" si="9"/>
        <v>3.5351441952995638E-5</v>
      </c>
      <c r="R31" s="1">
        <f t="shared" si="9"/>
        <v>-5.7012263590717483E-7</v>
      </c>
      <c r="S31" s="1">
        <f t="shared" si="9"/>
        <v>7.8459971565815779E-9</v>
      </c>
      <c r="T31" s="1">
        <f t="shared" si="9"/>
        <v>-9.3729333611701477E-11</v>
      </c>
      <c r="U31" s="1">
        <f t="shared" si="9"/>
        <v>9.8716688666259691E-13</v>
      </c>
      <c r="V31" s="1">
        <f t="shared" si="9"/>
        <v>-9.2868519992498574E-15</v>
      </c>
      <c r="W31" s="1">
        <f t="shared" si="9"/>
        <v>7.8892073725405407E-17</v>
      </c>
      <c r="X31" s="1">
        <f t="shared" si="9"/>
        <v>-6.1071102560601378E-19</v>
      </c>
      <c r="Y31" s="1">
        <f t="shared" si="9"/>
        <v>4.34120475209974E-21</v>
      </c>
      <c r="Z31" s="1">
        <f t="shared" si="7"/>
        <v>-2.8523337595109196E-23</v>
      </c>
      <c r="AA31" s="1">
        <f t="shared" si="7"/>
        <v>1.7420265227352415E-25</v>
      </c>
      <c r="AB31" s="1">
        <f t="shared" si="7"/>
        <v>-9.9380670671064555E-28</v>
      </c>
      <c r="AC31" s="1">
        <f t="shared" si="7"/>
        <v>5.3187223558639171E-30</v>
      </c>
      <c r="AD31" s="1">
        <f t="shared" si="7"/>
        <v>-2.6805165518561332E-32</v>
      </c>
      <c r="AE31" s="1">
        <f t="shared" si="7"/>
        <v>1.27644031522554E-34</v>
      </c>
      <c r="AF31" s="1">
        <f t="shared" si="7"/>
        <v>-5.7605546760852776E-37</v>
      </c>
      <c r="AG31" s="1">
        <f t="shared" si="7"/>
        <v>2.4705263232715945E-39</v>
      </c>
    </row>
    <row r="32" spans="1:33" x14ac:dyDescent="0.25">
      <c r="A32">
        <v>27</v>
      </c>
      <c r="B32" s="1">
        <f t="shared" si="1"/>
        <v>9.183689863795546E-29</v>
      </c>
      <c r="C32">
        <f t="shared" si="0"/>
        <v>3.8914567532520823</v>
      </c>
      <c r="D32">
        <f t="shared" si="2"/>
        <v>0.59561988724775317</v>
      </c>
      <c r="H32">
        <f t="shared" si="8"/>
        <v>0.68627243343171296</v>
      </c>
      <c r="I32">
        <v>1</v>
      </c>
      <c r="J32">
        <f t="shared" si="4"/>
        <v>24415.151043500002</v>
      </c>
      <c r="K32">
        <v>11</v>
      </c>
      <c r="L32">
        <f t="shared" si="10"/>
        <v>59293.938248500002</v>
      </c>
      <c r="M32" s="2">
        <f>$M$12^2*$N$12/(4*L32*$L$12)</f>
        <v>5.0595391175182955E-2</v>
      </c>
      <c r="N32">
        <f t="shared" si="5"/>
        <v>2.4566416709807415</v>
      </c>
      <c r="O32" s="4">
        <f>$K$12/(4*PI()*$L$12)*N32</f>
        <v>0.45253086266448911</v>
      </c>
      <c r="P32" s="1">
        <f t="shared" si="9"/>
        <v>-6.3997340204244529E-4</v>
      </c>
      <c r="Q32" s="1">
        <f t="shared" si="9"/>
        <v>7.1954899151222556E-6</v>
      </c>
      <c r="R32" s="1">
        <f t="shared" si="9"/>
        <v>-6.8260992553630226E-8</v>
      </c>
      <c r="S32" s="1">
        <f t="shared" si="9"/>
        <v>5.525906592411475E-10</v>
      </c>
      <c r="T32" s="1">
        <f t="shared" si="9"/>
        <v>-3.8831306338969565E-12</v>
      </c>
      <c r="U32" s="1">
        <f t="shared" si="9"/>
        <v>2.4057368988532977E-14</v>
      </c>
      <c r="V32" s="1">
        <f t="shared" si="9"/>
        <v>-1.3313037441162175E-16</v>
      </c>
      <c r="W32" s="1">
        <f t="shared" si="9"/>
        <v>6.6526255512637721E-19</v>
      </c>
      <c r="X32" s="1">
        <f t="shared" si="9"/>
        <v>-3.0293297289738692E-21</v>
      </c>
      <c r="Y32" s="1">
        <f t="shared" si="9"/>
        <v>1.2666952283970567E-23</v>
      </c>
      <c r="Z32" s="1">
        <f t="shared" si="7"/>
        <v>-4.8956829610094086E-26</v>
      </c>
      <c r="AA32" s="1">
        <f t="shared" si="7"/>
        <v>1.7588094282741939E-28</v>
      </c>
      <c r="AB32" s="1">
        <f t="shared" si="7"/>
        <v>-5.902242159896559E-31</v>
      </c>
      <c r="AC32" s="1">
        <f t="shared" si="7"/>
        <v>1.8581188944305435E-33</v>
      </c>
      <c r="AD32" s="1">
        <f t="shared" si="7"/>
        <v>-5.5085304090065536E-36</v>
      </c>
      <c r="AE32" s="1">
        <f t="shared" si="7"/>
        <v>1.5430103852959288E-38</v>
      </c>
      <c r="AF32" s="1">
        <f t="shared" si="7"/>
        <v>-4.0962241930064627E-41</v>
      </c>
      <c r="AG32" s="1">
        <f t="shared" si="7"/>
        <v>1.0333798274114631E-43</v>
      </c>
    </row>
    <row r="33" spans="1:33" x14ac:dyDescent="0.25">
      <c r="A33">
        <v>28</v>
      </c>
      <c r="B33" s="1">
        <f t="shared" si="1"/>
        <v>3.2798892370698385E-30</v>
      </c>
      <c r="C33">
        <f t="shared" si="0"/>
        <v>3.9271710389663679</v>
      </c>
      <c r="D33">
        <f t="shared" si="2"/>
        <v>0.59496652879116407</v>
      </c>
      <c r="H33">
        <f t="shared" si="8"/>
        <v>1.166663136833912</v>
      </c>
      <c r="I33">
        <v>1</v>
      </c>
      <c r="J33">
        <f t="shared" si="4"/>
        <v>41505.756773950001</v>
      </c>
      <c r="K33">
        <v>12</v>
      </c>
      <c r="L33">
        <f t="shared" si="10"/>
        <v>100799.69502245</v>
      </c>
      <c r="M33" s="2">
        <f>$M$12^2*$N$12/(4*L33*$L$12)</f>
        <v>2.9761994808931148E-2</v>
      </c>
      <c r="N33">
        <f t="shared" si="5"/>
        <v>2.966849383664846</v>
      </c>
      <c r="O33" s="4">
        <f>$K$12/(4*PI()*$L$12)*N33</f>
        <v>0.54651475094838342</v>
      </c>
      <c r="P33" s="1">
        <f t="shared" si="9"/>
        <v>-2.2144408375171114E-4</v>
      </c>
      <c r="Q33" s="1">
        <f t="shared" si="9"/>
        <v>1.464581704685987E-6</v>
      </c>
      <c r="R33" s="1">
        <f t="shared" si="9"/>
        <v>-8.1729137047724769E-9</v>
      </c>
      <c r="S33" s="1">
        <f t="shared" si="9"/>
        <v>3.891875444084491E-11</v>
      </c>
      <c r="T33" s="1">
        <f t="shared" si="9"/>
        <v>-1.6087496772756838E-13</v>
      </c>
      <c r="U33" s="1">
        <f t="shared" si="9"/>
        <v>5.8628081074222728E-16</v>
      </c>
      <c r="V33" s="1">
        <f t="shared" si="9"/>
        <v>-1.9084719550187934E-18</v>
      </c>
      <c r="W33" s="1">
        <f t="shared" si="9"/>
        <v>5.6098698684701236E-21</v>
      </c>
      <c r="X33" s="1">
        <f t="shared" si="9"/>
        <v>-1.5026482611376839E-23</v>
      </c>
      <c r="Y33" s="1">
        <f t="shared" si="9"/>
        <v>3.6960173345148073E-26</v>
      </c>
      <c r="Z33" s="1">
        <f t="shared" si="7"/>
        <v>-8.4028426108266751E-29</v>
      </c>
      <c r="AA33" s="1">
        <f t="shared" si="7"/>
        <v>1.7757540224640639E-31</v>
      </c>
      <c r="AB33" s="1">
        <f t="shared" si="7"/>
        <v>-3.5053559488810352E-34</v>
      </c>
      <c r="AC33" s="1">
        <f t="shared" si="7"/>
        <v>6.4914195455855393E-37</v>
      </c>
      <c r="AD33" s="1">
        <f t="shared" si="7"/>
        <v>-1.132017157138541E-39</v>
      </c>
      <c r="AE33" s="1">
        <f t="shared" si="7"/>
        <v>1.8652505884776885E-42</v>
      </c>
      <c r="AF33" s="1">
        <f t="shared" si="7"/>
        <v>-2.9127494803632362E-45</v>
      </c>
      <c r="AG33" s="1">
        <f t="shared" si="7"/>
        <v>4.3224549264741704E-48</v>
      </c>
    </row>
    <row r="34" spans="1:33" x14ac:dyDescent="0.25">
      <c r="A34">
        <v>29</v>
      </c>
      <c r="B34" s="1">
        <f t="shared" si="1"/>
        <v>1.1309962886447718E-31</v>
      </c>
      <c r="C34">
        <f t="shared" si="0"/>
        <v>3.9616537975870574</v>
      </c>
      <c r="D34">
        <f t="shared" si="2"/>
        <v>0.59435796760058324</v>
      </c>
      <c r="H34">
        <f t="shared" si="8"/>
        <v>1.9833273326176506</v>
      </c>
      <c r="I34">
        <v>1</v>
      </c>
      <c r="J34">
        <f t="shared" si="4"/>
        <v>70559.786515715008</v>
      </c>
      <c r="K34">
        <v>13</v>
      </c>
      <c r="L34">
        <f t="shared" si="10"/>
        <v>171359.48153816501</v>
      </c>
      <c r="M34" s="2">
        <f>$M$12^2*$N$12/(4*L34*$L$12)</f>
        <v>1.7507055769959499E-2</v>
      </c>
      <c r="N34">
        <f t="shared" si="5"/>
        <v>3.4853663562013413</v>
      </c>
      <c r="O34" s="4">
        <f>$K$12/(4*PI()*$L$12)*N34</f>
        <v>0.6420292639764249</v>
      </c>
      <c r="P34" s="1">
        <f t="shared" si="9"/>
        <v>-7.6624250433118054E-5</v>
      </c>
      <c r="Q34" s="1">
        <f t="shared" si="9"/>
        <v>2.9810333903643136E-7</v>
      </c>
      <c r="R34" s="1">
        <f t="shared" si="9"/>
        <v>-9.7854595907286546E-10</v>
      </c>
      <c r="S34" s="1">
        <f t="shared" si="9"/>
        <v>2.7410333886331458E-12</v>
      </c>
      <c r="T34" s="1">
        <f t="shared" si="9"/>
        <v>-6.6649200558502156E-15</v>
      </c>
      <c r="U34" s="1">
        <f t="shared" si="9"/>
        <v>1.4287729851439754E-17</v>
      </c>
      <c r="V34" s="1">
        <f t="shared" si="9"/>
        <v>-2.7358634114795253E-20</v>
      </c>
      <c r="W34" s="1">
        <f t="shared" si="9"/>
        <v>4.7305593406186377E-23</v>
      </c>
      <c r="X34" s="1">
        <f t="shared" si="9"/>
        <v>-7.4536349579381996E-26</v>
      </c>
      <c r="Y34" s="1">
        <f t="shared" si="9"/>
        <v>1.0784396933681306E-28</v>
      </c>
      <c r="Z34" s="1">
        <f t="shared" si="7"/>
        <v>-1.4422454334699494E-31</v>
      </c>
      <c r="AA34" s="1">
        <f t="shared" si="7"/>
        <v>1.7928618630339276E-34</v>
      </c>
      <c r="AB34" s="1">
        <f t="shared" si="7"/>
        <v>-2.0818394087326023E-37</v>
      </c>
      <c r="AC34" s="1">
        <f t="shared" si="7"/>
        <v>2.2678057815952733E-40</v>
      </c>
      <c r="AD34" s="1">
        <f t="shared" si="7"/>
        <v>-2.3263243531538111E-43</v>
      </c>
      <c r="AE34" s="1">
        <f t="shared" si="7"/>
        <v>2.2547870001206217E-46</v>
      </c>
      <c r="AF34" s="1">
        <f t="shared" si="7"/>
        <v>-2.0712024380504749E-49</v>
      </c>
      <c r="AG34" s="1">
        <f t="shared" si="7"/>
        <v>1.8080105780854945E-52</v>
      </c>
    </row>
    <row r="35" spans="1:33" x14ac:dyDescent="0.25">
      <c r="A35">
        <v>30</v>
      </c>
      <c r="B35" s="1">
        <f t="shared" si="1"/>
        <v>3.7699876288159047E-33</v>
      </c>
      <c r="C35">
        <f t="shared" si="0"/>
        <v>3.9949871309203906</v>
      </c>
      <c r="D35">
        <f t="shared" si="2"/>
        <v>0.59378974925823513</v>
      </c>
      <c r="H35">
        <f t="shared" si="8"/>
        <v>3.3716564654500054</v>
      </c>
      <c r="I35">
        <v>1</v>
      </c>
      <c r="J35">
        <f t="shared" si="4"/>
        <v>119951.63707671547</v>
      </c>
      <c r="K35">
        <v>14</v>
      </c>
      <c r="L35">
        <f t="shared" si="10"/>
        <v>291311.11861488048</v>
      </c>
      <c r="M35" s="2">
        <f>$M$12^2*$N$12/(4*L35*$L$12)</f>
        <v>1.0298268099976176E-2</v>
      </c>
      <c r="N35">
        <f t="shared" si="5"/>
        <v>4.0088356936944383</v>
      </c>
      <c r="O35" s="4">
        <f>$K$12/(4*PI()*$L$12)*N35</f>
        <v>0.7384560378410846</v>
      </c>
      <c r="P35" s="1">
        <f t="shared" si="9"/>
        <v>-2.6513581464746728E-5</v>
      </c>
      <c r="Q35" s="1">
        <f t="shared" si="9"/>
        <v>6.0676437825449082E-8</v>
      </c>
      <c r="R35" s="1">
        <f t="shared" si="9"/>
        <v>-1.1716166701462688E-10</v>
      </c>
      <c r="S35" s="1">
        <f t="shared" si="9"/>
        <v>1.9304996127308208E-13</v>
      </c>
      <c r="T35" s="1">
        <f t="shared" si="9"/>
        <v>-2.7612225803891903E-16</v>
      </c>
      <c r="U35" s="1">
        <f t="shared" si="9"/>
        <v>3.4819359693741921E-19</v>
      </c>
      <c r="V35" s="1">
        <f t="shared" si="9"/>
        <v>-3.9219589193275165E-22</v>
      </c>
      <c r="W35" s="1">
        <f t="shared" si="9"/>
        <v>3.9890750052669238E-25</v>
      </c>
      <c r="X35" s="1">
        <f t="shared" si="9"/>
        <v>-3.6972507487637388E-28</v>
      </c>
      <c r="Y35" s="1">
        <f t="shared" si="9"/>
        <v>3.1467173093889789E-31</v>
      </c>
      <c r="Z35" s="1">
        <f t="shared" si="7"/>
        <v>-2.4754383566399806E-34</v>
      </c>
      <c r="AA35" s="1">
        <f t="shared" si="7"/>
        <v>1.8101345227202104E-37</v>
      </c>
      <c r="AB35" s="1">
        <f t="shared" si="7"/>
        <v>-1.2364094793670245E-40</v>
      </c>
      <c r="AC35" s="1">
        <f t="shared" si="7"/>
        <v>7.9226785865880062E-44</v>
      </c>
      <c r="AD35" s="1">
        <f t="shared" si="7"/>
        <v>-4.7806563371849771E-47</v>
      </c>
      <c r="AE35" s="1">
        <f t="shared" si="7"/>
        <v>2.7256736694356263E-50</v>
      </c>
      <c r="AF35" s="1">
        <f t="shared" si="7"/>
        <v>-1.4727938562197426E-53</v>
      </c>
      <c r="AG35" s="1">
        <f t="shared" si="7"/>
        <v>7.562605755464713E-57</v>
      </c>
    </row>
    <row r="36" spans="1:33" x14ac:dyDescent="0.25">
      <c r="A36">
        <v>31</v>
      </c>
      <c r="B36" s="1">
        <f t="shared" si="1"/>
        <v>1.2161250415535179E-34</v>
      </c>
      <c r="C36">
        <f t="shared" si="0"/>
        <v>4.02724519543652</v>
      </c>
      <c r="D36">
        <f t="shared" si="2"/>
        <v>0.59325799095137377</v>
      </c>
      <c r="H36">
        <f t="shared" si="8"/>
        <v>5.7318159912650097</v>
      </c>
      <c r="I36">
        <v>1</v>
      </c>
      <c r="J36">
        <f t="shared" si="4"/>
        <v>203917.78303041635</v>
      </c>
      <c r="K36">
        <v>15</v>
      </c>
      <c r="L36">
        <f t="shared" si="10"/>
        <v>495228.90164529684</v>
      </c>
      <c r="M36" s="2">
        <f>$M$12^2*$N$12/(4*L36*$L$12)</f>
        <v>6.0578047646918688E-3</v>
      </c>
      <c r="N36">
        <f t="shared" si="5"/>
        <v>4.5352407725298445</v>
      </c>
      <c r="O36" s="4">
        <f>$K$12/(4*PI()*$L$12)*N36</f>
        <v>0.83542359613429495</v>
      </c>
      <c r="P36" s="1">
        <f t="shared" si="9"/>
        <v>-9.1742496417808773E-6</v>
      </c>
      <c r="Q36" s="1">
        <f t="shared" si="9"/>
        <v>1.2350180709433971E-8</v>
      </c>
      <c r="R36" s="1">
        <f t="shared" si="9"/>
        <v>-1.4027809414952759E-11</v>
      </c>
      <c r="S36" s="1">
        <f t="shared" si="9"/>
        <v>1.3596436913934443E-14</v>
      </c>
      <c r="T36" s="1">
        <f t="shared" si="9"/>
        <v>-1.1439522266675625E-17</v>
      </c>
      <c r="U36" s="1">
        <f t="shared" si="9"/>
        <v>8.4855174481060811E-21</v>
      </c>
      <c r="V36" s="1">
        <f t="shared" si="9"/>
        <v>-5.6222696280639221E-24</v>
      </c>
      <c r="W36" s="1">
        <f t="shared" si="9"/>
        <v>3.3638135053104205E-27</v>
      </c>
      <c r="X36" s="1">
        <f t="shared" si="9"/>
        <v>-1.8339592932003889E-30</v>
      </c>
      <c r="Y36" s="1">
        <f t="shared" si="9"/>
        <v>9.1816259046283047E-34</v>
      </c>
      <c r="Z36" s="1">
        <f t="shared" si="7"/>
        <v>-4.2487879769405001E-37</v>
      </c>
      <c r="AA36" s="1">
        <f t="shared" si="7"/>
        <v>1.8275735894112912E-40</v>
      </c>
      <c r="AB36" s="1">
        <f t="shared" si="7"/>
        <v>-7.343065916882125E-44</v>
      </c>
      <c r="AC36" s="1">
        <f t="shared" si="7"/>
        <v>2.7678223812546223E-47</v>
      </c>
      <c r="AD36" s="1">
        <f t="shared" si="7"/>
        <v>-9.8243716458896745E-51</v>
      </c>
      <c r="AE36" s="1">
        <f t="shared" si="7"/>
        <v>3.2948996742740026E-54</v>
      </c>
      <c r="AF36" s="1">
        <f t="shared" si="7"/>
        <v>-1.0472765496357362E-57</v>
      </c>
      <c r="AG36" s="1">
        <f t="shared" si="7"/>
        <v>3.163311459889242E-61</v>
      </c>
    </row>
    <row r="37" spans="1:33" x14ac:dyDescent="0.25">
      <c r="A37">
        <v>32</v>
      </c>
      <c r="B37" s="1">
        <f t="shared" si="1"/>
        <v>3.8003907548547434E-36</v>
      </c>
      <c r="C37">
        <f t="shared" si="0"/>
        <v>4.05849519543652</v>
      </c>
      <c r="D37">
        <f t="shared" si="2"/>
        <v>0.5927592926367935</v>
      </c>
      <c r="H37">
        <f t="shared" si="8"/>
        <v>9.7440871851505175</v>
      </c>
      <c r="I37">
        <v>1</v>
      </c>
      <c r="J37">
        <f t="shared" si="4"/>
        <v>346660.23115170782</v>
      </c>
      <c r="K37">
        <v>16</v>
      </c>
      <c r="L37">
        <f t="shared" si="10"/>
        <v>841889.13279700466</v>
      </c>
      <c r="M37" s="2">
        <f>$M$12^2*$N$12/(4*L37*$L$12)</f>
        <v>3.5634145674658048E-3</v>
      </c>
      <c r="N37">
        <f t="shared" si="5"/>
        <v>5.0633806233395164</v>
      </c>
      <c r="O37" s="4">
        <f>$K$12/(4*PI()*$L$12)*N37</f>
        <v>0.93271071175949805</v>
      </c>
      <c r="P37" s="1">
        <f t="shared" si="9"/>
        <v>-3.1744808449068773E-6</v>
      </c>
      <c r="Q37" s="1">
        <f t="shared" si="9"/>
        <v>2.5137758415294049E-9</v>
      </c>
      <c r="R37" s="1">
        <f t="shared" si="9"/>
        <v>-1.6795547724467802E-12</v>
      </c>
      <c r="S37" s="1">
        <f t="shared" si="9"/>
        <v>9.5759199087897138E-16</v>
      </c>
      <c r="T37" s="1">
        <f t="shared" si="9"/>
        <v>-4.7393017360926517E-19</v>
      </c>
      <c r="U37" s="1">
        <f t="shared" si="9"/>
        <v>2.0679302260418612E-22</v>
      </c>
      <c r="V37" s="1">
        <f t="shared" si="9"/>
        <v>-8.0597263818535877E-26</v>
      </c>
      <c r="W37" s="1">
        <f t="shared" si="9"/>
        <v>2.8365576690257321E-29</v>
      </c>
      <c r="X37" s="1">
        <f t="shared" si="9"/>
        <v>-9.0970478273368272E-33</v>
      </c>
      <c r="Y37" s="1">
        <f t="shared" si="9"/>
        <v>2.6790539461872061E-36</v>
      </c>
      <c r="Z37" s="1">
        <f t="shared" si="7"/>
        <v>-7.292526281081434E-40</v>
      </c>
      <c r="AA37" s="1">
        <f t="shared" si="7"/>
        <v>1.8451806662934545E-43</v>
      </c>
      <c r="AB37" s="1">
        <f t="shared" si="7"/>
        <v>-4.3610646763465621E-47</v>
      </c>
      <c r="AC37" s="1">
        <f t="shared" si="7"/>
        <v>9.6695084250201933E-51</v>
      </c>
      <c r="AD37" s="1">
        <f t="shared" si="7"/>
        <v>-2.0189336239423998E-54</v>
      </c>
      <c r="AE37" s="1">
        <f t="shared" si="7"/>
        <v>3.9830020685413854E-58</v>
      </c>
      <c r="AF37" s="1">
        <f t="shared" si="7"/>
        <v>-7.4469904038850519E-62</v>
      </c>
      <c r="AG37" s="1">
        <f t="shared" si="7"/>
        <v>1.3231602592844237E-65</v>
      </c>
    </row>
    <row r="38" spans="1:33" x14ac:dyDescent="0.25">
      <c r="A38">
        <v>33</v>
      </c>
      <c r="B38" s="1">
        <f t="shared" si="1"/>
        <v>1.1516335620771947E-37</v>
      </c>
      <c r="C38">
        <f t="shared" si="0"/>
        <v>4.0887982257395503</v>
      </c>
      <c r="D38">
        <f t="shared" si="2"/>
        <v>0.59229066427307009</v>
      </c>
      <c r="H38">
        <f t="shared" si="8"/>
        <v>16.564948214755876</v>
      </c>
      <c r="I38">
        <v>1</v>
      </c>
      <c r="J38">
        <f t="shared" si="4"/>
        <v>589322.39295790321</v>
      </c>
      <c r="K38">
        <v>17</v>
      </c>
      <c r="L38">
        <f t="shared" si="10"/>
        <v>1431211.5257549079</v>
      </c>
      <c r="M38" s="2">
        <f>$M$12^2*$N$12/(4*L38*$L$12)</f>
        <v>2.0961262161563556E-3</v>
      </c>
      <c r="N38">
        <f t="shared" si="5"/>
        <v>5.5925436600943046</v>
      </c>
      <c r="O38" s="4">
        <f>$K$12/(4*PI()*$L$12)*N38</f>
        <v>1.030186305510705</v>
      </c>
      <c r="P38" s="1">
        <f t="shared" si="9"/>
        <v>-1.0984362785144902E-6</v>
      </c>
      <c r="Q38" s="1">
        <f t="shared" si="9"/>
        <v>5.1165801781587709E-10</v>
      </c>
      <c r="R38" s="1">
        <f t="shared" si="9"/>
        <v>-2.0109370965946042E-13</v>
      </c>
      <c r="S38" s="1">
        <f t="shared" si="9"/>
        <v>6.7442847475412719E-17</v>
      </c>
      <c r="T38" s="1">
        <f t="shared" si="9"/>
        <v>-1.9634544539645431E-20</v>
      </c>
      <c r="U38" s="1">
        <f t="shared" si="9"/>
        <v>5.0395694145110702E-24</v>
      </c>
      <c r="V38" s="1">
        <f t="shared" si="9"/>
        <v>-1.1553908589886675E-27</v>
      </c>
      <c r="W38" s="1">
        <f t="shared" si="9"/>
        <v>2.3919457475886987E-31</v>
      </c>
      <c r="X38" s="1">
        <f t="shared" si="9"/>
        <v>-4.5124381702299449E-35</v>
      </c>
      <c r="Y38" s="1">
        <f t="shared" si="9"/>
        <v>7.8170578077715729E-39</v>
      </c>
      <c r="Z38" s="1">
        <f t="shared" si="9"/>
        <v>-1.2516731794783122E-42</v>
      </c>
      <c r="AA38" s="1">
        <f t="shared" si="9"/>
        <v>1.8629573719982976E-46</v>
      </c>
      <c r="AB38" s="1">
        <f t="shared" si="9"/>
        <v>-2.5900468995589768E-50</v>
      </c>
      <c r="AC38" s="1">
        <f t="shared" si="9"/>
        <v>3.3780850178382583E-54</v>
      </c>
      <c r="AD38" s="1">
        <f t="shared" si="9"/>
        <v>-4.1489604880639356E-58</v>
      </c>
      <c r="AE38" s="1">
        <f t="shared" si="9"/>
        <v>4.8148068367212086E-62</v>
      </c>
      <c r="AF38" s="1">
        <f t="shared" ref="Z38:AM53" si="11">AF$21*$M38^AF$20/(AF$20*FACT(AF$20))</f>
        <v>-5.2954175375019452E-66</v>
      </c>
      <c r="AG38" s="1">
        <f t="shared" si="11"/>
        <v>5.5345579907295092E-70</v>
      </c>
    </row>
    <row r="39" spans="1:33" x14ac:dyDescent="0.25">
      <c r="H39">
        <f t="shared" si="8"/>
        <v>28.16041196508499</v>
      </c>
      <c r="I39">
        <v>1</v>
      </c>
      <c r="J39">
        <f t="shared" si="4"/>
        <v>1001848.0680284353</v>
      </c>
      <c r="K39">
        <v>18</v>
      </c>
      <c r="L39">
        <f t="shared" si="10"/>
        <v>2433059.5937833432</v>
      </c>
      <c r="M39" s="2">
        <f>$M$12^2*$N$12/(4*L39*$L$12)</f>
        <v>1.2330154212684447E-3</v>
      </c>
      <c r="N39">
        <f t="shared" si="5"/>
        <v>6.1223095183087706</v>
      </c>
      <c r="O39" s="4">
        <f>$K$12/(4*PI()*$L$12)*N39</f>
        <v>1.1277729432608814</v>
      </c>
      <c r="P39" s="1">
        <f t="shared" ref="P39:AE54" si="12">P$21*$M39^P$20/(P$20*FACT(P$20))</f>
        <v>-3.8008175727145005E-7</v>
      </c>
      <c r="Q39" s="1">
        <f t="shared" si="12"/>
        <v>1.0414370401300171E-10</v>
      </c>
      <c r="R39" s="1">
        <f t="shared" si="12"/>
        <v>-2.407702370175891E-14</v>
      </c>
      <c r="S39" s="1">
        <f t="shared" si="12"/>
        <v>4.7499746436023343E-18</v>
      </c>
      <c r="T39" s="1">
        <f t="shared" si="12"/>
        <v>-8.1344333141607822E-22</v>
      </c>
      <c r="U39" s="1">
        <f t="shared" si="12"/>
        <v>1.2281487819967382E-25</v>
      </c>
      <c r="V39" s="1">
        <f t="shared" si="12"/>
        <v>-1.656294486671601E-29</v>
      </c>
      <c r="W39" s="1">
        <f t="shared" si="12"/>
        <v>2.0170238461510973E-33</v>
      </c>
      <c r="X39" s="1">
        <f t="shared" si="12"/>
        <v>-2.2383193566334448E-37</v>
      </c>
      <c r="Y39" s="1">
        <f t="shared" si="12"/>
        <v>2.2808944499609102E-41</v>
      </c>
      <c r="Z39" s="1">
        <f t="shared" si="11"/>
        <v>-2.1483443293028821E-45</v>
      </c>
      <c r="AA39" s="1">
        <f t="shared" si="11"/>
        <v>1.8809053407515271E-49</v>
      </c>
      <c r="AB39" s="1">
        <f t="shared" si="11"/>
        <v>-1.5382351420513545E-53</v>
      </c>
      <c r="AC39" s="1">
        <f t="shared" si="11"/>
        <v>1.1801487610493012E-57</v>
      </c>
      <c r="AD39" s="1">
        <f t="shared" si="11"/>
        <v>-8.5262204400271698E-62</v>
      </c>
      <c r="AE39" s="1">
        <f t="shared" si="11"/>
        <v>5.8203245883392242E-66</v>
      </c>
      <c r="AF39" s="1">
        <f t="shared" si="11"/>
        <v>-3.7654737519004007E-70</v>
      </c>
      <c r="AG39" s="1">
        <f t="shared" si="11"/>
        <v>2.3150130105414238E-74</v>
      </c>
    </row>
    <row r="40" spans="1:33" x14ac:dyDescent="0.25">
      <c r="H40">
        <f t="shared" si="8"/>
        <v>47.872700340644485</v>
      </c>
      <c r="I40">
        <v>1</v>
      </c>
      <c r="J40">
        <f t="shared" si="4"/>
        <v>1703141.7156483401</v>
      </c>
      <c r="K40">
        <v>19</v>
      </c>
      <c r="L40">
        <f t="shared" si="10"/>
        <v>4136201.3094316833</v>
      </c>
      <c r="M40" s="2">
        <f>$M$12^2*$N$12/(4*L40*$L$12)</f>
        <v>7.2530318898143809E-4</v>
      </c>
      <c r="N40">
        <f t="shared" si="5"/>
        <v>6.6524303056213068</v>
      </c>
      <c r="O40" s="4">
        <f>$K$12/(4*PI()*$L$12)*N40</f>
        <v>1.2254249614744896</v>
      </c>
      <c r="P40" s="1">
        <f t="shared" si="12"/>
        <v>-1.3151617898666091E-7</v>
      </c>
      <c r="Q40" s="1">
        <f t="shared" si="12"/>
        <v>2.1197578671484166E-11</v>
      </c>
      <c r="R40" s="1">
        <f t="shared" si="12"/>
        <v>-2.8827508892085717E-15</v>
      </c>
      <c r="S40" s="1">
        <f t="shared" si="12"/>
        <v>3.3453894607712852E-19</v>
      </c>
      <c r="T40" s="1">
        <f t="shared" si="12"/>
        <v>-3.3700300615032038E-23</v>
      </c>
      <c r="U40" s="1">
        <f t="shared" si="12"/>
        <v>2.9930125109039821E-27</v>
      </c>
      <c r="V40" s="1">
        <f t="shared" si="12"/>
        <v>-2.3743579112093743E-31</v>
      </c>
      <c r="W40" s="1">
        <f t="shared" si="12"/>
        <v>1.7008685084281141E-35</v>
      </c>
      <c r="X40" s="1">
        <f t="shared" si="12"/>
        <v>-1.1102808178809117E-39</v>
      </c>
      <c r="Y40" s="1">
        <f t="shared" si="12"/>
        <v>6.6552910568094601E-44</v>
      </c>
      <c r="Z40" s="1">
        <f t="shared" si="11"/>
        <v>-3.687370979037431E-48</v>
      </c>
      <c r="AA40" s="1">
        <f t="shared" si="11"/>
        <v>1.8990262225231642E-52</v>
      </c>
      <c r="AB40" s="1">
        <f t="shared" si="11"/>
        <v>-9.1356158556227161E-57</v>
      </c>
      <c r="AC40" s="1">
        <f t="shared" si="11"/>
        <v>4.1229012616664722E-61</v>
      </c>
      <c r="AD40" s="1">
        <f t="shared" si="11"/>
        <v>-1.7521602146146213E-65</v>
      </c>
      <c r="AE40" s="1">
        <f t="shared" si="11"/>
        <v>7.0358333080491943E-70</v>
      </c>
      <c r="AF40" s="1">
        <f t="shared" si="11"/>
        <v>-2.6775589414502567E-74</v>
      </c>
      <c r="AG40" s="1">
        <f t="shared" si="11"/>
        <v>9.6833121054164613E-79</v>
      </c>
    </row>
    <row r="41" spans="1:33" x14ac:dyDescent="0.25">
      <c r="H41">
        <f t="shared" si="8"/>
        <v>81.383590579095625</v>
      </c>
      <c r="I41">
        <v>1</v>
      </c>
      <c r="J41">
        <f t="shared" si="4"/>
        <v>2895340.9166021785</v>
      </c>
      <c r="K41">
        <v>20</v>
      </c>
      <c r="L41">
        <f t="shared" si="10"/>
        <v>7031542.2260338617</v>
      </c>
      <c r="M41" s="2">
        <f>$M$12^2*$N$12/(4*L41*$L$12)</f>
        <v>4.2664893469496358E-4</v>
      </c>
      <c r="N41">
        <f t="shared" si="5"/>
        <v>7.1827599884211617</v>
      </c>
      <c r="O41" s="4">
        <f>$K$12/(4*PI()*$L$12)*N41</f>
        <v>1.3231154597221213</v>
      </c>
      <c r="P41" s="1">
        <f t="shared" si="12"/>
        <v>-4.5507328369086828E-8</v>
      </c>
      <c r="Q41" s="1">
        <f t="shared" si="12"/>
        <v>4.3145895932188427E-12</v>
      </c>
      <c r="R41" s="1">
        <f t="shared" si="12"/>
        <v>-3.4515282254864918E-16</v>
      </c>
      <c r="S41" s="1">
        <f t="shared" si="12"/>
        <v>2.3561453447574556E-20</v>
      </c>
      <c r="T41" s="1">
        <f t="shared" si="12"/>
        <v>-1.3961762518434254E-24</v>
      </c>
      <c r="U41" s="1">
        <f t="shared" si="12"/>
        <v>7.2940054346376077E-29</v>
      </c>
      <c r="V41" s="1">
        <f t="shared" si="12"/>
        <v>-3.4037277403799799E-33</v>
      </c>
      <c r="W41" s="1">
        <f t="shared" si="12"/>
        <v>1.4342684586911741E-37</v>
      </c>
      <c r="X41" s="1">
        <f t="shared" si="12"/>
        <v>-5.5073619897045924E-42</v>
      </c>
      <c r="Y41" s="1">
        <f t="shared" si="12"/>
        <v>1.9419091949479335E-46</v>
      </c>
      <c r="Z41" s="1">
        <f t="shared" si="11"/>
        <v>-6.3289224876998558E-51</v>
      </c>
      <c r="AA41" s="1">
        <f t="shared" si="11"/>
        <v>1.9173216831792727E-55</v>
      </c>
      <c r="AB41" s="1">
        <f t="shared" si="11"/>
        <v>-5.4256644371162685E-60</v>
      </c>
      <c r="AC41" s="1">
        <f t="shared" si="11"/>
        <v>1.4403535702005365E-64</v>
      </c>
      <c r="AD41" s="1">
        <f t="shared" si="11"/>
        <v>-3.6007342752547641E-69</v>
      </c>
      <c r="AE41" s="1">
        <f t="shared" si="11"/>
        <v>8.5051872257831796E-74</v>
      </c>
      <c r="AF41" s="1">
        <f t="shared" si="11"/>
        <v>-1.9039627832545468E-78</v>
      </c>
      <c r="AG41" s="1">
        <f t="shared" si="11"/>
        <v>4.0503674451909657E-83</v>
      </c>
    </row>
    <row r="42" spans="1:33" x14ac:dyDescent="0.25">
      <c r="H42">
        <f t="shared" si="8"/>
        <v>138.35210398446256</v>
      </c>
      <c r="I42">
        <v>1</v>
      </c>
      <c r="J42">
        <f t="shared" si="4"/>
        <v>4922079.5582237029</v>
      </c>
      <c r="K42">
        <v>21</v>
      </c>
      <c r="L42">
        <f t="shared" si="10"/>
        <v>11953621.784257565</v>
      </c>
      <c r="M42" s="2">
        <f>$M$12^2*$N$12/(4*L42*$L$12)</f>
        <v>2.509699615852727E-4</v>
      </c>
      <c r="N42">
        <f t="shared" si="5"/>
        <v>7.7132125902676334</v>
      </c>
      <c r="O42" s="4">
        <f>$K$12/(4*PI()*$L$12)*N42</f>
        <v>1.4208286005321016</v>
      </c>
      <c r="P42" s="1">
        <f t="shared" si="12"/>
        <v>-1.5746480404528313E-8</v>
      </c>
      <c r="Q42" s="1">
        <f t="shared" si="12"/>
        <v>8.7819857382838229E-13</v>
      </c>
      <c r="R42" s="1">
        <f t="shared" si="12"/>
        <v>-4.1325274188365683E-17</v>
      </c>
      <c r="S42" s="1">
        <f t="shared" si="12"/>
        <v>1.6594243960887998E-21</v>
      </c>
      <c r="T42" s="1">
        <f t="shared" si="12"/>
        <v>-5.7842455130565336E-26</v>
      </c>
      <c r="U42" s="1">
        <f t="shared" si="12"/>
        <v>1.7775573969937762E-30</v>
      </c>
      <c r="V42" s="1">
        <f t="shared" si="12"/>
        <v>-4.879366533553152E-35</v>
      </c>
      <c r="W42" s="1">
        <f t="shared" si="12"/>
        <v>1.2094562286284444E-39</v>
      </c>
      <c r="X42" s="1">
        <f t="shared" si="12"/>
        <v>-2.731834649141545E-44</v>
      </c>
      <c r="Y42" s="1">
        <f t="shared" si="12"/>
        <v>5.6661854293584339E-49</v>
      </c>
      <c r="Z42" s="1">
        <f t="shared" si="11"/>
        <v>-1.0862823427050205E-53</v>
      </c>
      <c r="AA42" s="1">
        <f t="shared" si="11"/>
        <v>1.93579340463507E-58</v>
      </c>
      <c r="AB42" s="1">
        <f t="shared" si="11"/>
        <v>-3.2223152822335413E-63</v>
      </c>
      <c r="AC42" s="1">
        <f t="shared" si="11"/>
        <v>5.0319381317195761E-68</v>
      </c>
      <c r="AD42" s="1">
        <f t="shared" si="11"/>
        <v>-7.399601482131625E-73</v>
      </c>
      <c r="AE42" s="1">
        <f t="shared" si="11"/>
        <v>1.0281399029574539E-77</v>
      </c>
      <c r="AF42" s="1">
        <f t="shared" si="11"/>
        <v>-1.3538728219573483E-82</v>
      </c>
      <c r="AG42" s="1">
        <f t="shared" si="11"/>
        <v>1.694200936876357E-87</v>
      </c>
    </row>
    <row r="43" spans="1:33" x14ac:dyDescent="0.25">
      <c r="H43">
        <f t="shared" si="8"/>
        <v>235.19857677358632</v>
      </c>
      <c r="I43">
        <v>1</v>
      </c>
      <c r="J43">
        <f t="shared" si="4"/>
        <v>8367535.2489802949</v>
      </c>
      <c r="K43">
        <v>22</v>
      </c>
      <c r="L43">
        <f t="shared" si="10"/>
        <v>20321157.03323786</v>
      </c>
      <c r="M43" s="2">
        <f>$M$12^2*$N$12/(4*L43*$L$12)</f>
        <v>1.4762938916780747E-4</v>
      </c>
      <c r="N43">
        <f t="shared" si="5"/>
        <v>8.2437375110545581</v>
      </c>
      <c r="O43" s="4">
        <f>$K$12/(4*PI()*$L$12)*N43</f>
        <v>1.5185550630051055</v>
      </c>
      <c r="P43" s="1">
        <f t="shared" si="12"/>
        <v>-5.4486091365149873E-9</v>
      </c>
      <c r="Q43" s="1">
        <f t="shared" si="12"/>
        <v>1.7874996414174278E-13</v>
      </c>
      <c r="R43" s="1">
        <f t="shared" si="12"/>
        <v>-4.947890253752432E-18</v>
      </c>
      <c r="S43" s="1">
        <f t="shared" si="12"/>
        <v>1.1687264253293111E-22</v>
      </c>
      <c r="T43" s="1">
        <f t="shared" si="12"/>
        <v>-2.3963662260505744E-27</v>
      </c>
      <c r="U43" s="1">
        <f t="shared" si="12"/>
        <v>4.331927536827065E-32</v>
      </c>
      <c r="V43" s="1">
        <f t="shared" si="12"/>
        <v>-6.9947479894795167E-37</v>
      </c>
      <c r="W43" s="1">
        <f t="shared" si="12"/>
        <v>1.0198818499452942E-41</v>
      </c>
      <c r="X43" s="1">
        <f t="shared" si="12"/>
        <v>-1.3550808107768155E-46</v>
      </c>
      <c r="Y43" s="1">
        <f t="shared" si="12"/>
        <v>1.6533037385785005E-51</v>
      </c>
      <c r="Z43" s="1">
        <f t="shared" si="11"/>
        <v>-1.8644711329077508E-56</v>
      </c>
      <c r="AA43" s="1">
        <f t="shared" si="11"/>
        <v>1.9544430850095706E-61</v>
      </c>
      <c r="AB43" s="1">
        <f t="shared" si="11"/>
        <v>-1.913740869613115E-66</v>
      </c>
      <c r="AC43" s="1">
        <f t="shared" si="11"/>
        <v>1.7579295726623733E-71</v>
      </c>
      <c r="AD43" s="1">
        <f t="shared" si="11"/>
        <v>-1.5206371231181894E-76</v>
      </c>
      <c r="AE43" s="1">
        <f t="shared" si="11"/>
        <v>1.2428552505568462E-81</v>
      </c>
      <c r="AF43" s="1">
        <f t="shared" si="11"/>
        <v>-9.6271399533427823E-87</v>
      </c>
      <c r="AG43" s="1">
        <f t="shared" si="11"/>
        <v>7.0865590674265405E-92</v>
      </c>
    </row>
    <row r="44" spans="1:33" x14ac:dyDescent="0.25">
      <c r="H44">
        <f t="shared" si="8"/>
        <v>399.83758051509676</v>
      </c>
      <c r="I44">
        <v>1</v>
      </c>
      <c r="J44">
        <f t="shared" si="4"/>
        <v>14224809.9232665</v>
      </c>
      <c r="K44">
        <v>23</v>
      </c>
      <c r="L44">
        <f t="shared" si="10"/>
        <v>34545966.95650436</v>
      </c>
      <c r="M44" s="2">
        <f>$M$12^2*$N$12/(4*L44*$L$12)</f>
        <v>8.6840817157533807E-5</v>
      </c>
      <c r="N44">
        <f t="shared" si="5"/>
        <v>8.7743049771078532</v>
      </c>
      <c r="O44" s="4">
        <f>$K$12/(4*PI()*$L$12)*N44</f>
        <v>1.6162893626186741</v>
      </c>
      <c r="P44" s="1">
        <f t="shared" si="12"/>
        <v>-1.8853318811470545E-9</v>
      </c>
      <c r="Q44" s="1">
        <f t="shared" si="12"/>
        <v>3.6383058038213473E-14</v>
      </c>
      <c r="R44" s="1">
        <f t="shared" si="12"/>
        <v>-5.9241271701158189E-19</v>
      </c>
      <c r="S44" s="1">
        <f t="shared" si="12"/>
        <v>8.2312967103680969E-24</v>
      </c>
      <c r="T44" s="1">
        <f t="shared" si="12"/>
        <v>-9.9279518415900751E-29</v>
      </c>
      <c r="U44" s="1">
        <f t="shared" si="12"/>
        <v>1.0556956538257038E-33</v>
      </c>
      <c r="V44" s="1">
        <f t="shared" si="12"/>
        <v>-1.002722363648699E-38</v>
      </c>
      <c r="W44" s="1">
        <f t="shared" si="12"/>
        <v>8.6002201917419055E-44</v>
      </c>
      <c r="X44" s="1">
        <f t="shared" si="12"/>
        <v>-6.7216513426703017E-49</v>
      </c>
      <c r="Y44" s="1">
        <f t="shared" si="12"/>
        <v>4.8240801259960609E-54</v>
      </c>
      <c r="Z44" s="1">
        <f t="shared" si="11"/>
        <v>-3.200137265225057E-59</v>
      </c>
      <c r="AA44" s="1">
        <f t="shared" si="11"/>
        <v>1.9732724387816769E-64</v>
      </c>
      <c r="AB44" s="1">
        <f t="shared" si="11"/>
        <v>-1.1365753488556764E-69</v>
      </c>
      <c r="AC44" s="1">
        <f t="shared" si="11"/>
        <v>6.141403772356906E-75</v>
      </c>
      <c r="AD44" s="1">
        <f t="shared" si="11"/>
        <v>-3.124948371596686E-80</v>
      </c>
      <c r="AE44" s="1">
        <f t="shared" si="11"/>
        <v>1.5024114611186758E-85</v>
      </c>
      <c r="AF44" s="1">
        <f t="shared" si="11"/>
        <v>-6.8456816754217053E-91</v>
      </c>
      <c r="AG44" s="1">
        <f t="shared" si="11"/>
        <v>2.9641890948730104E-96</v>
      </c>
    </row>
    <row r="45" spans="1:33" x14ac:dyDescent="0.25">
      <c r="H45">
        <f t="shared" si="8"/>
        <v>679.72388687566445</v>
      </c>
      <c r="I45">
        <v>1</v>
      </c>
      <c r="J45">
        <f t="shared" si="4"/>
        <v>24182176.869553052</v>
      </c>
      <c r="K45">
        <v>24</v>
      </c>
      <c r="L45">
        <f t="shared" si="10"/>
        <v>58728143.826057412</v>
      </c>
      <c r="M45" s="2">
        <f>$M$12^2*$N$12/(4*L45*$L$12)</f>
        <v>5.1082833622078705E-5</v>
      </c>
      <c r="N45">
        <f t="shared" si="5"/>
        <v>9.3048974714194266</v>
      </c>
      <c r="O45" s="4">
        <f>$K$12/(4*PI()*$L$12)*N45</f>
        <v>1.7140282726153699</v>
      </c>
      <c r="P45" s="1">
        <f t="shared" si="12"/>
        <v>-6.5236397271524364E-10</v>
      </c>
      <c r="Q45" s="1">
        <f t="shared" si="12"/>
        <v>7.4054667287224625E-15</v>
      </c>
      <c r="R45" s="1">
        <f t="shared" si="12"/>
        <v>-7.0929792149469196E-20</v>
      </c>
      <c r="S45" s="1">
        <f t="shared" si="12"/>
        <v>5.7972716339519345E-25</v>
      </c>
      <c r="T45" s="1">
        <f t="shared" si="12"/>
        <v>-4.1130703102661527E-30</v>
      </c>
      <c r="U45" s="1">
        <f t="shared" si="12"/>
        <v>2.5727422816559699E-35</v>
      </c>
      <c r="V45" s="1">
        <f t="shared" si="12"/>
        <v>-1.4374386898191149E-40</v>
      </c>
      <c r="W45" s="1">
        <f t="shared" si="12"/>
        <v>7.2521917465648043E-46</v>
      </c>
      <c r="X45" s="1">
        <f t="shared" si="12"/>
        <v>-3.3341625394666402E-51</v>
      </c>
      <c r="Y45" s="1">
        <f t="shared" si="12"/>
        <v>1.4075906634094365E-56</v>
      </c>
      <c r="Z45" s="1">
        <f t="shared" si="11"/>
        <v>-5.4926452523353605E-62</v>
      </c>
      <c r="AA45" s="1">
        <f t="shared" si="11"/>
        <v>1.9922831969477943E-67</v>
      </c>
      <c r="AB45" s="1">
        <f t="shared" si="11"/>
        <v>-6.7501485918913985E-73</v>
      </c>
      <c r="AC45" s="1">
        <f t="shared" si="11"/>
        <v>2.1455262418731381E-78</v>
      </c>
      <c r="AD45" s="1">
        <f t="shared" si="11"/>
        <v>-6.4218492214107016E-84</v>
      </c>
      <c r="AE45" s="1">
        <f t="shared" si="11"/>
        <v>1.8161730398527256E-89</v>
      </c>
      <c r="AF45" s="1">
        <f t="shared" si="11"/>
        <v>-4.8678379901324968E-95</v>
      </c>
      <c r="AG45" s="1">
        <f t="shared" si="11"/>
        <v>1.2398707054529368E-100</v>
      </c>
    </row>
    <row r="46" spans="1:33" x14ac:dyDescent="0.25">
      <c r="H46">
        <f t="shared" si="8"/>
        <v>1155.5306076886295</v>
      </c>
      <c r="I46">
        <v>1</v>
      </c>
      <c r="J46">
        <f t="shared" si="4"/>
        <v>41109700.678240187</v>
      </c>
      <c r="K46">
        <v>25</v>
      </c>
      <c r="L46">
        <f t="shared" si="10"/>
        <v>99837844.504297599</v>
      </c>
      <c r="M46" s="2">
        <f>$M$12^2*$N$12/(4*L46*$L$12)</f>
        <v>3.0048725660046302E-5</v>
      </c>
      <c r="N46">
        <f t="shared" si="5"/>
        <v>9.8355046888002615</v>
      </c>
      <c r="O46" s="4">
        <f>$K$12/(4*PI()*$L$12)*N46</f>
        <v>1.8117698947061058</v>
      </c>
      <c r="P46" s="1">
        <f t="shared" si="12"/>
        <v>-2.2573147844818126E-10</v>
      </c>
      <c r="Q46" s="1">
        <f t="shared" si="12"/>
        <v>1.5073207263835672E-15</v>
      </c>
      <c r="R46" s="1">
        <f t="shared" si="12"/>
        <v>-8.4924500604002876E-21</v>
      </c>
      <c r="S46" s="1">
        <f t="shared" si="12"/>
        <v>4.0829968327457897E-26</v>
      </c>
      <c r="T46" s="1">
        <f t="shared" si="12"/>
        <v>-1.7040118291391138E-31</v>
      </c>
      <c r="U46" s="1">
        <f t="shared" si="12"/>
        <v>6.2698021194214185E-37</v>
      </c>
      <c r="V46" s="1">
        <f t="shared" si="12"/>
        <v>-2.0606202293826525E-42</v>
      </c>
      <c r="W46" s="1">
        <f t="shared" si="12"/>
        <v>6.1154579715813342E-48</v>
      </c>
      <c r="X46" s="1">
        <f t="shared" si="12"/>
        <v>-1.6538554698623166E-53</v>
      </c>
      <c r="Y46" s="1">
        <f t="shared" si="12"/>
        <v>4.1071280409305558E-59</v>
      </c>
      <c r="Z46" s="1">
        <f t="shared" si="11"/>
        <v>-9.4274555644351567E-65</v>
      </c>
      <c r="AA46" s="1">
        <f t="shared" si="11"/>
        <v>2.0114771071809869E-70</v>
      </c>
      <c r="AB46" s="1">
        <f t="shared" si="11"/>
        <v>-4.0089296374841087E-76</v>
      </c>
      <c r="AC46" s="1">
        <f t="shared" si="11"/>
        <v>7.4954896717361959E-82</v>
      </c>
      <c r="AD46" s="1">
        <f t="shared" si="11"/>
        <v>-1.3197065205100279E-87</v>
      </c>
      <c r="AE46" s="1">
        <f t="shared" si="11"/>
        <v>2.1954601625788291E-93</v>
      </c>
      <c r="AF46" s="1">
        <f t="shared" si="11"/>
        <v>-3.4614298212628457E-99</v>
      </c>
      <c r="AG46" s="1">
        <f t="shared" si="11"/>
        <v>5.1861717219704882E-105</v>
      </c>
    </row>
    <row r="47" spans="1:33" x14ac:dyDescent="0.25">
      <c r="H47">
        <f t="shared" si="8"/>
        <v>1964.4020330706705</v>
      </c>
      <c r="I47">
        <v>1</v>
      </c>
      <c r="J47">
        <f t="shared" si="4"/>
        <v>69886491.153008327</v>
      </c>
      <c r="K47">
        <v>26</v>
      </c>
      <c r="L47">
        <f t="shared" si="10"/>
        <v>169724335.65730593</v>
      </c>
      <c r="M47" s="2">
        <f>$M$12^2*$N$12/(4*L47*$L$12)</f>
        <v>1.7675720976497822E-5</v>
      </c>
      <c r="N47">
        <f t="shared" si="5"/>
        <v>10.366120567005369</v>
      </c>
      <c r="O47" s="4">
        <f>$K$12/(4*PI()*$L$12)*N47</f>
        <v>1.9095131121822515</v>
      </c>
      <c r="P47" s="1">
        <f t="shared" si="12"/>
        <v>-7.8107778009751282E-11</v>
      </c>
      <c r="Q47" s="1">
        <f t="shared" si="12"/>
        <v>3.0680250893213247E-16</v>
      </c>
      <c r="R47" s="1">
        <f t="shared" si="12"/>
        <v>-1.0168041642700976E-21</v>
      </c>
      <c r="S47" s="1">
        <f t="shared" si="12"/>
        <v>2.8756394712606887E-27</v>
      </c>
      <c r="T47" s="1">
        <f t="shared" si="12"/>
        <v>-7.0595834615288421E-33</v>
      </c>
      <c r="U47" s="1">
        <f t="shared" si="12"/>
        <v>1.5279578874646831E-38</v>
      </c>
      <c r="V47" s="1">
        <f t="shared" si="12"/>
        <v>-2.9539734527914626E-44</v>
      </c>
      <c r="W47" s="1">
        <f t="shared" si="12"/>
        <v>5.1568998047924698E-50</v>
      </c>
      <c r="X47" s="1">
        <f t="shared" si="12"/>
        <v>-8.2036729847940989E-56</v>
      </c>
      <c r="Y47" s="1">
        <f t="shared" si="12"/>
        <v>1.198395327782261E-61</v>
      </c>
      <c r="Z47" s="1">
        <f t="shared" si="11"/>
        <v>-1.6181077483860892E-67</v>
      </c>
      <c r="AA47" s="1">
        <f t="shared" si="11"/>
        <v>2.0308559339915968E-73</v>
      </c>
      <c r="AB47" s="1">
        <f t="shared" si="11"/>
        <v>-2.3809130450260434E-79</v>
      </c>
      <c r="AC47" s="1">
        <f t="shared" si="11"/>
        <v>2.6185820673092352E-85</v>
      </c>
      <c r="AD47" s="1">
        <f t="shared" si="11"/>
        <v>-2.7120308188956375E-91</v>
      </c>
      <c r="AE47" s="1">
        <f t="shared" si="11"/>
        <v>2.6539570953335468E-97</v>
      </c>
      <c r="AF47" s="1">
        <f t="shared" si="11"/>
        <v>-2.4613589096052807E-103</v>
      </c>
      <c r="AG47" s="1">
        <f t="shared" si="11"/>
        <v>2.1692888630625968E-109</v>
      </c>
    </row>
    <row r="48" spans="1:33" x14ac:dyDescent="0.25">
      <c r="H48">
        <f t="shared" si="8"/>
        <v>3339.4834562201399</v>
      </c>
      <c r="I48">
        <v>1</v>
      </c>
      <c r="J48">
        <f t="shared" si="4"/>
        <v>118807034.96011415</v>
      </c>
      <c r="K48">
        <v>27</v>
      </c>
      <c r="L48">
        <f t="shared" si="10"/>
        <v>288531370.61742008</v>
      </c>
      <c r="M48" s="2">
        <f>$M$12^2*$N$12/(4*L48*$L$12)</f>
        <v>1.0397482927351661E-5</v>
      </c>
      <c r="N48">
        <f t="shared" si="5"/>
        <v>10.896741539880573</v>
      </c>
      <c r="O48" s="4">
        <f>$K$12/(4*PI()*$L$12)*N48</f>
        <v>2.0072572681328524</v>
      </c>
      <c r="P48" s="1">
        <f t="shared" si="12"/>
        <v>-2.7026912806142318E-11</v>
      </c>
      <c r="Q48" s="1">
        <f t="shared" si="12"/>
        <v>6.2447080995752612E-17</v>
      </c>
      <c r="R48" s="1">
        <f t="shared" si="12"/>
        <v>-1.2174233597180325E-22</v>
      </c>
      <c r="S48" s="1">
        <f t="shared" si="12"/>
        <v>2.025302175684375E-28</v>
      </c>
      <c r="T48" s="1">
        <f t="shared" si="12"/>
        <v>-2.9247284436675643E-34</v>
      </c>
      <c r="U48" s="1">
        <f t="shared" si="12"/>
        <v>3.7236507012457104E-40</v>
      </c>
      <c r="V48" s="1">
        <f t="shared" si="12"/>
        <v>-4.2346275336775493E-46</v>
      </c>
      <c r="W48" s="1">
        <f t="shared" si="12"/>
        <v>4.348589381244997E-52</v>
      </c>
      <c r="X48" s="1">
        <f t="shared" si="12"/>
        <v>-4.0692945464601817E-58</v>
      </c>
      <c r="Y48" s="1">
        <f t="shared" si="12"/>
        <v>3.4967289729904927E-64</v>
      </c>
      <c r="Z48" s="1">
        <f t="shared" si="11"/>
        <v>-2.7772845679214592E-70</v>
      </c>
      <c r="AA48" s="1">
        <f t="shared" si="11"/>
        <v>2.0504214588895103E-76</v>
      </c>
      <c r="AB48" s="1">
        <f t="shared" si="11"/>
        <v>-1.4140300380858631E-82</v>
      </c>
      <c r="AC48" s="1">
        <f t="shared" si="11"/>
        <v>9.148130867406337E-89</v>
      </c>
      <c r="AD48" s="1">
        <f t="shared" si="11"/>
        <v>-5.573293037756023E-95</v>
      </c>
      <c r="AE48" s="1">
        <f t="shared" si="11"/>
        <v>3.2082059077755641E-101</v>
      </c>
      <c r="AF48" s="1">
        <f t="shared" si="11"/>
        <v>-1.7502269278084191E-107</v>
      </c>
      <c r="AG48" s="1">
        <f t="shared" si="11"/>
        <v>9.0737723771696772E-114</v>
      </c>
    </row>
    <row r="49" spans="8:33" x14ac:dyDescent="0.25">
      <c r="H49">
        <f t="shared" si="8"/>
        <v>5677.1218755742375</v>
      </c>
      <c r="I49">
        <v>1</v>
      </c>
      <c r="J49">
        <f t="shared" si="4"/>
        <v>201971959.43219405</v>
      </c>
      <c r="K49">
        <v>28</v>
      </c>
      <c r="L49">
        <f t="shared" si="10"/>
        <v>490503330.04961413</v>
      </c>
      <c r="M49" s="2">
        <f>$M$12^2*$N$12/(4*L49*$L$12)</f>
        <v>6.1161664278539179E-6</v>
      </c>
      <c r="N49">
        <f t="shared" si="5"/>
        <v>11.42736550964392</v>
      </c>
      <c r="O49" s="4">
        <f>$K$12/(4*PI()*$L$12)*N49</f>
        <v>2.1050019761315575</v>
      </c>
      <c r="P49" s="1">
        <f t="shared" si="12"/>
        <v>-9.3518729433018378E-12</v>
      </c>
      <c r="Q49" s="1">
        <f t="shared" si="12"/>
        <v>1.2710580296306246E-17</v>
      </c>
      <c r="R49" s="1">
        <f t="shared" si="12"/>
        <v>-1.4576254591276829E-23</v>
      </c>
      <c r="S49" s="1">
        <f t="shared" si="12"/>
        <v>1.4264127836003021E-29</v>
      </c>
      <c r="T49" s="1">
        <f t="shared" si="12"/>
        <v>-1.2116913860163643E-35</v>
      </c>
      <c r="U49" s="1">
        <f t="shared" si="12"/>
        <v>9.0745789911098802E-42</v>
      </c>
      <c r="V49" s="1">
        <f t="shared" si="12"/>
        <v>-6.0704913688491107E-48</v>
      </c>
      <c r="W49" s="1">
        <f t="shared" si="12"/>
        <v>3.6669763467389535E-54</v>
      </c>
      <c r="X49" s="1">
        <f t="shared" si="12"/>
        <v>-2.0185053861293271E-60</v>
      </c>
      <c r="Y49" s="1">
        <f t="shared" si="12"/>
        <v>1.0202904857096282E-66</v>
      </c>
      <c r="Z49" s="1">
        <f t="shared" si="11"/>
        <v>-4.7668701783969404E-73</v>
      </c>
      <c r="AA49" s="1">
        <f t="shared" si="11"/>
        <v>2.0701754805478852E-79</v>
      </c>
      <c r="AB49" s="1">
        <f t="shared" si="11"/>
        <v>-8.3979587275823086E-86</v>
      </c>
      <c r="AC49" s="1">
        <f t="shared" si="11"/>
        <v>3.1959394899999294E-92</v>
      </c>
      <c r="AD49" s="1">
        <f t="shared" si="11"/>
        <v>-1.1453260438002034E-98</v>
      </c>
      <c r="AE49" s="1">
        <f t="shared" si="11"/>
        <v>3.8782032930311692E-105</v>
      </c>
      <c r="AF49" s="1">
        <f t="shared" si="11"/>
        <v>-1.2445540903731657E-111</v>
      </c>
      <c r="AG49" s="1">
        <f t="shared" si="11"/>
        <v>3.7954071748862961E-118</v>
      </c>
    </row>
    <row r="50" spans="8:33" x14ac:dyDescent="0.25">
      <c r="H50">
        <f t="shared" si="8"/>
        <v>9651.1071884762041</v>
      </c>
      <c r="I50">
        <v>1</v>
      </c>
      <c r="J50">
        <f t="shared" si="4"/>
        <v>343352331.0347299</v>
      </c>
      <c r="K50">
        <v>29</v>
      </c>
      <c r="L50">
        <f t="shared" si="10"/>
        <v>833855661.08434403</v>
      </c>
      <c r="M50" s="2">
        <f>$M$12^2*$N$12/(4*L50*$L$12)</f>
        <v>3.5977449575611282E-6</v>
      </c>
      <c r="N50">
        <f t="shared" si="5"/>
        <v>11.957991242290735</v>
      </c>
      <c r="O50" s="4">
        <f>$K$12/(4*PI()*$L$12)*N50</f>
        <v>2.2027470088659316</v>
      </c>
      <c r="P50" s="1">
        <f t="shared" si="12"/>
        <v>-3.235942194914131E-12</v>
      </c>
      <c r="Q50" s="1">
        <f t="shared" si="12"/>
        <v>2.5871321588248008E-18</v>
      </c>
      <c r="R50" s="1">
        <f t="shared" si="12"/>
        <v>-1.7452203148042804E-24</v>
      </c>
      <c r="S50" s="1">
        <f t="shared" si="12"/>
        <v>1.0046172139872552E-30</v>
      </c>
      <c r="T50" s="1">
        <f t="shared" si="12"/>
        <v>-5.0199396054191054E-37</v>
      </c>
      <c r="U50" s="1">
        <f t="shared" si="12"/>
        <v>2.2114851921622023E-43</v>
      </c>
      <c r="V50" s="1">
        <f t="shared" si="12"/>
        <v>-8.7022684205872922E-50</v>
      </c>
      <c r="W50" s="1">
        <f t="shared" si="12"/>
        <v>3.0922017115566789E-56</v>
      </c>
      <c r="X50" s="1">
        <f t="shared" si="12"/>
        <v>-1.0012457803963439E-62</v>
      </c>
      <c r="Y50" s="1">
        <f t="shared" si="12"/>
        <v>2.977047072479589E-69</v>
      </c>
      <c r="Z50" s="1">
        <f t="shared" si="11"/>
        <v>-8.1817511824854968E-76</v>
      </c>
      <c r="AA50" s="1">
        <f t="shared" si="11"/>
        <v>2.0901198149685437E-82</v>
      </c>
      <c r="AB50" s="1">
        <f t="shared" si="11"/>
        <v>-4.9875680778072345E-89</v>
      </c>
      <c r="AC50" s="1">
        <f t="shared" si="11"/>
        <v>1.1165154250397047E-95</v>
      </c>
      <c r="AD50" s="1">
        <f t="shared" si="11"/>
        <v>-2.3536744573100495E-102</v>
      </c>
      <c r="AE50" s="1">
        <f t="shared" si="11"/>
        <v>4.6881220265897053E-109</v>
      </c>
      <c r="AF50" s="1">
        <f t="shared" si="11"/>
        <v>-8.8497946137995155E-116</v>
      </c>
      <c r="AG50" s="1">
        <f t="shared" si="11"/>
        <v>1.5875553214694711E-122</v>
      </c>
    </row>
    <row r="51" spans="8:33" x14ac:dyDescent="0.25">
      <c r="H51">
        <f t="shared" si="8"/>
        <v>16406.882220409545</v>
      </c>
      <c r="I51">
        <v>1</v>
      </c>
      <c r="J51">
        <f t="shared" si="4"/>
        <v>583698962.75904071</v>
      </c>
      <c r="K51">
        <v>30</v>
      </c>
      <c r="L51">
        <f t="shared" si="10"/>
        <v>1417554623.8433847</v>
      </c>
      <c r="M51" s="2">
        <f>$M$12^2*$N$12/(4*L51*$L$12)</f>
        <v>2.1163205632712518E-6</v>
      </c>
      <c r="N51">
        <f t="shared" si="5"/>
        <v>12.48861801193063</v>
      </c>
      <c r="O51" s="4">
        <f>$K$12/(4*PI()*$L$12)*N51</f>
        <v>2.3004922326218038</v>
      </c>
      <c r="P51" s="1">
        <f t="shared" si="12"/>
        <v>-1.1197031816311871E-12</v>
      </c>
      <c r="Q51" s="1">
        <f t="shared" si="12"/>
        <v>5.2658908178807264E-19</v>
      </c>
      <c r="R51" s="1">
        <f t="shared" si="12"/>
        <v>-2.0895586915916716E-25</v>
      </c>
      <c r="S51" s="1">
        <f t="shared" si="12"/>
        <v>7.0754816434842029E-32</v>
      </c>
      <c r="T51" s="1">
        <f t="shared" si="12"/>
        <v>-2.0797204579380403E-38</v>
      </c>
      <c r="U51" s="1">
        <f t="shared" si="12"/>
        <v>5.3894144950900155E-45</v>
      </c>
      <c r="V51" s="1">
        <f t="shared" si="12"/>
        <v>-1.2475015787446568E-51</v>
      </c>
      <c r="W51" s="1">
        <f t="shared" si="12"/>
        <v>2.6075192531463389E-58</v>
      </c>
      <c r="X51" s="1">
        <f t="shared" si="12"/>
        <v>-4.9665119531033633E-65</v>
      </c>
      <c r="Y51" s="1">
        <f t="shared" si="12"/>
        <v>8.6865548546157983E-72</v>
      </c>
      <c r="Z51" s="1">
        <f t="shared" si="11"/>
        <v>-1.4042977867422113E-78</v>
      </c>
      <c r="AA51" s="1">
        <f t="shared" si="11"/>
        <v>2.110256295648887E-85</v>
      </c>
      <c r="AB51" s="1">
        <f t="shared" si="11"/>
        <v>-2.9621287907809518E-92</v>
      </c>
      <c r="AC51" s="1">
        <f t="shared" si="11"/>
        <v>3.9005954219477995E-99</v>
      </c>
      <c r="AD51" s="1">
        <f t="shared" si="11"/>
        <v>-4.8368615041815418E-106</v>
      </c>
      <c r="AE51" s="1">
        <f t="shared" si="11"/>
        <v>5.6671830936993853E-113</v>
      </c>
      <c r="AF51" s="1">
        <f t="shared" si="11"/>
        <v>-6.2929257404113072E-120</v>
      </c>
      <c r="AG51" s="1">
        <f t="shared" si="11"/>
        <v>6.6404783007281307E-127</v>
      </c>
    </row>
    <row r="52" spans="8:33" x14ac:dyDescent="0.25">
      <c r="H52">
        <f t="shared" si="8"/>
        <v>27891.699774696226</v>
      </c>
      <c r="I52">
        <v>1</v>
      </c>
      <c r="J52">
        <f t="shared" si="4"/>
        <v>992288236.69036913</v>
      </c>
      <c r="K52">
        <v>31</v>
      </c>
      <c r="L52">
        <f t="shared" si="10"/>
        <v>2409842860.5337539</v>
      </c>
      <c r="M52" s="2">
        <f>$M$12^2*$N$12/(4*L52*$L$12)</f>
        <v>1.2448944489830894E-6</v>
      </c>
      <c r="N52">
        <f t="shared" si="5"/>
        <v>13.019245391567416</v>
      </c>
      <c r="O52" s="4">
        <f>$K$12/(4*PI()*$L$12)*N52</f>
        <v>2.3982375687434407</v>
      </c>
      <c r="P52" s="1">
        <f t="shared" si="12"/>
        <v>-3.8744054727722745E-13</v>
      </c>
      <c r="Q52" s="1">
        <f t="shared" si="12"/>
        <v>1.0718279702586458E-19</v>
      </c>
      <c r="R52" s="1">
        <f t="shared" si="12"/>
        <v>-2.5018362945746254E-26</v>
      </c>
      <c r="S52" s="1">
        <f t="shared" si="12"/>
        <v>4.9832353846085961E-33</v>
      </c>
      <c r="T52" s="1">
        <f t="shared" si="12"/>
        <v>-8.6161139837157653E-40</v>
      </c>
      <c r="U52" s="1">
        <f t="shared" si="12"/>
        <v>1.3134064249142852E-46</v>
      </c>
      <c r="V52" s="1">
        <f t="shared" si="12"/>
        <v>-1.7883385271002549E-53</v>
      </c>
      <c r="W52" s="1">
        <f t="shared" si="12"/>
        <v>2.1988076101626679E-60</v>
      </c>
      <c r="X52" s="1">
        <f t="shared" si="12"/>
        <v>-2.4635550494459507E-67</v>
      </c>
      <c r="Y52" s="1">
        <f t="shared" si="12"/>
        <v>2.5346000048095243E-74</v>
      </c>
      <c r="Z52" s="1">
        <f t="shared" si="11"/>
        <v>-2.410305850012415E-81</v>
      </c>
      <c r="AA52" s="1">
        <f t="shared" si="11"/>
        <v>2.1305867737504776E-88</v>
      </c>
      <c r="AB52" s="1">
        <f t="shared" si="11"/>
        <v>-1.7592154806297888E-95</v>
      </c>
      <c r="AC52" s="1">
        <f t="shared" si="11"/>
        <v>1.3626900537607103E-102</v>
      </c>
      <c r="AD52" s="1">
        <f t="shared" si="11"/>
        <v>-9.9398747086592357E-110</v>
      </c>
      <c r="AE52" s="1">
        <f t="shared" si="11"/>
        <v>6.8507099506697766E-117</v>
      </c>
      <c r="AF52" s="1">
        <f t="shared" si="11"/>
        <v>-4.4747834387683436E-124</v>
      </c>
      <c r="AG52" s="1">
        <f t="shared" si="11"/>
        <v>2.7776009734026338E-131</v>
      </c>
    </row>
    <row r="53" spans="8:33" x14ac:dyDescent="0.25">
      <c r="H53">
        <f t="shared" si="8"/>
        <v>47415.889616983586</v>
      </c>
      <c r="I53">
        <v>1</v>
      </c>
      <c r="J53">
        <f t="shared" si="4"/>
        <v>1686890002.3736277</v>
      </c>
      <c r="K53">
        <v>32</v>
      </c>
      <c r="L53">
        <f t="shared" si="10"/>
        <v>4096732862.9073815</v>
      </c>
      <c r="M53" s="2">
        <f>$M$12^2*$N$12/(4*L53*$L$12)</f>
        <v>7.3229085234299384E-7</v>
      </c>
      <c r="N53">
        <f t="shared" si="5"/>
        <v>13.549873130026244</v>
      </c>
      <c r="O53" s="4">
        <f>$K$12/(4*PI()*$L$12)*N53</f>
        <v>2.4959829709626487</v>
      </c>
      <c r="P53" s="1">
        <f t="shared" si="12"/>
        <v>-1.3406247310630711E-13</v>
      </c>
      <c r="Q53" s="1">
        <f t="shared" si="12"/>
        <v>2.1816160599606072E-20</v>
      </c>
      <c r="R53" s="1">
        <f t="shared" si="12"/>
        <v>-2.9954577825632198E-27</v>
      </c>
      <c r="S53" s="1">
        <f t="shared" si="12"/>
        <v>3.5096741324010786E-34</v>
      </c>
      <c r="T53" s="1">
        <f t="shared" si="12"/>
        <v>-3.5695864748085328E-41</v>
      </c>
      <c r="U53" s="1">
        <f t="shared" si="12"/>
        <v>3.2007863536525266E-48</v>
      </c>
      <c r="V53" s="1">
        <f t="shared" si="12"/>
        <v>-2.5636478077481606E-55</v>
      </c>
      <c r="W53" s="1">
        <f t="shared" si="12"/>
        <v>1.8541588525858252E-62</v>
      </c>
      <c r="X53" s="1">
        <f t="shared" si="12"/>
        <v>-1.2220052098854432E-69</v>
      </c>
      <c r="Y53" s="1">
        <f t="shared" si="12"/>
        <v>7.3955639397900028E-77</v>
      </c>
      <c r="Z53" s="1">
        <f t="shared" si="11"/>
        <v>-4.1369959743948096E-84</v>
      </c>
      <c r="AA53" s="1">
        <f t="shared" si="11"/>
        <v>2.1511131182691895E-91</v>
      </c>
      <c r="AB53" s="1">
        <f t="shared" si="11"/>
        <v>-1.0448023451645932E-98</v>
      </c>
      <c r="AC53" s="1">
        <f t="shared" si="11"/>
        <v>4.760617243638908E-106</v>
      </c>
      <c r="AD53" s="1">
        <f t="shared" si="11"/>
        <v>-2.042669800208842E-113</v>
      </c>
      <c r="AE53" s="1">
        <f t="shared" si="11"/>
        <v>8.2814029566794521E-121</v>
      </c>
      <c r="AF53" s="1">
        <f t="shared" si="11"/>
        <v>-3.1819359785686406E-128</v>
      </c>
      <c r="AG53" s="1">
        <f t="shared" si="11"/>
        <v>1.161824015990128E-135</v>
      </c>
    </row>
    <row r="54" spans="8:33" x14ac:dyDescent="0.25">
      <c r="H54">
        <f t="shared" si="8"/>
        <v>80607.012348872086</v>
      </c>
      <c r="I54">
        <v>1</v>
      </c>
      <c r="J54">
        <f t="shared" si="4"/>
        <v>2867713004.0351672</v>
      </c>
      <c r="K54">
        <v>33</v>
      </c>
      <c r="L54">
        <f t="shared" si="10"/>
        <v>6964445866.9425488</v>
      </c>
      <c r="M54" s="2">
        <f>$M$12^2*$N$12/(4*L54*$L$12)</f>
        <v>4.3075932490764346E-7</v>
      </c>
      <c r="N54">
        <f t="shared" ref="N54:N85" si="13">-$I$7-LN(M54)+M54+SUM(P54:AG54)</f>
        <v>14.080501079556974</v>
      </c>
      <c r="O54" s="4">
        <f>$K$12/(4*PI()*$L$12)*N54</f>
        <v>2.5937284120628021</v>
      </c>
      <c r="P54" s="1">
        <f t="shared" si="12"/>
        <v>-4.6388398998722187E-14</v>
      </c>
      <c r="Q54" s="1">
        <f t="shared" si="12"/>
        <v>4.4404967636079946E-21</v>
      </c>
      <c r="R54" s="1">
        <f t="shared" si="12"/>
        <v>-3.5864726027744162E-28</v>
      </c>
      <c r="S54" s="1">
        <f t="shared" si="12"/>
        <v>2.4718504274733861E-35</v>
      </c>
      <c r="T54" s="1">
        <f t="shared" si="12"/>
        <v>-1.4788508630709805E-42</v>
      </c>
      <c r="U54" s="1">
        <f t="shared" si="12"/>
        <v>7.8003526459045875E-50</v>
      </c>
      <c r="V54" s="1">
        <f t="shared" si="12"/>
        <v>-3.6750816372718556E-57</v>
      </c>
      <c r="W54" s="1">
        <f t="shared" si="12"/>
        <v>1.5635315407918039E-64</v>
      </c>
      <c r="X54" s="1">
        <f t="shared" si="12"/>
        <v>-6.0615521188495663E-72</v>
      </c>
      <c r="Y54" s="1">
        <f t="shared" si="12"/>
        <v>2.1579091724034174E-79</v>
      </c>
      <c r="Z54" s="1">
        <f t="shared" si="12"/>
        <v>-7.1006489454733225E-87</v>
      </c>
      <c r="AA54" s="1">
        <f t="shared" si="12"/>
        <v>2.1718372162070474E-94</v>
      </c>
      <c r="AB54" s="1">
        <f t="shared" si="12"/>
        <v>-6.2051064948032491E-102</v>
      </c>
      <c r="AC54" s="1">
        <f t="shared" si="12"/>
        <v>1.6631424349129216E-109</v>
      </c>
      <c r="AD54" s="1">
        <f t="shared" si="12"/>
        <v>-4.1977389403613931E-117</v>
      </c>
      <c r="AE54" s="1">
        <f t="shared" si="12"/>
        <v>1.0010879956199864E-124</v>
      </c>
      <c r="AF54" s="1">
        <f t="shared" ref="Z54:AM69" si="14">AF$21*$M54^AF$20/(AF$20*FACT(AF$20))</f>
        <v>-2.2626159925398125E-132</v>
      </c>
      <c r="AG54" s="1">
        <f t="shared" si="14"/>
        <v>4.8597154776981644E-140</v>
      </c>
    </row>
    <row r="55" spans="8:33" x14ac:dyDescent="0.25">
      <c r="H55">
        <f t="shared" si="8"/>
        <v>137031.92099308255</v>
      </c>
      <c r="I55">
        <v>1</v>
      </c>
      <c r="J55">
        <f t="shared" si="4"/>
        <v>4875112106.8597832</v>
      </c>
      <c r="K55">
        <v>34</v>
      </c>
      <c r="L55">
        <f t="shared" si="10"/>
        <v>11839557973.802332</v>
      </c>
      <c r="M55" s="2">
        <f>$M$12^2*$N$12/(4*L55*$L$12)</f>
        <v>2.5338783818096675E-7</v>
      </c>
      <c r="N55">
        <f t="shared" si="13"/>
        <v>14.611129153247688</v>
      </c>
      <c r="O55" s="4">
        <f>$K$12/(4*PI()*$L$12)*N55</f>
        <v>2.6914738760341073</v>
      </c>
      <c r="P55" s="1">
        <f t="shared" ref="P55:AE70" si="15">P$21*$M55^P$20/(P$20*FACT(P$20))</f>
        <v>-1.6051349134505948E-14</v>
      </c>
      <c r="Q55" s="1">
        <f t="shared" si="15"/>
        <v>9.0382592379564326E-22</v>
      </c>
      <c r="R55" s="1">
        <f t="shared" si="15"/>
        <v>-4.2940968172967482E-29</v>
      </c>
      <c r="S55" s="1">
        <f t="shared" si="15"/>
        <v>1.7409150551593483E-36</v>
      </c>
      <c r="T55" s="1">
        <f t="shared" si="15"/>
        <v>-6.1267597539378587E-44</v>
      </c>
      <c r="U55" s="1">
        <f t="shared" si="15"/>
        <v>1.9009547866585296E-51</v>
      </c>
      <c r="V55" s="1">
        <f t="shared" si="15"/>
        <v>-5.2683621360908745E-59</v>
      </c>
      <c r="W55" s="1">
        <f t="shared" si="15"/>
        <v>1.3184581653516314E-66</v>
      </c>
      <c r="X55" s="1">
        <f t="shared" si="15"/>
        <v>-3.0067313782544415E-74</v>
      </c>
      <c r="Y55" s="1">
        <f t="shared" si="15"/>
        <v>6.2964393712956329E-82</v>
      </c>
      <c r="Z55" s="1">
        <f t="shared" si="14"/>
        <v>-1.2187397754049576E-89</v>
      </c>
      <c r="AA55" s="1">
        <f t="shared" si="14"/>
        <v>2.1927609727456976E-97</v>
      </c>
      <c r="AB55" s="1">
        <f t="shared" si="14"/>
        <v>-3.6852278127097652E-105</v>
      </c>
      <c r="AC55" s="1">
        <f t="shared" si="14"/>
        <v>5.8102607650384905E-113</v>
      </c>
      <c r="AD55" s="1">
        <f t="shared" si="14"/>
        <v>-8.6264614132077717E-121</v>
      </c>
      <c r="AE55" s="1">
        <f t="shared" si="14"/>
        <v>1.210153859457021E-128</v>
      </c>
      <c r="AF55" s="1">
        <f t="shared" si="14"/>
        <v>-1.6089045047348325E-136</v>
      </c>
      <c r="AG55" s="1">
        <f t="shared" si="14"/>
        <v>2.0327376779221074E-144</v>
      </c>
    </row>
    <row r="56" spans="8:33" x14ac:dyDescent="0.25">
      <c r="H56">
        <f t="shared" si="8"/>
        <v>232954.2656882403</v>
      </c>
      <c r="I56">
        <v>1</v>
      </c>
      <c r="J56">
        <f t="shared" si="4"/>
        <v>8287690581.6616306</v>
      </c>
      <c r="K56">
        <v>35</v>
      </c>
      <c r="L56">
        <f t="shared" si="10"/>
        <v>20127248555.463963</v>
      </c>
      <c r="M56" s="2">
        <f>$M$12^2*$N$12/(4*L56*$L$12)</f>
        <v>1.4905166951821573E-7</v>
      </c>
      <c r="N56">
        <f t="shared" si="13"/>
        <v>15.141757299973699</v>
      </c>
      <c r="O56" s="4">
        <f>$K$12/(4*PI()*$L$12)*N56</f>
        <v>2.7892193534590333</v>
      </c>
      <c r="P56" s="1">
        <f t="shared" si="15"/>
        <v>-5.55410004654185E-15</v>
      </c>
      <c r="Q56" s="1">
        <f t="shared" si="15"/>
        <v>1.8396619657961388E-22</v>
      </c>
      <c r="R56" s="1">
        <f t="shared" si="15"/>
        <v>-5.1413378878326963E-30</v>
      </c>
      <c r="S56" s="1">
        <f t="shared" si="15"/>
        <v>1.2261199931819525E-37</v>
      </c>
      <c r="T56" s="1">
        <f t="shared" si="15"/>
        <v>-2.5382671112976849E-45</v>
      </c>
      <c r="U56" s="1">
        <f t="shared" si="15"/>
        <v>4.6326483749644731E-53</v>
      </c>
      <c r="V56" s="1">
        <f t="shared" si="15"/>
        <v>-7.5523872219611345E-61</v>
      </c>
      <c r="W56" s="1">
        <f t="shared" si="15"/>
        <v>1.1117984437346633E-68</v>
      </c>
      <c r="X56" s="1">
        <f t="shared" si="15"/>
        <v>-1.4914387278576503E-76</v>
      </c>
      <c r="Y56" s="1">
        <f t="shared" si="15"/>
        <v>1.8372019204240215E-84</v>
      </c>
      <c r="Z56" s="1">
        <f t="shared" si="14"/>
        <v>-2.091818158537498E-92</v>
      </c>
      <c r="AA56" s="1">
        <f t="shared" si="14"/>
        <v>2.2138863114215411E-100</v>
      </c>
      <c r="AB56" s="1">
        <f t="shared" si="14"/>
        <v>-2.1886657453733512E-108</v>
      </c>
      <c r="AC56" s="1">
        <f t="shared" si="14"/>
        <v>2.0298399853836411E-116</v>
      </c>
      <c r="AD56" s="1">
        <f t="shared" si="14"/>
        <v>-1.7727599922437242E-124</v>
      </c>
      <c r="AE56" s="1">
        <f t="shared" si="14"/>
        <v>1.4628807557039515E-132</v>
      </c>
      <c r="AF56" s="1">
        <f t="shared" si="14"/>
        <v>-1.1440623216184049E-140</v>
      </c>
      <c r="AG56" s="1">
        <f t="shared" si="14"/>
        <v>8.5026016156841109E-149</v>
      </c>
    </row>
    <row r="57" spans="8:33" x14ac:dyDescent="0.25">
      <c r="H57">
        <f t="shared" si="8"/>
        <v>396022.25167000853</v>
      </c>
      <c r="I57">
        <v>1</v>
      </c>
      <c r="J57">
        <f t="shared" si="4"/>
        <v>14089073988.824772</v>
      </c>
      <c r="K57">
        <v>36</v>
      </c>
      <c r="L57">
        <f t="shared" si="10"/>
        <v>34216322544.288734</v>
      </c>
      <c r="M57" s="2">
        <f>$M$12^2*$N$12/(4*L57*$L$12)</f>
        <v>8.767745265777398E-8</v>
      </c>
      <c r="N57">
        <f t="shared" si="13"/>
        <v>15.672385489661657</v>
      </c>
      <c r="O57" s="4">
        <f>$K$12/(4*PI()*$L$12)*N57</f>
        <v>2.8869648387978555</v>
      </c>
      <c r="P57" s="1">
        <f t="shared" si="15"/>
        <v>-1.9218339261390493E-15</v>
      </c>
      <c r="Q57" s="1">
        <f t="shared" si="15"/>
        <v>3.744477846114675E-23</v>
      </c>
      <c r="R57" s="1">
        <f t="shared" si="15"/>
        <v>-6.155742732765055E-31</v>
      </c>
      <c r="S57" s="1">
        <f t="shared" si="15"/>
        <v>8.635517472407109E-39</v>
      </c>
      <c r="T57" s="1">
        <f t="shared" si="15"/>
        <v>-1.0515835755032698E-46</v>
      </c>
      <c r="U57" s="1">
        <f t="shared" si="15"/>
        <v>1.1289816631454772E-54</v>
      </c>
      <c r="V57" s="1">
        <f t="shared" si="15"/>
        <v>-1.0826619597711369E-62</v>
      </c>
      <c r="W57" s="1">
        <f t="shared" si="15"/>
        <v>9.3753128614525086E-71</v>
      </c>
      <c r="X57" s="1">
        <f t="shared" si="15"/>
        <v>-7.3980319460563959E-79</v>
      </c>
      <c r="Y57" s="1">
        <f t="shared" si="15"/>
        <v>5.360666080256688E-87</v>
      </c>
      <c r="Z57" s="1">
        <f t="shared" si="14"/>
        <v>-3.5903507021696151E-95</v>
      </c>
      <c r="AA57" s="1">
        <f t="shared" si="14"/>
        <v>2.2352151743025942E-103</v>
      </c>
      <c r="AB57" s="1">
        <f t="shared" si="14"/>
        <v>-1.2998539000628052E-111</v>
      </c>
      <c r="AC57" s="1">
        <f t="shared" si="14"/>
        <v>7.0913346799418334E-120</v>
      </c>
      <c r="AD57" s="1">
        <f t="shared" si="14"/>
        <v>-3.6430673477404157E-128</v>
      </c>
      <c r="AE57" s="1">
        <f t="shared" si="14"/>
        <v>1.7683867953527615E-136</v>
      </c>
      <c r="AF57" s="1">
        <f t="shared" si="14"/>
        <v>-8.1352161790523589E-145</v>
      </c>
      <c r="AG57" s="1">
        <f t="shared" si="14"/>
        <v>3.5564960014385489E-153</v>
      </c>
    </row>
    <row r="58" spans="8:33" x14ac:dyDescent="0.25">
      <c r="H58">
        <f t="shared" si="8"/>
        <v>673237.82783901447</v>
      </c>
      <c r="I58">
        <v>1</v>
      </c>
      <c r="J58">
        <f t="shared" si="4"/>
        <v>23951425781.002113</v>
      </c>
      <c r="K58">
        <v>37</v>
      </c>
      <c r="L58">
        <f t="shared" si="10"/>
        <v>58167748325.290848</v>
      </c>
      <c r="M58" s="2">
        <f>$M$12^2*$N$12/(4*L58*$L$12)</f>
        <v>5.157497215163175E-8</v>
      </c>
      <c r="N58">
        <f t="shared" si="13"/>
        <v>16.203013704621348</v>
      </c>
      <c r="O58" s="4">
        <f>$K$12/(4*PI()*$L$12)*N58</f>
        <v>2.9847103287919108</v>
      </c>
      <c r="P58" s="1">
        <f t="shared" si="15"/>
        <v>-6.6499443811039767E-16</v>
      </c>
      <c r="Q58" s="1">
        <f t="shared" si="15"/>
        <v>7.6215710281186143E-24</v>
      </c>
      <c r="R58" s="1">
        <f t="shared" si="15"/>
        <v>-7.3702933786293914E-32</v>
      </c>
      <c r="S58" s="1">
        <f t="shared" si="15"/>
        <v>6.0819628120346682E-40</v>
      </c>
      <c r="T58" s="1">
        <f t="shared" si="15"/>
        <v>-4.3566258702492766E-48</v>
      </c>
      <c r="U58" s="1">
        <f t="shared" si="15"/>
        <v>2.7513411175492029E-56</v>
      </c>
      <c r="V58" s="1">
        <f t="shared" si="15"/>
        <v>-1.5520349853448069E-64</v>
      </c>
      <c r="W58" s="1">
        <f t="shared" si="15"/>
        <v>7.9057936935818867E-73</v>
      </c>
      <c r="X58" s="1">
        <f t="shared" si="15"/>
        <v>-3.6696698062472861E-81</v>
      </c>
      <c r="Y58" s="1">
        <f t="shared" si="15"/>
        <v>1.5641580005197328E-89</v>
      </c>
      <c r="Z58" s="1">
        <f t="shared" si="14"/>
        <v>-6.1623990173133987E-98</v>
      </c>
      <c r="AA58" s="1">
        <f t="shared" si="14"/>
        <v>2.2567495221669685E-106</v>
      </c>
      <c r="AB58" s="1">
        <f t="shared" si="14"/>
        <v>-7.7198638717683967E-115</v>
      </c>
      <c r="AC58" s="1">
        <f t="shared" si="14"/>
        <v>2.4773887550274679E-123</v>
      </c>
      <c r="AD58" s="1">
        <f t="shared" si="14"/>
        <v>-7.4865970341391012E-132</v>
      </c>
      <c r="AE58" s="1">
        <f t="shared" si="14"/>
        <v>2.1376943033700372E-140</v>
      </c>
      <c r="AF58" s="1">
        <f t="shared" si="14"/>
        <v>-5.7848021938431965E-149</v>
      </c>
      <c r="AG58" s="1">
        <f t="shared" si="14"/>
        <v>1.4876227747653464E-157</v>
      </c>
    </row>
    <row r="59" spans="8:33" x14ac:dyDescent="0.25">
      <c r="H59">
        <f t="shared" si="8"/>
        <v>1144504.3073263245</v>
      </c>
      <c r="I59">
        <v>1</v>
      </c>
      <c r="J59">
        <f t="shared" si="4"/>
        <v>40717423827.703598</v>
      </c>
      <c r="K59">
        <v>38</v>
      </c>
      <c r="L59">
        <f t="shared" si="10"/>
        <v>98885172152.994446</v>
      </c>
      <c r="M59" s="2">
        <f>$M$12^2*$N$12/(4*L59*$L$12)</f>
        <v>3.0338218912724561E-8</v>
      </c>
      <c r="N59">
        <f t="shared" si="13"/>
        <v>16.733641934446762</v>
      </c>
      <c r="O59" s="4">
        <f>$K$12/(4*PI()*$L$12)*N59</f>
        <v>3.0824558215243378</v>
      </c>
      <c r="P59" s="1">
        <f t="shared" si="15"/>
        <v>-2.3010188169909959E-16</v>
      </c>
      <c r="Q59" s="1">
        <f t="shared" si="15"/>
        <v>1.5513069464926962E-24</v>
      </c>
      <c r="R59" s="1">
        <f t="shared" si="15"/>
        <v>-8.8244793269110694E-33</v>
      </c>
      <c r="S59" s="1">
        <f t="shared" si="15"/>
        <v>4.2835037697702447E-41</v>
      </c>
      <c r="T59" s="1">
        <f t="shared" si="15"/>
        <v>-1.8049149316773697E-49</v>
      </c>
      <c r="U59" s="1">
        <f t="shared" si="15"/>
        <v>6.7050495080906134E-58</v>
      </c>
      <c r="V59" s="1">
        <f t="shared" si="15"/>
        <v>-2.2248981540308813E-66</v>
      </c>
      <c r="W59" s="1">
        <f t="shared" si="15"/>
        <v>6.6666120746178412E-75</v>
      </c>
      <c r="X59" s="1">
        <f t="shared" si="15"/>
        <v>-1.8202782287337204E-83</v>
      </c>
      <c r="Y59" s="1">
        <f t="shared" si="15"/>
        <v>4.5639668913545565E-92</v>
      </c>
      <c r="Z59" s="1">
        <f t="shared" si="14"/>
        <v>-1.0577006203220531E-100</v>
      </c>
      <c r="AA59" s="1">
        <f t="shared" si="14"/>
        <v>2.2784913346831963E-109</v>
      </c>
      <c r="AB59" s="1">
        <f t="shared" si="14"/>
        <v>-4.5848458965854192E-118</v>
      </c>
      <c r="AC59" s="1">
        <f t="shared" si="14"/>
        <v>8.6548658617067349E-127</v>
      </c>
      <c r="AD59" s="1">
        <f t="shared" si="14"/>
        <v>-1.5385149326526877E-135</v>
      </c>
      <c r="AE59" s="1">
        <f t="shared" si="14"/>
        <v>2.5841274921695739E-144</v>
      </c>
      <c r="AF59" s="1">
        <f t="shared" si="14"/>
        <v>-4.1134661557071538E-153</v>
      </c>
      <c r="AG59" s="1">
        <f t="shared" si="14"/>
        <v>6.2224771772706074E-162</v>
      </c>
    </row>
    <row r="60" spans="8:33" x14ac:dyDescent="0.25">
      <c r="H60">
        <f t="shared" si="8"/>
        <v>1945657.3224547517</v>
      </c>
      <c r="I60">
        <v>1</v>
      </c>
      <c r="J60">
        <f t="shared" si="4"/>
        <v>69219620507.0961</v>
      </c>
      <c r="K60">
        <v>39</v>
      </c>
      <c r="L60">
        <f t="shared" si="10"/>
        <v>168104792660.09055</v>
      </c>
      <c r="M60" s="2">
        <f>$M$12^2*$N$12/(4*L60*$L$12)</f>
        <v>1.7846011125132095E-8</v>
      </c>
      <c r="N60">
        <f t="shared" si="13"/>
        <v>17.26427017301673</v>
      </c>
      <c r="O60" s="4">
        <f>$K$12/(4*PI()*$L$12)*N60</f>
        <v>3.1802013158675737</v>
      </c>
      <c r="P60" s="1">
        <f t="shared" si="15"/>
        <v>-7.9620028269584628E-17</v>
      </c>
      <c r="Q60" s="1">
        <f t="shared" si="15"/>
        <v>3.1575553561829761E-25</v>
      </c>
      <c r="R60" s="1">
        <f t="shared" si="15"/>
        <v>-1.0565581502749092E-33</v>
      </c>
      <c r="S60" s="1">
        <f t="shared" si="15"/>
        <v>3.0168557606648024E-42</v>
      </c>
      <c r="T60" s="1">
        <f t="shared" si="15"/>
        <v>-7.4776168705198499E-51</v>
      </c>
      <c r="U60" s="1">
        <f t="shared" si="15"/>
        <v>1.6340281697237472E-59</v>
      </c>
      <c r="V60" s="1">
        <f t="shared" si="15"/>
        <v>-3.1894717854638222E-68</v>
      </c>
      <c r="W60" s="1">
        <f t="shared" si="15"/>
        <v>5.6216640954747944E-77</v>
      </c>
      <c r="X60" s="1">
        <f t="shared" si="15"/>
        <v>-9.0291851990638959E-86</v>
      </c>
      <c r="Y60" s="1">
        <f t="shared" si="15"/>
        <v>1.3316937149865482E-94</v>
      </c>
      <c r="Z60" s="1">
        <f t="shared" si="14"/>
        <v>-1.8154140929312688E-103</v>
      </c>
      <c r="AA60" s="1">
        <f t="shared" si="14"/>
        <v>2.3004426105921666E-112</v>
      </c>
      <c r="AB60" s="1">
        <f t="shared" si="14"/>
        <v>-2.7229511095797169E-121</v>
      </c>
      <c r="AC60" s="1">
        <f t="shared" si="14"/>
        <v>3.023615205006692E-130</v>
      </c>
      <c r="AD60" s="1">
        <f t="shared" si="14"/>
        <v>-3.1616877296875777E-139</v>
      </c>
      <c r="AE60" s="1">
        <f t="shared" si="14"/>
        <v>3.1237931846753299E-148</v>
      </c>
      <c r="AF60" s="1">
        <f t="shared" si="14"/>
        <v>-2.9250099220604072E-157</v>
      </c>
      <c r="AG60" s="1">
        <f t="shared" si="14"/>
        <v>2.6027580969080668E-166</v>
      </c>
    </row>
    <row r="61" spans="8:33" x14ac:dyDescent="0.25">
      <c r="H61">
        <f t="shared" si="8"/>
        <v>3307617.4481730778</v>
      </c>
      <c r="I61">
        <v>1</v>
      </c>
      <c r="J61">
        <f t="shared" si="4"/>
        <v>117673354862.06339</v>
      </c>
      <c r="K61">
        <v>40</v>
      </c>
      <c r="L61">
        <f t="shared" si="10"/>
        <v>285778147522.15393</v>
      </c>
      <c r="M61" s="2">
        <f>$M$12^2*$N$12/(4*L61*$L$12)</f>
        <v>1.0497653603018878E-8</v>
      </c>
      <c r="N61">
        <f t="shared" si="13"/>
        <v>17.79489841673054</v>
      </c>
      <c r="O61" s="4">
        <f>$K$12/(4*PI()*$L$12)*N61</f>
        <v>3.2779468111583419</v>
      </c>
      <c r="P61" s="1">
        <f t="shared" si="15"/>
        <v>-2.7550182792243808E-17</v>
      </c>
      <c r="Q61" s="1">
        <f t="shared" si="15"/>
        <v>6.4269394589517093E-26</v>
      </c>
      <c r="R61" s="1">
        <f t="shared" si="15"/>
        <v>-1.2650209531434115E-34</v>
      </c>
      <c r="S61" s="1">
        <f t="shared" si="15"/>
        <v>2.1247602826656494E-43</v>
      </c>
      <c r="T61" s="1">
        <f t="shared" si="15"/>
        <v>-3.0979163106772866E-52</v>
      </c>
      <c r="U61" s="1">
        <f t="shared" si="15"/>
        <v>3.9821451821182497E-61</v>
      </c>
      <c r="V61" s="1">
        <f t="shared" si="15"/>
        <v>-4.5722228911196142E-70</v>
      </c>
      <c r="W61" s="1">
        <f t="shared" si="15"/>
        <v>4.7405048994337987E-79</v>
      </c>
      <c r="X61" s="1">
        <f t="shared" si="15"/>
        <v>-4.4787760503902875E-88</v>
      </c>
      <c r="Y61" s="1">
        <f t="shared" si="15"/>
        <v>3.8856726894623357E-97</v>
      </c>
      <c r="Z61" s="1">
        <f t="shared" si="14"/>
        <v>-3.1159368402468735E-106</v>
      </c>
      <c r="AA61" s="1">
        <f t="shared" si="14"/>
        <v>2.3226053678909007E-115</v>
      </c>
      <c r="AB61" s="1">
        <f t="shared" si="14"/>
        <v>-1.6171672750622535E-124</v>
      </c>
      <c r="AC61" s="1">
        <f t="shared" si="14"/>
        <v>1.0563131831305813E-133</v>
      </c>
      <c r="AD61" s="1">
        <f t="shared" si="14"/>
        <v>-6.497349546566653E-143</v>
      </c>
      <c r="AE61" s="1">
        <f t="shared" si="14"/>
        <v>3.7761619309391556E-152</v>
      </c>
      <c r="AF61" s="1">
        <f t="shared" si="14"/>
        <v>-2.079920612032113E-161</v>
      </c>
      <c r="AG61" s="1">
        <f t="shared" si="14"/>
        <v>1.088690165994622E-170</v>
      </c>
    </row>
    <row r="62" spans="8:33" x14ac:dyDescent="0.25">
      <c r="H62">
        <f t="shared" si="8"/>
        <v>5622949.661894232</v>
      </c>
      <c r="I62">
        <v>1</v>
      </c>
      <c r="J62">
        <f t="shared" si="4"/>
        <v>200044703265.50775</v>
      </c>
      <c r="K62">
        <v>41</v>
      </c>
      <c r="L62">
        <f t="shared" si="10"/>
        <v>485822850787.66168</v>
      </c>
      <c r="M62" s="2">
        <f>$M$12^2*$N$12/(4*L62*$L$12)</f>
        <v>6.1750903547169864E-9</v>
      </c>
      <c r="N62">
        <f t="shared" si="13"/>
        <v>18.325526663470146</v>
      </c>
      <c r="O62" s="4">
        <f>$K$12/(4*PI()*$L$12)*N62</f>
        <v>3.3756923070064833</v>
      </c>
      <c r="P62" s="1">
        <f t="shared" si="15"/>
        <v>-9.5329352222296892E-18</v>
      </c>
      <c r="Q62" s="1">
        <f t="shared" si="15"/>
        <v>1.3081496965096084E-26</v>
      </c>
      <c r="R62" s="1">
        <f t="shared" si="15"/>
        <v>-1.5146142325204569E-35</v>
      </c>
      <c r="S62" s="1">
        <f t="shared" si="15"/>
        <v>1.4964607581366631E-44</v>
      </c>
      <c r="T62" s="1">
        <f t="shared" si="15"/>
        <v>-1.2834417213586357E-53</v>
      </c>
      <c r="U62" s="1">
        <f t="shared" si="15"/>
        <v>9.7045329727384628E-63</v>
      </c>
      <c r="V62" s="1">
        <f t="shared" si="15"/>
        <v>-6.5544464952958077E-72</v>
      </c>
      <c r="W62" s="1">
        <f t="shared" si="15"/>
        <v>3.9974616625787358E-81</v>
      </c>
      <c r="X62" s="1">
        <f t="shared" si="15"/>
        <v>-2.2216218260346791E-90</v>
      </c>
      <c r="Y62" s="1">
        <f t="shared" si="15"/>
        <v>1.1337781413037592E-99</v>
      </c>
      <c r="Z62" s="1">
        <f t="shared" si="14"/>
        <v>-5.3481254939091492E-109</v>
      </c>
      <c r="AA62" s="1">
        <f t="shared" si="14"/>
        <v>2.3449816440180645E-118</v>
      </c>
      <c r="AB62" s="1">
        <f t="shared" si="14"/>
        <v>-9.6043957099763405E-128</v>
      </c>
      <c r="AC62" s="1">
        <f t="shared" si="14"/>
        <v>3.6902762593859628E-137</v>
      </c>
      <c r="AD62" s="1">
        <f t="shared" si="14"/>
        <v>-1.3352220313813673E-146</v>
      </c>
      <c r="AE62" s="1">
        <f t="shared" si="14"/>
        <v>4.564770484367448E-156</v>
      </c>
      <c r="AF62" s="1">
        <f t="shared" si="14"/>
        <v>-1.4789931889559927E-165</v>
      </c>
      <c r="AG62" s="1">
        <f t="shared" si="14"/>
        <v>4.5538088189655626E-175</v>
      </c>
    </row>
    <row r="63" spans="8:33" x14ac:dyDescent="0.25">
      <c r="H63">
        <f t="shared" si="8"/>
        <v>9559014.4252201933</v>
      </c>
      <c r="I63">
        <v>1</v>
      </c>
      <c r="J63">
        <f t="shared" si="4"/>
        <v>340075995551.3631</v>
      </c>
      <c r="K63">
        <v>42</v>
      </c>
      <c r="L63">
        <f t="shared" si="10"/>
        <v>825898846339.02478</v>
      </c>
      <c r="M63" s="2">
        <f>$M$12^2*$N$12/(4*L63*$L$12)</f>
        <v>3.6324060910099925E-9</v>
      </c>
      <c r="N63">
        <f t="shared" si="13"/>
        <v>18.856154911989631</v>
      </c>
      <c r="O63" s="4">
        <f>$K$12/(4*PI()*$L$12)*N63</f>
        <v>3.4734378031824913</v>
      </c>
      <c r="P63" s="1">
        <f t="shared" si="15"/>
        <v>-3.2985935025016235E-18</v>
      </c>
      <c r="Q63" s="1">
        <f t="shared" si="15"/>
        <v>2.662629140056196E-27</v>
      </c>
      <c r="R63" s="1">
        <f t="shared" si="15"/>
        <v>-1.8134531824576549E-36</v>
      </c>
      <c r="S63" s="1">
        <f t="shared" si="15"/>
        <v>1.0539517417153026E-45</v>
      </c>
      <c r="T63" s="1">
        <f t="shared" si="15"/>
        <v>-5.3171954531072994E-55</v>
      </c>
      <c r="U63" s="1">
        <f t="shared" si="15"/>
        <v>2.3650056919539907E-64</v>
      </c>
      <c r="V63" s="1">
        <f t="shared" si="15"/>
        <v>-9.3960355570451314E-74</v>
      </c>
      <c r="W63" s="1">
        <f t="shared" si="15"/>
        <v>3.370885608766144E-83</v>
      </c>
      <c r="X63" s="1">
        <f t="shared" si="15"/>
        <v>-1.1019982875642061E-92</v>
      </c>
      <c r="Y63" s="1">
        <f t="shared" si="15"/>
        <v>3.3081861917609941E-102</v>
      </c>
      <c r="Z63" s="1">
        <f t="shared" si="14"/>
        <v>-9.1794050280990042E-112</v>
      </c>
      <c r="AA63" s="1">
        <f t="shared" si="14"/>
        <v>2.3675734960412719E-121</v>
      </c>
      <c r="AB63" s="1">
        <f t="shared" si="14"/>
        <v>-5.7040739307726427E-131</v>
      </c>
      <c r="AC63" s="1">
        <f t="shared" si="14"/>
        <v>1.2892141353597245E-140</v>
      </c>
      <c r="AD63" s="1">
        <f t="shared" si="14"/>
        <v>-2.7439155925176821E-150</v>
      </c>
      <c r="AE63" s="1">
        <f t="shared" si="14"/>
        <v>5.5180709821334378E-160</v>
      </c>
      <c r="AF63" s="1">
        <f t="shared" si="14"/>
        <v>-1.051684780815305E-169</v>
      </c>
      <c r="AG63" s="1">
        <f t="shared" si="14"/>
        <v>1.9047820406041111E-179</v>
      </c>
    </row>
    <row r="64" spans="8:33" x14ac:dyDescent="0.25">
      <c r="H64">
        <f t="shared" si="8"/>
        <v>16250324.522874329</v>
      </c>
      <c r="I64">
        <v>1</v>
      </c>
      <c r="J64">
        <f t="shared" si="4"/>
        <v>578129192437.31726</v>
      </c>
      <c r="K64">
        <v>43</v>
      </c>
      <c r="L64">
        <f t="shared" si="10"/>
        <v>1404028038776.342</v>
      </c>
      <c r="M64" s="2">
        <f>$M$12^2*$N$12/(4*L64*$L$12)</f>
        <v>2.1367094652999962E-9</v>
      </c>
      <c r="N64">
        <f t="shared" si="13"/>
        <v>19.386783161556107</v>
      </c>
      <c r="O64" s="4">
        <f>$K$12/(4*PI()*$L$12)*N64</f>
        <v>3.5711832995513619</v>
      </c>
      <c r="P64" s="1">
        <f t="shared" si="15"/>
        <v>-1.141381834775649E-18</v>
      </c>
      <c r="Q64" s="1">
        <f t="shared" si="15"/>
        <v>5.4195585997480126E-28</v>
      </c>
      <c r="R64" s="1">
        <f t="shared" si="15"/>
        <v>-2.1712541545930451E-37</v>
      </c>
      <c r="S64" s="1">
        <f t="shared" si="15"/>
        <v>7.4229428859054413E-47</v>
      </c>
      <c r="T64" s="1">
        <f t="shared" si="15"/>
        <v>-2.2028711562076979E-56</v>
      </c>
      <c r="U64" s="1">
        <f t="shared" si="15"/>
        <v>5.7635456942514298E-66</v>
      </c>
      <c r="V64" s="1">
        <f t="shared" si="15"/>
        <v>-1.3469556010964453E-75</v>
      </c>
      <c r="W64" s="1">
        <f t="shared" si="15"/>
        <v>2.8425212663719711E-85</v>
      </c>
      <c r="X64" s="1">
        <f t="shared" si="15"/>
        <v>-5.46627788565617E-95</v>
      </c>
      <c r="Y64" s="1">
        <f t="shared" si="15"/>
        <v>9.6527666927616428E-105</v>
      </c>
      <c r="Z64" s="1">
        <f t="shared" si="14"/>
        <v>-1.5755328996272211E-114</v>
      </c>
      <c r="AA64" s="1">
        <f t="shared" si="14"/>
        <v>2.3903830008461768E-124</v>
      </c>
      <c r="AB64" s="1">
        <f t="shared" si="14"/>
        <v>-3.3876633564695435E-134</v>
      </c>
      <c r="AC64" s="1">
        <f t="shared" si="14"/>
        <v>4.5039259122781327E-144</v>
      </c>
      <c r="AD64" s="1">
        <f t="shared" si="14"/>
        <v>-5.6388170670554353E-154</v>
      </c>
      <c r="AE64" s="1">
        <f t="shared" si="14"/>
        <v>6.6704574672788992E-164</v>
      </c>
      <c r="AF64" s="1">
        <f t="shared" si="14"/>
        <v>-7.4783365228293119E-174</v>
      </c>
      <c r="AG64" s="1">
        <f t="shared" si="14"/>
        <v>7.9673845926455654E-184</v>
      </c>
    </row>
    <row r="65" spans="8:33" x14ac:dyDescent="0.25">
      <c r="H65">
        <f t="shared" si="8"/>
        <v>27625551.688886356</v>
      </c>
      <c r="I65">
        <v>1</v>
      </c>
      <c r="J65">
        <f t="shared" si="4"/>
        <v>982819627143.43921</v>
      </c>
      <c r="K65">
        <v>44</v>
      </c>
      <c r="L65">
        <f t="shared" si="10"/>
        <v>2386847665919.7812</v>
      </c>
      <c r="M65" s="2">
        <f>$M$12^2*$N$12/(4*L65*$L$12)</f>
        <v>1.2568879207647037E-9</v>
      </c>
      <c r="N65">
        <f t="shared" si="13"/>
        <v>19.917411411738453</v>
      </c>
      <c r="O65" s="4">
        <f>$K$12/(4*PI()*$L$12)*N65</f>
        <v>3.6689287960336809</v>
      </c>
      <c r="P65" s="1">
        <f t="shared" si="15"/>
        <v>-3.9494181134105501E-19</v>
      </c>
      <c r="Q65" s="1">
        <f t="shared" si="15"/>
        <v>1.1031057601766767E-28</v>
      </c>
      <c r="R65" s="1">
        <f t="shared" si="15"/>
        <v>-2.599650572422558E-38</v>
      </c>
      <c r="S65" s="1">
        <f t="shared" si="15"/>
        <v>5.2279510442991374E-48</v>
      </c>
      <c r="T65" s="1">
        <f t="shared" si="15"/>
        <v>-9.1263173860122282E-58</v>
      </c>
      <c r="U65" s="1">
        <f t="shared" si="15"/>
        <v>1.4045826224747354E-67</v>
      </c>
      <c r="V65" s="1">
        <f t="shared" si="15"/>
        <v>-1.9309094567705525E-77</v>
      </c>
      <c r="W65" s="1">
        <f t="shared" si="15"/>
        <v>2.3969745899311042E-87</v>
      </c>
      <c r="X65" s="1">
        <f t="shared" si="15"/>
        <v>-2.711455567617901E-97</v>
      </c>
      <c r="Y65" s="1">
        <f t="shared" si="15"/>
        <v>2.8165254137430928E-107</v>
      </c>
      <c r="Z65" s="1">
        <f t="shared" si="14"/>
        <v>-2.7042100334489955E-117</v>
      </c>
      <c r="AA65" s="1">
        <f t="shared" si="14"/>
        <v>2.4134122553274021E-127</v>
      </c>
      <c r="AB65" s="1">
        <f t="shared" si="14"/>
        <v>-2.0119414923522786E-137</v>
      </c>
      <c r="AC65" s="1">
        <f t="shared" si="14"/>
        <v>1.5734661967253537E-147</v>
      </c>
      <c r="AD65" s="1">
        <f t="shared" si="14"/>
        <v>-1.1587914002318415E-157</v>
      </c>
      <c r="AE65" s="1">
        <f t="shared" si="14"/>
        <v>8.0635067883040486E-168</v>
      </c>
      <c r="AF65" s="1">
        <f t="shared" si="14"/>
        <v>-5.3177071845926029E-178</v>
      </c>
      <c r="AG65" s="1">
        <f t="shared" si="14"/>
        <v>3.3326236752522497E-188</v>
      </c>
    </row>
    <row r="66" spans="8:33" x14ac:dyDescent="0.25">
      <c r="H66">
        <f t="shared" si="8"/>
        <v>46963437.871106803</v>
      </c>
      <c r="I66">
        <v>1</v>
      </c>
      <c r="J66">
        <f t="shared" si="4"/>
        <v>1670793366143.8467</v>
      </c>
      <c r="K66">
        <v>45</v>
      </c>
      <c r="L66">
        <f t="shared" si="10"/>
        <v>4057641032063.6279</v>
      </c>
      <c r="M66" s="2">
        <f>$M$12^2*$N$12/(4*L66*$L$12)</f>
        <v>7.3934583574394338E-10</v>
      </c>
      <c r="N66">
        <f t="shared" si="13"/>
        <v>20.448039662283083</v>
      </c>
      <c r="O66" s="4">
        <f>$K$12/(4*PI()*$L$12)*N66</f>
        <v>3.7666742925827346</v>
      </c>
      <c r="P66" s="1">
        <f t="shared" si="15"/>
        <v>-1.3665806620797754E-19</v>
      </c>
      <c r="Q66" s="1">
        <f t="shared" si="15"/>
        <v>2.2452793815930731E-29</v>
      </c>
      <c r="R66" s="1">
        <f t="shared" si="15"/>
        <v>-3.1125711766173286E-39</v>
      </c>
      <c r="S66" s="1">
        <f t="shared" si="15"/>
        <v>3.6820264606218375E-49</v>
      </c>
      <c r="T66" s="1">
        <f t="shared" si="15"/>
        <v>-3.780959626055231E-59</v>
      </c>
      <c r="U66" s="1">
        <f t="shared" si="15"/>
        <v>3.4229837811917292E-69</v>
      </c>
      <c r="V66" s="1">
        <f t="shared" si="15"/>
        <v>-2.768028379859709E-79</v>
      </c>
      <c r="W66" s="1">
        <f t="shared" si="15"/>
        <v>2.0212644502423015E-89</v>
      </c>
      <c r="X66" s="1">
        <f t="shared" si="15"/>
        <v>-1.3449721088015251E-99</v>
      </c>
      <c r="Y66" s="1">
        <f t="shared" si="15"/>
        <v>8.2181779159847722E-110</v>
      </c>
      <c r="Z66" s="1">
        <f t="shared" si="14"/>
        <v>-4.6414466538505547E-120</v>
      </c>
      <c r="AA66" s="1">
        <f t="shared" si="14"/>
        <v>2.4366633765813504E-130</v>
      </c>
      <c r="AB66" s="1">
        <f t="shared" si="14"/>
        <v>-1.1948969371228353E-140</v>
      </c>
      <c r="AC66" s="1">
        <f t="shared" si="14"/>
        <v>5.496972908653089E-151</v>
      </c>
      <c r="AD66" s="1">
        <f t="shared" si="14"/>
        <v>-2.3813461108651954E-161</v>
      </c>
      <c r="AE66" s="1">
        <f t="shared" si="14"/>
        <v>9.7474786465506834E-172</v>
      </c>
      <c r="AF66" s="1">
        <f t="shared" si="14"/>
        <v>-3.7813235088769877E-182</v>
      </c>
      <c r="AG66" s="1">
        <f t="shared" si="14"/>
        <v>1.3939807262603816E-192</v>
      </c>
    </row>
    <row r="67" spans="8:33" x14ac:dyDescent="0.25">
      <c r="H67">
        <f t="shared" si="8"/>
        <v>79837844.380881563</v>
      </c>
      <c r="I67">
        <v>1</v>
      </c>
      <c r="J67">
        <f t="shared" si="4"/>
        <v>2840348722444.5391</v>
      </c>
      <c r="K67">
        <v>46</v>
      </c>
      <c r="L67">
        <f t="shared" si="10"/>
        <v>6897989754508.167</v>
      </c>
      <c r="M67" s="2">
        <f>$M$12^2*$N$12/(4*L67*$L$12)</f>
        <v>4.3490931514349609E-10</v>
      </c>
      <c r="N67">
        <f t="shared" si="13"/>
        <v>20.978667913040816</v>
      </c>
      <c r="O67" s="4">
        <f>$K$12/(4*PI()*$L$12)*N67</f>
        <v>3.8644197891710435</v>
      </c>
      <c r="P67" s="1">
        <f t="shared" si="15"/>
        <v>-4.7286528099646199E-20</v>
      </c>
      <c r="Q67" s="1">
        <f t="shared" si="15"/>
        <v>4.5700781225179583E-30</v>
      </c>
      <c r="R67" s="1">
        <f t="shared" si="15"/>
        <v>-3.7266928995310498E-40</v>
      </c>
      <c r="S67" s="1">
        <f t="shared" si="15"/>
        <v>2.5932375306962856E-50</v>
      </c>
      <c r="T67" s="1">
        <f t="shared" si="15"/>
        <v>-1.566421053443795E-60</v>
      </c>
      <c r="U67" s="1">
        <f t="shared" si="15"/>
        <v>8.3418502968929953E-71</v>
      </c>
      <c r="V67" s="1">
        <f t="shared" si="15"/>
        <v>-3.9680685621186121E-81</v>
      </c>
      <c r="W67" s="1">
        <f t="shared" si="15"/>
        <v>1.7044444254750054E-91</v>
      </c>
      <c r="X67" s="1">
        <f t="shared" si="15"/>
        <v>-6.6715088200513581E-102</v>
      </c>
      <c r="Y67" s="1">
        <f t="shared" si="15"/>
        <v>2.3979349850432479E-112</v>
      </c>
      <c r="Z67" s="1">
        <f t="shared" si="14"/>
        <v>-7.9664770021817169E-123</v>
      </c>
      <c r="AA67" s="1">
        <f t="shared" si="14"/>
        <v>2.4601385021007777E-133</v>
      </c>
      <c r="AB67" s="1">
        <f t="shared" si="14"/>
        <v>-7.0965219206062969E-144</v>
      </c>
      <c r="AC67" s="1">
        <f t="shared" si="14"/>
        <v>1.9203915038881642E-154</v>
      </c>
      <c r="AD67" s="1">
        <f t="shared" si="14"/>
        <v>-4.8937274634573644E-165</v>
      </c>
      <c r="AE67" s="1">
        <f t="shared" si="14"/>
        <v>1.1783128911452791E-175</v>
      </c>
      <c r="AF67" s="1">
        <f t="shared" si="14"/>
        <v>-2.6888294113323104E-186</v>
      </c>
      <c r="AG67" s="1">
        <f t="shared" si="14"/>
        <v>5.8307881553363015E-197</v>
      </c>
    </row>
    <row r="68" spans="8:33" x14ac:dyDescent="0.25">
      <c r="H68">
        <f t="shared" si="8"/>
        <v>135724335.44749865</v>
      </c>
      <c r="I68">
        <v>1</v>
      </c>
      <c r="J68">
        <f t="shared" si="4"/>
        <v>4828592828155.7158</v>
      </c>
      <c r="K68">
        <v>47</v>
      </c>
      <c r="L68">
        <f t="shared" si="10"/>
        <v>11726582582663.883</v>
      </c>
      <c r="M68" s="2">
        <f>$M$12^2*$N$12/(4*L68*$L$12)</f>
        <v>2.5582900890793891E-10</v>
      </c>
      <c r="N68">
        <f t="shared" si="13"/>
        <v>21.509296163923906</v>
      </c>
      <c r="O68" s="4">
        <f>$K$12/(4*PI()*$L$12)*N68</f>
        <v>3.9621652857824445</v>
      </c>
      <c r="P68" s="1">
        <f t="shared" si="15"/>
        <v>-1.636212044970457E-20</v>
      </c>
      <c r="Q68" s="1">
        <f t="shared" si="15"/>
        <v>9.3020112406227547E-31</v>
      </c>
      <c r="R68" s="1">
        <f t="shared" si="15"/>
        <v>-4.4619830935106749E-41</v>
      </c>
      <c r="S68" s="1">
        <f t="shared" si="15"/>
        <v>1.8264075401229044E-51</v>
      </c>
      <c r="T68" s="1">
        <f t="shared" si="15"/>
        <v>-6.4895559840504066E-62</v>
      </c>
      <c r="U68" s="1">
        <f t="shared" si="15"/>
        <v>2.0329183783496323E-72</v>
      </c>
      <c r="V68" s="1">
        <f t="shared" si="15"/>
        <v>-5.6883694647928838E-83</v>
      </c>
      <c r="W68" s="1">
        <f t="shared" si="15"/>
        <v>1.4372838740544654E-93</v>
      </c>
      <c r="X68" s="1">
        <f t="shared" si="15"/>
        <v>-3.3092901811684506E-104</v>
      </c>
      <c r="Y68" s="1">
        <f t="shared" si="15"/>
        <v>6.9967969193148627E-115</v>
      </c>
      <c r="Z68" s="1">
        <f t="shared" si="14"/>
        <v>-1.367348599679365E-125</v>
      </c>
      <c r="AA68" s="1">
        <f t="shared" si="14"/>
        <v>2.4838397899713381E-136</v>
      </c>
      <c r="AB68" s="1">
        <f t="shared" si="14"/>
        <v>-4.2146415983714878E-147</v>
      </c>
      <c r="AC68" s="1">
        <f t="shared" si="14"/>
        <v>6.7089716276398626E-158</v>
      </c>
      <c r="AD68" s="1">
        <f t="shared" si="14"/>
        <v>-1.0056735716546412E-168</v>
      </c>
      <c r="AE68" s="1">
        <f t="shared" si="14"/>
        <v>1.4243901626093505E-179</v>
      </c>
      <c r="AF68" s="1">
        <f t="shared" si="14"/>
        <v>-1.9119770065356965E-190</v>
      </c>
      <c r="AG68" s="1">
        <f t="shared" si="14"/>
        <v>2.4389211322610283E-201</v>
      </c>
    </row>
    <row r="69" spans="8:33" x14ac:dyDescent="0.25">
      <c r="H69">
        <f t="shared" si="8"/>
        <v>230731370.2607477</v>
      </c>
      <c r="I69">
        <v>1</v>
      </c>
      <c r="J69">
        <f t="shared" si="4"/>
        <v>8208607807864.7187</v>
      </c>
      <c r="K69">
        <v>48</v>
      </c>
      <c r="L69">
        <f t="shared" si="10"/>
        <v>19935190390528.602</v>
      </c>
      <c r="M69" s="2">
        <f>$M$12^2*$N$12/(4*L69*$L$12)</f>
        <v>1.5048765229878759E-10</v>
      </c>
      <c r="N69">
        <f t="shared" si="13"/>
        <v>22.039924414880737</v>
      </c>
      <c r="O69" s="4">
        <f>$K$12/(4*PI()*$L$12)*N69</f>
        <v>4.059910782407429</v>
      </c>
      <c r="P69" s="1">
        <f t="shared" si="15"/>
        <v>-5.661633373600198E-21</v>
      </c>
      <c r="Q69" s="1">
        <f t="shared" si="15"/>
        <v>1.893346476821241E-31</v>
      </c>
      <c r="R69" s="1">
        <f t="shared" si="15"/>
        <v>-5.3423487428439266E-42</v>
      </c>
      <c r="S69" s="1">
        <f t="shared" si="15"/>
        <v>1.2863320321151389E-52</v>
      </c>
      <c r="T69" s="1">
        <f t="shared" si="15"/>
        <v>-2.6885706609685546E-63</v>
      </c>
      <c r="U69" s="1">
        <f t="shared" si="15"/>
        <v>4.9542451445945803E-74</v>
      </c>
      <c r="V69" s="1">
        <f t="shared" si="15"/>
        <v>-8.154482882904595E-85</v>
      </c>
      <c r="W69" s="1">
        <f t="shared" si="15"/>
        <v>1.2119989972928018E-95</v>
      </c>
      <c r="X69" s="1">
        <f t="shared" si="15"/>
        <v>-1.6415179532197055E-106</v>
      </c>
      <c r="Y69" s="1">
        <f t="shared" si="15"/>
        <v>2.0415552312921038E-117</v>
      </c>
      <c r="Z69" s="1">
        <f t="shared" si="14"/>
        <v>-2.346887077604185E-128</v>
      </c>
      <c r="AA69" s="1">
        <f t="shared" si="14"/>
        <v>2.5077694190699384E-139</v>
      </c>
      <c r="AB69" s="1">
        <f t="shared" si="14"/>
        <v>-2.5030858780473895E-150</v>
      </c>
      <c r="AC69" s="1">
        <f t="shared" si="14"/>
        <v>2.3438085520241842E-161</v>
      </c>
      <c r="AD69" s="1">
        <f t="shared" si="14"/>
        <v>-2.0666850376871499E-172</v>
      </c>
      <c r="AE69" s="1">
        <f t="shared" si="14"/>
        <v>1.7218578788239199E-183</v>
      </c>
      <c r="AF69" s="1">
        <f t="shared" si="14"/>
        <v>-1.3595715883328686E-194</v>
      </c>
      <c r="AG69" s="1">
        <f t="shared" si="14"/>
        <v>1.0201599047884344E-205</v>
      </c>
    </row>
    <row r="70" spans="8:33" x14ac:dyDescent="0.25">
      <c r="H70">
        <f t="shared" si="8"/>
        <v>392243329.4432711</v>
      </c>
      <c r="I70">
        <v>1</v>
      </c>
      <c r="J70">
        <f t="shared" si="4"/>
        <v>13954633273370.02</v>
      </c>
      <c r="K70">
        <v>49</v>
      </c>
      <c r="L70">
        <f t="shared" si="10"/>
        <v>33889823663898.621</v>
      </c>
      <c r="M70" s="2">
        <f>$M$12^2*$N$12/(4*L70*$L$12)</f>
        <v>8.8522148411051515E-11</v>
      </c>
      <c r="N70">
        <f t="shared" si="13"/>
        <v>22.570552665880943</v>
      </c>
      <c r="O70" s="4">
        <f>$K$12/(4*PI()*$L$12)*N70</f>
        <v>4.1576562790404026</v>
      </c>
      <c r="P70" s="1">
        <f t="shared" si="15"/>
        <v>-1.9590426898270577E-21</v>
      </c>
      <c r="Q70" s="1">
        <f t="shared" si="15"/>
        <v>3.8537481718323639E-32</v>
      </c>
      <c r="R70" s="1">
        <f t="shared" si="15"/>
        <v>-6.3964137676080552E-43</v>
      </c>
      <c r="S70" s="1">
        <f t="shared" si="15"/>
        <v>9.059588621355094E-54</v>
      </c>
      <c r="T70" s="1">
        <f t="shared" si="15"/>
        <v>-1.1138531228925963E-64</v>
      </c>
      <c r="U70" s="1">
        <f t="shared" si="15"/>
        <v>1.2073551606466728E-75</v>
      </c>
      <c r="V70" s="1">
        <f t="shared" si="15"/>
        <v>-1.168974545327025E-86</v>
      </c>
      <c r="W70" s="1">
        <f t="shared" si="15"/>
        <v>1.0220260561993123E-97</v>
      </c>
      <c r="X70" s="1">
        <f t="shared" si="15"/>
        <v>-8.1424748004153495E-109</v>
      </c>
      <c r="Y70" s="1">
        <f t="shared" si="15"/>
        <v>5.9569368819472281E-120</v>
      </c>
      <c r="Z70" s="1">
        <f t="shared" si="15"/>
        <v>-4.0281453875895755E-131</v>
      </c>
      <c r="AA70" s="1">
        <f t="shared" si="15"/>
        <v>2.5319295892650673E-142</v>
      </c>
      <c r="AB70" s="1">
        <f t="shared" si="15"/>
        <v>-1.4865887802419977E-153</v>
      </c>
      <c r="AC70" s="1">
        <f t="shared" si="15"/>
        <v>8.1881975859155836E-165</v>
      </c>
      <c r="AD70" s="1">
        <f t="shared" si="15"/>
        <v>-4.247090870621678E-176</v>
      </c>
      <c r="AE70" s="1">
        <f t="shared" si="15"/>
        <v>2.0814483508063345E-187</v>
      </c>
      <c r="AF70" s="1">
        <f t="shared" ref="Z70:AM85" si="16">AF$21*$M70^AF$20/(AF$20*FACT(AF$20))</f>
        <v>-9.6676628300626087E-199</v>
      </c>
      <c r="AG70" s="1">
        <f t="shared" si="16"/>
        <v>4.267158201926469E-210</v>
      </c>
    </row>
    <row r="71" spans="8:33" x14ac:dyDescent="0.25">
      <c r="H71">
        <f t="shared" si="8"/>
        <v>666813660.05356085</v>
      </c>
      <c r="I71">
        <v>1</v>
      </c>
      <c r="J71">
        <f t="shared" si="4"/>
        <v>23722876564729.035</v>
      </c>
      <c r="K71">
        <v>50</v>
      </c>
      <c r="L71">
        <f t="shared" si="10"/>
        <v>57612700228627.656</v>
      </c>
      <c r="M71" s="2">
        <f>$M$12^2*$N$12/(4*L71*$L$12)</f>
        <v>5.20718520065009E-11</v>
      </c>
      <c r="N71">
        <f t="shared" si="13"/>
        <v>23.10118091690666</v>
      </c>
      <c r="O71" s="4">
        <f>$K$12/(4*PI()*$L$12)*N71</f>
        <v>4.2554017756780764</v>
      </c>
      <c r="P71" s="1">
        <f t="shared" ref="P71:AE86" si="17">P$21*$M71^P$20/(P$20*FACT(P$20))</f>
        <v>-6.7786944284673292E-22</v>
      </c>
      <c r="Q71" s="1">
        <f t="shared" si="17"/>
        <v>7.843981623920956E-33</v>
      </c>
      <c r="R71" s="1">
        <f t="shared" si="17"/>
        <v>-7.6584496924223351E-44</v>
      </c>
      <c r="S71" s="1">
        <f t="shared" si="17"/>
        <v>6.3806345437287716E-55</v>
      </c>
      <c r="T71" s="1">
        <f t="shared" si="17"/>
        <v>-4.6146035787307215E-66</v>
      </c>
      <c r="U71" s="1">
        <f t="shared" si="17"/>
        <v>2.9423382198408439E-77</v>
      </c>
      <c r="V71" s="1">
        <f t="shared" si="17"/>
        <v>-1.6757671911818218E-88</v>
      </c>
      <c r="W71" s="1">
        <f t="shared" si="17"/>
        <v>8.6183013507722981E-100</v>
      </c>
      <c r="X71" s="1">
        <f t="shared" si="17"/>
        <v>-4.0389382123635774E-111</v>
      </c>
      <c r="Y71" s="1">
        <f t="shared" si="17"/>
        <v>1.7381404368396489E-122</v>
      </c>
      <c r="Z71" s="1">
        <f t="shared" si="16"/>
        <v>-6.9138201911799946E-134</v>
      </c>
      <c r="AA71" s="1">
        <f t="shared" si="16"/>
        <v>2.5563225216190471E-145</v>
      </c>
      <c r="AB71" s="1">
        <f t="shared" si="16"/>
        <v>-8.8288868589092783E-157</v>
      </c>
      <c r="AC71" s="1">
        <f t="shared" si="16"/>
        <v>2.8605826038176459E-168</v>
      </c>
      <c r="AD71" s="1">
        <f t="shared" si="16"/>
        <v>-8.7278808983416085E-180</v>
      </c>
      <c r="AE71" s="1">
        <f t="shared" si="16"/>
        <v>2.5161352108999882E-191</v>
      </c>
      <c r="AF71" s="1">
        <f t="shared" si="16"/>
        <v>-6.8744967457271961E-203</v>
      </c>
      <c r="AG71" s="1">
        <f t="shared" si="16"/>
        <v>1.7848808833596166E-214</v>
      </c>
    </row>
    <row r="72" spans="8:33" x14ac:dyDescent="0.25">
      <c r="H72">
        <f t="shared" si="8"/>
        <v>1133583222.0910535</v>
      </c>
      <c r="I72">
        <v>1</v>
      </c>
      <c r="J72">
        <f t="shared" si="4"/>
        <v>40328890160039.359</v>
      </c>
      <c r="K72">
        <v>51</v>
      </c>
      <c r="L72">
        <f t="shared" si="10"/>
        <v>97941590388667.016</v>
      </c>
      <c r="M72" s="2">
        <f>$M$12^2*$N$12/(4*L72*$L$12)</f>
        <v>3.0630501180294645E-11</v>
      </c>
      <c r="N72">
        <f t="shared" si="13"/>
        <v>23.631809167947392</v>
      </c>
      <c r="O72" s="4">
        <f>$K$12/(4*PI()*$L$12)*N72</f>
        <v>4.3531472723185161</v>
      </c>
      <c r="P72" s="1">
        <f t="shared" si="17"/>
        <v>-2.345569006390079E-22</v>
      </c>
      <c r="Q72" s="1">
        <f t="shared" si="17"/>
        <v>1.5965767604154189E-33</v>
      </c>
      <c r="R72" s="1">
        <f t="shared" si="17"/>
        <v>-9.1694899395629053E-45</v>
      </c>
      <c r="S72" s="1">
        <f t="shared" si="17"/>
        <v>4.4938571586637033E-56</v>
      </c>
      <c r="T72" s="1">
        <f t="shared" si="17"/>
        <v>-1.9117930139239458E-67</v>
      </c>
      <c r="U72" s="1">
        <f t="shared" si="17"/>
        <v>7.1705116125889564E-79</v>
      </c>
      <c r="V72" s="1">
        <f t="shared" si="17"/>
        <v>-2.4022727357641523E-90</v>
      </c>
      <c r="W72" s="1">
        <f t="shared" si="17"/>
        <v>7.2674388017988654E-102</v>
      </c>
      <c r="X72" s="1">
        <f t="shared" si="17"/>
        <v>-2.0034476351659729E-113</v>
      </c>
      <c r="Y72" s="1">
        <f t="shared" si="17"/>
        <v>5.071620260628913E-125</v>
      </c>
      <c r="Z72" s="1">
        <f t="shared" si="16"/>
        <v>-1.1866728987300013E-136</v>
      </c>
      <c r="AA72" s="1">
        <f t="shared" si="16"/>
        <v>2.5809504585921636E-148</v>
      </c>
      <c r="AB72" s="1">
        <f t="shared" si="16"/>
        <v>-5.2434973412574516E-160</v>
      </c>
      <c r="AC72" s="1">
        <f t="shared" si="16"/>
        <v>9.9935703155716217E-172</v>
      </c>
      <c r="AD72" s="1">
        <f t="shared" si="16"/>
        <v>-1.7936019571082466E-183</v>
      </c>
      <c r="AE72" s="1">
        <f t="shared" si="16"/>
        <v>3.041601487290405E-195</v>
      </c>
      <c r="AF72" s="1">
        <f t="shared" si="16"/>
        <v>-4.8883278552141655E-207</v>
      </c>
      <c r="AG72" s="1">
        <f t="shared" si="16"/>
        <v>7.4658581121841673E-219</v>
      </c>
    </row>
    <row r="73" spans="8:33" x14ac:dyDescent="0.25">
      <c r="H73">
        <f t="shared" si="8"/>
        <v>1927091477.554791</v>
      </c>
      <c r="I73">
        <v>1</v>
      </c>
      <c r="J73">
        <f t="shared" si="4"/>
        <v>68559113272066.922</v>
      </c>
      <c r="K73">
        <v>52</v>
      </c>
      <c r="L73">
        <f t="shared" si="10"/>
        <v>166500703660733.94</v>
      </c>
      <c r="M73" s="2">
        <f>$M$12^2*$N$12/(4*L73*$L$12)</f>
        <v>1.8017941870761557E-11</v>
      </c>
      <c r="N73">
        <f t="shared" si="13"/>
        <v>24.162437418996948</v>
      </c>
      <c r="O73" s="4">
        <f>$K$12/(4*PI()*$L$12)*N73</f>
        <v>4.4508927689605802</v>
      </c>
      <c r="P73" s="1">
        <f t="shared" si="17"/>
        <v>-8.1161557314535623E-23</v>
      </c>
      <c r="Q73" s="1">
        <f t="shared" si="17"/>
        <v>3.2496982707417451E-34</v>
      </c>
      <c r="R73" s="1">
        <f t="shared" si="17"/>
        <v>-1.0978663976201084E-45</v>
      </c>
      <c r="S73" s="1">
        <f t="shared" si="17"/>
        <v>3.165006869469041E-57</v>
      </c>
      <c r="T73" s="1">
        <f t="shared" si="17"/>
        <v>-7.9204041381464158E-69</v>
      </c>
      <c r="U73" s="1">
        <f t="shared" si="17"/>
        <v>1.7474618124987112E-80</v>
      </c>
      <c r="V73" s="1">
        <f t="shared" si="17"/>
        <v>-3.4437446486381542E-92</v>
      </c>
      <c r="W73" s="1">
        <f t="shared" si="17"/>
        <v>6.1283151503119448E-104</v>
      </c>
      <c r="X73" s="1">
        <f t="shared" si="17"/>
        <v>-9.9377663529625209E-116</v>
      </c>
      <c r="Y73" s="1">
        <f t="shared" si="17"/>
        <v>1.4798189791147834E-127</v>
      </c>
      <c r="Z73" s="1">
        <f t="shared" si="16"/>
        <v>-2.0367792763495738E-139</v>
      </c>
      <c r="AA73" s="1">
        <f t="shared" si="16"/>
        <v>2.6058156642488813E-151</v>
      </c>
      <c r="AB73" s="1">
        <f t="shared" si="16"/>
        <v>-3.1141258017175069E-163</v>
      </c>
      <c r="AC73" s="1">
        <f t="shared" si="16"/>
        <v>3.4912974552452742E-175</v>
      </c>
      <c r="AD73" s="1">
        <f t="shared" si="16"/>
        <v>-3.6858981212195566E-187</v>
      </c>
      <c r="AE73" s="1">
        <f t="shared" si="16"/>
        <v>3.6768054305706961E-199</v>
      </c>
      <c r="AF73" s="1">
        <f t="shared" si="16"/>
        <v>-3.4759997864447374E-211</v>
      </c>
      <c r="AG73" s="1">
        <f t="shared" si="16"/>
        <v>3.1228435393599321E-223</v>
      </c>
    </row>
    <row r="74" spans="8:33" x14ac:dyDescent="0.25">
      <c r="H74">
        <f t="shared" si="8"/>
        <v>3276055511.8431444</v>
      </c>
      <c r="I74">
        <v>1</v>
      </c>
      <c r="J74">
        <f t="shared" si="4"/>
        <v>116550492562513.75</v>
      </c>
      <c r="K74">
        <v>53</v>
      </c>
      <c r="L74">
        <f t="shared" si="10"/>
        <v>283051196223247.69</v>
      </c>
      <c r="M74" s="2">
        <f>$M$12^2*$N$12/(4*L74*$L$12)</f>
        <v>1.0598789335742091E-11</v>
      </c>
      <c r="N74">
        <f t="shared" si="13"/>
        <v>24.693065670051698</v>
      </c>
      <c r="O74" s="4">
        <f>$K$12/(4*PI()*$L$12)*N74</f>
        <v>4.5486382656036026</v>
      </c>
      <c r="P74" s="1">
        <f t="shared" si="17"/>
        <v>-2.8083583845860069E-23</v>
      </c>
      <c r="Q74" s="1">
        <f t="shared" si="17"/>
        <v>6.6144886438871229E-35</v>
      </c>
      <c r="R74" s="1">
        <f t="shared" si="17"/>
        <v>-1.3144794693790876E-46</v>
      </c>
      <c r="S74" s="1">
        <f t="shared" si="17"/>
        <v>2.2291025571371193E-58</v>
      </c>
      <c r="T74" s="1">
        <f t="shared" si="17"/>
        <v>-3.2813595015083786E-70</v>
      </c>
      <c r="U74" s="1">
        <f t="shared" si="17"/>
        <v>4.2585842560803655E-82</v>
      </c>
      <c r="V74" s="1">
        <f t="shared" si="17"/>
        <v>-4.9367322154832224E-94</v>
      </c>
      <c r="W74" s="1">
        <f t="shared" si="17"/>
        <v>5.1677417045805429E-106</v>
      </c>
      <c r="X74" s="1">
        <f t="shared" si="17"/>
        <v>-4.9294625101540125E-118</v>
      </c>
      <c r="Y74" s="1">
        <f t="shared" si="17"/>
        <v>4.3178788994678331E-130</v>
      </c>
      <c r="Z74" s="1">
        <f t="shared" si="16"/>
        <v>-3.495883174720556E-142</v>
      </c>
      <c r="AA74" s="1">
        <f t="shared" si="16"/>
        <v>2.6309204244659244E-154</v>
      </c>
      <c r="AB74" s="1">
        <f t="shared" si="16"/>
        <v>-1.8494868744602114E-166</v>
      </c>
      <c r="AC74" s="1">
        <f t="shared" si="16"/>
        <v>1.2197000207232625E-178</v>
      </c>
      <c r="AD74" s="1">
        <f t="shared" si="16"/>
        <v>-7.5746153744801492E-191</v>
      </c>
      <c r="AE74" s="1">
        <f t="shared" si="16"/>
        <v>4.4446645067619818E-203</v>
      </c>
      <c r="AF74" s="1">
        <f t="shared" si="16"/>
        <v>-2.4717193431442735E-215</v>
      </c>
      <c r="AG74" s="1">
        <f t="shared" si="16"/>
        <v>1.306233205183295E-227</v>
      </c>
    </row>
    <row r="75" spans="8:33" x14ac:dyDescent="0.25">
      <c r="H75">
        <f t="shared" si="8"/>
        <v>5569294370.1333456</v>
      </c>
      <c r="I75">
        <v>1</v>
      </c>
      <c r="J75">
        <f t="shared" si="4"/>
        <v>198135837356273.37</v>
      </c>
      <c r="K75">
        <v>54</v>
      </c>
      <c r="L75">
        <f t="shared" si="10"/>
        <v>481187033579521.06</v>
      </c>
      <c r="M75" s="2">
        <f>$M$12^2*$N$12/(4*L75*$L$12)</f>
        <v>6.2345819622012309E-12</v>
      </c>
      <c r="N75">
        <f t="shared" si="13"/>
        <v>25.223693921109508</v>
      </c>
      <c r="O75" s="4">
        <f>$K$12/(4*PI()*$L$12)*N75</f>
        <v>4.6463837622471873</v>
      </c>
      <c r="P75" s="1">
        <f t="shared" si="17"/>
        <v>-9.7175030608512378E-24</v>
      </c>
      <c r="Q75" s="1">
        <f t="shared" si="17"/>
        <v>1.3463237622404082E-35</v>
      </c>
      <c r="R75" s="1">
        <f t="shared" si="17"/>
        <v>-1.5738310956275529E-47</v>
      </c>
      <c r="S75" s="1">
        <f t="shared" si="17"/>
        <v>1.5699486336561508E-59</v>
      </c>
      <c r="T75" s="1">
        <f t="shared" si="17"/>
        <v>-1.3594407545798758E-71</v>
      </c>
      <c r="U75" s="1">
        <f t="shared" si="17"/>
        <v>1.0378218131246846E-83</v>
      </c>
      <c r="V75" s="1">
        <f t="shared" si="17"/>
        <v>-7.076983764469211E-96</v>
      </c>
      <c r="W75" s="1">
        <f t="shared" si="17"/>
        <v>4.3577318839259961E-108</v>
      </c>
      <c r="X75" s="1">
        <f t="shared" si="17"/>
        <v>-2.4451772939670782E-120</v>
      </c>
      <c r="Y75" s="1">
        <f t="shared" si="17"/>
        <v>1.2598891116819142E-132</v>
      </c>
      <c r="Z75" s="1">
        <f t="shared" si="16"/>
        <v>-6.0002570299113711E-145</v>
      </c>
      <c r="AA75" s="1">
        <f t="shared" si="16"/>
        <v>2.6562670471424783E-157</v>
      </c>
      <c r="AB75" s="1">
        <f t="shared" si="16"/>
        <v>-1.0984147451313891E-169</v>
      </c>
      <c r="AC75" s="1">
        <f t="shared" si="16"/>
        <v>4.2610753154741466E-182</v>
      </c>
      <c r="AD75" s="1">
        <f t="shared" si="16"/>
        <v>-1.5566029278185179E-194</v>
      </c>
      <c r="AE75" s="1">
        <f t="shared" si="16"/>
        <v>5.3728822345118093E-207</v>
      </c>
      <c r="AF75" s="1">
        <f t="shared" si="16"/>
        <v>-1.7575940410290714E-219</v>
      </c>
      <c r="AG75" s="1">
        <f t="shared" si="16"/>
        <v>5.4637549554376704E-232</v>
      </c>
    </row>
    <row r="76" spans="8:33" x14ac:dyDescent="0.25">
      <c r="H76">
        <f t="shared" si="8"/>
        <v>9467800429.2266865</v>
      </c>
      <c r="I76">
        <v>1</v>
      </c>
      <c r="J76">
        <f t="shared" si="4"/>
        <v>336830923505664.69</v>
      </c>
      <c r="K76">
        <v>55</v>
      </c>
      <c r="L76">
        <f t="shared" si="10"/>
        <v>818017957085185.75</v>
      </c>
      <c r="M76" s="2">
        <f>$M$12^2*$N$12/(4*L76*$L$12)</f>
        <v>3.6674011542360179E-12</v>
      </c>
      <c r="N76">
        <f t="shared" si="13"/>
        <v>25.754322172169108</v>
      </c>
      <c r="O76" s="4">
        <f>$K$12/(4*PI()*$L$12)*N76</f>
        <v>4.7441292588911024</v>
      </c>
      <c r="P76" s="1">
        <f t="shared" si="17"/>
        <v>-3.3624578065229195E-24</v>
      </c>
      <c r="Q76" s="1">
        <f t="shared" si="17"/>
        <v>2.7403292534915701E-36</v>
      </c>
      <c r="R76" s="1">
        <f t="shared" si="17"/>
        <v>-1.8843537501078207E-48</v>
      </c>
      <c r="S76" s="1">
        <f t="shared" si="17"/>
        <v>1.1057089789015025E-60</v>
      </c>
      <c r="T76" s="1">
        <f t="shared" si="17"/>
        <v>-5.6320533131562493E-73</v>
      </c>
      <c r="U76" s="1">
        <f t="shared" si="17"/>
        <v>2.5291835291495535E-85</v>
      </c>
      <c r="V76" s="1">
        <f t="shared" si="17"/>
        <v>-1.0145111587272591E-97</v>
      </c>
      <c r="W76" s="1">
        <f t="shared" si="17"/>
        <v>3.6746858217300451E-110</v>
      </c>
      <c r="X76" s="1">
        <f t="shared" si="17"/>
        <v>-1.2128892321660748E-122</v>
      </c>
      <c r="Y76" s="1">
        <f t="shared" si="17"/>
        <v>3.6761581570300005E-135</v>
      </c>
      <c r="Z76" s="1">
        <f t="shared" si="16"/>
        <v>-1.0298709260465677E-147</v>
      </c>
      <c r="AA76" s="1">
        <f t="shared" si="16"/>
        <v>2.6818578624122835E-160</v>
      </c>
      <c r="AB76" s="1">
        <f t="shared" si="16"/>
        <v>-6.5235118398673837E-173</v>
      </c>
      <c r="AC76" s="1">
        <f t="shared" si="16"/>
        <v>1.4886252796303454E-185</v>
      </c>
      <c r="AD76" s="1">
        <f t="shared" si="16"/>
        <v>-3.1988590246530722E-198</v>
      </c>
      <c r="AE76" s="1">
        <f t="shared" si="16"/>
        <v>6.4949476978552131E-211</v>
      </c>
      <c r="AF76" s="1">
        <f t="shared" si="16"/>
        <v>-1.2497927087187814E-223</v>
      </c>
      <c r="AG76" s="1">
        <f t="shared" si="16"/>
        <v>2.2853972854625579E-236</v>
      </c>
    </row>
    <row r="77" spans="8:33" x14ac:dyDescent="0.25">
      <c r="H77">
        <f t="shared" si="8"/>
        <v>16095260729.685368</v>
      </c>
      <c r="I77">
        <v>1</v>
      </c>
      <c r="J77">
        <f t="shared" si="4"/>
        <v>572612569959630</v>
      </c>
      <c r="K77">
        <v>56</v>
      </c>
      <c r="L77">
        <f t="shared" si="10"/>
        <v>1390630527044815.7</v>
      </c>
      <c r="M77" s="2">
        <f>$M$12^2*$N$12/(4*L77*$L$12)</f>
        <v>2.1572947966094225E-12</v>
      </c>
      <c r="N77">
        <f t="shared" si="13"/>
        <v>26.28495042322977</v>
      </c>
      <c r="O77" s="4">
        <f>$K$12/(4*PI()*$L$12)*N77</f>
        <v>4.8418747555352128</v>
      </c>
      <c r="P77" s="1">
        <f t="shared" si="17"/>
        <v>-1.1634802098695224E-24</v>
      </c>
      <c r="Q77" s="1">
        <f t="shared" si="17"/>
        <v>5.5777106726879097E-37</v>
      </c>
      <c r="R77" s="1">
        <f t="shared" si="17"/>
        <v>-2.2561436645967132E-49</v>
      </c>
      <c r="S77" s="1">
        <f t="shared" si="17"/>
        <v>7.7874671808604862E-62</v>
      </c>
      <c r="T77" s="1">
        <f t="shared" si="17"/>
        <v>-2.3333142261162463E-74</v>
      </c>
      <c r="U77" s="1">
        <f t="shared" si="17"/>
        <v>6.1636489455371264E-87</v>
      </c>
      <c r="V77" s="1">
        <f t="shared" si="17"/>
        <v>-1.4543383529428245E-99</v>
      </c>
      <c r="W77" s="1">
        <f t="shared" si="17"/>
        <v>3.0987027766055047E-112</v>
      </c>
      <c r="X77" s="1">
        <f t="shared" si="17"/>
        <v>-6.0163338385892016E-125</v>
      </c>
      <c r="Y77" s="1">
        <f t="shared" si="17"/>
        <v>1.0726450979052626E-137</v>
      </c>
      <c r="Z77" s="1">
        <f t="shared" si="16"/>
        <v>-1.7676478174663824E-150</v>
      </c>
      <c r="AA77" s="1">
        <f t="shared" si="16"/>
        <v>2.707695222857914E-163</v>
      </c>
      <c r="AB77" s="1">
        <f t="shared" si="16"/>
        <v>-3.8743295202031827E-176</v>
      </c>
      <c r="AC77" s="1">
        <f t="shared" si="16"/>
        <v>5.2005774577770893E-189</v>
      </c>
      <c r="AD77" s="1">
        <f t="shared" si="16"/>
        <v>-6.5737375131016245E-202</v>
      </c>
      <c r="AE77" s="1">
        <f t="shared" si="16"/>
        <v>7.8513437958700629E-215</v>
      </c>
      <c r="AF77" s="1">
        <f t="shared" si="16"/>
        <v>-8.8870454627400209E-228</v>
      </c>
      <c r="AG77" s="1">
        <f t="shared" si="16"/>
        <v>9.5594344823270812E-241</v>
      </c>
    </row>
    <row r="78" spans="8:33" x14ac:dyDescent="0.25">
      <c r="H78">
        <f t="shared" si="8"/>
        <v>27361943240.465122</v>
      </c>
      <c r="I78">
        <v>1</v>
      </c>
      <c r="J78">
        <f t="shared" si="4"/>
        <v>973441368931370.75</v>
      </c>
      <c r="K78">
        <v>57</v>
      </c>
      <c r="L78">
        <f t="shared" si="10"/>
        <v>2364071895976186.5</v>
      </c>
      <c r="M78" s="2">
        <f>$M$12^2*$N$12/(4*L78*$L$12)</f>
        <v>1.2689969391820134E-12</v>
      </c>
      <c r="N78">
        <f t="shared" si="13"/>
        <v>26.81557867429105</v>
      </c>
      <c r="O78" s="4">
        <f>$K$12/(4*PI()*$L$12)*N78</f>
        <v>4.9396202521794379</v>
      </c>
      <c r="P78" s="1">
        <f t="shared" si="17"/>
        <v>-4.0258830791332964E-25</v>
      </c>
      <c r="Q78" s="1">
        <f t="shared" si="17"/>
        <v>1.1352962899832918E-37</v>
      </c>
      <c r="R78" s="1">
        <f t="shared" si="17"/>
        <v>-2.7012890944752984E-50</v>
      </c>
      <c r="S78" s="1">
        <f t="shared" si="17"/>
        <v>5.484684148375851E-63</v>
      </c>
      <c r="T78" s="1">
        <f t="shared" si="17"/>
        <v>-9.6667324953736973E-76</v>
      </c>
      <c r="U78" s="1">
        <f t="shared" si="17"/>
        <v>1.5020882385943505E-88</v>
      </c>
      <c r="V78" s="1">
        <f t="shared" si="17"/>
        <v>-2.0848465062660511E-101</v>
      </c>
      <c r="W78" s="1">
        <f t="shared" si="17"/>
        <v>2.6130013186330202E-114</v>
      </c>
      <c r="X78" s="1">
        <f t="shared" si="17"/>
        <v>-2.9843016078814808E-127</v>
      </c>
      <c r="Y78" s="1">
        <f t="shared" si="17"/>
        <v>3.1298095917335211E-140</v>
      </c>
      <c r="Z78" s="1">
        <f t="shared" si="16"/>
        <v>-3.0339518551010965E-153</v>
      </c>
      <c r="AA78" s="1">
        <f t="shared" si="16"/>
        <v>2.7337815037270178E-166</v>
      </c>
      <c r="AB78" s="1">
        <f t="shared" si="16"/>
        <v>-2.3009737085758079E-179</v>
      </c>
      <c r="AC78" s="1">
        <f t="shared" si="16"/>
        <v>1.8168444580663913E-192</v>
      </c>
      <c r="AD78" s="1">
        <f t="shared" si="16"/>
        <v>-1.3509199548375317E-205</v>
      </c>
      <c r="AE78" s="1">
        <f t="shared" si="16"/>
        <v>9.4910078215569926E-219</v>
      </c>
      <c r="AF78" s="1">
        <f t="shared" si="16"/>
        <v>-6.3194141321062434E-232</v>
      </c>
      <c r="AG78" s="1">
        <f t="shared" si="16"/>
        <v>3.9985515080109386E-245</v>
      </c>
    </row>
    <row r="79" spans="8:33" x14ac:dyDescent="0.25">
      <c r="H79">
        <f t="shared" si="8"/>
        <v>46515303508.790703</v>
      </c>
      <c r="I79">
        <v>1</v>
      </c>
      <c r="J79">
        <f t="shared" si="4"/>
        <v>1654850327183330.5</v>
      </c>
      <c r="K79">
        <v>58</v>
      </c>
      <c r="L79">
        <f t="shared" si="10"/>
        <v>4018922223159517</v>
      </c>
      <c r="M79" s="2">
        <f>$M$12^2*$N$12/(4*L79*$L$12)</f>
        <v>7.4646878775412555E-13</v>
      </c>
      <c r="N79">
        <f t="shared" si="13"/>
        <v>27.3462069253527</v>
      </c>
      <c r="O79" s="4">
        <f>$K$12/(4*PI()*$L$12)*N79</f>
        <v>5.0373657488237304</v>
      </c>
      <c r="P79" s="1">
        <f t="shared" si="17"/>
        <v>-1.3930391277277844E-25</v>
      </c>
      <c r="Q79" s="1">
        <f t="shared" si="17"/>
        <v>2.3108005088200525E-38</v>
      </c>
      <c r="R79" s="1">
        <f t="shared" si="17"/>
        <v>-3.2342633523009774E-51</v>
      </c>
      <c r="S79" s="1">
        <f t="shared" si="17"/>
        <v>3.8628426301915276E-64</v>
      </c>
      <c r="T79" s="1">
        <f t="shared" si="17"/>
        <v>-4.0048492436722614E-77</v>
      </c>
      <c r="U79" s="1">
        <f t="shared" si="17"/>
        <v>3.6606060735453783E-90</v>
      </c>
      <c r="V79" s="1">
        <f t="shared" si="17"/>
        <v>-2.9887026948677593E-103</v>
      </c>
      <c r="W79" s="1">
        <f t="shared" si="17"/>
        <v>2.2034303976251104E-116</v>
      </c>
      <c r="X79" s="1">
        <f t="shared" si="17"/>
        <v>-1.4803128160342266E-129</v>
      </c>
      <c r="Y79" s="1">
        <f t="shared" si="17"/>
        <v>9.1322918453054935E-143</v>
      </c>
      <c r="Z79" s="1">
        <f t="shared" si="16"/>
        <v>-5.2074082677085335E-156</v>
      </c>
      <c r="AA79" s="1">
        <f t="shared" si="16"/>
        <v>2.7601191031506741E-169</v>
      </c>
      <c r="AB79" s="1">
        <f t="shared" si="16"/>
        <v>-1.366553872082477E-182</v>
      </c>
      <c r="AC79" s="1">
        <f t="shared" si="16"/>
        <v>6.3472254987189246E-196</v>
      </c>
      <c r="AD79" s="1">
        <f t="shared" si="16"/>
        <v>-2.7761752286899168E-209</v>
      </c>
      <c r="AE79" s="1">
        <f t="shared" si="16"/>
        <v>1.1473097066038447E-222</v>
      </c>
      <c r="AF79" s="1">
        <f t="shared" si="16"/>
        <v>-4.4936188455990521E-236</v>
      </c>
      <c r="AG79" s="1">
        <f t="shared" si="16"/>
        <v>1.6725271972704019E-249</v>
      </c>
    </row>
    <row r="80" spans="8:33" x14ac:dyDescent="0.25">
      <c r="H80">
        <f t="shared" si="8"/>
        <v>79076015964.944199</v>
      </c>
      <c r="I80">
        <v>1</v>
      </c>
      <c r="J80">
        <f t="shared" si="4"/>
        <v>2813245556211662</v>
      </c>
      <c r="K80">
        <v>59</v>
      </c>
      <c r="L80">
        <f t="shared" si="10"/>
        <v>6832167779371179</v>
      </c>
      <c r="M80" s="2">
        <f>$M$12^2*$N$12/(4*L80*$L$12)</f>
        <v>4.3909928691419145E-13</v>
      </c>
      <c r="N80">
        <f t="shared" si="13"/>
        <v>27.876835176414563</v>
      </c>
      <c r="O80" s="4">
        <f>$K$12/(4*PI()*$L$12)*N80</f>
        <v>5.1351112454680621</v>
      </c>
      <c r="P80" s="1">
        <f t="shared" si="17"/>
        <v>-4.8202045942137854E-26</v>
      </c>
      <c r="Q80" s="1">
        <f t="shared" si="17"/>
        <v>4.7034408891106286E-39</v>
      </c>
      <c r="R80" s="1">
        <f t="shared" si="17"/>
        <v>-3.8723953883466139E-52</v>
      </c>
      <c r="S80" s="1">
        <f t="shared" si="17"/>
        <v>2.7205856858764826E-65</v>
      </c>
      <c r="T80" s="1">
        <f t="shared" si="17"/>
        <v>-1.6591767148018334E-78</v>
      </c>
      <c r="U80" s="1">
        <f t="shared" si="17"/>
        <v>8.9209385183769278E-92</v>
      </c>
      <c r="V80" s="1">
        <f t="shared" si="17"/>
        <v>-4.2844131553394631E-105</v>
      </c>
      <c r="W80" s="1">
        <f t="shared" si="17"/>
        <v>1.858057048252187E-118</v>
      </c>
      <c r="X80" s="1">
        <f t="shared" si="17"/>
        <v>-7.3428437244008036E-132</v>
      </c>
      <c r="Y80" s="1">
        <f t="shared" si="17"/>
        <v>2.6646590440551561E-145</v>
      </c>
      <c r="Z80" s="1">
        <f t="shared" si="16"/>
        <v>-8.9378810744824792E-159</v>
      </c>
      <c r="AA80" s="1">
        <f t="shared" si="16"/>
        <v>2.7867104423638606E-172</v>
      </c>
      <c r="AB80" s="1">
        <f t="shared" si="16"/>
        <v>-8.1159966250091479E-186</v>
      </c>
      <c r="AC80" s="1">
        <f t="shared" si="16"/>
        <v>2.2174309612868006E-199</v>
      </c>
      <c r="AD80" s="1">
        <f t="shared" si="16"/>
        <v>-5.7051114485301808E-213</v>
      </c>
      <c r="AE80" s="1">
        <f t="shared" si="16"/>
        <v>1.3869123149152066E-226</v>
      </c>
      <c r="AF80" s="1">
        <f t="shared" si="16"/>
        <v>-3.1953294890000688E-240</v>
      </c>
      <c r="AG80" s="1">
        <f t="shared" si="16"/>
        <v>6.995901440821253E-254</v>
      </c>
    </row>
    <row r="81" spans="8:33" x14ac:dyDescent="0.25">
      <c r="H81">
        <f t="shared" si="8"/>
        <v>134429227140.40514</v>
      </c>
      <c r="I81">
        <v>1</v>
      </c>
      <c r="J81">
        <f t="shared" si="4"/>
        <v>4782517445559825</v>
      </c>
      <c r="K81">
        <v>60</v>
      </c>
      <c r="L81">
        <f t="shared" si="10"/>
        <v>1.1614685224931004E+16</v>
      </c>
      <c r="M81" s="2">
        <f>$M$12^2*$N$12/(4*L81*$L$12)</f>
        <v>2.582936981848185E-13</v>
      </c>
      <c r="N81">
        <f t="shared" si="13"/>
        <v>28.407463427476554</v>
      </c>
      <c r="O81" s="4">
        <f>$K$12/(4*PI()*$L$12)*N81</f>
        <v>5.2328567421124177</v>
      </c>
      <c r="P81" s="1">
        <f t="shared" si="17"/>
        <v>-1.6678908630497529E-26</v>
      </c>
      <c r="Q81" s="1">
        <f t="shared" si="17"/>
        <v>9.5734599819064303E-40</v>
      </c>
      <c r="R81" s="1">
        <f t="shared" si="17"/>
        <v>-4.6364332184080835E-53</v>
      </c>
      <c r="S81" s="1">
        <f t="shared" si="17"/>
        <v>1.9160983717913024E-66</v>
      </c>
      <c r="T81" s="1">
        <f t="shared" si="17"/>
        <v>-6.8738352018872908E-80</v>
      </c>
      <c r="U81" s="1">
        <f t="shared" si="17"/>
        <v>2.1740428347042329E-93</v>
      </c>
      <c r="V81" s="1">
        <f t="shared" si="17"/>
        <v>-6.1418608539308391E-107</v>
      </c>
      <c r="W81" s="1">
        <f t="shared" si="17"/>
        <v>1.5668187197020877E-120</v>
      </c>
      <c r="X81" s="1">
        <f t="shared" si="17"/>
        <v>-3.6422946134734934E-134</v>
      </c>
      <c r="Y81" s="1">
        <f t="shared" si="17"/>
        <v>7.7750557487001062E-148</v>
      </c>
      <c r="Z81" s="1">
        <f t="shared" si="16"/>
        <v>-1.5340782591787301E-161</v>
      </c>
      <c r="AA81" s="1">
        <f t="shared" si="16"/>
        <v>2.8135579659280668E-175</v>
      </c>
      <c r="AB81" s="1">
        <f t="shared" si="16"/>
        <v>-4.820110100510157E-189</v>
      </c>
      <c r="AC81" s="1">
        <f t="shared" si="16"/>
        <v>7.7466919507834301E-203</v>
      </c>
      <c r="AD81" s="1">
        <f t="shared" si="16"/>
        <v>-1.1724150660154797E-216</v>
      </c>
      <c r="AE81" s="1">
        <f t="shared" si="16"/>
        <v>1.6765532080760492E-230</v>
      </c>
      <c r="AF81" s="1">
        <f t="shared" si="16"/>
        <v>-2.2721398708021396E-244</v>
      </c>
      <c r="AG81" s="1">
        <f t="shared" si="16"/>
        <v>2.9262685264287781E-258</v>
      </c>
    </row>
    <row r="82" spans="8:33" x14ac:dyDescent="0.25">
      <c r="H82">
        <f t="shared" si="8"/>
        <v>228529686138.68875</v>
      </c>
      <c r="I82">
        <v>1</v>
      </c>
      <c r="J82">
        <f t="shared" si="4"/>
        <v>8130279657451704</v>
      </c>
      <c r="K82">
        <v>61</v>
      </c>
      <c r="L82">
        <f t="shared" si="10"/>
        <v>1.9744964882382708E+16</v>
      </c>
      <c r="M82" s="2">
        <f>$M$12^2*$N$12/(4*L82*$L$12)</f>
        <v>1.5193746952048149E-13</v>
      </c>
      <c r="N82">
        <f t="shared" si="13"/>
        <v>28.938091678538616</v>
      </c>
      <c r="O82" s="4">
        <f>$K$12/(4*PI()*$L$12)*N82</f>
        <v>5.3306022387567866</v>
      </c>
      <c r="P82" s="1">
        <f t="shared" si="17"/>
        <v>-5.7712486610718108E-27</v>
      </c>
      <c r="Q82" s="1">
        <f t="shared" si="17"/>
        <v>1.9485975945260397E-40</v>
      </c>
      <c r="R82" s="1">
        <f t="shared" si="17"/>
        <v>-5.5512185179871946E-54</v>
      </c>
      <c r="S82" s="1">
        <f t="shared" si="17"/>
        <v>1.3495009510051388E-67</v>
      </c>
      <c r="T82" s="1">
        <f t="shared" si="17"/>
        <v>-2.8477744390445014E-81</v>
      </c>
      <c r="U82" s="1">
        <f t="shared" si="17"/>
        <v>5.2981670453085337E-95</v>
      </c>
      <c r="V82" s="1">
        <f t="shared" si="17"/>
        <v>-8.8045791526982703E-109</v>
      </c>
      <c r="W82" s="1">
        <f t="shared" si="17"/>
        <v>1.3212301003987757E-122</v>
      </c>
      <c r="X82" s="1">
        <f t="shared" si="17"/>
        <v>-1.8066992229799349E-136</v>
      </c>
      <c r="Y82" s="1">
        <f t="shared" si="17"/>
        <v>2.2686389101172851E-150</v>
      </c>
      <c r="Z82" s="1">
        <f t="shared" si="16"/>
        <v>-2.6330581998945538E-164</v>
      </c>
      <c r="AA82" s="1">
        <f t="shared" si="16"/>
        <v>2.8406641419559708E-178</v>
      </c>
      <c r="AB82" s="1">
        <f t="shared" si="16"/>
        <v>-2.8626750914911637E-192</v>
      </c>
      <c r="AC82" s="1">
        <f t="shared" si="16"/>
        <v>2.7063406810874326E-206</v>
      </c>
      <c r="AD82" s="1">
        <f t="shared" si="16"/>
        <v>-2.4093430942075834E-220</v>
      </c>
      <c r="AE82" s="1">
        <f t="shared" si="16"/>
        <v>2.0266823138577013E-234</v>
      </c>
      <c r="AF82" s="1">
        <f t="shared" si="16"/>
        <v>-1.6156767589261443E-248</v>
      </c>
      <c r="AG82" s="1">
        <f t="shared" si="16"/>
        <v>1.2240091661100402E-262</v>
      </c>
    </row>
    <row r="83" spans="8:33" x14ac:dyDescent="0.25">
      <c r="H83">
        <f t="shared" si="8"/>
        <v>388500466435.77087</v>
      </c>
      <c r="I83">
        <v>1</v>
      </c>
      <c r="J83">
        <f t="shared" si="4"/>
        <v>1.3821475417667896E+16</v>
      </c>
      <c r="K83">
        <v>62</v>
      </c>
      <c r="L83">
        <f t="shared" si="10"/>
        <v>3.3566440300050604E+16</v>
      </c>
      <c r="M83" s="2">
        <f>$M$12^2*$N$12/(4*L83*$L$12)</f>
        <v>8.9374982070871454E-14</v>
      </c>
      <c r="N83">
        <f t="shared" si="13"/>
        <v>29.468719929600724</v>
      </c>
      <c r="O83" s="4">
        <f>$K$12/(4*PI()*$L$12)*N83</f>
        <v>5.4283477354011636</v>
      </c>
      <c r="P83" s="1">
        <f t="shared" si="17"/>
        <v>-1.9969718550421485E-27</v>
      </c>
      <c r="Q83" s="1">
        <f t="shared" si="17"/>
        <v>3.9662071942317095E-41</v>
      </c>
      <c r="R83" s="1">
        <f t="shared" si="17"/>
        <v>-6.6464943163841322E-55</v>
      </c>
      <c r="S83" s="1">
        <f t="shared" si="17"/>
        <v>9.504484965775694E-69</v>
      </c>
      <c r="T83" s="1">
        <f t="shared" si="17"/>
        <v>-1.1798099630681527E-82</v>
      </c>
      <c r="U83" s="1">
        <f t="shared" si="17"/>
        <v>1.2911693179132857E-96</v>
      </c>
      <c r="V83" s="1">
        <f t="shared" si="17"/>
        <v>-1.2621681913636166E-110</v>
      </c>
      <c r="W83" s="1">
        <f t="shared" si="17"/>
        <v>1.1141358960350368E-124</v>
      </c>
      <c r="X83" s="1">
        <f t="shared" si="17"/>
        <v>-8.9618288159381155E-139</v>
      </c>
      <c r="Y83" s="1">
        <f t="shared" si="17"/>
        <v>6.6195313202205644E-153</v>
      </c>
      <c r="Z83" s="1">
        <f t="shared" si="16"/>
        <v>-4.5193232108924543E-167</v>
      </c>
      <c r="AA83" s="1">
        <f t="shared" si="16"/>
        <v>2.8680314623383644E-181</v>
      </c>
      <c r="AB83" s="1">
        <f t="shared" si="16"/>
        <v>-1.7001496871568494E-195</v>
      </c>
      <c r="AC83" s="1">
        <f t="shared" si="16"/>
        <v>9.4547194191296706E-210</v>
      </c>
      <c r="AD83" s="1">
        <f t="shared" si="16"/>
        <v>-4.9512619838076245E-224</v>
      </c>
      <c r="AE83" s="1">
        <f t="shared" si="16"/>
        <v>2.4499319088221116E-238</v>
      </c>
      <c r="AF83" s="1">
        <f t="shared" si="16"/>
        <v>-1.1488779466787486E-252</v>
      </c>
      <c r="AG83" s="1">
        <f t="shared" si="16"/>
        <v>5.1198255566442924E-267</v>
      </c>
    </row>
    <row r="84" spans="8:33" x14ac:dyDescent="0.25">
      <c r="H84">
        <f t="shared" si="8"/>
        <v>660450792940.81042</v>
      </c>
      <c r="I84">
        <v>1</v>
      </c>
      <c r="J84">
        <f t="shared" si="4"/>
        <v>2.349650821003542E+16</v>
      </c>
      <c r="K84">
        <v>63</v>
      </c>
      <c r="L84">
        <f t="shared" si="10"/>
        <v>5.7062948510086024E+16</v>
      </c>
      <c r="M84" s="2">
        <f>$M$12^2*$N$12/(4*L84*$L$12)</f>
        <v>5.2573518865218508E-14</v>
      </c>
      <c r="N84">
        <f t="shared" si="13"/>
        <v>29.999348180662857</v>
      </c>
      <c r="O84" s="4">
        <f>$K$12/(4*PI()*$L$12)*N84</f>
        <v>5.5260932320455449</v>
      </c>
      <c r="P84" s="1">
        <f t="shared" si="17"/>
        <v>-6.9099372146787158E-28</v>
      </c>
      <c r="Q84" s="1">
        <f t="shared" si="17"/>
        <v>8.0728825447419306E-42</v>
      </c>
      <c r="R84" s="1">
        <f t="shared" si="17"/>
        <v>-7.9578720518003083E-56</v>
      </c>
      <c r="S84" s="1">
        <f t="shared" si="17"/>
        <v>6.6939733830770983E-70</v>
      </c>
      <c r="T84" s="1">
        <f t="shared" si="17"/>
        <v>-4.8878574435899217E-84</v>
      </c>
      <c r="U84" s="1">
        <f t="shared" si="17"/>
        <v>3.1465942716866136E-98</v>
      </c>
      <c r="V84" s="1">
        <f t="shared" si="17"/>
        <v>-1.8093636455092703E-112</v>
      </c>
      <c r="W84" s="1">
        <f t="shared" si="17"/>
        <v>9.3950235803676202E-127</v>
      </c>
      <c r="X84" s="1">
        <f t="shared" si="17"/>
        <v>-4.4453650449746681E-141</v>
      </c>
      <c r="Y84" s="1">
        <f t="shared" si="17"/>
        <v>1.9314750665682534E-155</v>
      </c>
      <c r="Z84" s="1">
        <f t="shared" si="16"/>
        <v>-7.756867009369289E-170</v>
      </c>
      <c r="AA84" s="1">
        <f t="shared" si="16"/>
        <v>2.89566244297326E-184</v>
      </c>
      <c r="AB84" s="1">
        <f t="shared" si="16"/>
        <v>-1.0097230270145265E-198</v>
      </c>
      <c r="AC84" s="1">
        <f t="shared" si="16"/>
        <v>3.3030475401400555E-213</v>
      </c>
      <c r="AD84" s="1">
        <f t="shared" si="16"/>
        <v>-1.0174970634625007E-227</v>
      </c>
      <c r="AE84" s="1">
        <f t="shared" si="16"/>
        <v>2.9615723770934375E-242</v>
      </c>
      <c r="AF84" s="1">
        <f t="shared" si="16"/>
        <v>-8.1694592007504366E-257</v>
      </c>
      <c r="AG84" s="1">
        <f t="shared" si="16"/>
        <v>2.1415373721238636E-271</v>
      </c>
    </row>
    <row r="85" spans="8:33" x14ac:dyDescent="0.25">
      <c r="H85">
        <f t="shared" si="8"/>
        <v>1122766347999.3777</v>
      </c>
      <c r="I85">
        <v>1</v>
      </c>
      <c r="J85">
        <f t="shared" si="4"/>
        <v>3.9944063957060216E+16</v>
      </c>
      <c r="K85">
        <v>64</v>
      </c>
      <c r="L85">
        <f t="shared" si="10"/>
        <v>9.700701246714624E+16</v>
      </c>
      <c r="M85" s="2">
        <f>$M$12^2*$N$12/(4*L85*$L$12)</f>
        <v>3.0925599332481475E-14</v>
      </c>
      <c r="N85">
        <f t="shared" si="13"/>
        <v>30.529976431725007</v>
      </c>
      <c r="O85" s="4">
        <f>$K$12/(4*PI()*$L$12)*N85</f>
        <v>5.6238387286899298</v>
      </c>
      <c r="P85" s="1">
        <f t="shared" si="17"/>
        <v>-2.3909817351829464E-28</v>
      </c>
      <c r="Q85" s="1">
        <f t="shared" si="17"/>
        <v>1.6431676256344252E-42</v>
      </c>
      <c r="R85" s="1">
        <f t="shared" si="17"/>
        <v>-9.527989429964089E-57</v>
      </c>
      <c r="S85" s="1">
        <f t="shared" si="17"/>
        <v>4.7145405368830075E-71</v>
      </c>
      <c r="T85" s="1">
        <f t="shared" si="17"/>
        <v>-2.0249998844498052E-85</v>
      </c>
      <c r="U85" s="1">
        <f t="shared" si="17"/>
        <v>7.6682859275284862E-100</v>
      </c>
      <c r="V85" s="1">
        <f t="shared" si="17"/>
        <v>-2.5937880736430687E-114</v>
      </c>
      <c r="W85" s="1">
        <f t="shared" si="17"/>
        <v>7.9224148858127905E-129</v>
      </c>
      <c r="X85" s="1">
        <f t="shared" si="17"/>
        <v>-2.2050488565389999E-143</v>
      </c>
      <c r="Y85" s="1">
        <f t="shared" si="17"/>
        <v>5.6357402847827709E-158</v>
      </c>
      <c r="Z85" s="1">
        <f t="shared" si="16"/>
        <v>-1.3313716013057548E-172</v>
      </c>
      <c r="AA85" s="1">
        <f t="shared" si="16"/>
        <v>2.9235596239971156E-187</v>
      </c>
      <c r="AB85" s="1">
        <f t="shared" si="16"/>
        <v>-5.9967695726153813E-202</v>
      </c>
      <c r="AC85" s="1">
        <f t="shared" si="16"/>
        <v>1.1539340903497213E-216</v>
      </c>
      <c r="AD85" s="1">
        <f t="shared" si="16"/>
        <v>-2.0909826172410322E-231</v>
      </c>
      <c r="AE85" s="1">
        <f t="shared" si="16"/>
        <v>3.5800631491753435E-246</v>
      </c>
      <c r="AF85" s="1">
        <f t="shared" si="16"/>
        <v>-5.8091517750568964E-261</v>
      </c>
      <c r="AG85" s="1">
        <f t="shared" si="16"/>
        <v>8.9576925335891884E-276</v>
      </c>
    </row>
    <row r="86" spans="8:33" x14ac:dyDescent="0.25">
      <c r="H86">
        <f t="shared" si="8"/>
        <v>1908702791598.9421</v>
      </c>
      <c r="I86">
        <v>1</v>
      </c>
      <c r="J86">
        <f t="shared" ref="J86:J149" si="18">L86-L85</f>
        <v>6.7904908727002368E+16</v>
      </c>
      <c r="K86">
        <v>65</v>
      </c>
      <c r="L86">
        <f t="shared" si="10"/>
        <v>1.6491192119414861E+17</v>
      </c>
      <c r="M86" s="2">
        <f>$M$12^2*$N$12/(4*L86*$L$12)</f>
        <v>1.8191529019106749E-14</v>
      </c>
      <c r="N86">
        <f>-$I$7-LN(M86)+M86+SUM(P86:AG86)</f>
        <v>31.060604682787162</v>
      </c>
      <c r="O86" s="4">
        <f>$K$12/(4*PI()*$L$12)*N86</f>
        <v>5.7215842253343157</v>
      </c>
      <c r="P86" s="1">
        <f t="shared" si="17"/>
        <v>-8.2732932013250744E-29</v>
      </c>
      <c r="Q86" s="1">
        <f t="shared" si="17"/>
        <v>3.3445300745663037E-43</v>
      </c>
      <c r="R86" s="1">
        <f t="shared" si="17"/>
        <v>-1.1407896732515283E-57</v>
      </c>
      <c r="S86" s="1">
        <f t="shared" si="17"/>
        <v>3.3204333513043975E-72</v>
      </c>
      <c r="T86" s="1">
        <f t="shared" si="17"/>
        <v>-8.3894110647588641E-87</v>
      </c>
      <c r="U86" s="1">
        <f t="shared" si="17"/>
        <v>1.8687699776054221E-101</v>
      </c>
      <c r="V86" s="1">
        <f t="shared" si="17"/>
        <v>-3.7182887959923682E-116</v>
      </c>
      <c r="W86" s="1">
        <f t="shared" si="17"/>
        <v>6.6806280033298421E-131</v>
      </c>
      <c r="X86" s="1">
        <f t="shared" si="17"/>
        <v>-1.0937775436958881E-145</v>
      </c>
      <c r="Y86" s="1">
        <f t="shared" si="17"/>
        <v>1.6444203245116569E-160</v>
      </c>
      <c r="Z86" s="1">
        <f t="shared" si="17"/>
        <v>-2.2851369484902101E-175</v>
      </c>
      <c r="AA86" s="1">
        <f t="shared" si="17"/>
        <v>2.9517255700184167E-190</v>
      </c>
      <c r="AB86" s="1">
        <f t="shared" si="17"/>
        <v>-3.5614960087988909E-205</v>
      </c>
      <c r="AC86" s="1">
        <f t="shared" si="17"/>
        <v>4.0313191641643133E-220</v>
      </c>
      <c r="AD86" s="1">
        <f t="shared" si="17"/>
        <v>-4.2970230211040789E-235</v>
      </c>
      <c r="AE86" s="1">
        <f t="shared" si="17"/>
        <v>4.327718698086345E-250</v>
      </c>
      <c r="AF86" s="1">
        <f t="shared" ref="Z86:AM101" si="19">AF$21*$M86^AF$20/(AF$20*FACT(AF$20))</f>
        <v>-4.1307806938489714E-265</v>
      </c>
      <c r="AG86" s="1">
        <f t="shared" si="19"/>
        <v>3.7468529184126049E-280</v>
      </c>
    </row>
    <row r="87" spans="8:33" x14ac:dyDescent="0.25">
      <c r="H87">
        <f t="shared" ref="H87:H150" si="20">L87/86400</f>
        <v>3244794745718.2017</v>
      </c>
      <c r="I87">
        <v>2</v>
      </c>
      <c r="J87">
        <f t="shared" si="18"/>
        <v>1.1543834483590403E+17</v>
      </c>
      <c r="K87">
        <v>66</v>
      </c>
      <c r="L87">
        <f t="shared" si="10"/>
        <v>2.8035026603005264E+17</v>
      </c>
      <c r="M87" s="2">
        <f>$M$12^2*$N$12/(4*L87*$L$12)</f>
        <v>1.070089942300397E-14</v>
      </c>
      <c r="N87">
        <f t="shared" ref="N87:N150" si="21">-$I$7-LN(M87)+M87+SUM(P87:AG87)</f>
        <v>31.591232933849327</v>
      </c>
      <c r="O87" s="4">
        <f>$K$12/(4*PI()*$L$12)*N87</f>
        <v>5.8193297219787032</v>
      </c>
      <c r="P87" s="1">
        <f t="shared" ref="P87:AE102" si="22">P$21*$M87^P$20/(P$20*FACT(P$20))</f>
        <v>-2.8627312115311675E-29</v>
      </c>
      <c r="Q87" s="1">
        <f t="shared" si="22"/>
        <v>6.807510837708739E-44</v>
      </c>
      <c r="R87" s="1">
        <f t="shared" si="22"/>
        <v>-1.3658716649124511E-58</v>
      </c>
      <c r="S87" s="1">
        <f t="shared" si="22"/>
        <v>2.3385688497534591E-73</v>
      </c>
      <c r="T87" s="1">
        <f t="shared" si="22"/>
        <v>-3.4756652854141457E-88</v>
      </c>
      <c r="U87" s="1">
        <f t="shared" si="22"/>
        <v>4.5542136302746724E-103</v>
      </c>
      <c r="V87" s="1">
        <f t="shared" si="22"/>
        <v>-5.3303011571734609E-118</v>
      </c>
      <c r="W87" s="1">
        <f t="shared" si="22"/>
        <v>5.6334831187392473E-133</v>
      </c>
      <c r="X87" s="1">
        <f t="shared" si="22"/>
        <v>-5.425500262933748E-148</v>
      </c>
      <c r="Y87" s="1">
        <f t="shared" si="22"/>
        <v>4.7981597217467456E-163</v>
      </c>
      <c r="Z87" s="1">
        <f t="shared" si="19"/>
        <v>-3.9221588234522717E-178</v>
      </c>
      <c r="AA87" s="1">
        <f t="shared" si="19"/>
        <v>2.9801628703533971E-193</v>
      </c>
      <c r="AB87" s="1">
        <f t="shared" si="19"/>
        <v>-2.1151811266208817E-208</v>
      </c>
      <c r="AC87" s="1">
        <f t="shared" si="19"/>
        <v>1.4083589642830574E-223</v>
      </c>
      <c r="AD87" s="1">
        <f t="shared" si="19"/>
        <v>-8.8304927509447499E-239</v>
      </c>
      <c r="AE87" s="1">
        <f t="shared" si="19"/>
        <v>5.2315136212277045E-254</v>
      </c>
      <c r="AF87" s="1">
        <f t="shared" si="19"/>
        <v>-2.9373219708153089E-269</v>
      </c>
      <c r="AG87" s="1">
        <f t="shared" si="19"/>
        <v>1.5672458883327968E-284</v>
      </c>
    </row>
    <row r="88" spans="8:33" x14ac:dyDescent="0.25">
      <c r="H88">
        <f t="shared" si="20"/>
        <v>5516151067720.9434</v>
      </c>
      <c r="I88">
        <v>3</v>
      </c>
      <c r="J88">
        <f t="shared" si="18"/>
        <v>1.9624518622103683E+17</v>
      </c>
      <c r="K88">
        <v>67</v>
      </c>
      <c r="L88">
        <f t="shared" si="10"/>
        <v>4.7659545225108947E+17</v>
      </c>
      <c r="M88" s="2">
        <f>$M$12^2*$N$12/(4*L88*$L$12)</f>
        <v>6.2946467194141008E-15</v>
      </c>
      <c r="N88">
        <f t="shared" si="21"/>
        <v>32.121861184911495</v>
      </c>
      <c r="O88" s="4">
        <f>$K$12/(4*PI()*$L$12)*N88</f>
        <v>5.9170752186230908</v>
      </c>
      <c r="P88" s="1">
        <f t="shared" si="22"/>
        <v>-9.9056443305576749E-30</v>
      </c>
      <c r="Q88" s="1">
        <f t="shared" si="22"/>
        <v>1.3856118130895055E-44</v>
      </c>
      <c r="R88" s="1">
        <f t="shared" si="22"/>
        <v>-1.6353631600584902E-59</v>
      </c>
      <c r="S88" s="1">
        <f t="shared" si="22"/>
        <v>1.6470453360820564E-74</v>
      </c>
      <c r="T88" s="1">
        <f t="shared" si="22"/>
        <v>-1.4399400724298903E-89</v>
      </c>
      <c r="U88" s="1">
        <f t="shared" si="22"/>
        <v>1.109867026906985E-104</v>
      </c>
      <c r="V88" s="1">
        <f t="shared" si="22"/>
        <v>-7.641179043647117E-120</v>
      </c>
      <c r="W88" s="1">
        <f t="shared" si="22"/>
        <v>4.7504713678567007E-135</v>
      </c>
      <c r="X88" s="1">
        <f t="shared" si="22"/>
        <v>-2.6912285110214816E-150</v>
      </c>
      <c r="Y88" s="1">
        <f t="shared" si="22"/>
        <v>1.4000274973632285E-165</v>
      </c>
      <c r="Z88" s="1">
        <f t="shared" si="22"/>
        <v>-6.7319071824331099E-181</v>
      </c>
      <c r="AA88" s="1">
        <f t="shared" si="22"/>
        <v>3.0088741392641037E-196</v>
      </c>
      <c r="AB88" s="1">
        <f t="shared" si="22"/>
        <v>-1.2562112065715986E-211</v>
      </c>
      <c r="AC88" s="1">
        <f t="shared" si="22"/>
        <v>4.9201635779875548E-227</v>
      </c>
      <c r="AD88" s="1">
        <f t="shared" si="22"/>
        <v>-1.81468895655235E-242</v>
      </c>
      <c r="AE88" s="1">
        <f t="shared" si="22"/>
        <v>6.3240558544604835E-258</v>
      </c>
      <c r="AF88" s="1">
        <f t="shared" si="19"/>
        <v>-2.0886754828407739E-273</v>
      </c>
      <c r="AG88" s="1">
        <f t="shared" si="19"/>
        <v>6.555527339825987E-289</v>
      </c>
    </row>
    <row r="89" spans="8:33" x14ac:dyDescent="0.25">
      <c r="H89">
        <f t="shared" si="20"/>
        <v>9377456815125.6035</v>
      </c>
      <c r="I89">
        <v>4</v>
      </c>
      <c r="J89">
        <f t="shared" si="18"/>
        <v>3.3361681657576262E+17</v>
      </c>
      <c r="K89">
        <v>68</v>
      </c>
      <c r="L89">
        <f t="shared" ref="L89:L152" si="23">L88*1.7</f>
        <v>8.102122688268521E+17</v>
      </c>
      <c r="M89" s="2">
        <f>$M$12^2*$N$12/(4*L89*$L$12)</f>
        <v>3.7027333643612352E-15</v>
      </c>
      <c r="N89">
        <f t="shared" si="21"/>
        <v>32.652489435973671</v>
      </c>
      <c r="O89" s="4">
        <f>$K$12/(4*PI()*$L$12)*N89</f>
        <v>6.0148207152674802</v>
      </c>
      <c r="P89" s="1">
        <f t="shared" si="22"/>
        <v>-3.4275585918884682E-30</v>
      </c>
      <c r="Q89" s="1">
        <f t="shared" si="22"/>
        <v>2.8202967903307656E-45</v>
      </c>
      <c r="R89" s="1">
        <f t="shared" si="22"/>
        <v>-1.958026316804743E-60</v>
      </c>
      <c r="S89" s="1">
        <f t="shared" si="22"/>
        <v>1.1600078994448422E-75</v>
      </c>
      <c r="T89" s="1">
        <f t="shared" si="22"/>
        <v>-5.965555489162514E-91</v>
      </c>
      <c r="U89" s="1">
        <f t="shared" si="22"/>
        <v>2.7047585322453492E-106</v>
      </c>
      <c r="V89" s="1">
        <f t="shared" si="22"/>
        <v>-1.095390587799985E-121</v>
      </c>
      <c r="W89" s="1">
        <f t="shared" si="22"/>
        <v>4.0058659520535995E-137</v>
      </c>
      <c r="X89" s="1">
        <f t="shared" si="22"/>
        <v>-1.3349388162444794E-152</v>
      </c>
      <c r="Y89" s="1">
        <f t="shared" si="22"/>
        <v>4.0850599126358065E-168</v>
      </c>
      <c r="Z89" s="1">
        <f t="shared" si="19"/>
        <v>-1.1554497498141884E-183</v>
      </c>
      <c r="AA89" s="1">
        <f t="shared" si="19"/>
        <v>3.0378620161987006E-199</v>
      </c>
      <c r="AB89" s="1">
        <f t="shared" si="19"/>
        <v>-7.4606688555183707E-215</v>
      </c>
      <c r="AC89" s="1">
        <f t="shared" si="19"/>
        <v>1.7188806439328922E-230</v>
      </c>
      <c r="AD89" s="1">
        <f t="shared" si="19"/>
        <v>-3.729232447057643E-246</v>
      </c>
      <c r="AE89" s="1">
        <f t="shared" si="19"/>
        <v>7.6447631308948526E-262</v>
      </c>
      <c r="AF89" s="1">
        <f t="shared" si="19"/>
        <v>-1.4852186161291716E-277</v>
      </c>
      <c r="AG89" s="1">
        <f t="shared" si="19"/>
        <v>2.7420674077455478E-293</v>
      </c>
    </row>
    <row r="90" spans="8:33" x14ac:dyDescent="0.25">
      <c r="H90">
        <f t="shared" si="20"/>
        <v>15941676585713.525</v>
      </c>
      <c r="I90">
        <v>5</v>
      </c>
      <c r="J90">
        <f t="shared" si="18"/>
        <v>5.6714858817879654E+17</v>
      </c>
      <c r="K90">
        <v>69</v>
      </c>
      <c r="L90">
        <f t="shared" si="23"/>
        <v>1.3773608570056486E+18</v>
      </c>
      <c r="M90" s="2">
        <f>$M$12^2*$N$12/(4*L90*$L$12)</f>
        <v>2.1780784496242561E-15</v>
      </c>
      <c r="N90">
        <f t="shared" si="21"/>
        <v>33.183117687035832</v>
      </c>
      <c r="O90" s="4">
        <f>$K$12/(4*PI()*$L$12)*N90</f>
        <v>6.1125662119118669</v>
      </c>
      <c r="P90" s="1">
        <f t="shared" si="22"/>
        <v>-1.1860064331794006E-30</v>
      </c>
      <c r="Q90" s="1">
        <f t="shared" si="22"/>
        <v>5.7404778960528507E-46</v>
      </c>
      <c r="R90" s="1">
        <f t="shared" si="22"/>
        <v>-2.3443520992382068E-61</v>
      </c>
      <c r="S90" s="1">
        <f t="shared" si="22"/>
        <v>8.1698924570913974E-77</v>
      </c>
      <c r="T90" s="1">
        <f t="shared" si="22"/>
        <v>-2.4714814856303518E-92</v>
      </c>
      <c r="U90" s="1">
        <f t="shared" si="22"/>
        <v>6.5915272193838493E-108</v>
      </c>
      <c r="V90" s="1">
        <f t="shared" si="22"/>
        <v>-1.5702819329150249E-123</v>
      </c>
      <c r="W90" s="1">
        <f t="shared" si="22"/>
        <v>3.3779725806583087E-139</v>
      </c>
      <c r="X90" s="1">
        <f t="shared" si="22"/>
        <v>-6.6217403532181458E-155</v>
      </c>
      <c r="Y90" s="1">
        <f t="shared" si="22"/>
        <v>1.1919561952356822E-170</v>
      </c>
      <c r="Z90" s="1">
        <f t="shared" si="19"/>
        <v>-1.9831885499394841E-186</v>
      </c>
      <c r="AA90" s="1">
        <f t="shared" si="19"/>
        <v>3.0671291660341549E-202</v>
      </c>
      <c r="AB90" s="1">
        <f t="shared" si="19"/>
        <v>-4.4309093471320981E-218</v>
      </c>
      <c r="AC90" s="1">
        <f t="shared" si="19"/>
        <v>6.0049846336524207E-234</v>
      </c>
      <c r="AD90" s="1">
        <f t="shared" si="19"/>
        <v>-7.6636685278612172E-250</v>
      </c>
      <c r="AE90" s="1">
        <f t="shared" si="19"/>
        <v>9.2412851297429295E-266</v>
      </c>
      <c r="AF90" s="1">
        <f t="shared" si="19"/>
        <v>-1.0561115672677311E-281</v>
      </c>
      <c r="AG90" s="1">
        <f t="shared" si="19"/>
        <v>1.1469609199768802E-297</v>
      </c>
    </row>
    <row r="91" spans="8:33" x14ac:dyDescent="0.25">
      <c r="H91">
        <f t="shared" si="20"/>
        <v>27100850195712.996</v>
      </c>
      <c r="I91">
        <v>6</v>
      </c>
      <c r="J91">
        <f t="shared" si="18"/>
        <v>9.6415259990395418E+17</v>
      </c>
      <c r="K91">
        <v>70</v>
      </c>
      <c r="L91">
        <f t="shared" si="23"/>
        <v>2.3415134569096028E+18</v>
      </c>
      <c r="M91" s="2">
        <f>$M$12^2*$N$12/(4*L91*$L$12)</f>
        <v>1.2812226174260329E-15</v>
      </c>
      <c r="N91">
        <f t="shared" si="21"/>
        <v>33.713745938098</v>
      </c>
      <c r="O91" s="4">
        <f>$K$12/(4*PI()*$L$12)*N91</f>
        <v>6.2103117085562554</v>
      </c>
      <c r="P91" s="1">
        <f t="shared" si="22"/>
        <v>-4.1038284885100364E-31</v>
      </c>
      <c r="Q91" s="1">
        <f t="shared" si="22"/>
        <v>1.1684261950036332E-46</v>
      </c>
      <c r="R91" s="1">
        <f t="shared" si="22"/>
        <v>-2.8069013771844283E-62</v>
      </c>
      <c r="S91" s="1">
        <f t="shared" si="22"/>
        <v>5.7540248469327522E-78</v>
      </c>
      <c r="T91" s="1">
        <f t="shared" si="22"/>
        <v>-1.0239148298780012E-93</v>
      </c>
      <c r="U91" s="1">
        <f t="shared" si="22"/>
        <v>1.606362659213417E-109</v>
      </c>
      <c r="V91" s="1">
        <f t="shared" si="22"/>
        <v>-2.2510558117828119E-125</v>
      </c>
      <c r="W91" s="1">
        <f t="shared" si="22"/>
        <v>2.8484974016241555E-141</v>
      </c>
      <c r="X91" s="1">
        <f t="shared" si="22"/>
        <v>-3.284603366976139E-157</v>
      </c>
      <c r="Y91" s="1">
        <f t="shared" si="22"/>
        <v>3.4779405975566357E-173</v>
      </c>
      <c r="Z91" s="1">
        <f t="shared" si="19"/>
        <v>-3.4039012300132994E-189</v>
      </c>
      <c r="AA91" s="1">
        <f t="shared" si="19"/>
        <v>3.0966782793211825E-205</v>
      </c>
      <c r="AB91" s="1">
        <f t="shared" si="19"/>
        <v>-2.6315278191151517E-221</v>
      </c>
      <c r="AC91" s="1">
        <f t="shared" si="19"/>
        <v>2.0978676197024838E-237</v>
      </c>
      <c r="AD91" s="1">
        <f t="shared" si="19"/>
        <v>-1.5749035797237528E-253</v>
      </c>
      <c r="AE91" s="1">
        <f t="shared" si="19"/>
        <v>1.1171222624815478E-269</v>
      </c>
      <c r="AF91" s="1">
        <f t="shared" si="19"/>
        <v>-7.5098145848967604E-286</v>
      </c>
      <c r="AG91" s="1">
        <f t="shared" si="19"/>
        <v>4.797545633773442E-302</v>
      </c>
    </row>
    <row r="92" spans="8:33" x14ac:dyDescent="0.25">
      <c r="H92">
        <f t="shared" si="20"/>
        <v>46071445332712.086</v>
      </c>
      <c r="I92">
        <v>7</v>
      </c>
      <c r="J92">
        <f t="shared" si="18"/>
        <v>1.6390594198367217E+18</v>
      </c>
      <c r="K92">
        <v>71</v>
      </c>
      <c r="L92">
        <f t="shared" si="23"/>
        <v>3.9805728767463245E+18</v>
      </c>
      <c r="M92" s="2">
        <f>$M$12^2*$N$12/(4*L92*$L$12)</f>
        <v>7.5366036319178411E-16</v>
      </c>
      <c r="N92">
        <f t="shared" si="21"/>
        <v>34.244374189160169</v>
      </c>
      <c r="O92" s="4">
        <f>$K$12/(4*PI()*$L$12)*N92</f>
        <v>6.3080572052006438</v>
      </c>
      <c r="P92" s="1">
        <f t="shared" si="22"/>
        <v>-1.4200098576159298E-31</v>
      </c>
      <c r="Q92" s="1">
        <f t="shared" si="22"/>
        <v>2.3782336556149671E-47</v>
      </c>
      <c r="R92" s="1">
        <f t="shared" si="22"/>
        <v>-3.3607133262106883E-63</v>
      </c>
      <c r="S92" s="1">
        <f t="shared" si="22"/>
        <v>4.0525382816246657E-79</v>
      </c>
      <c r="T92" s="1">
        <f t="shared" si="22"/>
        <v>-4.2419964905247973E-95</v>
      </c>
      <c r="U92" s="1">
        <f t="shared" si="22"/>
        <v>3.9147240192332973E-111</v>
      </c>
      <c r="V92" s="1">
        <f t="shared" si="22"/>
        <v>-3.2269697317057449E-127</v>
      </c>
      <c r="W92" s="1">
        <f t="shared" si="22"/>
        <v>2.4020140049444405E-143</v>
      </c>
      <c r="X92" s="1">
        <f t="shared" si="22"/>
        <v>-1.629272472622361E-159</v>
      </c>
      <c r="Y92" s="1">
        <f t="shared" si="22"/>
        <v>1.0148083334338385E-175</v>
      </c>
      <c r="Z92" s="1">
        <f t="shared" si="19"/>
        <v>-5.8423812420859398E-192</v>
      </c>
      <c r="AA92" s="1">
        <f t="shared" si="19"/>
        <v>3.126512072531614E-208</v>
      </c>
      <c r="AB92" s="1">
        <f t="shared" si="19"/>
        <v>-1.5628707608877428E-224</v>
      </c>
      <c r="AC92" s="1">
        <f t="shared" si="19"/>
        <v>7.3289921928065185E-241</v>
      </c>
      <c r="AD92" s="1">
        <f t="shared" si="19"/>
        <v>-3.2364673346837758E-257</v>
      </c>
      <c r="AE92" s="1">
        <f t="shared" si="19"/>
        <v>1.3504205657667101E-273</v>
      </c>
      <c r="AF92" s="1">
        <f t="shared" si="19"/>
        <v>-5.3400906540048409E-290</v>
      </c>
      <c r="AG92" s="1">
        <f t="shared" si="19"/>
        <v>2.0067330723528566E-306</v>
      </c>
    </row>
    <row r="93" spans="8:33" x14ac:dyDescent="0.25">
      <c r="H93">
        <f t="shared" si="20"/>
        <v>78321457065610.547</v>
      </c>
      <c r="I93">
        <v>8</v>
      </c>
      <c r="J93">
        <f t="shared" si="18"/>
        <v>2.7864010137224269E+18</v>
      </c>
      <c r="K93">
        <v>72</v>
      </c>
      <c r="L93">
        <f t="shared" si="23"/>
        <v>6.7669738904687514E+18</v>
      </c>
      <c r="M93" s="2">
        <f>$M$12^2*$N$12/(4*L93*$L$12)</f>
        <v>4.4332962540693184E-16</v>
      </c>
      <c r="N93">
        <f t="shared" si="21"/>
        <v>34.775002440222345</v>
      </c>
      <c r="O93" s="4">
        <f>$K$12/(4*PI()*$L$12)*N93</f>
        <v>6.4058027018450332</v>
      </c>
      <c r="P93" s="1">
        <f t="shared" si="22"/>
        <v>-4.9135289190862626E-32</v>
      </c>
      <c r="Q93" s="1">
        <f t="shared" si="22"/>
        <v>4.8406954113880873E-48</v>
      </c>
      <c r="R93" s="1">
        <f t="shared" si="22"/>
        <v>-4.023794406449503E-64</v>
      </c>
      <c r="S93" s="1">
        <f t="shared" si="22"/>
        <v>2.854187627081225E-80</v>
      </c>
      <c r="T93" s="1">
        <f t="shared" si="22"/>
        <v>-1.7574249049375266E-96</v>
      </c>
      <c r="U93" s="1">
        <f t="shared" si="22"/>
        <v>9.5402268341236704E-113</v>
      </c>
      <c r="V93" s="1">
        <f t="shared" si="22"/>
        <v>-4.6259775501069447E-129</v>
      </c>
      <c r="W93" s="1">
        <f t="shared" si="22"/>
        <v>2.0255139698071982E-145</v>
      </c>
      <c r="X93" s="1">
        <f t="shared" si="22"/>
        <v>-8.0817331454201939E-162</v>
      </c>
      <c r="Y93" s="1">
        <f t="shared" si="22"/>
        <v>2.9610510148743133E-178</v>
      </c>
      <c r="Z93" s="1">
        <f t="shared" si="19"/>
        <v>-1.0027734728878814E-194</v>
      </c>
      <c r="AA93" s="1">
        <f t="shared" si="19"/>
        <v>3.1566332883081133E-211</v>
      </c>
      <c r="AB93" s="1">
        <f t="shared" si="19"/>
        <v>-9.2819273940229262E-228</v>
      </c>
      <c r="AC93" s="1">
        <f t="shared" si="19"/>
        <v>2.560415445557836E-244</v>
      </c>
      <c r="AD93" s="1">
        <f t="shared" si="19"/>
        <v>-6.6510235568278024E-261</v>
      </c>
      <c r="AE93" s="1">
        <f t="shared" si="19"/>
        <v>1.6324405713611898E-277</v>
      </c>
      <c r="AF93" s="1">
        <f t="shared" si="19"/>
        <v>-3.7972399811761662E-294</v>
      </c>
      <c r="AG93" s="1">
        <f t="shared" si="19"/>
        <v>0</v>
      </c>
    </row>
    <row r="94" spans="8:33" x14ac:dyDescent="0.25">
      <c r="H94">
        <f t="shared" si="20"/>
        <v>133146477011537.92</v>
      </c>
      <c r="I94">
        <v>9</v>
      </c>
      <c r="J94">
        <f t="shared" si="18"/>
        <v>4.7368817233281249E+18</v>
      </c>
      <c r="K94">
        <v>73</v>
      </c>
      <c r="L94">
        <f t="shared" si="23"/>
        <v>1.1503855613796876E+19</v>
      </c>
      <c r="M94" s="2">
        <f>$M$12^2*$N$12/(4*L94*$L$12)</f>
        <v>2.6078213259231288E-16</v>
      </c>
      <c r="N94">
        <f t="shared" si="21"/>
        <v>35.305630691284513</v>
      </c>
      <c r="O94" s="4">
        <f>$K$12/(4*PI()*$L$12)*N94</f>
        <v>6.5035481984894217</v>
      </c>
      <c r="P94" s="1">
        <f t="shared" si="22"/>
        <v>-1.7001830169848663E-32</v>
      </c>
      <c r="Q94" s="1">
        <f t="shared" si="22"/>
        <v>9.8528300659232428E-49</v>
      </c>
      <c r="R94" s="1">
        <f t="shared" si="22"/>
        <v>-4.8177038187396035E-65</v>
      </c>
      <c r="S94" s="1">
        <f t="shared" si="22"/>
        <v>2.0101937216784695E-81</v>
      </c>
      <c r="T94" s="1">
        <f t="shared" si="22"/>
        <v>-7.2808695230970769E-98</v>
      </c>
      <c r="U94" s="1">
        <f t="shared" si="22"/>
        <v>2.3249640996240387E-114</v>
      </c>
      <c r="V94" s="1">
        <f t="shared" si="22"/>
        <v>-6.6315057385994738E-131</v>
      </c>
      <c r="W94" s="1">
        <f t="shared" si="22"/>
        <v>1.7080278605532165E-147</v>
      </c>
      <c r="X94" s="1">
        <f t="shared" si="22"/>
        <v>-4.0088083320193801E-164</v>
      </c>
      <c r="Y94" s="1">
        <f t="shared" si="22"/>
        <v>8.6398808758499725E-181</v>
      </c>
      <c r="Z94" s="1">
        <f t="shared" si="19"/>
        <v>-1.7211383445572678E-197</v>
      </c>
      <c r="AA94" s="1">
        <f t="shared" si="19"/>
        <v>3.1870446957163122E-214</v>
      </c>
      <c r="AB94" s="1">
        <f t="shared" si="19"/>
        <v>-5.5125592150035422E-231</v>
      </c>
      <c r="AC94" s="1">
        <f t="shared" si="19"/>
        <v>8.9449232328090755E-248</v>
      </c>
      <c r="AD94" s="1">
        <f t="shared" si="19"/>
        <v>-1.3668024354647322E-264</v>
      </c>
      <c r="AE94" s="1">
        <f t="shared" si="19"/>
        <v>1.9733572537182556E-281</v>
      </c>
      <c r="AF94" s="1">
        <f t="shared" si="19"/>
        <v>-2.7001473212498958E-298</v>
      </c>
      <c r="AG94" s="1">
        <f t="shared" si="19"/>
        <v>0</v>
      </c>
    </row>
    <row r="95" spans="8:33" x14ac:dyDescent="0.25">
      <c r="H95">
        <f t="shared" si="20"/>
        <v>226349010919614.44</v>
      </c>
      <c r="I95">
        <v>10</v>
      </c>
      <c r="J95">
        <f t="shared" si="18"/>
        <v>8.0526989296578109E+18</v>
      </c>
      <c r="K95">
        <v>74</v>
      </c>
      <c r="L95">
        <f t="shared" si="23"/>
        <v>1.9556554543454687E+19</v>
      </c>
      <c r="M95" s="2">
        <f>$M$12^2*$N$12/(4*L95*$L$12)</f>
        <v>1.5340125446606641E-16</v>
      </c>
      <c r="N95">
        <f t="shared" si="21"/>
        <v>35.836258942346682</v>
      </c>
      <c r="O95" s="4">
        <f>$K$12/(4*PI()*$L$12)*N95</f>
        <v>6.6012936951338093</v>
      </c>
      <c r="P95" s="1">
        <f t="shared" si="22"/>
        <v>-5.882986217940715E-33</v>
      </c>
      <c r="Q95" s="1">
        <f t="shared" si="22"/>
        <v>2.0054610351970785E-49</v>
      </c>
      <c r="R95" s="1">
        <f t="shared" si="22"/>
        <v>-5.7682544734133997E-66</v>
      </c>
      <c r="S95" s="1">
        <f t="shared" si="22"/>
        <v>1.4157719556817836E-82</v>
      </c>
      <c r="T95" s="1">
        <f t="shared" si="22"/>
        <v>-3.0164054727703026E-99</v>
      </c>
      <c r="U95" s="1">
        <f t="shared" si="22"/>
        <v>5.66596387960742E-116</v>
      </c>
      <c r="V95" s="1">
        <f t="shared" si="22"/>
        <v>-9.5065027628724845E-133</v>
      </c>
      <c r="W95" s="1">
        <f t="shared" si="22"/>
        <v>1.4403056290466819E-149</v>
      </c>
      <c r="X95" s="1">
        <f t="shared" si="22"/>
        <v>-1.9885022127926813E-166</v>
      </c>
      <c r="Y95" s="1">
        <f t="shared" si="22"/>
        <v>2.52098127232187E-183</v>
      </c>
      <c r="Z95" s="1">
        <f t="shared" si="19"/>
        <v>-2.9541240182333228E-200</v>
      </c>
      <c r="AA95" s="1">
        <f t="shared" si="19"/>
        <v>3.2177490904993744E-217</v>
      </c>
      <c r="AB95" s="1">
        <f t="shared" si="19"/>
        <v>-3.2739223017935855E-234</v>
      </c>
      <c r="AC95" s="1">
        <f t="shared" si="19"/>
        <v>3.1249480149661991E-251</v>
      </c>
      <c r="AD95" s="1">
        <f t="shared" si="19"/>
        <v>-2.8088141345921429E-268</v>
      </c>
      <c r="AE95" s="1">
        <f t="shared" si="19"/>
        <v>2.3854705152025102E-285</v>
      </c>
      <c r="AF95" s="1">
        <f t="shared" si="19"/>
        <v>-1.9200249635512161E-302</v>
      </c>
      <c r="AG95" s="1">
        <f t="shared" si="19"/>
        <v>0</v>
      </c>
    </row>
    <row r="96" spans="8:33" x14ac:dyDescent="0.25">
      <c r="H96">
        <f t="shared" si="20"/>
        <v>384793318563344.56</v>
      </c>
      <c r="I96">
        <v>11</v>
      </c>
      <c r="J96">
        <f t="shared" si="18"/>
        <v>1.3689588180418281E+19</v>
      </c>
      <c r="K96">
        <v>75</v>
      </c>
      <c r="L96">
        <f t="shared" si="23"/>
        <v>3.3246142723872969E+19</v>
      </c>
      <c r="M96" s="2">
        <f>$M$12^2*$N$12/(4*L96*$L$12)</f>
        <v>9.0236032038862594E-17</v>
      </c>
      <c r="N96">
        <f t="shared" si="21"/>
        <v>36.36688719340885</v>
      </c>
      <c r="O96" s="4">
        <f>$K$12/(4*PI()*$L$12)*N96</f>
        <v>6.6990391917781977</v>
      </c>
      <c r="P96" s="1">
        <f t="shared" si="22"/>
        <v>-2.0356353695296592E-33</v>
      </c>
      <c r="Q96" s="1">
        <f t="shared" si="22"/>
        <v>4.0819479649848939E-50</v>
      </c>
      <c r="R96" s="1">
        <f t="shared" si="22"/>
        <v>-6.9063522628002531E-67</v>
      </c>
      <c r="S96" s="1">
        <f t="shared" si="22"/>
        <v>9.9712291849234385E-84</v>
      </c>
      <c r="T96" s="1">
        <f t="shared" si="22"/>
        <v>-1.2496724391633239E-100</v>
      </c>
      <c r="U96" s="1">
        <f t="shared" si="22"/>
        <v>1.3808018235725539E-117</v>
      </c>
      <c r="V96" s="1">
        <f t="shared" si="22"/>
        <v>-1.3627914736538909E-134</v>
      </c>
      <c r="W96" s="1">
        <f t="shared" si="22"/>
        <v>1.2145471118905804E-151</v>
      </c>
      <c r="X96" s="1">
        <f t="shared" si="22"/>
        <v>-9.8636320891139808E-169</v>
      </c>
      <c r="Y96" s="1">
        <f t="shared" si="22"/>
        <v>7.3558266215937377E-186</v>
      </c>
      <c r="Z96" s="1">
        <f t="shared" si="19"/>
        <v>-5.070393523390945E-203</v>
      </c>
      <c r="AA96" s="1">
        <f t="shared" si="19"/>
        <v>3.2487492953350061E-220</v>
      </c>
      <c r="AB96" s="1">
        <f t="shared" si="19"/>
        <v>-1.9443904038270741E-237</v>
      </c>
      <c r="AC96" s="1">
        <f t="shared" si="19"/>
        <v>1.0917142430494023E-254</v>
      </c>
      <c r="AD96" s="1">
        <f t="shared" si="19"/>
        <v>-5.7721852390481542E-272</v>
      </c>
      <c r="AE96" s="1">
        <f t="shared" si="19"/>
        <v>2.8836489531626239E-289</v>
      </c>
      <c r="AF96" s="1">
        <f t="shared" si="19"/>
        <v>-1.3652943421447706E-306</v>
      </c>
      <c r="AG96" s="1">
        <f t="shared" si="19"/>
        <v>0</v>
      </c>
    </row>
    <row r="97" spans="8:33" x14ac:dyDescent="0.25">
      <c r="H97">
        <f t="shared" si="20"/>
        <v>654148641557685.62</v>
      </c>
      <c r="I97">
        <v>12</v>
      </c>
      <c r="J97">
        <f t="shared" si="18"/>
        <v>2.3272299906711073E+19</v>
      </c>
      <c r="K97">
        <v>76</v>
      </c>
      <c r="L97">
        <f t="shared" si="23"/>
        <v>5.6518442630584041E+19</v>
      </c>
      <c r="M97" s="2">
        <f>$M$12^2*$N$12/(4*L97*$L$12)</f>
        <v>5.3080018846389768E-17</v>
      </c>
      <c r="N97">
        <f t="shared" si="21"/>
        <v>36.897515444471026</v>
      </c>
      <c r="O97" s="4">
        <f>$K$12/(4*PI()*$L$12)*N97</f>
        <v>6.7967846884225871</v>
      </c>
      <c r="P97" s="1">
        <f t="shared" si="22"/>
        <v>-7.0437210018327324E-34</v>
      </c>
      <c r="Q97" s="1">
        <f t="shared" si="22"/>
        <v>8.3084631894665075E-51</v>
      </c>
      <c r="R97" s="1">
        <f t="shared" si="22"/>
        <v>-8.269000925276585E-68</v>
      </c>
      <c r="S97" s="1">
        <f t="shared" si="22"/>
        <v>7.0226995992719294E-85</v>
      </c>
      <c r="T97" s="1">
        <f t="shared" si="22"/>
        <v>-5.1772920428039982E-102</v>
      </c>
      <c r="U97" s="1">
        <f t="shared" si="22"/>
        <v>3.3650297045546941E-119</v>
      </c>
      <c r="V97" s="1">
        <f t="shared" si="22"/>
        <v>-1.9536107514921435E-136</v>
      </c>
      <c r="W97" s="1">
        <f t="shared" si="22"/>
        <v>1.0241747704465449E-153</v>
      </c>
      <c r="X97" s="1">
        <f t="shared" si="22"/>
        <v>-4.8926894505569562E-171</v>
      </c>
      <c r="Y97" s="1">
        <f t="shared" si="22"/>
        <v>2.1463144483065753E-188</v>
      </c>
      <c r="Z97" s="1">
        <f t="shared" si="19"/>
        <v>-8.7027119793771438E-206</v>
      </c>
      <c r="AA97" s="1">
        <f t="shared" si="19"/>
        <v>3.280048160094964E-223</v>
      </c>
      <c r="AB97" s="1">
        <f t="shared" si="19"/>
        <v>-1.1547781816396877E-240</v>
      </c>
      <c r="AC97" s="1">
        <f t="shared" si="19"/>
        <v>3.813951409011914E-258</v>
      </c>
      <c r="AD97" s="1">
        <f t="shared" si="19"/>
        <v>-1.1861989023607454E-275</v>
      </c>
      <c r="AE97" s="1">
        <f t="shared" si="19"/>
        <v>3.4858663027197355E-293</v>
      </c>
      <c r="AF97" s="1">
        <f t="shared" si="19"/>
        <v>0</v>
      </c>
      <c r="AG97" s="1">
        <f t="shared" si="19"/>
        <v>0</v>
      </c>
    </row>
    <row r="98" spans="8:33" x14ac:dyDescent="0.25">
      <c r="H98">
        <f t="shared" si="20"/>
        <v>1112052690648065.5</v>
      </c>
      <c r="I98">
        <v>13</v>
      </c>
      <c r="J98">
        <f t="shared" si="18"/>
        <v>3.9562909841408819E+19</v>
      </c>
      <c r="K98">
        <v>77</v>
      </c>
      <c r="L98">
        <f t="shared" si="23"/>
        <v>9.6081352471992861E+19</v>
      </c>
      <c r="M98" s="2">
        <f>$M$12^2*$N$12/(4*L98*$L$12)</f>
        <v>3.1223540497876337E-17</v>
      </c>
      <c r="N98">
        <f t="shared" si="21"/>
        <v>37.428143695533194</v>
      </c>
      <c r="O98" s="4">
        <f>$K$12/(4*PI()*$L$12)*N98</f>
        <v>6.8945301850669756</v>
      </c>
      <c r="P98" s="1">
        <f t="shared" si="22"/>
        <v>-2.4372737030563092E-34</v>
      </c>
      <c r="Q98" s="1">
        <f t="shared" si="22"/>
        <v>1.6911180927063932E-51</v>
      </c>
      <c r="R98" s="1">
        <f t="shared" si="22"/>
        <v>-9.9005051726830226E-69</v>
      </c>
      <c r="S98" s="1">
        <f t="shared" si="22"/>
        <v>4.9460611873392404E-86</v>
      </c>
      <c r="T98" s="1">
        <f t="shared" si="22"/>
        <v>-2.1449103026091817E-103</v>
      </c>
      <c r="U98" s="1">
        <f t="shared" si="22"/>
        <v>8.2006155548363233E-121</v>
      </c>
      <c r="V98" s="1">
        <f t="shared" si="22"/>
        <v>-2.8005715049806661E-138</v>
      </c>
      <c r="W98" s="1">
        <f t="shared" si="22"/>
        <v>8.6364205237493629E-156</v>
      </c>
      <c r="X98" s="1">
        <f t="shared" si="22"/>
        <v>-2.4269366338198071E-173</v>
      </c>
      <c r="Y98" s="1">
        <f t="shared" si="22"/>
        <v>6.2626077910621841E-191</v>
      </c>
      <c r="Z98" s="1">
        <f t="shared" si="19"/>
        <v>-1.4937143526750041E-208</v>
      </c>
      <c r="AA98" s="1">
        <f t="shared" si="19"/>
        <v>3.3116485621070146E-226</v>
      </c>
      <c r="AB98" s="1">
        <f t="shared" si="19"/>
        <v>-6.858255657744235E-244</v>
      </c>
      <c r="AC98" s="1">
        <f t="shared" si="19"/>
        <v>1.3324205892627258E-261</v>
      </c>
      <c r="AD98" s="1">
        <f t="shared" si="19"/>
        <v>-2.4376692321708383E-279</v>
      </c>
      <c r="AE98" s="1">
        <f t="shared" si="19"/>
        <v>4.2138499095426035E-297</v>
      </c>
      <c r="AF98" s="1">
        <f t="shared" si="19"/>
        <v>0</v>
      </c>
      <c r="AG98" s="1">
        <f t="shared" si="19"/>
        <v>0</v>
      </c>
    </row>
    <row r="99" spans="8:33" x14ac:dyDescent="0.25">
      <c r="H99">
        <f t="shared" si="20"/>
        <v>1890489574101711.5</v>
      </c>
      <c r="I99">
        <v>14</v>
      </c>
      <c r="J99">
        <f t="shared" si="18"/>
        <v>6.7256946730395009E+19</v>
      </c>
      <c r="K99">
        <v>78</v>
      </c>
      <c r="L99">
        <f t="shared" si="23"/>
        <v>1.6333829920238787E+20</v>
      </c>
      <c r="M99" s="2">
        <f>$M$12^2*$N$12/(4*L99*$L$12)</f>
        <v>1.836678852816255E-17</v>
      </c>
      <c r="N99">
        <f t="shared" si="21"/>
        <v>37.958771946595363</v>
      </c>
      <c r="O99" s="4">
        <f>$K$12/(4*PI()*$L$12)*N99</f>
        <v>6.9922756817113632</v>
      </c>
      <c r="P99" s="1">
        <f t="shared" si="22"/>
        <v>-8.4334730209560869E-35</v>
      </c>
      <c r="Q99" s="1">
        <f t="shared" si="22"/>
        <v>3.4421292340858806E-52</v>
      </c>
      <c r="R99" s="1">
        <f t="shared" si="22"/>
        <v>-1.1853911199199031E-69</v>
      </c>
      <c r="S99" s="1">
        <f t="shared" si="22"/>
        <v>3.483492483636902E-87</v>
      </c>
      <c r="T99" s="1">
        <f t="shared" si="22"/>
        <v>-8.8861902481114888E-105</v>
      </c>
      <c r="U99" s="1">
        <f t="shared" si="22"/>
        <v>1.9984993115275593E-122</v>
      </c>
      <c r="V99" s="1">
        <f t="shared" si="22"/>
        <v>-4.0147203062427493E-140</v>
      </c>
      <c r="W99" s="1">
        <f t="shared" si="22"/>
        <v>7.2827179125412906E-158</v>
      </c>
      <c r="X99" s="1">
        <f t="shared" si="22"/>
        <v>-1.2038412582891658E-175</v>
      </c>
      <c r="Y99" s="1">
        <f t="shared" si="22"/>
        <v>1.8273303977251417E-193</v>
      </c>
      <c r="Z99" s="1">
        <f t="shared" si="19"/>
        <v>-2.5637784781049262E-211</v>
      </c>
      <c r="AA99" s="1">
        <f t="shared" si="19"/>
        <v>3.3435534064194754E-229</v>
      </c>
      <c r="AB99" s="1">
        <f t="shared" si="19"/>
        <v>-4.0731346863684297E-247</v>
      </c>
      <c r="AC99" s="1">
        <f t="shared" si="19"/>
        <v>4.6548695468334974E-265</v>
      </c>
      <c r="AD99" s="1">
        <f t="shared" si="19"/>
        <v>-5.0094729253637529E-283</v>
      </c>
      <c r="AE99" s="1">
        <f t="shared" si="19"/>
        <v>5.0938646288006568E-301</v>
      </c>
      <c r="AF99" s="1">
        <f t="shared" si="19"/>
        <v>0</v>
      </c>
      <c r="AG99" s="1">
        <f t="shared" si="19"/>
        <v>0</v>
      </c>
    </row>
    <row r="100" spans="8:33" x14ac:dyDescent="0.25">
      <c r="H100">
        <f t="shared" si="20"/>
        <v>3213832275972909.5</v>
      </c>
      <c r="I100">
        <v>15</v>
      </c>
      <c r="J100">
        <f t="shared" si="18"/>
        <v>1.1433680944167151E+20</v>
      </c>
      <c r="K100">
        <v>79</v>
      </c>
      <c r="L100">
        <f t="shared" si="23"/>
        <v>2.7767510864405938E+20</v>
      </c>
      <c r="M100" s="2">
        <f>$M$12^2*$N$12/(4*L100*$L$12)</f>
        <v>1.0803993251860323E-17</v>
      </c>
      <c r="N100">
        <f t="shared" si="21"/>
        <v>38.489400197657531</v>
      </c>
      <c r="O100" s="4">
        <f>$K$12/(4*PI()*$L$12)*N100</f>
        <v>7.0900211783557516</v>
      </c>
      <c r="P100" s="1">
        <f t="shared" si="22"/>
        <v>-2.9181567546560851E-35</v>
      </c>
      <c r="Q100" s="1">
        <f t="shared" si="22"/>
        <v>7.0061657522611038E-53</v>
      </c>
      <c r="R100" s="1">
        <f t="shared" si="22"/>
        <v>-1.4192731407908225E-70</v>
      </c>
      <c r="S100" s="1">
        <f t="shared" si="22"/>
        <v>2.4534107897041042E-88</v>
      </c>
      <c r="T100" s="1">
        <f t="shared" si="22"/>
        <v>-3.6814768911117296E-106</v>
      </c>
      <c r="U100" s="1">
        <f t="shared" si="22"/>
        <v>4.8703654883817364E-124</v>
      </c>
      <c r="V100" s="1">
        <f t="shared" si="22"/>
        <v>-5.7552464233435591E-142</v>
      </c>
      <c r="W100" s="1">
        <f t="shared" si="22"/>
        <v>6.1411993600589705E-160</v>
      </c>
      <c r="X100" s="1">
        <f t="shared" si="22"/>
        <v>-5.9714528799965443E-178</v>
      </c>
      <c r="Y100" s="1">
        <f t="shared" si="22"/>
        <v>5.3318625305193855E-196</v>
      </c>
      <c r="Z100" s="1">
        <f t="shared" si="19"/>
        <v>-4.4004130194122349E-214</v>
      </c>
      <c r="AA100" s="1">
        <f t="shared" si="19"/>
        <v>3.3757656260682667E-232</v>
      </c>
      <c r="AB100" s="1">
        <f t="shared" si="19"/>
        <v>-2.4190445794425855E-250</v>
      </c>
      <c r="AC100" s="1">
        <f t="shared" si="19"/>
        <v>1.6261990149842571E-268</v>
      </c>
      <c r="AD100" s="1">
        <f t="shared" si="19"/>
        <v>-1.029459561566708E-286</v>
      </c>
      <c r="AE100" s="1">
        <f t="shared" si="19"/>
        <v>6.1576604325147679E-305</v>
      </c>
      <c r="AF100" s="1">
        <f t="shared" si="19"/>
        <v>0</v>
      </c>
      <c r="AG100" s="1">
        <f t="shared" si="19"/>
        <v>0</v>
      </c>
    </row>
    <row r="101" spans="8:33" x14ac:dyDescent="0.25">
      <c r="H101">
        <f t="shared" si="20"/>
        <v>5463514869153946</v>
      </c>
      <c r="I101">
        <v>16</v>
      </c>
      <c r="J101">
        <f t="shared" si="18"/>
        <v>1.9437257605084155E+20</v>
      </c>
      <c r="K101">
        <v>80</v>
      </c>
      <c r="L101">
        <f t="shared" si="23"/>
        <v>4.7204768469490093E+20</v>
      </c>
      <c r="M101" s="2">
        <f>$M$12^2*$N$12/(4*L101*$L$12)</f>
        <v>6.3552901481531323E-18</v>
      </c>
      <c r="N101">
        <f t="shared" si="21"/>
        <v>39.020028448719707</v>
      </c>
      <c r="O101" s="4">
        <f>$K$12/(4*PI()*$L$12)*N101</f>
        <v>7.187766675000141</v>
      </c>
      <c r="P101" s="1">
        <f t="shared" si="22"/>
        <v>-1.0097428216803065E-35</v>
      </c>
      <c r="Q101" s="1">
        <f t="shared" si="22"/>
        <v>1.4260463570651548E-53</v>
      </c>
      <c r="R101" s="1">
        <f t="shared" si="22"/>
        <v>-1.6993009432248456E-71</v>
      </c>
      <c r="S101" s="1">
        <f t="shared" si="22"/>
        <v>1.7279280869158697E-89</v>
      </c>
      <c r="T101" s="1">
        <f t="shared" si="22"/>
        <v>-1.5252061593740994E-107</v>
      </c>
      <c r="U101" s="1">
        <f t="shared" si="22"/>
        <v>1.1869135932946151E-125</v>
      </c>
      <c r="V101" s="1">
        <f t="shared" si="22"/>
        <v>-8.2503534161281436E-144</v>
      </c>
      <c r="W101" s="1">
        <f t="shared" si="22"/>
        <v>5.178606398449455E-162</v>
      </c>
      <c r="X101" s="1">
        <f t="shared" si="22"/>
        <v>-2.9620391602705735E-180</v>
      </c>
      <c r="Y101" s="1">
        <f t="shared" si="22"/>
        <v>1.5557535779926735E-198</v>
      </c>
      <c r="Z101" s="1">
        <f t="shared" si="19"/>
        <v>-7.5527721707554915E-217</v>
      </c>
      <c r="AA101" s="1">
        <f t="shared" si="19"/>
        <v>3.4082881823465698E-235</v>
      </c>
      <c r="AB101" s="1">
        <f t="shared" si="19"/>
        <v>-1.4366764489558199E-253</v>
      </c>
      <c r="AC101" s="1">
        <f t="shared" si="19"/>
        <v>5.6811973133269187E-272</v>
      </c>
      <c r="AD101" s="1">
        <f t="shared" si="19"/>
        <v>-2.1155658583066767E-290</v>
      </c>
      <c r="AE101" s="1">
        <f t="shared" si="19"/>
        <v>0</v>
      </c>
      <c r="AF101" s="1">
        <f t="shared" si="19"/>
        <v>0</v>
      </c>
      <c r="AG101" s="1">
        <f t="shared" si="19"/>
        <v>0</v>
      </c>
    </row>
    <row r="102" spans="8:33" x14ac:dyDescent="0.25">
      <c r="H102">
        <f t="shared" si="20"/>
        <v>9287975277561708</v>
      </c>
      <c r="I102">
        <v>17</v>
      </c>
      <c r="J102">
        <f t="shared" si="18"/>
        <v>3.3043337928643058E+20</v>
      </c>
      <c r="K102">
        <v>81</v>
      </c>
      <c r="L102">
        <f t="shared" si="23"/>
        <v>8.0248106398133151E+20</v>
      </c>
      <c r="M102" s="2">
        <f>$M$12^2*$N$12/(4*L102*$L$12)</f>
        <v>3.7384059695018426E-18</v>
      </c>
      <c r="N102">
        <f t="shared" si="21"/>
        <v>39.550656699781875</v>
      </c>
      <c r="O102" s="4">
        <f>$K$12/(4*PI()*$L$12)*N102</f>
        <v>7.2855121716445295</v>
      </c>
      <c r="P102" s="1">
        <f t="shared" si="22"/>
        <v>-3.4939197982017529E-36</v>
      </c>
      <c r="Q102" s="1">
        <f t="shared" si="22"/>
        <v>2.9025979179018016E-54</v>
      </c>
      <c r="R102" s="1">
        <f t="shared" si="22"/>
        <v>-2.0345792593776962E-72</v>
      </c>
      <c r="S102" s="1">
        <f t="shared" si="22"/>
        <v>1.2169733197891549E-90</v>
      </c>
      <c r="T102" s="1">
        <f t="shared" si="22"/>
        <v>-6.3188060047559041E-109</v>
      </c>
      <c r="U102" s="1">
        <f t="shared" si="22"/>
        <v>2.8925218883637012E-127</v>
      </c>
      <c r="V102" s="1">
        <f t="shared" si="22"/>
        <v>-1.1827179321971129E-145</v>
      </c>
      <c r="W102" s="1">
        <f t="shared" si="22"/>
        <v>4.3668936078642597E-164</v>
      </c>
      <c r="X102" s="1">
        <f t="shared" si="22"/>
        <v>-1.4692699018637268E-182</v>
      </c>
      <c r="Y102" s="1">
        <f t="shared" si="22"/>
        <v>4.53944410903863E-201</v>
      </c>
      <c r="Z102" s="1">
        <f t="shared" si="22"/>
        <v>-1.296341211874652E-219</v>
      </c>
      <c r="AA102" s="1">
        <f t="shared" si="22"/>
        <v>3.441124065077007E-238</v>
      </c>
      <c r="AB102" s="1">
        <f t="shared" si="22"/>
        <v>-8.5324563115736872E-257</v>
      </c>
      <c r="AC102" s="1">
        <f t="shared" si="22"/>
        <v>1.9847511046036018E-275</v>
      </c>
      <c r="AD102" s="1">
        <f t="shared" si="22"/>
        <v>-4.3475422133352433E-294</v>
      </c>
      <c r="AE102" s="1">
        <f t="shared" si="22"/>
        <v>0</v>
      </c>
      <c r="AF102" s="1">
        <f t="shared" ref="Z102:AM134" si="24">AF$21*$M102^AF$20/(AF$20*FACT(AF$20))</f>
        <v>0</v>
      </c>
      <c r="AG102" s="1">
        <f t="shared" si="24"/>
        <v>0</v>
      </c>
    </row>
    <row r="103" spans="8:33" x14ac:dyDescent="0.25">
      <c r="H103">
        <f t="shared" si="20"/>
        <v>1.5789557971854902E+16</v>
      </c>
      <c r="I103">
        <v>18</v>
      </c>
      <c r="J103">
        <f t="shared" si="18"/>
        <v>5.6173674478693201E+20</v>
      </c>
      <c r="K103">
        <v>82</v>
      </c>
      <c r="L103">
        <f t="shared" si="23"/>
        <v>1.3642178087682635E+21</v>
      </c>
      <c r="M103" s="2">
        <f>$M$12^2*$N$12/(4*L103*$L$12)</f>
        <v>2.1990623350010838E-18</v>
      </c>
      <c r="N103">
        <f t="shared" si="21"/>
        <v>40.081284950844044</v>
      </c>
      <c r="O103" s="4">
        <f>$K$12/(4*PI()*$L$12)*N103</f>
        <v>7.3832576682889171</v>
      </c>
      <c r="P103" s="1">
        <f t="shared" ref="P103:AE127" si="25">P$21*$M103^P$20/(P$20*FACT(P$20))</f>
        <v>-1.2089687883051046E-36</v>
      </c>
      <c r="Q103" s="1">
        <f t="shared" si="25"/>
        <v>5.9079949478970091E-55</v>
      </c>
      <c r="R103" s="1">
        <f t="shared" si="25"/>
        <v>-2.4360092184931883E-73</v>
      </c>
      <c r="S103" s="1">
        <f t="shared" si="25"/>
        <v>8.5710977921660734E-92</v>
      </c>
      <c r="T103" s="1">
        <f t="shared" si="25"/>
        <v>-2.617830322828244E-110</v>
      </c>
      <c r="U103" s="1">
        <f t="shared" si="25"/>
        <v>7.0491086477820235E-129</v>
      </c>
      <c r="V103" s="1">
        <f t="shared" si="25"/>
        <v>-1.6954688321667983E-147</v>
      </c>
      <c r="W103" s="1">
        <f t="shared" si="25"/>
        <v>3.6824115051716343E-166</v>
      </c>
      <c r="X103" s="1">
        <f t="shared" si="25"/>
        <v>-7.2880671986978301E-185</v>
      </c>
      <c r="Y103" s="1">
        <f t="shared" si="25"/>
        <v>1.324538353025889E-203</v>
      </c>
      <c r="Z103" s="1">
        <f t="shared" si="24"/>
        <v>-2.2250115581555293E-222</v>
      </c>
      <c r="AA103" s="1">
        <f t="shared" si="24"/>
        <v>3.4742762928865544E-241</v>
      </c>
      <c r="AB103" s="1">
        <f t="shared" si="24"/>
        <v>-5.0674465194878666E-260</v>
      </c>
      <c r="AC103" s="1">
        <f t="shared" si="24"/>
        <v>6.9338147048414861E-279</v>
      </c>
      <c r="AD103" s="1">
        <f t="shared" si="24"/>
        <v>-8.9343109894298276E-298</v>
      </c>
      <c r="AE103" s="1">
        <f t="shared" si="24"/>
        <v>0</v>
      </c>
      <c r="AF103" s="1">
        <f t="shared" si="24"/>
        <v>0</v>
      </c>
      <c r="AG103" s="1">
        <f t="shared" si="24"/>
        <v>0</v>
      </c>
    </row>
    <row r="104" spans="8:33" x14ac:dyDescent="0.25">
      <c r="H104">
        <f t="shared" si="20"/>
        <v>2.6842248552153332E+16</v>
      </c>
      <c r="I104">
        <v>19</v>
      </c>
      <c r="J104">
        <f t="shared" si="18"/>
        <v>9.5495246613778452E+20</v>
      </c>
      <c r="K104">
        <v>83</v>
      </c>
      <c r="L104">
        <f t="shared" si="23"/>
        <v>2.319170274906048E+21</v>
      </c>
      <c r="M104" s="2">
        <f>$M$12^2*$N$12/(4*L104*$L$12)</f>
        <v>1.2935660794124021E-18</v>
      </c>
      <c r="N104">
        <f t="shared" si="21"/>
        <v>40.611913201906212</v>
      </c>
      <c r="O104" s="4">
        <f>$K$12/(4*PI()*$L$12)*N104</f>
        <v>7.4810031649333055</v>
      </c>
      <c r="P104" s="1">
        <f t="shared" si="25"/>
        <v>-4.1832830045159324E-37</v>
      </c>
      <c r="Q104" s="1">
        <f t="shared" si="25"/>
        <v>1.202522887827602E-55</v>
      </c>
      <c r="R104" s="1">
        <f t="shared" si="25"/>
        <v>-2.9166427826453078E-74</v>
      </c>
      <c r="S104" s="1">
        <f t="shared" si="25"/>
        <v>6.0365922710287517E-93</v>
      </c>
      <c r="T104" s="1">
        <f t="shared" si="25"/>
        <v>-1.0845459718119267E-111</v>
      </c>
      <c r="U104" s="1">
        <f t="shared" si="25"/>
        <v>1.7178757722848172E-130</v>
      </c>
      <c r="V104" s="1">
        <f t="shared" si="25"/>
        <v>-2.4305157490162754E-149</v>
      </c>
      <c r="W104" s="1">
        <f t="shared" si="25"/>
        <v>3.105217509535883E-168</v>
      </c>
      <c r="X104" s="1">
        <f t="shared" si="25"/>
        <v>-3.6151236355797676E-187</v>
      </c>
      <c r="Y104" s="1">
        <f t="shared" si="25"/>
        <v>3.8647944693124212E-206</v>
      </c>
      <c r="Z104" s="1">
        <f t="shared" si="24"/>
        <v>-3.8189609252385588E-225</v>
      </c>
      <c r="AA104" s="1">
        <f t="shared" si="24"/>
        <v>3.5077479134840253E-244</v>
      </c>
      <c r="AB104" s="1">
        <f t="shared" si="24"/>
        <v>-3.009568791232823E-263</v>
      </c>
      <c r="AC104" s="1">
        <f t="shared" si="24"/>
        <v>2.4223584634647782E-282</v>
      </c>
      <c r="AD104" s="1">
        <f t="shared" si="24"/>
        <v>-1.8360238713958498E-301</v>
      </c>
      <c r="AE104" s="1">
        <f t="shared" si="24"/>
        <v>0</v>
      </c>
      <c r="AF104" s="1">
        <f t="shared" si="24"/>
        <v>0</v>
      </c>
      <c r="AG104" s="1">
        <f t="shared" si="24"/>
        <v>0</v>
      </c>
    </row>
    <row r="105" spans="8:33" x14ac:dyDescent="0.25">
      <c r="H105">
        <f t="shared" si="20"/>
        <v>4.5631822538660672E+16</v>
      </c>
      <c r="I105">
        <v>20</v>
      </c>
      <c r="J105">
        <f t="shared" si="18"/>
        <v>1.6234191924342337E+21</v>
      </c>
      <c r="K105">
        <v>84</v>
      </c>
      <c r="L105">
        <f t="shared" si="23"/>
        <v>3.9425894673402817E+21</v>
      </c>
      <c r="M105" s="2">
        <f>$M$12^2*$N$12/(4*L105*$L$12)</f>
        <v>7.6092122318376607E-19</v>
      </c>
      <c r="N105">
        <f t="shared" si="21"/>
        <v>41.142541452968388</v>
      </c>
      <c r="O105" s="4">
        <f>$K$12/(4*PI()*$L$12)*N105</f>
        <v>7.5787486615776949</v>
      </c>
      <c r="P105" s="1">
        <f t="shared" si="25"/>
        <v>-1.4475027697286969E-37</v>
      </c>
      <c r="Q105" s="1">
        <f t="shared" si="25"/>
        <v>2.4476346180085542E-56</v>
      </c>
      <c r="R105" s="1">
        <f t="shared" si="25"/>
        <v>-3.4921071139537477E-75</v>
      </c>
      <c r="S105" s="1">
        <f t="shared" si="25"/>
        <v>4.2515494666214678E-94</v>
      </c>
      <c r="T105" s="1">
        <f t="shared" si="25"/>
        <v>-4.4931864174554104E-113</v>
      </c>
      <c r="U105" s="1">
        <f t="shared" si="25"/>
        <v>4.1864827405259444E-132</v>
      </c>
      <c r="V105" s="1">
        <f t="shared" si="25"/>
        <v>-3.4842320272361072E-151</v>
      </c>
      <c r="W105" s="1">
        <f t="shared" si="25"/>
        <v>2.6184949096499274E-170</v>
      </c>
      <c r="X105" s="1">
        <f t="shared" si="25"/>
        <v>-1.7932215145961591E-189</v>
      </c>
      <c r="Y105" s="1">
        <f t="shared" si="25"/>
        <v>1.127686205228062E-208</v>
      </c>
      <c r="Z105" s="1">
        <f t="shared" si="24"/>
        <v>-6.5547805785733062E-228</v>
      </c>
      <c r="AA105" s="1">
        <f t="shared" si="24"/>
        <v>3.541542003940256E-247</v>
      </c>
      <c r="AB105" s="1">
        <f t="shared" si="24"/>
        <v>-1.7873902120782536E-266</v>
      </c>
      <c r="AC105" s="1">
        <f t="shared" si="24"/>
        <v>8.4626151336612729E-286</v>
      </c>
      <c r="AD105" s="1">
        <f t="shared" si="24"/>
        <v>-3.7730762454134679E-305</v>
      </c>
      <c r="AE105" s="1">
        <f t="shared" si="24"/>
        <v>0</v>
      </c>
      <c r="AF105" s="1">
        <f t="shared" si="24"/>
        <v>0</v>
      </c>
      <c r="AG105" s="1">
        <f t="shared" si="24"/>
        <v>0</v>
      </c>
    </row>
    <row r="106" spans="8:33" x14ac:dyDescent="0.25">
      <c r="H106">
        <f t="shared" si="20"/>
        <v>7.7574098315723136E+16</v>
      </c>
      <c r="I106">
        <v>21</v>
      </c>
      <c r="J106">
        <f t="shared" si="18"/>
        <v>2.7598126271381965E+21</v>
      </c>
      <c r="K106">
        <v>85</v>
      </c>
      <c r="L106">
        <f t="shared" si="23"/>
        <v>6.7024020944784783E+21</v>
      </c>
      <c r="M106" s="2">
        <f>$M$12^2*$N$12/(4*L106*$L$12)</f>
        <v>4.4760071951986249E-19</v>
      </c>
      <c r="N106">
        <f t="shared" si="21"/>
        <v>41.673169704030556</v>
      </c>
      <c r="O106" s="4">
        <f>$K$12/(4*PI()*$L$12)*N106</f>
        <v>7.6764941582220834</v>
      </c>
      <c r="P106" s="1">
        <f t="shared" si="25"/>
        <v>-5.0086601028674656E-38</v>
      </c>
      <c r="Q106" s="1">
        <f t="shared" si="25"/>
        <v>4.9819552574975692E-57</v>
      </c>
      <c r="R106" s="1">
        <f t="shared" si="25"/>
        <v>-4.1811126710093882E-76</v>
      </c>
      <c r="S106" s="1">
        <f t="shared" si="25"/>
        <v>2.9943504638998661E-95</v>
      </c>
      <c r="T106" s="1">
        <f t="shared" si="25"/>
        <v>-1.8614908640780752E-114</v>
      </c>
      <c r="U106" s="1">
        <f t="shared" si="25"/>
        <v>1.020250592009384E-133</v>
      </c>
      <c r="V106" s="1">
        <f t="shared" si="25"/>
        <v>-4.994772333621503E-153</v>
      </c>
      <c r="W106" s="1">
        <f t="shared" si="25"/>
        <v>2.2080629040660615E-172</v>
      </c>
      <c r="X106" s="1">
        <f t="shared" si="25"/>
        <v>-8.8949749014457764E-192</v>
      </c>
      <c r="Y106" s="1">
        <f t="shared" si="25"/>
        <v>3.2904108809902874E-211</v>
      </c>
      <c r="Z106" s="1">
        <f t="shared" si="24"/>
        <v>-1.1250481289110841E-230</v>
      </c>
      <c r="AA106" s="1">
        <f t="shared" si="24"/>
        <v>3.5756616709709558E-250</v>
      </c>
      <c r="AB106" s="1">
        <f t="shared" si="24"/>
        <v>-1.0615353865775772E-269</v>
      </c>
      <c r="AC106" s="1">
        <f t="shared" si="24"/>
        <v>2.9564515731514961E-289</v>
      </c>
      <c r="AD106" s="1">
        <f t="shared" si="24"/>
        <v>0</v>
      </c>
      <c r="AE106" s="1">
        <f t="shared" si="24"/>
        <v>0</v>
      </c>
      <c r="AF106" s="1">
        <f t="shared" si="24"/>
        <v>0</v>
      </c>
      <c r="AG106" s="1">
        <f t="shared" si="24"/>
        <v>0</v>
      </c>
    </row>
    <row r="107" spans="8:33" x14ac:dyDescent="0.25">
      <c r="H107">
        <f t="shared" si="20"/>
        <v>1.3187596713672933E+17</v>
      </c>
      <c r="I107">
        <v>22</v>
      </c>
      <c r="J107">
        <f t="shared" si="18"/>
        <v>4.6916814661349351E+21</v>
      </c>
      <c r="K107">
        <v>86</v>
      </c>
      <c r="L107">
        <f t="shared" si="23"/>
        <v>1.1394083560613413E+22</v>
      </c>
      <c r="M107" s="2">
        <f>$M$12^2*$N$12/(4*L107*$L$12)</f>
        <v>2.6329454089403671E-19</v>
      </c>
      <c r="N107">
        <f t="shared" si="21"/>
        <v>42.203797955092725</v>
      </c>
      <c r="O107" s="4">
        <f>$K$12/(4*PI()*$L$12)*N107</f>
        <v>7.7742396548664709</v>
      </c>
      <c r="P107" s="1">
        <f t="shared" si="25"/>
        <v>-1.7331003816150393E-38</v>
      </c>
      <c r="Q107" s="1">
        <f t="shared" si="25"/>
        <v>1.0140352651124702E-57</v>
      </c>
      <c r="R107" s="1">
        <f t="shared" si="25"/>
        <v>-5.0060615545903248E-77</v>
      </c>
      <c r="S107" s="1">
        <f t="shared" si="25"/>
        <v>2.1089098859250357E-96</v>
      </c>
      <c r="T107" s="1">
        <f t="shared" si="25"/>
        <v>-7.7120063916878833E-116</v>
      </c>
      <c r="U107" s="1">
        <f t="shared" si="25"/>
        <v>2.4863622640057199E-135</v>
      </c>
      <c r="V107" s="1">
        <f t="shared" si="25"/>
        <v>-7.1601863680992275E-155</v>
      </c>
      <c r="W107" s="1">
        <f t="shared" si="25"/>
        <v>1.8619634395105446E-174</v>
      </c>
      <c r="X107" s="1">
        <f t="shared" si="25"/>
        <v>-4.4122032807066927E-194</v>
      </c>
      <c r="Y107" s="1">
        <f t="shared" si="25"/>
        <v>9.6009011332630672E-214</v>
      </c>
      <c r="Z107" s="1">
        <f t="shared" si="24"/>
        <v>-1.9310078761504793E-233</v>
      </c>
      <c r="AA107" s="1">
        <f t="shared" si="24"/>
        <v>3.6101100512223152E-253</v>
      </c>
      <c r="AB107" s="1">
        <f t="shared" si="24"/>
        <v>-6.3044844340182906E-273</v>
      </c>
      <c r="AC107" s="1">
        <f t="shared" si="24"/>
        <v>1.0328492748799222E-292</v>
      </c>
      <c r="AD107" s="1">
        <f t="shared" si="24"/>
        <v>0</v>
      </c>
      <c r="AE107" s="1">
        <f t="shared" si="24"/>
        <v>0</v>
      </c>
      <c r="AF107" s="1">
        <f t="shared" si="24"/>
        <v>0</v>
      </c>
      <c r="AG107" s="1">
        <f t="shared" si="24"/>
        <v>0</v>
      </c>
    </row>
    <row r="108" spans="8:33" x14ac:dyDescent="0.25">
      <c r="H108">
        <f t="shared" si="20"/>
        <v>2.2418914413243984E+17</v>
      </c>
      <c r="I108">
        <v>23</v>
      </c>
      <c r="J108">
        <f t="shared" si="18"/>
        <v>7.9758584924293877E+21</v>
      </c>
      <c r="K108">
        <v>87</v>
      </c>
      <c r="L108">
        <f t="shared" si="23"/>
        <v>1.9369942053042801E+22</v>
      </c>
      <c r="M108" s="2">
        <f>$M$12^2*$N$12/(4*L108*$L$12)</f>
        <v>1.5487914170237454E-19</v>
      </c>
      <c r="N108">
        <f t="shared" si="21"/>
        <v>42.7344262061549</v>
      </c>
      <c r="O108" s="4">
        <f>$K$12/(4*PI()*$L$12)*N108</f>
        <v>7.8719851515108612</v>
      </c>
      <c r="P108" s="1">
        <f t="shared" si="25"/>
        <v>-5.9968871336160536E-39</v>
      </c>
      <c r="Q108" s="1">
        <f t="shared" si="25"/>
        <v>2.0639838492010388E-58</v>
      </c>
      <c r="R108" s="1">
        <f t="shared" si="25"/>
        <v>-5.993775882221628E-78</v>
      </c>
      <c r="S108" s="1">
        <f t="shared" si="25"/>
        <v>1.4852973827118057E-97</v>
      </c>
      <c r="T108" s="1">
        <f t="shared" si="25"/>
        <v>-3.1950219973220527E-117</v>
      </c>
      <c r="U108" s="1">
        <f t="shared" si="25"/>
        <v>6.0592930367197452E-137</v>
      </c>
      <c r="V108" s="1">
        <f t="shared" si="25"/>
        <v>-1.0264385521800473E-156</v>
      </c>
      <c r="W108" s="1">
        <f t="shared" si="25"/>
        <v>1.5701128095987527E-176</v>
      </c>
      <c r="X108" s="1">
        <f t="shared" si="25"/>
        <v>-2.1885995189390284E-196</v>
      </c>
      <c r="Y108" s="1">
        <f t="shared" si="25"/>
        <v>2.8013918596984005E-216</v>
      </c>
      <c r="Z108" s="1">
        <f t="shared" si="24"/>
        <v>-3.3143394686272074E-236</v>
      </c>
      <c r="AA108" s="1">
        <f t="shared" si="24"/>
        <v>3.6448903115594275E-256</v>
      </c>
      <c r="AB108" s="1">
        <f t="shared" si="24"/>
        <v>-3.7442486120903682E-276</v>
      </c>
      <c r="AC108" s="1">
        <f t="shared" si="24"/>
        <v>3.6083040706898156E-296</v>
      </c>
      <c r="AD108" s="1">
        <f t="shared" si="24"/>
        <v>0</v>
      </c>
      <c r="AE108" s="1">
        <f t="shared" si="24"/>
        <v>0</v>
      </c>
      <c r="AF108" s="1">
        <f t="shared" si="24"/>
        <v>0</v>
      </c>
      <c r="AG108" s="1">
        <f t="shared" si="24"/>
        <v>0</v>
      </c>
    </row>
    <row r="109" spans="8:33" x14ac:dyDescent="0.25">
      <c r="H109">
        <f t="shared" si="20"/>
        <v>3.8112154502514771E+17</v>
      </c>
      <c r="I109">
        <v>24</v>
      </c>
      <c r="J109">
        <f t="shared" si="18"/>
        <v>1.3558959437129961E+22</v>
      </c>
      <c r="K109">
        <v>88</v>
      </c>
      <c r="L109">
        <f t="shared" si="23"/>
        <v>3.2928901490172762E+22</v>
      </c>
      <c r="M109" s="2">
        <f>$M$12^2*$N$12/(4*L109*$L$12)</f>
        <v>9.1105377471985037E-20</v>
      </c>
      <c r="N109">
        <f t="shared" si="21"/>
        <v>43.265054457217069</v>
      </c>
      <c r="O109" s="4">
        <f>$K$12/(4*PI()*$L$12)*N109</f>
        <v>7.9697306481552488</v>
      </c>
      <c r="P109" s="1">
        <f t="shared" si="25"/>
        <v>-2.0750474510782198E-39</v>
      </c>
      <c r="Q109" s="1">
        <f t="shared" si="25"/>
        <v>4.2010662511724806E-59</v>
      </c>
      <c r="R109" s="1">
        <f t="shared" si="25"/>
        <v>-7.1763698737103616E-79</v>
      </c>
      <c r="S109" s="1">
        <f t="shared" si="25"/>
        <v>1.0460894179567426E-98</v>
      </c>
      <c r="T109" s="1">
        <f t="shared" si="25"/>
        <v>-1.3236718235055299E-118</v>
      </c>
      <c r="U109" s="1">
        <f t="shared" si="25"/>
        <v>1.4766565852592091E-138</v>
      </c>
      <c r="V109" s="1">
        <f t="shared" si="25"/>
        <v>-1.4714367018370765E-158</v>
      </c>
      <c r="W109" s="1">
        <f t="shared" si="25"/>
        <v>1.3240078631802425E-178</v>
      </c>
      <c r="X109" s="1">
        <f t="shared" si="25"/>
        <v>-1.0856181253582108E-198</v>
      </c>
      <c r="Y109" s="1">
        <f t="shared" si="25"/>
        <v>8.1740205868750882E-219</v>
      </c>
      <c r="Z109" s="1">
        <f t="shared" si="24"/>
        <v>-5.6886594037092696E-239</v>
      </c>
      <c r="AA109" s="1">
        <f t="shared" si="24"/>
        <v>3.6800056493573282E-259</v>
      </c>
      <c r="AB109" s="1">
        <f t="shared" si="24"/>
        <v>-2.223718341422744E-279</v>
      </c>
      <c r="AC109" s="1">
        <f t="shared" si="24"/>
        <v>1.2605767930727725E-299</v>
      </c>
      <c r="AD109" s="1">
        <f t="shared" si="24"/>
        <v>0</v>
      </c>
      <c r="AE109" s="1">
        <f t="shared" si="24"/>
        <v>0</v>
      </c>
      <c r="AF109" s="1">
        <f t="shared" si="24"/>
        <v>0</v>
      </c>
      <c r="AG109" s="1">
        <f t="shared" si="24"/>
        <v>0</v>
      </c>
    </row>
    <row r="110" spans="8:33" x14ac:dyDescent="0.25">
      <c r="H110">
        <f t="shared" si="20"/>
        <v>6.479066265427511E+17</v>
      </c>
      <c r="I110">
        <v>25</v>
      </c>
      <c r="J110">
        <f t="shared" si="18"/>
        <v>2.3050231043120934E+22</v>
      </c>
      <c r="K110">
        <v>89</v>
      </c>
      <c r="L110">
        <f t="shared" si="23"/>
        <v>5.5979132533293697E+22</v>
      </c>
      <c r="M110" s="2">
        <f>$M$12^2*$N$12/(4*L110*$L$12)</f>
        <v>5.3591398512932365E-20</v>
      </c>
      <c r="N110">
        <f t="shared" si="21"/>
        <v>43.795682708279237</v>
      </c>
      <c r="O110" s="4">
        <f>$K$12/(4*PI()*$L$12)*N110</f>
        <v>8.0674761447996364</v>
      </c>
      <c r="P110" s="1">
        <f t="shared" si="25"/>
        <v>-7.1800949864298231E-40</v>
      </c>
      <c r="Q110" s="1">
        <f t="shared" si="25"/>
        <v>8.5509184839659632E-60</v>
      </c>
      <c r="R110" s="1">
        <f t="shared" si="25"/>
        <v>-8.5922940023591127E-80</v>
      </c>
      <c r="S110" s="1">
        <f t="shared" si="25"/>
        <v>7.3675688323312939E-100</v>
      </c>
      <c r="T110" s="1">
        <f t="shared" si="25"/>
        <v>-5.4838655189573073E-120</v>
      </c>
      <c r="U110" s="1">
        <f t="shared" si="25"/>
        <v>3.598628845931874E-140</v>
      </c>
      <c r="V110" s="1">
        <f t="shared" si="25"/>
        <v>-2.109357606370754E-160</v>
      </c>
      <c r="W110" s="1">
        <f t="shared" si="25"/>
        <v>1.1164782626103723E-180</v>
      </c>
      <c r="X110" s="1">
        <f t="shared" si="25"/>
        <v>-5.3850268352320933E-201</v>
      </c>
      <c r="Y110" s="1">
        <f t="shared" si="25"/>
        <v>2.3850505713203148E-221</v>
      </c>
      <c r="Z110" s="1">
        <f t="shared" si="24"/>
        <v>-9.7638899448080842E-242</v>
      </c>
      <c r="AA110" s="1">
        <f t="shared" si="24"/>
        <v>3.7154592927949574E-262</v>
      </c>
      <c r="AB110" s="1">
        <f t="shared" si="24"/>
        <v>-1.3206717219611132E-282</v>
      </c>
      <c r="AC110" s="1">
        <f t="shared" si="24"/>
        <v>4.403880105730225E-303</v>
      </c>
      <c r="AD110" s="1">
        <f t="shared" si="24"/>
        <v>0</v>
      </c>
      <c r="AE110" s="1">
        <f t="shared" si="24"/>
        <v>0</v>
      </c>
      <c r="AF110" s="1">
        <f t="shared" si="24"/>
        <v>0</v>
      </c>
      <c r="AG110" s="1">
        <f t="shared" si="24"/>
        <v>0</v>
      </c>
    </row>
    <row r="111" spans="8:33" x14ac:dyDescent="0.25">
      <c r="H111">
        <f t="shared" si="20"/>
        <v>1.1014412651226769E+18</v>
      </c>
      <c r="I111">
        <v>26</v>
      </c>
      <c r="J111">
        <f t="shared" si="18"/>
        <v>3.9185392773305589E+22</v>
      </c>
      <c r="K111">
        <v>90</v>
      </c>
      <c r="L111">
        <f t="shared" si="23"/>
        <v>9.5164525306599285E+22</v>
      </c>
      <c r="M111" s="2">
        <f>$M$12^2*$N$12/(4*L111*$L$12)</f>
        <v>3.1524352066430809E-20</v>
      </c>
      <c r="N111">
        <f t="shared" si="21"/>
        <v>44.326310959341406</v>
      </c>
      <c r="O111" s="4">
        <f>$K$12/(4*PI()*$L$12)*N111</f>
        <v>8.1652216414440257</v>
      </c>
      <c r="P111" s="1">
        <f t="shared" si="25"/>
        <v>-2.4844619330207012E-40</v>
      </c>
      <c r="Q111" s="1">
        <f t="shared" si="25"/>
        <v>1.740467837159774E-60</v>
      </c>
      <c r="R111" s="1">
        <f t="shared" si="25"/>
        <v>-1.0287585161048266E-80</v>
      </c>
      <c r="S111" s="1">
        <f t="shared" si="25"/>
        <v>5.1889513044843976E-101</v>
      </c>
      <c r="T111" s="1">
        <f t="shared" si="25"/>
        <v>-2.2719212191407158E-121</v>
      </c>
      <c r="U111" s="1">
        <f t="shared" si="25"/>
        <v>8.7698993117616297E-142</v>
      </c>
      <c r="V111" s="1">
        <f t="shared" si="25"/>
        <v>-3.0238402413091564E-162</v>
      </c>
      <c r="W111" s="1">
        <f t="shared" si="25"/>
        <v>9.4147757392267591E-183</v>
      </c>
      <c r="X111" s="1">
        <f t="shared" si="25"/>
        <v>-2.6711523452688821E-203</v>
      </c>
      <c r="Y111" s="1">
        <f t="shared" si="25"/>
        <v>6.9592022277131063E-224</v>
      </c>
      <c r="Z111" s="1">
        <f t="shared" si="24"/>
        <v>-1.6758526058382592E-244</v>
      </c>
      <c r="AA111" s="1">
        <f t="shared" si="24"/>
        <v>3.7512545011520084E-265</v>
      </c>
      <c r="AB111" s="1">
        <f t="shared" si="24"/>
        <v>-7.8435014214606593E-286</v>
      </c>
      <c r="AC111" s="1">
        <f t="shared" si="24"/>
        <v>1.5385147570717642E-306</v>
      </c>
      <c r="AD111" s="1">
        <f t="shared" si="24"/>
        <v>0</v>
      </c>
      <c r="AE111" s="1">
        <f t="shared" si="24"/>
        <v>0</v>
      </c>
      <c r="AF111" s="1">
        <f t="shared" si="24"/>
        <v>0</v>
      </c>
      <c r="AG111" s="1">
        <f t="shared" si="24"/>
        <v>0</v>
      </c>
    </row>
    <row r="112" spans="8:33" x14ac:dyDescent="0.25">
      <c r="H112">
        <f t="shared" si="20"/>
        <v>1.8724501507085509E+18</v>
      </c>
      <c r="I112">
        <v>27</v>
      </c>
      <c r="J112">
        <f t="shared" si="18"/>
        <v>6.661516771461951E+22</v>
      </c>
      <c r="K112">
        <v>91</v>
      </c>
      <c r="L112">
        <f t="shared" si="23"/>
        <v>1.6177969302121879E+23</v>
      </c>
      <c r="M112" s="2">
        <f>$M$12^2*$N$12/(4*L112*$L$12)</f>
        <v>1.8543736509665178E-20</v>
      </c>
      <c r="N112">
        <f t="shared" si="21"/>
        <v>44.856939210403581</v>
      </c>
      <c r="O112" s="4">
        <f>$K$12/(4*PI()*$L$12)*N112</f>
        <v>8.2629671380884151</v>
      </c>
      <c r="P112" s="1">
        <f t="shared" si="25"/>
        <v>-8.5967540934972318E-41</v>
      </c>
      <c r="Q112" s="1">
        <f t="shared" si="25"/>
        <v>3.5425765055155153E-61</v>
      </c>
      <c r="R112" s="1">
        <f t="shared" si="25"/>
        <v>-1.2317363490676902E-81</v>
      </c>
      <c r="S112" s="1">
        <f t="shared" si="25"/>
        <v>3.6545590890381148E-102</v>
      </c>
      <c r="T112" s="1">
        <f t="shared" si="25"/>
        <v>-9.4123862230728897E-123</v>
      </c>
      <c r="U112" s="1">
        <f t="shared" si="25"/>
        <v>2.1372344087493829E-143</v>
      </c>
      <c r="V112" s="1">
        <f t="shared" si="25"/>
        <v>-4.3347840960417223E-164</v>
      </c>
      <c r="W112" s="1">
        <f t="shared" si="25"/>
        <v>7.9390710225466516E-185</v>
      </c>
      <c r="X112" s="1">
        <f t="shared" si="25"/>
        <v>-1.3249803705626088E-205</v>
      </c>
      <c r="Y112" s="1">
        <f t="shared" si="25"/>
        <v>2.0305856919166568E-226</v>
      </c>
      <c r="Z112" s="1">
        <f t="shared" si="24"/>
        <v>-2.8763965718276734E-247</v>
      </c>
      <c r="AA112" s="1">
        <f t="shared" si="24"/>
        <v>3.7873945651083961E-268</v>
      </c>
      <c r="AB112" s="1">
        <f t="shared" si="24"/>
        <v>-4.6582745375285943E-289</v>
      </c>
      <c r="AC112" s="1">
        <f t="shared" si="24"/>
        <v>0</v>
      </c>
      <c r="AD112" s="1">
        <f t="shared" si="24"/>
        <v>0</v>
      </c>
      <c r="AE112" s="1">
        <f t="shared" si="24"/>
        <v>0</v>
      </c>
      <c r="AF112" s="1">
        <f t="shared" si="24"/>
        <v>0</v>
      </c>
      <c r="AG112" s="1">
        <f t="shared" si="24"/>
        <v>0</v>
      </c>
    </row>
    <row r="113" spans="8:33" x14ac:dyDescent="0.25">
      <c r="H113">
        <f t="shared" si="20"/>
        <v>3.1831652562045363E+18</v>
      </c>
      <c r="I113">
        <v>28</v>
      </c>
      <c r="J113">
        <f t="shared" si="18"/>
        <v>1.1324578511485316E+23</v>
      </c>
      <c r="K113">
        <v>92</v>
      </c>
      <c r="L113">
        <f t="shared" si="23"/>
        <v>2.7502547813607196E+23</v>
      </c>
      <c r="M113" s="2">
        <f>$M$12^2*$N$12/(4*L113*$L$12)</f>
        <v>1.0908080299803045E-20</v>
      </c>
      <c r="N113">
        <f t="shared" si="21"/>
        <v>45.38756746146575</v>
      </c>
      <c r="O113" s="4">
        <f>$K$12/(4*PI()*$L$12)*N113</f>
        <v>8.3607126347328027</v>
      </c>
      <c r="P113" s="1">
        <f t="shared" si="25"/>
        <v>-2.9746553956737821E-41</v>
      </c>
      <c r="Q113" s="1">
        <f t="shared" si="25"/>
        <v>7.2106177600560028E-62</v>
      </c>
      <c r="R113" s="1">
        <f t="shared" si="25"/>
        <v>-1.4747624538351909E-82</v>
      </c>
      <c r="S113" s="1">
        <f t="shared" si="25"/>
        <v>2.573892363131015E-103</v>
      </c>
      <c r="T113" s="1">
        <f t="shared" si="25"/>
        <v>-3.8994756361226291E-124</v>
      </c>
      <c r="U113" s="1">
        <f t="shared" si="25"/>
        <v>5.2084644937899426E-145</v>
      </c>
      <c r="V113" s="1">
        <f t="shared" si="25"/>
        <v>-6.2140694149771253E-166</v>
      </c>
      <c r="W113" s="1">
        <f t="shared" si="25"/>
        <v>6.6946733992217876E-187</v>
      </c>
      <c r="X113" s="1">
        <f t="shared" si="25"/>
        <v>-6.5723431517700007E-208</v>
      </c>
      <c r="Y113" s="1">
        <f t="shared" si="25"/>
        <v>5.9249294923444456E-229</v>
      </c>
      <c r="Z113" s="1">
        <f t="shared" si="24"/>
        <v>-4.9369838430889552E-250</v>
      </c>
      <c r="AA113" s="1">
        <f t="shared" si="24"/>
        <v>3.8238828070469514E-271</v>
      </c>
      <c r="AB113" s="1">
        <f t="shared" si="24"/>
        <v>-2.7665605577140685E-292</v>
      </c>
      <c r="AC113" s="1">
        <f t="shared" si="24"/>
        <v>0</v>
      </c>
      <c r="AD113" s="1">
        <f t="shared" si="24"/>
        <v>0</v>
      </c>
      <c r="AE113" s="1">
        <f t="shared" si="24"/>
        <v>0</v>
      </c>
      <c r="AF113" s="1">
        <f t="shared" si="24"/>
        <v>0</v>
      </c>
      <c r="AG113" s="1">
        <f t="shared" si="24"/>
        <v>0</v>
      </c>
    </row>
    <row r="114" spans="8:33" x14ac:dyDescent="0.25">
      <c r="H114">
        <f t="shared" si="20"/>
        <v>5.4113809355477115E+18</v>
      </c>
      <c r="I114">
        <v>29</v>
      </c>
      <c r="J114">
        <f t="shared" si="18"/>
        <v>1.9251783469525035E+23</v>
      </c>
      <c r="K114">
        <v>93</v>
      </c>
      <c r="L114">
        <f t="shared" si="23"/>
        <v>4.6754331283132231E+23</v>
      </c>
      <c r="M114" s="2">
        <f>$M$12^2*$N$12/(4*L114*$L$12)</f>
        <v>6.4165178234135562E-21</v>
      </c>
      <c r="N114">
        <f t="shared" si="21"/>
        <v>45.918195712527918</v>
      </c>
      <c r="O114" s="4">
        <f>$K$12/(4*PI()*$L$12)*N114</f>
        <v>8.458458131377192</v>
      </c>
      <c r="P114" s="1">
        <f t="shared" si="25"/>
        <v>-1.029292524454596E-41</v>
      </c>
      <c r="Q114" s="1">
        <f t="shared" si="25"/>
        <v>1.4676608508153887E-62</v>
      </c>
      <c r="R114" s="1">
        <f t="shared" si="25"/>
        <v>-1.7657385014968587E-83</v>
      </c>
      <c r="S114" s="1">
        <f t="shared" si="25"/>
        <v>1.8127828106147422E-104</v>
      </c>
      <c r="T114" s="1">
        <f t="shared" si="25"/>
        <v>-1.615521279762113E-125</v>
      </c>
      <c r="U114" s="1">
        <f t="shared" si="25"/>
        <v>1.2693087043711196E-146</v>
      </c>
      <c r="V114" s="1">
        <f t="shared" si="25"/>
        <v>-8.9080927304810629E-168</v>
      </c>
      <c r="W114" s="1">
        <f t="shared" si="25"/>
        <v>5.645326990395306E-189</v>
      </c>
      <c r="X114" s="1">
        <f t="shared" si="25"/>
        <v>-3.2601007127582183E-210</v>
      </c>
      <c r="Y114" s="1">
        <f t="shared" si="25"/>
        <v>1.7288011842592024E-231</v>
      </c>
      <c r="Z114" s="1">
        <f t="shared" si="24"/>
        <v>-8.4737305368968044E-253</v>
      </c>
      <c r="AA114" s="1">
        <f t="shared" si="24"/>
        <v>3.860722581358727E-274</v>
      </c>
      <c r="AB114" s="1">
        <f t="shared" si="24"/>
        <v>-1.6430670321891074E-295</v>
      </c>
      <c r="AC114" s="1">
        <f t="shared" si="24"/>
        <v>0</v>
      </c>
      <c r="AD114" s="1">
        <f t="shared" si="24"/>
        <v>0</v>
      </c>
      <c r="AE114" s="1">
        <f t="shared" si="24"/>
        <v>0</v>
      </c>
      <c r="AF114" s="1">
        <f t="shared" si="24"/>
        <v>0</v>
      </c>
      <c r="AG114" s="1">
        <f t="shared" si="24"/>
        <v>0</v>
      </c>
    </row>
    <row r="115" spans="8:33" x14ac:dyDescent="0.25">
      <c r="H115">
        <f t="shared" si="20"/>
        <v>9.1993475904311112E+18</v>
      </c>
      <c r="I115">
        <v>30</v>
      </c>
      <c r="J115">
        <f t="shared" si="18"/>
        <v>3.2728031898192565E+23</v>
      </c>
      <c r="K115">
        <v>94</v>
      </c>
      <c r="L115">
        <f t="shared" si="23"/>
        <v>7.9482363181324796E+23</v>
      </c>
      <c r="M115" s="2">
        <f>$M$12^2*$N$12/(4*L115*$L$12)</f>
        <v>3.7744222490667977E-21</v>
      </c>
      <c r="N115">
        <f t="shared" si="21"/>
        <v>46.448823963590087</v>
      </c>
      <c r="O115" s="4">
        <f>$K$12/(4*PI()*$L$12)*N115</f>
        <v>8.5562036280215796</v>
      </c>
      <c r="P115" s="1">
        <f t="shared" si="25"/>
        <v>-3.5615658285626156E-42</v>
      </c>
      <c r="Q115" s="1">
        <f t="shared" si="25"/>
        <v>2.9873007344095019E-63</v>
      </c>
      <c r="R115" s="1">
        <f t="shared" si="25"/>
        <v>-2.1141251918641517E-84</v>
      </c>
      <c r="S115" s="1">
        <f t="shared" si="25"/>
        <v>1.2767361858375466E-105</v>
      </c>
      <c r="T115" s="1">
        <f t="shared" si="25"/>
        <v>-6.6929742583526634E-127</v>
      </c>
      <c r="U115" s="1">
        <f t="shared" si="25"/>
        <v>3.0933197085499148E-148</v>
      </c>
      <c r="V115" s="1">
        <f t="shared" si="25"/>
        <v>-1.277007236249896E-169</v>
      </c>
      <c r="W115" s="1">
        <f t="shared" si="25"/>
        <v>4.7604587898478107E-191</v>
      </c>
      <c r="X115" s="1">
        <f t="shared" si="25"/>
        <v>-1.6171183414950458E-212</v>
      </c>
      <c r="Y115" s="1">
        <f t="shared" si="25"/>
        <v>5.044369791332976E-234</v>
      </c>
      <c r="Z115" s="1">
        <f t="shared" si="24"/>
        <v>-1.4544124812653046E-255</v>
      </c>
      <c r="AA115" s="1">
        <f t="shared" si="24"/>
        <v>3.8979172747513937E-277</v>
      </c>
      <c r="AB115" s="1">
        <f t="shared" si="24"/>
        <v>-9.7582149963757761E-299</v>
      </c>
      <c r="AC115" s="1">
        <f t="shared" si="24"/>
        <v>0</v>
      </c>
      <c r="AD115" s="1">
        <f t="shared" si="24"/>
        <v>0</v>
      </c>
      <c r="AE115" s="1">
        <f t="shared" si="24"/>
        <v>0</v>
      </c>
      <c r="AF115" s="1">
        <f t="shared" si="24"/>
        <v>0</v>
      </c>
      <c r="AG115" s="1">
        <f t="shared" si="24"/>
        <v>0</v>
      </c>
    </row>
    <row r="116" spans="8:33" x14ac:dyDescent="0.25">
      <c r="H116">
        <f t="shared" si="20"/>
        <v>1.5638890903732888E+19</v>
      </c>
      <c r="I116">
        <v>31</v>
      </c>
      <c r="J116">
        <f t="shared" si="18"/>
        <v>5.563765422692736E+23</v>
      </c>
      <c r="K116">
        <v>95</v>
      </c>
      <c r="L116">
        <f t="shared" si="23"/>
        <v>1.3512001740825216E+24</v>
      </c>
      <c r="M116" s="2">
        <f>$M$12^2*$N$12/(4*L116*$L$12)</f>
        <v>2.2202483818039988E-21</v>
      </c>
      <c r="N116">
        <f t="shared" si="21"/>
        <v>46.979452214652262</v>
      </c>
      <c r="O116" s="4">
        <f>$K$12/(4*PI()*$L$12)*N116</f>
        <v>8.653949124665969</v>
      </c>
      <c r="P116" s="1">
        <f t="shared" si="25"/>
        <v>-1.2323757192258188E-42</v>
      </c>
      <c r="Q116" s="1">
        <f t="shared" si="25"/>
        <v>6.0804004364125847E-64</v>
      </c>
      <c r="R116" s="1">
        <f t="shared" si="25"/>
        <v>-2.5312498555622569E-85</v>
      </c>
      <c r="S116" s="1">
        <f t="shared" si="25"/>
        <v>8.9920054332059308E-107</v>
      </c>
      <c r="T116" s="1">
        <f t="shared" si="25"/>
        <v>-2.7728452100344769E-128</v>
      </c>
      <c r="U116" s="1">
        <f t="shared" si="25"/>
        <v>7.538455212945326E-150</v>
      </c>
      <c r="V116" s="1">
        <f t="shared" si="25"/>
        <v>-1.8306359517954132E-171</v>
      </c>
      <c r="W116" s="1">
        <f t="shared" si="25"/>
        <v>4.014287910761471E-193</v>
      </c>
      <c r="X116" s="1">
        <f t="shared" si="25"/>
        <v>-8.0214446141671598E-215</v>
      </c>
      <c r="Y116" s="1">
        <f t="shared" si="25"/>
        <v>1.4718677210194245E-236</v>
      </c>
      <c r="Z116" s="1">
        <f t="shared" si="24"/>
        <v>-2.4963216100036172E-258</v>
      </c>
      <c r="AA116" s="1">
        <f t="shared" si="24"/>
        <v>3.9354703065606278E-280</v>
      </c>
      <c r="AB116" s="1">
        <f t="shared" si="24"/>
        <v>-5.7954275784247941E-302</v>
      </c>
      <c r="AC116" s="1">
        <f t="shared" si="24"/>
        <v>0</v>
      </c>
      <c r="AD116" s="1">
        <f t="shared" si="24"/>
        <v>0</v>
      </c>
      <c r="AE116" s="1">
        <f t="shared" si="24"/>
        <v>0</v>
      </c>
      <c r="AF116" s="1">
        <f t="shared" si="24"/>
        <v>0</v>
      </c>
      <c r="AG116" s="1">
        <f t="shared" si="24"/>
        <v>0</v>
      </c>
    </row>
    <row r="117" spans="8:33" x14ac:dyDescent="0.25">
      <c r="H117">
        <f t="shared" si="20"/>
        <v>2.6586114536345911E+19</v>
      </c>
      <c r="I117">
        <v>32</v>
      </c>
      <c r="J117">
        <f t="shared" si="18"/>
        <v>9.4584012185776512E+23</v>
      </c>
      <c r="K117">
        <v>96</v>
      </c>
      <c r="L117">
        <f t="shared" si="23"/>
        <v>2.2970402959402867E+24</v>
      </c>
      <c r="M117" s="2">
        <f>$M$12^2*$N$12/(4*L117*$L$12)</f>
        <v>1.3060284598847051E-21</v>
      </c>
      <c r="N117">
        <f t="shared" si="21"/>
        <v>47.510080465714431</v>
      </c>
      <c r="O117" s="4">
        <f>$K$12/(4*PI()*$L$12)*N117</f>
        <v>8.7516946213103566</v>
      </c>
      <c r="P117" s="1">
        <f t="shared" si="25"/>
        <v>-4.2642758450720373E-43</v>
      </c>
      <c r="Q117" s="1">
        <f t="shared" si="25"/>
        <v>1.237614580991774E-64</v>
      </c>
      <c r="R117" s="1">
        <f t="shared" si="25"/>
        <v>-3.0306747471441395E-86</v>
      </c>
      <c r="S117" s="1">
        <f t="shared" si="25"/>
        <v>6.333035955878606E-108</v>
      </c>
      <c r="T117" s="1">
        <f t="shared" si="25"/>
        <v>-1.148767388312583E-129</v>
      </c>
      <c r="U117" s="1">
        <f t="shared" si="25"/>
        <v>1.8371300852126421E-151</v>
      </c>
      <c r="V117" s="1">
        <f t="shared" si="25"/>
        <v>-2.6242826922791983E-173</v>
      </c>
      <c r="W117" s="1">
        <f t="shared" si="25"/>
        <v>3.3850744522464088E-195</v>
      </c>
      <c r="X117" s="1">
        <f t="shared" si="25"/>
        <v>-3.9789032161161955E-217</v>
      </c>
      <c r="Y117" s="1">
        <f t="shared" si="25"/>
        <v>4.2946783796483757E-239</v>
      </c>
      <c r="Z117" s="1">
        <f t="shared" si="24"/>
        <v>-4.2846315339302362E-261</v>
      </c>
      <c r="AA117" s="1">
        <f t="shared" si="24"/>
        <v>3.9733851290643895E-283</v>
      </c>
      <c r="AB117" s="1">
        <f t="shared" si="24"/>
        <v>-3.4419185096086634E-305</v>
      </c>
      <c r="AC117" s="1">
        <f t="shared" si="24"/>
        <v>0</v>
      </c>
      <c r="AD117" s="1">
        <f t="shared" si="24"/>
        <v>0</v>
      </c>
      <c r="AE117" s="1">
        <f t="shared" si="24"/>
        <v>0</v>
      </c>
      <c r="AF117" s="1">
        <f t="shared" si="24"/>
        <v>0</v>
      </c>
      <c r="AG117" s="1">
        <f t="shared" si="24"/>
        <v>0</v>
      </c>
    </row>
    <row r="118" spans="8:33" x14ac:dyDescent="0.25">
      <c r="H118">
        <f t="shared" si="20"/>
        <v>4.5196394711788052E+19</v>
      </c>
      <c r="I118">
        <v>33</v>
      </c>
      <c r="J118">
        <f t="shared" si="18"/>
        <v>1.6079282071582007E+24</v>
      </c>
      <c r="K118">
        <v>97</v>
      </c>
      <c r="L118">
        <f t="shared" si="23"/>
        <v>3.9049685030984874E+24</v>
      </c>
      <c r="M118" s="2">
        <f>$M$12^2*$N$12/(4*L118*$L$12)</f>
        <v>7.6825203522629711E-22</v>
      </c>
      <c r="N118">
        <f t="shared" si="21"/>
        <v>48.040708716776599</v>
      </c>
      <c r="O118" s="4">
        <f>$K$12/(4*PI()*$L$12)*N118</f>
        <v>8.8494401179547459</v>
      </c>
      <c r="P118" s="1">
        <f t="shared" si="25"/>
        <v>-1.4755279740733691E-43</v>
      </c>
      <c r="Q118" s="1">
        <f t="shared" si="25"/>
        <v>2.519060820256002E-65</v>
      </c>
      <c r="R118" s="1">
        <f t="shared" si="25"/>
        <v>-3.6286380037884352E-87</v>
      </c>
      <c r="S118" s="1">
        <f t="shared" si="25"/>
        <v>4.4603336504159255E-109</v>
      </c>
      <c r="T118" s="1">
        <f t="shared" si="25"/>
        <v>-4.7592505621116303E-131</v>
      </c>
      <c r="U118" s="1">
        <f t="shared" si="25"/>
        <v>4.4771068536663172E-153</v>
      </c>
      <c r="V118" s="1">
        <f t="shared" si="25"/>
        <v>-3.7620039321536342E-175</v>
      </c>
      <c r="W118" s="1">
        <f t="shared" si="25"/>
        <v>2.854486101142086E-197</v>
      </c>
      <c r="X118" s="1">
        <f t="shared" si="25"/>
        <v>-1.9736682810548265E-219</v>
      </c>
      <c r="Y118" s="1">
        <f t="shared" si="25"/>
        <v>1.2531195651090563E-241</v>
      </c>
      <c r="Z118" s="1">
        <f t="shared" si="24"/>
        <v>-7.3540473743376199E-264</v>
      </c>
      <c r="AA118" s="1">
        <f t="shared" si="24"/>
        <v>4.0116652278003422E-286</v>
      </c>
      <c r="AB118" s="1">
        <f t="shared" si="24"/>
        <v>0</v>
      </c>
      <c r="AC118" s="1">
        <f t="shared" si="24"/>
        <v>0</v>
      </c>
      <c r="AD118" s="1">
        <f t="shared" si="24"/>
        <v>0</v>
      </c>
      <c r="AE118" s="1">
        <f t="shared" si="24"/>
        <v>0</v>
      </c>
      <c r="AF118" s="1">
        <f t="shared" si="24"/>
        <v>0</v>
      </c>
      <c r="AG118" s="1">
        <f t="shared" si="24"/>
        <v>0</v>
      </c>
    </row>
    <row r="119" spans="8:33" x14ac:dyDescent="0.25">
      <c r="H119">
        <f t="shared" si="20"/>
        <v>7.6833871010039677E+19</v>
      </c>
      <c r="I119">
        <v>34</v>
      </c>
      <c r="J119">
        <f t="shared" si="18"/>
        <v>2.7334779521689405E+24</v>
      </c>
      <c r="K119">
        <v>98</v>
      </c>
      <c r="L119">
        <f t="shared" si="23"/>
        <v>6.6384464552674279E+24</v>
      </c>
      <c r="M119" s="2">
        <f>$M$12^2*$N$12/(4*L119*$L$12)</f>
        <v>4.5191296189782191E-22</v>
      </c>
      <c r="N119">
        <f t="shared" si="21"/>
        <v>48.571336967838768</v>
      </c>
      <c r="O119" s="4">
        <f>$K$12/(4*PI()*$L$12)*N119</f>
        <v>8.9471856145991335</v>
      </c>
      <c r="P119" s="1">
        <f t="shared" si="25"/>
        <v>-5.1056331282815557E-44</v>
      </c>
      <c r="Q119" s="1">
        <f t="shared" si="25"/>
        <v>5.1273373097008002E-66</v>
      </c>
      <c r="R119" s="1">
        <f t="shared" si="25"/>
        <v>-4.3445816067676838E-88</v>
      </c>
      <c r="S119" s="1">
        <f t="shared" si="25"/>
        <v>3.1413963873938912E-110</v>
      </c>
      <c r="T119" s="1">
        <f t="shared" si="25"/>
        <v>-1.9717190915587377E-132</v>
      </c>
      <c r="U119" s="1">
        <f t="shared" si="25"/>
        <v>1.0910760179960716E-154</v>
      </c>
      <c r="V119" s="1">
        <f t="shared" si="25"/>
        <v>-5.3929683822468778E-177</v>
      </c>
      <c r="W119" s="1">
        <f t="shared" si="25"/>
        <v>2.4070640148567818E-199</v>
      </c>
      <c r="X119" s="1">
        <f t="shared" si="25"/>
        <v>-9.7900508558843187E-222</v>
      </c>
      <c r="Y119" s="1">
        <f t="shared" si="25"/>
        <v>3.6564056854652798E-244</v>
      </c>
      <c r="Z119" s="1">
        <f t="shared" si="24"/>
        <v>-1.2622325246809134E-266</v>
      </c>
      <c r="AA119" s="1">
        <f t="shared" si="24"/>
        <v>4.0503141218862759E-289</v>
      </c>
      <c r="AB119" s="1">
        <f t="shared" si="24"/>
        <v>0</v>
      </c>
      <c r="AC119" s="1">
        <f t="shared" si="24"/>
        <v>0</v>
      </c>
      <c r="AD119" s="1">
        <f t="shared" si="24"/>
        <v>0</v>
      </c>
      <c r="AE119" s="1">
        <f t="shared" si="24"/>
        <v>0</v>
      </c>
      <c r="AF119" s="1">
        <f t="shared" si="24"/>
        <v>0</v>
      </c>
      <c r="AG119" s="1">
        <f t="shared" si="24"/>
        <v>0</v>
      </c>
    </row>
    <row r="120" spans="8:33" x14ac:dyDescent="0.25">
      <c r="H120">
        <f t="shared" si="20"/>
        <v>1.3061758071706744E+20</v>
      </c>
      <c r="I120">
        <v>35</v>
      </c>
      <c r="J120">
        <f t="shared" si="18"/>
        <v>4.6469125186871989E+24</v>
      </c>
      <c r="K120">
        <v>99</v>
      </c>
      <c r="L120">
        <f t="shared" si="23"/>
        <v>1.1285358973954627E+25</v>
      </c>
      <c r="M120" s="2">
        <f>$M$12^2*$N$12/(4*L120*$L$12)</f>
        <v>2.6583115405754227E-22</v>
      </c>
      <c r="N120">
        <f t="shared" si="21"/>
        <v>49.101965218900943</v>
      </c>
      <c r="O120" s="4">
        <f>$K$12/(4*PI()*$L$12)*N120</f>
        <v>9.0449311112435229</v>
      </c>
      <c r="P120" s="1">
        <f t="shared" si="25"/>
        <v>-1.7666550616891193E-44</v>
      </c>
      <c r="Q120" s="1">
        <f t="shared" si="25"/>
        <v>1.0436265641564825E-66</v>
      </c>
      <c r="R120" s="1">
        <f t="shared" si="25"/>
        <v>-5.201783511652977E-89</v>
      </c>
      <c r="S120" s="1">
        <f t="shared" si="25"/>
        <v>2.2124737824963293E-111</v>
      </c>
      <c r="T120" s="1">
        <f t="shared" si="25"/>
        <v>-8.1686730405979856E-134</v>
      </c>
      <c r="U120" s="1">
        <f t="shared" si="25"/>
        <v>2.6589646304092596E-156</v>
      </c>
      <c r="V120" s="1">
        <f t="shared" si="25"/>
        <v>-7.7310147720299358E-179</v>
      </c>
      <c r="W120" s="1">
        <f t="shared" si="25"/>
        <v>2.0297724235897532E-201</v>
      </c>
      <c r="X120" s="1">
        <f t="shared" si="25"/>
        <v>-4.8561907125333477E-224</v>
      </c>
      <c r="Y120" s="1">
        <f t="shared" si="25"/>
        <v>1.0668816375506267E-246</v>
      </c>
      <c r="Z120" s="1">
        <f t="shared" si="24"/>
        <v>-2.166468157278972E-269</v>
      </c>
      <c r="AA120" s="1">
        <f t="shared" si="24"/>
        <v>4.0893353643435709E-292</v>
      </c>
      <c r="AB120" s="1">
        <f t="shared" si="24"/>
        <v>0</v>
      </c>
      <c r="AC120" s="1">
        <f t="shared" si="24"/>
        <v>0</v>
      </c>
      <c r="AD120" s="1">
        <f t="shared" si="24"/>
        <v>0</v>
      </c>
      <c r="AE120" s="1">
        <f t="shared" si="24"/>
        <v>0</v>
      </c>
      <c r="AF120" s="1">
        <f t="shared" si="24"/>
        <v>0</v>
      </c>
      <c r="AG120" s="1">
        <f t="shared" si="24"/>
        <v>0</v>
      </c>
    </row>
    <row r="121" spans="8:33" x14ac:dyDescent="0.25">
      <c r="H121">
        <f t="shared" si="20"/>
        <v>2.2204988721901463E+20</v>
      </c>
      <c r="I121">
        <v>36</v>
      </c>
      <c r="J121">
        <f t="shared" si="18"/>
        <v>7.8997512817682381E+24</v>
      </c>
      <c r="K121">
        <v>100</v>
      </c>
      <c r="L121">
        <f t="shared" si="23"/>
        <v>1.9185110255722865E+25</v>
      </c>
      <c r="M121" s="2">
        <f>$M$12^2*$N$12/(4*L121*$L$12)</f>
        <v>1.5637126709267194E-22</v>
      </c>
      <c r="N121">
        <f t="shared" si="21"/>
        <v>49.632593469963112</v>
      </c>
      <c r="O121" s="4">
        <f>$K$12/(4*PI()*$L$12)*N121</f>
        <v>9.1426766078879105</v>
      </c>
      <c r="P121" s="1">
        <f t="shared" si="25"/>
        <v>-6.1129932930419365E-45</v>
      </c>
      <c r="Q121" s="1">
        <f t="shared" si="25"/>
        <v>2.1242144599154952E-67</v>
      </c>
      <c r="R121" s="1">
        <f t="shared" si="25"/>
        <v>-6.2281145001292836E-90</v>
      </c>
      <c r="S121" s="1">
        <f t="shared" si="25"/>
        <v>1.5582370495735348E-112</v>
      </c>
      <c r="T121" s="1">
        <f t="shared" si="25"/>
        <v>-3.3842153037855592E-135</v>
      </c>
      <c r="U121" s="1">
        <f t="shared" si="25"/>
        <v>6.4799269612329751E-158</v>
      </c>
      <c r="V121" s="1">
        <f t="shared" si="25"/>
        <v>-1.1082688636205896E-180</v>
      </c>
      <c r="W121" s="1">
        <f t="shared" si="25"/>
        <v>1.7116188294687133E-203</v>
      </c>
      <c r="X121" s="1">
        <f t="shared" si="25"/>
        <v>-2.4088320462932884E-226</v>
      </c>
      <c r="Y121" s="1">
        <f t="shared" si="25"/>
        <v>3.1129927214240933E-249</v>
      </c>
      <c r="Z121" s="1">
        <f t="shared" si="24"/>
        <v>-3.7184783189533727E-272</v>
      </c>
      <c r="AA121" s="1">
        <f t="shared" si="24"/>
        <v>4.1287325424239126E-295</v>
      </c>
      <c r="AB121" s="1">
        <f t="shared" si="24"/>
        <v>0</v>
      </c>
      <c r="AC121" s="1">
        <f t="shared" si="24"/>
        <v>0</v>
      </c>
      <c r="AD121" s="1">
        <f t="shared" si="24"/>
        <v>0</v>
      </c>
      <c r="AE121" s="1">
        <f t="shared" si="24"/>
        <v>0</v>
      </c>
      <c r="AF121" s="1">
        <f t="shared" si="24"/>
        <v>0</v>
      </c>
      <c r="AG121" s="1">
        <f t="shared" si="24"/>
        <v>0</v>
      </c>
    </row>
    <row r="122" spans="8:33" x14ac:dyDescent="0.25">
      <c r="H122">
        <f t="shared" si="20"/>
        <v>3.7748480827232492E+20</v>
      </c>
      <c r="I122">
        <v>37</v>
      </c>
      <c r="J122">
        <f t="shared" si="18"/>
        <v>1.3429577179006005E+25</v>
      </c>
      <c r="K122">
        <v>101</v>
      </c>
      <c r="L122">
        <f t="shared" si="23"/>
        <v>3.261468743472887E+25</v>
      </c>
      <c r="M122" s="2">
        <f>$M$12^2*$N$12/(4*L122*$L$12)</f>
        <v>9.1983098289807033E-23</v>
      </c>
      <c r="N122">
        <f t="shared" si="21"/>
        <v>50.16322172102528</v>
      </c>
      <c r="O122" s="4">
        <f>$K$12/(4*PI()*$L$12)*N122</f>
        <v>9.2404221045322998</v>
      </c>
      <c r="P122" s="1">
        <f t="shared" si="25"/>
        <v>-2.1152225927480754E-45</v>
      </c>
      <c r="Q122" s="1">
        <f t="shared" si="25"/>
        <v>4.3236606145237041E-68</v>
      </c>
      <c r="R122" s="1">
        <f t="shared" si="25"/>
        <v>-7.4569443614531513E-91</v>
      </c>
      <c r="S122" s="1">
        <f t="shared" si="25"/>
        <v>1.097460553825868E-113</v>
      </c>
      <c r="T122" s="1">
        <f t="shared" si="25"/>
        <v>-1.4020530832187623E-136</v>
      </c>
      <c r="U122" s="1">
        <f t="shared" si="25"/>
        <v>1.57916554972945E-159</v>
      </c>
      <c r="V122" s="1">
        <f t="shared" si="25"/>
        <v>-1.5887434059945126E-182</v>
      </c>
      <c r="W122" s="1">
        <f t="shared" si="25"/>
        <v>1.4433337369963068E-205</v>
      </c>
      <c r="X122" s="1">
        <f t="shared" si="25"/>
        <v>-1.1948607809561321E-228</v>
      </c>
      <c r="Y122" s="1">
        <f t="shared" si="25"/>
        <v>9.0832228642416114E-252</v>
      </c>
      <c r="Z122" s="1">
        <f t="shared" si="24"/>
        <v>-6.3823144420884344E-275</v>
      </c>
      <c r="AA122" s="1">
        <f t="shared" si="24"/>
        <v>4.1685092779389963E-298</v>
      </c>
      <c r="AB122" s="1">
        <f t="shared" si="24"/>
        <v>0</v>
      </c>
      <c r="AC122" s="1">
        <f t="shared" si="24"/>
        <v>0</v>
      </c>
      <c r="AD122" s="1">
        <f t="shared" si="24"/>
        <v>0</v>
      </c>
      <c r="AE122" s="1">
        <f t="shared" si="24"/>
        <v>0</v>
      </c>
      <c r="AF122" s="1">
        <f t="shared" si="24"/>
        <v>0</v>
      </c>
      <c r="AG122" s="1">
        <f t="shared" si="24"/>
        <v>0</v>
      </c>
    </row>
    <row r="123" spans="8:33" x14ac:dyDescent="0.25">
      <c r="H123">
        <f t="shared" si="20"/>
        <v>6.4172417406295225E+20</v>
      </c>
      <c r="I123">
        <v>38</v>
      </c>
      <c r="J123">
        <f t="shared" si="18"/>
        <v>2.2830281204310205E+25</v>
      </c>
      <c r="K123">
        <v>102</v>
      </c>
      <c r="L123">
        <f t="shared" si="23"/>
        <v>5.5444968639039076E+25</v>
      </c>
      <c r="M123" s="2">
        <f>$M$12^2*$N$12/(4*L123*$L$12)</f>
        <v>5.410770487635707E-23</v>
      </c>
      <c r="N123">
        <f t="shared" si="21"/>
        <v>50.693849972087456</v>
      </c>
      <c r="O123" s="4">
        <f>$K$12/(4*PI()*$L$12)*N123</f>
        <v>9.3381676011766892</v>
      </c>
      <c r="P123" s="1">
        <f t="shared" si="25"/>
        <v>-7.3191093174673864E-46</v>
      </c>
      <c r="Q123" s="1">
        <f t="shared" si="25"/>
        <v>8.8004490423849021E-69</v>
      </c>
      <c r="R123" s="1">
        <f t="shared" si="25"/>
        <v>-8.9282268668396512E-92</v>
      </c>
      <c r="S123" s="1">
        <f t="shared" si="25"/>
        <v>7.7293738300819522E-115</v>
      </c>
      <c r="T123" s="1">
        <f t="shared" si="25"/>
        <v>-5.8085927510709994E-138</v>
      </c>
      <c r="U123" s="1">
        <f t="shared" si="25"/>
        <v>3.8484443549620001E-161</v>
      </c>
      <c r="V123" s="1">
        <f t="shared" si="25"/>
        <v>-2.2775209995930681E-184</v>
      </c>
      <c r="W123" s="1">
        <f t="shared" si="25"/>
        <v>1.217100583661111E-207</v>
      </c>
      <c r="X123" s="1">
        <f t="shared" si="25"/>
        <v>-5.9269067267019586E-231</v>
      </c>
      <c r="Y123" s="1">
        <f t="shared" si="25"/>
        <v>2.6503414875874802E-254</v>
      </c>
      <c r="Z123" s="1">
        <f t="shared" si="24"/>
        <v>-1.0954464203829402E-277</v>
      </c>
      <c r="AA123" s="1">
        <f t="shared" si="24"/>
        <v>4.2086692275935088E-301</v>
      </c>
      <c r="AB123" s="1">
        <f t="shared" si="24"/>
        <v>0</v>
      </c>
      <c r="AC123" s="1">
        <f t="shared" si="24"/>
        <v>0</v>
      </c>
      <c r="AD123" s="1">
        <f t="shared" si="24"/>
        <v>0</v>
      </c>
      <c r="AE123" s="1">
        <f t="shared" si="24"/>
        <v>0</v>
      </c>
      <c r="AF123" s="1">
        <f t="shared" si="24"/>
        <v>0</v>
      </c>
      <c r="AG123" s="1">
        <f t="shared" si="24"/>
        <v>0</v>
      </c>
    </row>
    <row r="124" spans="8:33" x14ac:dyDescent="0.25">
      <c r="H124">
        <f t="shared" si="20"/>
        <v>1.0909310959070189E+21</v>
      </c>
      <c r="I124">
        <v>39</v>
      </c>
      <c r="J124">
        <f t="shared" si="18"/>
        <v>3.8811478047327358E+25</v>
      </c>
      <c r="K124">
        <v>103</v>
      </c>
      <c r="L124">
        <f t="shared" si="23"/>
        <v>9.4256446686366434E+25</v>
      </c>
      <c r="M124" s="2">
        <f>$M$12^2*$N$12/(4*L124*$L$12)</f>
        <v>3.1828061691974746E-23</v>
      </c>
      <c r="N124">
        <f t="shared" si="21"/>
        <v>51.224478223149625</v>
      </c>
      <c r="O124" s="4">
        <f>$K$12/(4*PI()*$L$12)*N124</f>
        <v>9.4359130978210768</v>
      </c>
      <c r="P124" s="1">
        <f t="shared" si="25"/>
        <v>-2.5325637776703757E-46</v>
      </c>
      <c r="Q124" s="1">
        <f t="shared" si="25"/>
        <v>1.7912576923234076E-69</v>
      </c>
      <c r="R124" s="1">
        <f t="shared" si="25"/>
        <v>-1.0689798813280073E-92</v>
      </c>
      <c r="S124" s="1">
        <f t="shared" si="25"/>
        <v>5.4437692176620252E-116</v>
      </c>
      <c r="T124" s="1">
        <f t="shared" si="25"/>
        <v>-2.4064530902308337E-139</v>
      </c>
      <c r="U124" s="1">
        <f t="shared" si="25"/>
        <v>9.378702540576766E-163</v>
      </c>
      <c r="V124" s="1">
        <f t="shared" si="25"/>
        <v>-3.2649085333829732E-186</v>
      </c>
      <c r="W124" s="1">
        <f t="shared" si="25"/>
        <v>1.0263280021646227E-209</v>
      </c>
      <c r="X124" s="1">
        <f t="shared" si="25"/>
        <v>-2.9399427872187122E-233</v>
      </c>
      <c r="Y124" s="1">
        <f t="shared" si="25"/>
        <v>7.7332793721052365E-257</v>
      </c>
      <c r="Z124" s="1">
        <f t="shared" si="24"/>
        <v>-1.8802001543771198E-280</v>
      </c>
      <c r="AA124" s="1">
        <f t="shared" si="24"/>
        <v>4.2492160833213306E-304</v>
      </c>
      <c r="AB124" s="1">
        <f t="shared" si="24"/>
        <v>0</v>
      </c>
      <c r="AC124" s="1">
        <f t="shared" si="24"/>
        <v>0</v>
      </c>
      <c r="AD124" s="1">
        <f t="shared" si="24"/>
        <v>0</v>
      </c>
      <c r="AE124" s="1">
        <f t="shared" si="24"/>
        <v>0</v>
      </c>
      <c r="AF124" s="1">
        <f t="shared" si="24"/>
        <v>0</v>
      </c>
      <c r="AG124" s="1">
        <f t="shared" si="24"/>
        <v>0</v>
      </c>
    </row>
    <row r="125" spans="8:33" x14ac:dyDescent="0.25">
      <c r="H125">
        <f t="shared" si="20"/>
        <v>1.854582863041932E+21</v>
      </c>
      <c r="I125">
        <v>40</v>
      </c>
      <c r="J125">
        <f t="shared" si="18"/>
        <v>6.5979512680456483E+25</v>
      </c>
      <c r="K125">
        <v>104</v>
      </c>
      <c r="L125">
        <f t="shared" si="23"/>
        <v>1.6023595936682292E+26</v>
      </c>
      <c r="M125" s="2">
        <f>$M$12^2*$N$12/(4*L125*$L$12)</f>
        <v>1.8722389230573384E-23</v>
      </c>
      <c r="N125">
        <f t="shared" si="21"/>
        <v>51.755106474211793</v>
      </c>
      <c r="O125" s="4">
        <f>$K$12/(4*PI()*$L$12)*N125</f>
        <v>9.5336585944654644</v>
      </c>
      <c r="P125" s="1">
        <f t="shared" si="25"/>
        <v>-8.7631964625272556E-47</v>
      </c>
      <c r="Q125" s="1">
        <f t="shared" si="25"/>
        <v>3.6459550016759795E-70</v>
      </c>
      <c r="R125" s="1">
        <f t="shared" si="25"/>
        <v>-1.2798935373475035E-93</v>
      </c>
      <c r="S125" s="1">
        <f t="shared" si="25"/>
        <v>3.8340263967864596E-117</v>
      </c>
      <c r="T125" s="1">
        <f t="shared" si="25"/>
        <v>-9.969740905684568E-141</v>
      </c>
      <c r="U125" s="1">
        <f t="shared" si="25"/>
        <v>2.2856004460921922E-164</v>
      </c>
      <c r="V125" s="1">
        <f t="shared" si="25"/>
        <v>-4.6803641912683007E-188</v>
      </c>
      <c r="W125" s="1">
        <f t="shared" si="25"/>
        <v>8.654577790593871E-212</v>
      </c>
      <c r="X125" s="1">
        <f t="shared" si="25"/>
        <v>-1.4583093661959683E-235</v>
      </c>
      <c r="Y125" s="1">
        <f t="shared" si="25"/>
        <v>2.2564492208687355E-259</v>
      </c>
      <c r="Z125" s="1">
        <f t="shared" si="24"/>
        <v>-3.2271342118987062E-283</v>
      </c>
      <c r="AA125" s="1">
        <f t="shared" si="24"/>
        <v>4.2901535726248937E-307</v>
      </c>
      <c r="AB125" s="1">
        <f t="shared" si="24"/>
        <v>0</v>
      </c>
      <c r="AC125" s="1">
        <f t="shared" si="24"/>
        <v>0</v>
      </c>
      <c r="AD125" s="1">
        <f t="shared" si="24"/>
        <v>0</v>
      </c>
      <c r="AE125" s="1">
        <f t="shared" si="24"/>
        <v>0</v>
      </c>
      <c r="AF125" s="1">
        <f t="shared" si="24"/>
        <v>0</v>
      </c>
      <c r="AG125" s="1">
        <f t="shared" si="24"/>
        <v>0</v>
      </c>
    </row>
    <row r="126" spans="8:33" x14ac:dyDescent="0.25">
      <c r="H126">
        <f t="shared" si="20"/>
        <v>3.1527908671712841E+21</v>
      </c>
      <c r="I126">
        <v>41</v>
      </c>
      <c r="J126">
        <f t="shared" si="18"/>
        <v>1.1216517155677602E+26</v>
      </c>
      <c r="K126">
        <v>105</v>
      </c>
      <c r="L126">
        <f t="shared" si="23"/>
        <v>2.7240113092359894E+26</v>
      </c>
      <c r="M126" s="2">
        <f>$M$12^2*$N$12/(4*L126*$L$12)</f>
        <v>1.1013170135631404E-23</v>
      </c>
      <c r="N126">
        <f t="shared" si="21"/>
        <v>52.285734725273961</v>
      </c>
      <c r="O126" s="4">
        <f>$K$12/(4*PI()*$L$12)*N126</f>
        <v>9.6314040911098537</v>
      </c>
      <c r="P126" s="1">
        <f t="shared" si="25"/>
        <v>-3.0322479109090859E-47</v>
      </c>
      <c r="Q126" s="1">
        <f t="shared" si="25"/>
        <v>7.4210360302788124E-71</v>
      </c>
      <c r="R126" s="1">
        <f t="shared" si="25"/>
        <v>-1.5324212322020859E-94</v>
      </c>
      <c r="S126" s="1">
        <f t="shared" si="25"/>
        <v>2.7002905199512788E-118</v>
      </c>
      <c r="T126" s="1">
        <f t="shared" si="25"/>
        <v>-4.1303831822022249E-142</v>
      </c>
      <c r="U126" s="1">
        <f t="shared" si="25"/>
        <v>5.570034209503315E-166</v>
      </c>
      <c r="V126" s="1">
        <f t="shared" si="25"/>
        <v>-6.709470951153599E-190</v>
      </c>
      <c r="W126" s="1">
        <f t="shared" si="25"/>
        <v>7.2980291461858016E-214</v>
      </c>
      <c r="X126" s="1">
        <f t="shared" si="25"/>
        <v>-7.2336992977566923E-238</v>
      </c>
      <c r="Y126" s="1">
        <f t="shared" si="25"/>
        <v>6.583963725305113E-262</v>
      </c>
      <c r="Z126" s="1">
        <f t="shared" si="24"/>
        <v>-5.5389822181230436E-286</v>
      </c>
      <c r="AA126" s="1">
        <f t="shared" si="24"/>
        <v>0</v>
      </c>
      <c r="AB126" s="1">
        <f t="shared" si="24"/>
        <v>0</v>
      </c>
      <c r="AC126" s="1">
        <f t="shared" si="24"/>
        <v>0</v>
      </c>
      <c r="AD126" s="1">
        <f t="shared" si="24"/>
        <v>0</v>
      </c>
      <c r="AE126" s="1">
        <f t="shared" si="24"/>
        <v>0</v>
      </c>
      <c r="AF126" s="1">
        <f t="shared" si="24"/>
        <v>0</v>
      </c>
      <c r="AG126" s="1">
        <f t="shared" si="24"/>
        <v>0</v>
      </c>
    </row>
    <row r="127" spans="8:33" x14ac:dyDescent="0.25">
      <c r="H127">
        <f t="shared" si="20"/>
        <v>5.3597444741911827E+21</v>
      </c>
      <c r="I127">
        <v>42</v>
      </c>
      <c r="J127">
        <f t="shared" si="18"/>
        <v>1.9068079164651923E+26</v>
      </c>
      <c r="K127">
        <v>106</v>
      </c>
      <c r="L127">
        <f t="shared" si="23"/>
        <v>4.6308192257011817E+26</v>
      </c>
      <c r="M127" s="2">
        <f>$M$12^2*$N$12/(4*L127*$L$12)</f>
        <v>6.4783353739008254E-24</v>
      </c>
      <c r="N127">
        <f t="shared" si="21"/>
        <v>52.816362976336137</v>
      </c>
      <c r="O127" s="4">
        <f>$K$12/(4*PI()*$L$12)*N127</f>
        <v>9.7291495877542431</v>
      </c>
      <c r="P127" s="1">
        <f t="shared" si="25"/>
        <v>-1.0492207304183687E-47</v>
      </c>
      <c r="Q127" s="1">
        <f t="shared" si="25"/>
        <v>1.5104897273109732E-71</v>
      </c>
      <c r="R127" s="1">
        <f t="shared" si="25"/>
        <v>-1.8347735685660917E-95</v>
      </c>
      <c r="S127" s="1">
        <f t="shared" si="25"/>
        <v>1.9018045619743943E-119</v>
      </c>
      <c r="T127" s="1">
        <f t="shared" si="25"/>
        <v>-1.7111844122339836E-143</v>
      </c>
      <c r="U127" s="1">
        <f t="shared" si="25"/>
        <v>1.3574236541685441E-167</v>
      </c>
      <c r="V127" s="1">
        <f t="shared" si="25"/>
        <v>-9.6182687083107171E-192</v>
      </c>
      <c r="W127" s="1">
        <f t="shared" si="25"/>
        <v>6.154110657652613E-216</v>
      </c>
      <c r="X127" s="1">
        <f t="shared" si="25"/>
        <v>-3.5881553491533899E-240</v>
      </c>
      <c r="Y127" s="1">
        <f t="shared" si="25"/>
        <v>1.9210970021051138E-264</v>
      </c>
      <c r="Z127" s="1">
        <f t="shared" si="24"/>
        <v>-9.5069873138719603E-289</v>
      </c>
      <c r="AA127" s="1">
        <f t="shared" si="24"/>
        <v>0</v>
      </c>
      <c r="AB127" s="1">
        <f t="shared" si="24"/>
        <v>0</v>
      </c>
      <c r="AC127" s="1">
        <f t="shared" si="24"/>
        <v>0</v>
      </c>
      <c r="AD127" s="1">
        <f t="shared" si="24"/>
        <v>0</v>
      </c>
      <c r="AE127" s="1">
        <f t="shared" si="24"/>
        <v>0</v>
      </c>
      <c r="AF127" s="1">
        <f t="shared" si="24"/>
        <v>0</v>
      </c>
      <c r="AG127" s="1">
        <f t="shared" si="24"/>
        <v>0</v>
      </c>
    </row>
    <row r="128" spans="8:33" x14ac:dyDescent="0.25">
      <c r="H128">
        <f t="shared" si="20"/>
        <v>9.1115656061250112E+21</v>
      </c>
      <c r="I128">
        <v>43</v>
      </c>
      <c r="J128">
        <f t="shared" si="18"/>
        <v>3.2415734579908276E+26</v>
      </c>
      <c r="K128">
        <v>107</v>
      </c>
      <c r="L128">
        <f t="shared" si="23"/>
        <v>7.8723926836920094E+26</v>
      </c>
      <c r="M128" s="2">
        <f>$M$12^2*$N$12/(4*L128*$L$12)</f>
        <v>3.8107855140593093E-24</v>
      </c>
      <c r="N128">
        <f t="shared" si="21"/>
        <v>53.346991227398306</v>
      </c>
      <c r="O128" s="4">
        <f>$K$12/(4*PI()*$L$12)*N128</f>
        <v>9.8268950843986307</v>
      </c>
      <c r="P128" s="1">
        <f t="shared" ref="P128:Y154" si="26">P$21*$M128^P$20/(P$20*FACT(P$20))</f>
        <v>-3.6305215585410685E-48</v>
      </c>
      <c r="Q128" s="1">
        <f t="shared" si="26"/>
        <v>3.0744753252818512E-72</v>
      </c>
      <c r="R128" s="1">
        <f t="shared" si="26"/>
        <v>-2.1967811311719114E-96</v>
      </c>
      <c r="S128" s="1">
        <f t="shared" si="26"/>
        <v>1.339433873956599E-120</v>
      </c>
      <c r="T128" s="1">
        <f t="shared" si="26"/>
        <v>-7.0892988943252092E-145</v>
      </c>
      <c r="U128" s="1">
        <f t="shared" si="26"/>
        <v>3.3080568405711656E-169</v>
      </c>
      <c r="V128" s="1">
        <f t="shared" si="26"/>
        <v>-1.3788135252208409E-193</v>
      </c>
      <c r="W128" s="1">
        <f t="shared" si="26"/>
        <v>5.1894939343216107E-218</v>
      </c>
      <c r="X128" s="1">
        <f t="shared" si="26"/>
        <v>-1.7798443479190302E-242</v>
      </c>
      <c r="Y128" s="1">
        <f t="shared" si="26"/>
        <v>5.6054587258927087E-267</v>
      </c>
      <c r="Z128" s="1">
        <f t="shared" si="24"/>
        <v>-1.6317584030220981E-291</v>
      </c>
      <c r="AA128" s="1">
        <f t="shared" si="24"/>
        <v>0</v>
      </c>
      <c r="AB128" s="1">
        <f t="shared" si="24"/>
        <v>0</v>
      </c>
      <c r="AC128" s="1">
        <f t="shared" si="24"/>
        <v>0</v>
      </c>
      <c r="AD128" s="1">
        <f t="shared" si="24"/>
        <v>0</v>
      </c>
      <c r="AE128" s="1">
        <f t="shared" si="24"/>
        <v>0</v>
      </c>
      <c r="AF128" s="1">
        <f t="shared" si="24"/>
        <v>0</v>
      </c>
      <c r="AG128" s="1">
        <f t="shared" si="24"/>
        <v>0</v>
      </c>
    </row>
    <row r="129" spans="8:33" x14ac:dyDescent="0.25">
      <c r="H129">
        <f t="shared" si="20"/>
        <v>1.5489661530412518E+22</v>
      </c>
      <c r="I129">
        <v>44</v>
      </c>
      <c r="J129">
        <f t="shared" si="18"/>
        <v>5.5106748785844053E+26</v>
      </c>
      <c r="K129">
        <v>108</v>
      </c>
      <c r="L129">
        <f t="shared" si="23"/>
        <v>1.3383067562276415E+27</v>
      </c>
      <c r="M129" s="2">
        <f>$M$12^2*$N$12/(4*L129*$L$12)</f>
        <v>2.2416385376819471E-24</v>
      </c>
      <c r="N129">
        <f t="shared" si="21"/>
        <v>53.877619478460474</v>
      </c>
      <c r="O129" s="4">
        <f>$K$12/(4*PI()*$L$12)*N129</f>
        <v>9.9246405810430183</v>
      </c>
      <c r="P129" s="1">
        <f t="shared" si="26"/>
        <v>-1.2562358334052145E-48</v>
      </c>
      <c r="Q129" s="1">
        <f t="shared" si="26"/>
        <v>6.2578370146180607E-73</v>
      </c>
      <c r="R129" s="1">
        <f t="shared" si="26"/>
        <v>-2.6302141152188227E-97</v>
      </c>
      <c r="S129" s="1">
        <f t="shared" si="26"/>
        <v>9.4335829168472604E-122</v>
      </c>
      <c r="T129" s="1">
        <f t="shared" si="26"/>
        <v>-2.9370393076142901E-146</v>
      </c>
      <c r="U129" s="1">
        <f t="shared" si="26"/>
        <v>8.0617720391447705E-171</v>
      </c>
      <c r="V129" s="1">
        <f t="shared" si="26"/>
        <v>-1.9765789405418099E-195</v>
      </c>
      <c r="W129" s="1">
        <f t="shared" si="26"/>
        <v>4.3760745934706911E-220</v>
      </c>
      <c r="X129" s="1">
        <f t="shared" si="26"/>
        <v>-8.8286197072452834E-245</v>
      </c>
      <c r="Y129" s="1">
        <f t="shared" si="26"/>
        <v>1.6355846421734993E-269</v>
      </c>
      <c r="Z129" s="1">
        <f t="shared" si="24"/>
        <v>-2.8007142514517623E-294</v>
      </c>
      <c r="AA129" s="1">
        <f t="shared" si="24"/>
        <v>0</v>
      </c>
      <c r="AB129" s="1">
        <f t="shared" si="24"/>
        <v>0</v>
      </c>
      <c r="AC129" s="1">
        <f t="shared" si="24"/>
        <v>0</v>
      </c>
      <c r="AD129" s="1">
        <f t="shared" si="24"/>
        <v>0</v>
      </c>
      <c r="AE129" s="1">
        <f t="shared" si="24"/>
        <v>0</v>
      </c>
      <c r="AF129" s="1">
        <f t="shared" si="24"/>
        <v>0</v>
      </c>
      <c r="AG129" s="1">
        <f t="shared" si="24"/>
        <v>0</v>
      </c>
    </row>
    <row r="130" spans="8:33" x14ac:dyDescent="0.25">
      <c r="H130">
        <f t="shared" si="20"/>
        <v>2.6332424601701276E+22</v>
      </c>
      <c r="I130">
        <v>45</v>
      </c>
      <c r="J130">
        <f t="shared" si="18"/>
        <v>9.3681472935934889E+26</v>
      </c>
      <c r="K130">
        <v>109</v>
      </c>
      <c r="L130">
        <f t="shared" si="23"/>
        <v>2.2751214855869904E+27</v>
      </c>
      <c r="M130" s="2">
        <f>$M$12^2*$N$12/(4*L130*$L$12)</f>
        <v>1.3186109045187923E-24</v>
      </c>
      <c r="N130">
        <f t="shared" si="21"/>
        <v>54.408247729522643</v>
      </c>
      <c r="O130" s="4">
        <f>$K$12/(4*PI()*$L$12)*N130</f>
        <v>10.022386077687408</v>
      </c>
      <c r="P130" s="1">
        <f t="shared" si="26"/>
        <v>-4.3468367937896691E-49</v>
      </c>
      <c r="Q130" s="1">
        <f t="shared" si="26"/>
        <v>1.2737303103232363E-73</v>
      </c>
      <c r="R130" s="1">
        <f t="shared" si="26"/>
        <v>-3.1491650186406083E-98</v>
      </c>
      <c r="S130" s="1">
        <f t="shared" si="26"/>
        <v>6.6440373339338118E-123</v>
      </c>
      <c r="T130" s="1">
        <f t="shared" si="26"/>
        <v>-1.2167916775770957E-147</v>
      </c>
      <c r="U130" s="1">
        <f t="shared" si="26"/>
        <v>1.9646629892827016E-172</v>
      </c>
      <c r="V130" s="1">
        <f t="shared" si="26"/>
        <v>-2.833497232751344E-197</v>
      </c>
      <c r="W130" s="1">
        <f t="shared" si="26"/>
        <v>3.6901534311404883E-222</v>
      </c>
      <c r="X130" s="1">
        <f t="shared" si="26"/>
        <v>-4.3792888982843562E-247</v>
      </c>
      <c r="Y130" s="1">
        <f t="shared" si="26"/>
        <v>4.7723785911701167E-272</v>
      </c>
      <c r="Z130" s="1">
        <f t="shared" si="24"/>
        <v>-4.807084372145724E-297</v>
      </c>
      <c r="AA130" s="1">
        <f t="shared" si="24"/>
        <v>0</v>
      </c>
      <c r="AB130" s="1">
        <f t="shared" si="24"/>
        <v>0</v>
      </c>
      <c r="AC130" s="1">
        <f t="shared" si="24"/>
        <v>0</v>
      </c>
      <c r="AD130" s="1">
        <f t="shared" si="24"/>
        <v>0</v>
      </c>
      <c r="AE130" s="1">
        <f t="shared" si="24"/>
        <v>0</v>
      </c>
      <c r="AF130" s="1">
        <f t="shared" si="24"/>
        <v>0</v>
      </c>
      <c r="AG130" s="1">
        <f t="shared" si="24"/>
        <v>0</v>
      </c>
    </row>
    <row r="131" spans="8:33" x14ac:dyDescent="0.25">
      <c r="H131">
        <f t="shared" si="20"/>
        <v>4.4765121822892168E+22</v>
      </c>
      <c r="I131">
        <v>46</v>
      </c>
      <c r="J131">
        <f t="shared" si="18"/>
        <v>1.5925850399108931E+27</v>
      </c>
      <c r="K131">
        <v>110</v>
      </c>
      <c r="L131">
        <f t="shared" si="23"/>
        <v>3.8677065254978835E+27</v>
      </c>
      <c r="M131" s="2">
        <f>$M$12^2*$N$12/(4*L131*$L$12)</f>
        <v>7.7565347324634839E-25</v>
      </c>
      <c r="N131">
        <f t="shared" si="21"/>
        <v>54.938875980584818</v>
      </c>
      <c r="O131" s="4">
        <f>$K$12/(4*PI()*$L$12)*N131</f>
        <v>10.120131574331797</v>
      </c>
      <c r="P131" s="1">
        <f t="shared" si="26"/>
        <v>-1.5040957763978092E-49</v>
      </c>
      <c r="Q131" s="1">
        <f t="shared" si="26"/>
        <v>2.5925713623513863E-74</v>
      </c>
      <c r="R131" s="1">
        <f t="shared" si="26"/>
        <v>-3.7705068409628807E-99</v>
      </c>
      <c r="S131" s="1">
        <f t="shared" si="26"/>
        <v>4.6793707633471612E-124</v>
      </c>
      <c r="T131" s="1">
        <f t="shared" si="26"/>
        <v>-5.0410697016633915E-149</v>
      </c>
      <c r="U131" s="1">
        <f t="shared" si="26"/>
        <v>4.7879059873128281E-174</v>
      </c>
      <c r="V131" s="1">
        <f t="shared" si="26"/>
        <v>-4.0619205250708241E-199</v>
      </c>
      <c r="W131" s="1">
        <f t="shared" si="26"/>
        <v>3.111745939083275E-224</v>
      </c>
      <c r="X131" s="1">
        <f t="shared" si="26"/>
        <v>-2.1722728909591462E-249</v>
      </c>
      <c r="Y131" s="1">
        <f t="shared" si="26"/>
        <v>1.3925049691829321E-274</v>
      </c>
      <c r="Z131" s="1">
        <f t="shared" si="24"/>
        <v>-8.250773940593713E-300</v>
      </c>
      <c r="AA131" s="1">
        <f t="shared" si="24"/>
        <v>0</v>
      </c>
      <c r="AB131" s="1">
        <f t="shared" si="24"/>
        <v>0</v>
      </c>
      <c r="AC131" s="1">
        <f t="shared" si="24"/>
        <v>0</v>
      </c>
      <c r="AD131" s="1">
        <f t="shared" si="24"/>
        <v>0</v>
      </c>
      <c r="AE131" s="1">
        <f t="shared" si="24"/>
        <v>0</v>
      </c>
      <c r="AF131" s="1">
        <f t="shared" si="24"/>
        <v>0</v>
      </c>
      <c r="AG131" s="1">
        <f t="shared" si="24"/>
        <v>0</v>
      </c>
    </row>
    <row r="132" spans="8:33" x14ac:dyDescent="0.25">
      <c r="H132">
        <f t="shared" si="20"/>
        <v>7.6100707098916691E+22</v>
      </c>
      <c r="I132">
        <v>47</v>
      </c>
      <c r="J132">
        <f t="shared" si="18"/>
        <v>2.7073945678485182E+27</v>
      </c>
      <c r="K132">
        <v>111</v>
      </c>
      <c r="L132">
        <f t="shared" si="23"/>
        <v>6.5751010933464017E+27</v>
      </c>
      <c r="M132" s="2">
        <f>$M$12^2*$N$12/(4*L132*$L$12)</f>
        <v>4.5626674896844023E-25</v>
      </c>
      <c r="N132">
        <f t="shared" si="21"/>
        <v>55.469504231646987</v>
      </c>
      <c r="O132" s="4">
        <f>$K$12/(4*PI()*$L$12)*N132</f>
        <v>10.217877070976185</v>
      </c>
      <c r="P132" s="1">
        <f t="shared" si="26"/>
        <v>-5.2044836553557414E-50</v>
      </c>
      <c r="Q132" s="1">
        <f t="shared" si="26"/>
        <v>5.2769618610856629E-75</v>
      </c>
      <c r="R132" s="1">
        <f t="shared" si="26"/>
        <v>-4.5144416864775102E-100</v>
      </c>
      <c r="S132" s="1">
        <f t="shared" si="26"/>
        <v>3.2956634107147135E-125</v>
      </c>
      <c r="T132" s="1">
        <f t="shared" si="26"/>
        <v>-2.0884744862514498E-150</v>
      </c>
      <c r="U132" s="1">
        <f t="shared" si="26"/>
        <v>1.1668181193618152E-175</v>
      </c>
      <c r="V132" s="1">
        <f t="shared" si="26"/>
        <v>-5.8229096401731164E-201</v>
      </c>
      <c r="W132" s="1">
        <f t="shared" si="26"/>
        <v>2.6240000504284226E-226</v>
      </c>
      <c r="X132" s="1">
        <f t="shared" si="26"/>
        <v>-1.0775195750717999E-251</v>
      </c>
      <c r="Y132" s="1">
        <f t="shared" si="26"/>
        <v>4.0631103592385559E-277</v>
      </c>
      <c r="Z132" s="1">
        <f t="shared" si="24"/>
        <v>-1.4161447012088501E-302</v>
      </c>
      <c r="AA132" s="1">
        <f t="shared" si="24"/>
        <v>0</v>
      </c>
      <c r="AB132" s="1">
        <f t="shared" si="24"/>
        <v>0</v>
      </c>
      <c r="AC132" s="1">
        <f t="shared" si="24"/>
        <v>0</v>
      </c>
      <c r="AD132" s="1">
        <f t="shared" si="24"/>
        <v>0</v>
      </c>
      <c r="AE132" s="1">
        <f t="shared" si="24"/>
        <v>0</v>
      </c>
      <c r="AF132" s="1">
        <f t="shared" si="24"/>
        <v>0</v>
      </c>
      <c r="AG132" s="1">
        <f t="shared" si="24"/>
        <v>0</v>
      </c>
    </row>
    <row r="133" spans="8:33" x14ac:dyDescent="0.25">
      <c r="H133">
        <f t="shared" si="20"/>
        <v>1.2937120206815836E+23</v>
      </c>
      <c r="I133">
        <v>48</v>
      </c>
      <c r="J133">
        <f t="shared" si="18"/>
        <v>4.6025707653424812E+27</v>
      </c>
      <c r="K133">
        <v>112</v>
      </c>
      <c r="L133">
        <f t="shared" si="23"/>
        <v>1.1177671858688883E+28</v>
      </c>
      <c r="M133" s="2">
        <f>$M$12^2*$N$12/(4*L133*$L$12)</f>
        <v>2.6839220527555309E-25</v>
      </c>
      <c r="N133">
        <f t="shared" si="21"/>
        <v>56.000132482709155</v>
      </c>
      <c r="O133" s="4">
        <f>$K$12/(4*PI()*$L$12)*N133</f>
        <v>10.315622567620572</v>
      </c>
      <c r="P133" s="1">
        <f t="shared" si="26"/>
        <v>-1.8008593963168656E-50</v>
      </c>
      <c r="Q133" s="1">
        <f t="shared" si="26"/>
        <v>1.0740813883748551E-75</v>
      </c>
      <c r="R133" s="1">
        <f t="shared" si="26"/>
        <v>-5.4051576088379095E-101</v>
      </c>
      <c r="S133" s="1">
        <f t="shared" si="26"/>
        <v>2.3211234727967068E-126</v>
      </c>
      <c r="T133" s="1">
        <f t="shared" si="26"/>
        <v>-8.6523812163994228E-152</v>
      </c>
      <c r="U133" s="1">
        <f t="shared" si="26"/>
        <v>2.843548990474547E-177</v>
      </c>
      <c r="V133" s="1">
        <f t="shared" si="26"/>
        <v>-8.3473510789652415E-203</v>
      </c>
      <c r="W133" s="1">
        <f t="shared" si="26"/>
        <v>2.212705149918764E-228</v>
      </c>
      <c r="X133" s="1">
        <f t="shared" si="26"/>
        <v>-5.3448553333014339E-254</v>
      </c>
      <c r="Y133" s="1">
        <f t="shared" si="26"/>
        <v>1.1855516609781596E-279</v>
      </c>
      <c r="Z133" s="1">
        <f t="shared" si="24"/>
        <v>-2.4306396335682321E-305</v>
      </c>
      <c r="AA133" s="1">
        <f t="shared" si="24"/>
        <v>0</v>
      </c>
      <c r="AB133" s="1">
        <f t="shared" si="24"/>
        <v>0</v>
      </c>
      <c r="AC133" s="1">
        <f t="shared" si="24"/>
        <v>0</v>
      </c>
      <c r="AD133" s="1">
        <f t="shared" si="24"/>
        <v>0</v>
      </c>
      <c r="AE133" s="1">
        <f t="shared" si="24"/>
        <v>0</v>
      </c>
      <c r="AF133" s="1">
        <f t="shared" si="24"/>
        <v>0</v>
      </c>
      <c r="AG133" s="1">
        <f t="shared" si="24"/>
        <v>0</v>
      </c>
    </row>
    <row r="134" spans="8:33" x14ac:dyDescent="0.25">
      <c r="H134">
        <f t="shared" si="20"/>
        <v>2.1993104351586921E+23</v>
      </c>
      <c r="I134">
        <v>49</v>
      </c>
      <c r="J134">
        <f t="shared" si="18"/>
        <v>7.8243703010822174E+27</v>
      </c>
      <c r="K134">
        <v>113</v>
      </c>
      <c r="L134">
        <f t="shared" si="23"/>
        <v>1.90020421597711E+28</v>
      </c>
      <c r="M134" s="2">
        <f>$M$12^2*$N$12/(4*L134*$L$12)</f>
        <v>1.5787776780914889E-25</v>
      </c>
      <c r="N134">
        <f t="shared" si="21"/>
        <v>56.530760733771324</v>
      </c>
      <c r="O134" s="4">
        <f>$K$12/(4*PI()*$L$12)*N134</f>
        <v>10.413368064264962</v>
      </c>
      <c r="P134" s="1">
        <f t="shared" si="26"/>
        <v>-6.2313473920998824E-51</v>
      </c>
      <c r="Q134" s="1">
        <f t="shared" si="26"/>
        <v>2.186202703795757E-76</v>
      </c>
      <c r="R134" s="1">
        <f t="shared" si="26"/>
        <v>-6.4716150535050011E-102</v>
      </c>
      <c r="S134" s="1">
        <f t="shared" si="26"/>
        <v>1.6347586220279284E-127</v>
      </c>
      <c r="T134" s="1">
        <f t="shared" si="26"/>
        <v>-3.5846116965629092E-153</v>
      </c>
      <c r="U134" s="1">
        <f t="shared" si="26"/>
        <v>6.9297611401949176E-179</v>
      </c>
      <c r="V134" s="1">
        <f t="shared" si="26"/>
        <v>-1.196622897164358E-204</v>
      </c>
      <c r="W134" s="1">
        <f t="shared" si="26"/>
        <v>1.8658780435913636E-230</v>
      </c>
      <c r="X134" s="1">
        <f t="shared" si="26"/>
        <v>-2.6512259447367568E-256</v>
      </c>
      <c r="Y134" s="1">
        <f t="shared" si="26"/>
        <v>3.4592531744854635E-282</v>
      </c>
      <c r="Z134" s="1">
        <f t="shared" si="24"/>
        <v>-4.1718964334855898E-308</v>
      </c>
      <c r="AA134" s="1">
        <f t="shared" si="24"/>
        <v>0</v>
      </c>
      <c r="AB134" s="1">
        <f t="shared" si="24"/>
        <v>0</v>
      </c>
      <c r="AC134" s="1">
        <f t="shared" si="24"/>
        <v>0</v>
      </c>
      <c r="AD134" s="1">
        <f t="shared" si="24"/>
        <v>0</v>
      </c>
      <c r="AE134" s="1">
        <f t="shared" ref="Z134:AL166" si="27">AE$21*$M134^AE$20/(AE$20*FACT(AE$20))</f>
        <v>0</v>
      </c>
      <c r="AF134" s="1">
        <f t="shared" si="27"/>
        <v>0</v>
      </c>
      <c r="AG134" s="1">
        <f t="shared" si="27"/>
        <v>0</v>
      </c>
    </row>
    <row r="135" spans="8:33" x14ac:dyDescent="0.25">
      <c r="H135">
        <f t="shared" si="20"/>
        <v>3.7388277397697767E+23</v>
      </c>
      <c r="I135">
        <v>50</v>
      </c>
      <c r="J135">
        <f t="shared" si="18"/>
        <v>1.330142951183977E+28</v>
      </c>
      <c r="K135">
        <v>114</v>
      </c>
      <c r="L135">
        <f t="shared" si="23"/>
        <v>3.230347167161087E+28</v>
      </c>
      <c r="M135" s="2">
        <f>$M$12^2*$N$12/(4*L135*$L$12)</f>
        <v>9.2869275181852287E-26</v>
      </c>
      <c r="N135">
        <f t="shared" si="21"/>
        <v>57.061388984833499</v>
      </c>
      <c r="O135" s="4">
        <f>$K$12/(4*PI()*$L$12)*N135</f>
        <v>10.511113560909351</v>
      </c>
      <c r="P135" s="1">
        <f t="shared" si="26"/>
        <v>-2.1561755682006512E-51</v>
      </c>
      <c r="Q135" s="1">
        <f t="shared" si="26"/>
        <v>4.4498324929691777E-77</v>
      </c>
      <c r="R135" s="1">
        <f t="shared" si="26"/>
        <v>-7.7484884681756688E-103</v>
      </c>
      <c r="S135" s="1">
        <f t="shared" si="26"/>
        <v>1.1513544124710643E-128</v>
      </c>
      <c r="T135" s="1">
        <f t="shared" si="26"/>
        <v>-1.4850756911613214E-154</v>
      </c>
      <c r="U135" s="1">
        <f t="shared" si="26"/>
        <v>1.6887906493266152E-180</v>
      </c>
      <c r="V135" s="1">
        <f t="shared" si="26"/>
        <v>-1.7154021011843233E-206</v>
      </c>
      <c r="W135" s="1">
        <f t="shared" si="26"/>
        <v>1.5734138250115016E-232</v>
      </c>
      <c r="X135" s="1">
        <f t="shared" si="26"/>
        <v>-1.3150962134093154E-258</v>
      </c>
      <c r="Y135" s="1">
        <f t="shared" si="26"/>
        <v>1.0093556374687738E-284</v>
      </c>
      <c r="Z135" s="1">
        <f t="shared" si="27"/>
        <v>0</v>
      </c>
      <c r="AA135" s="1">
        <f t="shared" si="27"/>
        <v>0</v>
      </c>
      <c r="AB135" s="1">
        <f t="shared" si="27"/>
        <v>0</v>
      </c>
      <c r="AC135" s="1">
        <f t="shared" si="27"/>
        <v>0</v>
      </c>
      <c r="AD135" s="1">
        <f t="shared" si="27"/>
        <v>0</v>
      </c>
      <c r="AE135" s="1">
        <f t="shared" si="27"/>
        <v>0</v>
      </c>
      <c r="AF135" s="1">
        <f t="shared" si="27"/>
        <v>0</v>
      </c>
      <c r="AG135" s="1">
        <f t="shared" si="27"/>
        <v>0</v>
      </c>
    </row>
    <row r="136" spans="8:33" x14ac:dyDescent="0.25">
      <c r="H136">
        <f t="shared" si="20"/>
        <v>6.3560071576086205E+23</v>
      </c>
      <c r="I136">
        <v>51</v>
      </c>
      <c r="J136">
        <f t="shared" si="18"/>
        <v>2.2612430170127606E+28</v>
      </c>
      <c r="K136">
        <v>115</v>
      </c>
      <c r="L136">
        <f t="shared" si="23"/>
        <v>5.4915901841738476E+28</v>
      </c>
      <c r="M136" s="2">
        <f>$M$12^2*$N$12/(4*L136*$L$12)</f>
        <v>5.4628985401089583E-26</v>
      </c>
      <c r="N136">
        <f t="shared" si="21"/>
        <v>57.592017235895668</v>
      </c>
      <c r="O136" s="4">
        <f>$K$12/(4*PI()*$L$12)*N136</f>
        <v>10.608859057553738</v>
      </c>
      <c r="P136" s="1">
        <f t="shared" si="26"/>
        <v>-7.4608151148811464E-52</v>
      </c>
      <c r="Q136" s="1">
        <f t="shared" si="26"/>
        <v>9.0572613331349033E-78</v>
      </c>
      <c r="R136" s="1">
        <f t="shared" si="26"/>
        <v>-9.2772936964064967E-104</v>
      </c>
      <c r="S136" s="1">
        <f t="shared" si="26"/>
        <v>8.108946270441774E-130</v>
      </c>
      <c r="T136" s="1">
        <f t="shared" si="26"/>
        <v>-6.1525487142525481E-156</v>
      </c>
      <c r="U136" s="1">
        <f t="shared" si="26"/>
        <v>4.1156019660048356E-182</v>
      </c>
      <c r="V136" s="1">
        <f t="shared" si="26"/>
        <v>-2.4590908094109632E-208</v>
      </c>
      <c r="W136" s="1">
        <f t="shared" si="26"/>
        <v>1.3267914659482971E-234</v>
      </c>
      <c r="X136" s="1">
        <f t="shared" si="26"/>
        <v>-6.5233144461221781E-261</v>
      </c>
      <c r="Y136" s="1">
        <f t="shared" si="26"/>
        <v>2.945140906148142E-287</v>
      </c>
      <c r="Z136" s="1">
        <f t="shared" si="27"/>
        <v>0</v>
      </c>
      <c r="AA136" s="1">
        <f t="shared" si="27"/>
        <v>0</v>
      </c>
      <c r="AB136" s="1">
        <f t="shared" si="27"/>
        <v>0</v>
      </c>
      <c r="AC136" s="1">
        <f t="shared" si="27"/>
        <v>0</v>
      </c>
      <c r="AD136" s="1">
        <f t="shared" si="27"/>
        <v>0</v>
      </c>
      <c r="AE136" s="1">
        <f t="shared" si="27"/>
        <v>0</v>
      </c>
      <c r="AF136" s="1">
        <f t="shared" si="27"/>
        <v>0</v>
      </c>
      <c r="AG136" s="1">
        <f t="shared" si="27"/>
        <v>0</v>
      </c>
    </row>
    <row r="137" spans="8:33" x14ac:dyDescent="0.25">
      <c r="H137">
        <f t="shared" si="20"/>
        <v>1.0805212167934653E+24</v>
      </c>
      <c r="I137">
        <v>52</v>
      </c>
      <c r="J137">
        <f t="shared" si="18"/>
        <v>3.8441131289216925E+28</v>
      </c>
      <c r="K137">
        <v>116</v>
      </c>
      <c r="L137">
        <f t="shared" si="23"/>
        <v>9.3357033130955402E+28</v>
      </c>
      <c r="M137" s="2">
        <f>$M$12^2*$N$12/(4*L137*$L$12)</f>
        <v>3.2134697294758581E-26</v>
      </c>
      <c r="N137">
        <f t="shared" si="21"/>
        <v>58.122645486957836</v>
      </c>
      <c r="O137" s="4">
        <f>$K$12/(4*PI()*$L$12)*N137</f>
        <v>10.706604554198126</v>
      </c>
      <c r="P137" s="1">
        <f t="shared" si="26"/>
        <v>-2.5815969255644113E-52</v>
      </c>
      <c r="Q137" s="1">
        <f t="shared" si="26"/>
        <v>1.8435296831131503E-78</v>
      </c>
      <c r="R137" s="1">
        <f t="shared" si="26"/>
        <v>-1.1107737810139368E-104</v>
      </c>
      <c r="S137" s="1">
        <f t="shared" si="26"/>
        <v>5.71110067453397E-131</v>
      </c>
      <c r="T137" s="1">
        <f t="shared" si="26"/>
        <v>-2.5489512693894541E-157</v>
      </c>
      <c r="U137" s="1">
        <f t="shared" si="26"/>
        <v>1.0029768668684173E-183</v>
      </c>
      <c r="V137" s="1">
        <f t="shared" si="26"/>
        <v>-3.5251954073942779E-210</v>
      </c>
      <c r="W137" s="1">
        <f t="shared" si="26"/>
        <v>1.1188255537924768E-236</v>
      </c>
      <c r="X137" s="1">
        <f t="shared" si="26"/>
        <v>-3.2357808447085686E-263</v>
      </c>
      <c r="Y137" s="1">
        <f t="shared" si="26"/>
        <v>8.5934576823874454E-290</v>
      </c>
      <c r="Z137" s="1">
        <f t="shared" si="27"/>
        <v>0</v>
      </c>
      <c r="AA137" s="1">
        <f t="shared" si="27"/>
        <v>0</v>
      </c>
      <c r="AB137" s="1">
        <f t="shared" si="27"/>
        <v>0</v>
      </c>
      <c r="AC137" s="1">
        <f t="shared" si="27"/>
        <v>0</v>
      </c>
      <c r="AD137" s="1">
        <f t="shared" si="27"/>
        <v>0</v>
      </c>
      <c r="AE137" s="1">
        <f t="shared" si="27"/>
        <v>0</v>
      </c>
      <c r="AF137" s="1">
        <f t="shared" si="27"/>
        <v>0</v>
      </c>
      <c r="AG137" s="1">
        <f t="shared" si="27"/>
        <v>0</v>
      </c>
    </row>
    <row r="138" spans="8:33" x14ac:dyDescent="0.25">
      <c r="H138">
        <f t="shared" si="20"/>
        <v>1.8368860685488912E+24</v>
      </c>
      <c r="I138">
        <v>53</v>
      </c>
      <c r="J138">
        <f t="shared" si="18"/>
        <v>6.5349923191668793E+28</v>
      </c>
      <c r="K138">
        <v>117</v>
      </c>
      <c r="L138">
        <f t="shared" si="23"/>
        <v>1.587069563226242E+29</v>
      </c>
      <c r="M138" s="2">
        <f>$M$12^2*$N$12/(4*L138*$L$12)</f>
        <v>1.890276311456387E-26</v>
      </c>
      <c r="N138">
        <f t="shared" si="21"/>
        <v>58.653273738020005</v>
      </c>
      <c r="O138" s="4">
        <f>$K$12/(4*PI()*$L$12)*N138</f>
        <v>10.804350050842515</v>
      </c>
      <c r="P138" s="1">
        <f t="shared" si="26"/>
        <v>-8.9328613341329095E-53</v>
      </c>
      <c r="Q138" s="1">
        <f t="shared" si="26"/>
        <v>3.7523502607635858E-79</v>
      </c>
      <c r="R138" s="1">
        <f t="shared" si="26"/>
        <v>-1.3299335269141129E-105</v>
      </c>
      <c r="S138" s="1">
        <f t="shared" si="26"/>
        <v>4.0223069467798293E-132</v>
      </c>
      <c r="T138" s="1">
        <f t="shared" si="26"/>
        <v>-1.0560099359589413E-158</v>
      </c>
      <c r="U138" s="1">
        <f t="shared" si="26"/>
        <v>2.4442659999254242E-185</v>
      </c>
      <c r="V138" s="1">
        <f t="shared" si="26"/>
        <v>-5.0534948171720334E-212</v>
      </c>
      <c r="W138" s="1">
        <f t="shared" si="26"/>
        <v>9.4345694251535035E-239</v>
      </c>
      <c r="X138" s="1">
        <f t="shared" si="26"/>
        <v>-1.6050548783842531E-265</v>
      </c>
      <c r="Y138" s="1">
        <f t="shared" si="26"/>
        <v>2.5074357150390629E-292</v>
      </c>
      <c r="Z138" s="1">
        <f t="shared" si="27"/>
        <v>0</v>
      </c>
      <c r="AA138" s="1">
        <f t="shared" si="27"/>
        <v>0</v>
      </c>
      <c r="AB138" s="1">
        <f t="shared" si="27"/>
        <v>0</v>
      </c>
      <c r="AC138" s="1">
        <f t="shared" si="27"/>
        <v>0</v>
      </c>
      <c r="AD138" s="1">
        <f t="shared" si="27"/>
        <v>0</v>
      </c>
      <c r="AE138" s="1">
        <f t="shared" si="27"/>
        <v>0</v>
      </c>
      <c r="AF138" s="1">
        <f t="shared" si="27"/>
        <v>0</v>
      </c>
      <c r="AG138" s="1">
        <f t="shared" si="27"/>
        <v>0</v>
      </c>
    </row>
    <row r="139" spans="8:33" x14ac:dyDescent="0.25">
      <c r="H139">
        <f t="shared" si="20"/>
        <v>3.1227063165331149E+24</v>
      </c>
      <c r="I139">
        <v>54</v>
      </c>
      <c r="J139">
        <f t="shared" si="18"/>
        <v>1.1109486942583692E+29</v>
      </c>
      <c r="K139">
        <v>118</v>
      </c>
      <c r="L139">
        <f t="shared" si="23"/>
        <v>2.6980182574846111E+29</v>
      </c>
      <c r="M139" s="2">
        <f>$M$12^2*$N$12/(4*L139*$L$12)</f>
        <v>1.1119272420331689E-26</v>
      </c>
      <c r="N139">
        <f t="shared" si="21"/>
        <v>59.18390198908218</v>
      </c>
      <c r="O139" s="4">
        <f>$K$12/(4*PI()*$L$12)*N139</f>
        <v>10.902095547486905</v>
      </c>
      <c r="P139" s="1">
        <f t="shared" si="26"/>
        <v>-3.0909554789387231E-53</v>
      </c>
      <c r="Q139" s="1">
        <f t="shared" si="26"/>
        <v>7.6375946687636593E-80</v>
      </c>
      <c r="R139" s="1">
        <f t="shared" si="26"/>
        <v>-1.5923342954635518E-106</v>
      </c>
      <c r="S139" s="1">
        <f t="shared" si="26"/>
        <v>2.832895810479386E-133</v>
      </c>
      <c r="T139" s="1">
        <f t="shared" si="26"/>
        <v>-4.3749639243245309E-160</v>
      </c>
      <c r="U139" s="1">
        <f t="shared" si="26"/>
        <v>5.9567039637168783E-187</v>
      </c>
      <c r="V139" s="1">
        <f t="shared" si="26"/>
        <v>-7.2443671671697303E-214</v>
      </c>
      <c r="W139" s="1">
        <f t="shared" si="26"/>
        <v>7.955762177251042E-241</v>
      </c>
      <c r="X139" s="1">
        <f t="shared" si="26"/>
        <v>-7.9616058264202933E-268</v>
      </c>
      <c r="Y139" s="1">
        <f t="shared" si="26"/>
        <v>7.3163028171295249E-295</v>
      </c>
      <c r="Z139" s="1">
        <f t="shared" si="27"/>
        <v>0</v>
      </c>
      <c r="AA139" s="1">
        <f t="shared" si="27"/>
        <v>0</v>
      </c>
      <c r="AB139" s="1">
        <f t="shared" si="27"/>
        <v>0</v>
      </c>
      <c r="AC139" s="1">
        <f t="shared" si="27"/>
        <v>0</v>
      </c>
      <c r="AD139" s="1">
        <f t="shared" si="27"/>
        <v>0</v>
      </c>
      <c r="AE139" s="1">
        <f t="shared" si="27"/>
        <v>0</v>
      </c>
      <c r="AF139" s="1">
        <f t="shared" si="27"/>
        <v>0</v>
      </c>
      <c r="AG139" s="1">
        <f t="shared" si="27"/>
        <v>0</v>
      </c>
    </row>
    <row r="140" spans="8:33" x14ac:dyDescent="0.25">
      <c r="H140">
        <f t="shared" si="20"/>
        <v>5.3086007381062947E+24</v>
      </c>
      <c r="I140">
        <v>55</v>
      </c>
      <c r="J140">
        <f t="shared" si="18"/>
        <v>1.8886127802392274E+29</v>
      </c>
      <c r="K140">
        <v>119</v>
      </c>
      <c r="L140">
        <f t="shared" si="23"/>
        <v>4.5866310377238385E+29</v>
      </c>
      <c r="M140" s="2">
        <f>$M$12^2*$N$12/(4*L140*$L$12)</f>
        <v>6.5407484825480523E-27</v>
      </c>
      <c r="N140">
        <f t="shared" si="21"/>
        <v>59.714530240144349</v>
      </c>
      <c r="O140" s="4">
        <f>$K$12/(4*PI()*$L$12)*N140</f>
        <v>10.999841044131292</v>
      </c>
      <c r="P140" s="1">
        <f t="shared" si="26"/>
        <v>-1.0695347677988662E-53</v>
      </c>
      <c r="Q140" s="1">
        <f t="shared" si="26"/>
        <v>1.5545684243361815E-80</v>
      </c>
      <c r="R140" s="1">
        <f t="shared" si="26"/>
        <v>-1.9065076992176241E-107</v>
      </c>
      <c r="S140" s="1">
        <f t="shared" si="26"/>
        <v>1.9951979744998163E-134</v>
      </c>
      <c r="T140" s="1">
        <f t="shared" si="26"/>
        <v>-1.8125122394573089E-161</v>
      </c>
      <c r="U140" s="1">
        <f t="shared" si="26"/>
        <v>1.4516555118159382E-188</v>
      </c>
      <c r="V140" s="1">
        <f t="shared" si="26"/>
        <v>-1.0385061734788797E-215</v>
      </c>
      <c r="W140" s="1">
        <f t="shared" si="26"/>
        <v>6.7087483242456955E-243</v>
      </c>
      <c r="X140" s="1">
        <f t="shared" si="26"/>
        <v>-3.9492211879446138E-270</v>
      </c>
      <c r="Y140" s="1">
        <f t="shared" si="26"/>
        <v>2.1347820241566403E-297</v>
      </c>
      <c r="Z140" s="1">
        <f t="shared" si="27"/>
        <v>0</v>
      </c>
      <c r="AA140" s="1">
        <f t="shared" si="27"/>
        <v>0</v>
      </c>
      <c r="AB140" s="1">
        <f t="shared" si="27"/>
        <v>0</v>
      </c>
      <c r="AC140" s="1">
        <f t="shared" si="27"/>
        <v>0</v>
      </c>
      <c r="AD140" s="1">
        <f t="shared" si="27"/>
        <v>0</v>
      </c>
      <c r="AE140" s="1">
        <f t="shared" si="27"/>
        <v>0</v>
      </c>
      <c r="AF140" s="1">
        <f t="shared" si="27"/>
        <v>0</v>
      </c>
      <c r="AG140" s="1">
        <f t="shared" si="27"/>
        <v>0</v>
      </c>
    </row>
    <row r="141" spans="8:33" x14ac:dyDescent="0.25">
      <c r="H141">
        <f t="shared" si="20"/>
        <v>9.0246212547807013E+24</v>
      </c>
      <c r="I141">
        <v>56</v>
      </c>
      <c r="J141">
        <f t="shared" si="18"/>
        <v>3.210641726406687E+29</v>
      </c>
      <c r="K141">
        <v>120</v>
      </c>
      <c r="L141">
        <f t="shared" si="23"/>
        <v>7.7972727641305256E+29</v>
      </c>
      <c r="M141" s="2">
        <f>$M$12^2*$N$12/(4*L141*$L$12)</f>
        <v>3.8474991073812074E-27</v>
      </c>
      <c r="N141">
        <f t="shared" si="21"/>
        <v>60.245158491206517</v>
      </c>
      <c r="O141" s="4">
        <f>$K$12/(4*PI()*$L$12)*N141</f>
        <v>11.09758654077568</v>
      </c>
      <c r="P141" s="1">
        <f t="shared" si="26"/>
        <v>-3.700812345324797E-54</v>
      </c>
      <c r="Q141" s="1">
        <f t="shared" si="26"/>
        <v>3.1641938211605573E-81</v>
      </c>
      <c r="R141" s="1">
        <f t="shared" si="26"/>
        <v>-2.2826686692180707E-108</v>
      </c>
      <c r="S141" s="1">
        <f t="shared" si="26"/>
        <v>1.4052105067621721E-135</v>
      </c>
      <c r="T141" s="1">
        <f t="shared" si="26"/>
        <v>-7.5090919034029888E-163</v>
      </c>
      <c r="U141" s="1">
        <f t="shared" si="26"/>
        <v>3.5377009463983408E-190</v>
      </c>
      <c r="V141" s="1">
        <f t="shared" si="26"/>
        <v>-1.4887360724085138E-217</v>
      </c>
      <c r="W141" s="1">
        <f t="shared" si="26"/>
        <v>5.657195762684406E-245</v>
      </c>
      <c r="X141" s="1">
        <f t="shared" si="26"/>
        <v>-1.9589450082488104E-272</v>
      </c>
      <c r="Y141" s="1">
        <f t="shared" si="26"/>
        <v>6.2289579922695611E-300</v>
      </c>
      <c r="Z141" s="1">
        <f t="shared" si="27"/>
        <v>0</v>
      </c>
      <c r="AA141" s="1">
        <f t="shared" si="27"/>
        <v>0</v>
      </c>
      <c r="AB141" s="1">
        <f t="shared" si="27"/>
        <v>0</v>
      </c>
      <c r="AC141" s="1">
        <f t="shared" si="27"/>
        <v>0</v>
      </c>
      <c r="AD141" s="1">
        <f t="shared" si="27"/>
        <v>0</v>
      </c>
      <c r="AE141" s="1">
        <f t="shared" si="27"/>
        <v>0</v>
      </c>
      <c r="AF141" s="1">
        <f t="shared" si="27"/>
        <v>0</v>
      </c>
      <c r="AG141" s="1">
        <f t="shared" si="27"/>
        <v>0</v>
      </c>
    </row>
    <row r="142" spans="8:33" x14ac:dyDescent="0.25">
      <c r="H142">
        <f t="shared" si="20"/>
        <v>1.5341856133127192E+25</v>
      </c>
      <c r="I142">
        <v>57</v>
      </c>
      <c r="J142">
        <f t="shared" si="18"/>
        <v>5.4580909348913687E+29</v>
      </c>
      <c r="K142">
        <v>121</v>
      </c>
      <c r="L142">
        <f t="shared" si="23"/>
        <v>1.3255363699021894E+30</v>
      </c>
      <c r="M142" s="2">
        <f>$M$12^2*$N$12/(4*L142*$L$12)</f>
        <v>2.2632347690477687E-27</v>
      </c>
      <c r="N142">
        <f t="shared" si="21"/>
        <v>60.775786742268693</v>
      </c>
      <c r="O142" s="4">
        <f>$K$12/(4*PI()*$L$12)*N142</f>
        <v>11.195332037420071</v>
      </c>
      <c r="P142" s="1">
        <f t="shared" si="26"/>
        <v>-1.2805579049566768E-54</v>
      </c>
      <c r="Q142" s="1">
        <f t="shared" si="26"/>
        <v>6.4404514983931531E-82</v>
      </c>
      <c r="R142" s="1">
        <f t="shared" si="26"/>
        <v>-2.7330475799117221E-109</v>
      </c>
      <c r="S142" s="1">
        <f t="shared" si="26"/>
        <v>9.8968452933089105E-137</v>
      </c>
      <c r="T142" s="1">
        <f t="shared" si="26"/>
        <v>-3.1109561627365961E-164</v>
      </c>
      <c r="U142" s="1">
        <f t="shared" si="26"/>
        <v>8.6214173295782368E-192</v>
      </c>
      <c r="V142" s="1">
        <f t="shared" si="26"/>
        <v>-2.1341568783032349E-219</v>
      </c>
      <c r="W142" s="1">
        <f t="shared" si="26"/>
        <v>4.7704672094600777E-247</v>
      </c>
      <c r="X142" s="1">
        <f t="shared" si="26"/>
        <v>-9.7170185277470996E-275</v>
      </c>
      <c r="Y142" s="1">
        <f t="shared" si="26"/>
        <v>1.8175119159899668E-302</v>
      </c>
      <c r="Z142" s="1">
        <f t="shared" si="27"/>
        <v>0</v>
      </c>
      <c r="AA142" s="1">
        <f t="shared" si="27"/>
        <v>0</v>
      </c>
      <c r="AB142" s="1">
        <f t="shared" si="27"/>
        <v>0</v>
      </c>
      <c r="AC142" s="1">
        <f t="shared" si="27"/>
        <v>0</v>
      </c>
      <c r="AD142" s="1">
        <f t="shared" si="27"/>
        <v>0</v>
      </c>
      <c r="AE142" s="1">
        <f t="shared" si="27"/>
        <v>0</v>
      </c>
      <c r="AF142" s="1">
        <f t="shared" si="27"/>
        <v>0</v>
      </c>
      <c r="AG142" s="1">
        <f t="shared" si="27"/>
        <v>0</v>
      </c>
    </row>
    <row r="143" spans="8:33" x14ac:dyDescent="0.25">
      <c r="H143">
        <f t="shared" si="20"/>
        <v>2.6081155426316224E+25</v>
      </c>
      <c r="I143">
        <v>58</v>
      </c>
      <c r="J143">
        <f t="shared" si="18"/>
        <v>9.2787545893153252E+29</v>
      </c>
      <c r="K143">
        <v>122</v>
      </c>
      <c r="L143">
        <f t="shared" si="23"/>
        <v>2.2534118288337219E+30</v>
      </c>
      <c r="M143" s="2">
        <f>$M$12^2*$N$12/(4*L143*$L$12)</f>
        <v>1.3313145700280995E-27</v>
      </c>
      <c r="N143">
        <f t="shared" si="21"/>
        <v>61.306414993330861</v>
      </c>
      <c r="O143" s="4">
        <f>$K$12/(4*PI()*$L$12)*N143</f>
        <v>11.293077534064459</v>
      </c>
      <c r="P143" s="1">
        <f t="shared" si="26"/>
        <v>-4.4309962109227587E-55</v>
      </c>
      <c r="Q143" s="1">
        <f t="shared" si="26"/>
        <v>1.3108999589646157E-82</v>
      </c>
      <c r="R143" s="1">
        <f t="shared" si="26"/>
        <v>-3.2722879035353073E-110</v>
      </c>
      <c r="S143" s="1">
        <f t="shared" si="26"/>
        <v>6.9703113012852143E-138</v>
      </c>
      <c r="T143" s="1">
        <f t="shared" si="26"/>
        <v>-1.2888440268100733E-165</v>
      </c>
      <c r="U143" s="1">
        <f t="shared" si="26"/>
        <v>2.1010491812889025E-193</v>
      </c>
      <c r="V143" s="1">
        <f t="shared" si="26"/>
        <v>-3.0593908924638566E-221</v>
      </c>
      <c r="W143" s="1">
        <f t="shared" si="26"/>
        <v>4.0227275758502746E-249</v>
      </c>
      <c r="X143" s="1">
        <f t="shared" si="26"/>
        <v>-4.8199642496849579E-277</v>
      </c>
      <c r="Y143" s="1">
        <f t="shared" si="26"/>
        <v>5.3032137459670591E-305</v>
      </c>
      <c r="Z143" s="1">
        <f t="shared" si="27"/>
        <v>0</v>
      </c>
      <c r="AA143" s="1">
        <f t="shared" si="27"/>
        <v>0</v>
      </c>
      <c r="AB143" s="1">
        <f t="shared" si="27"/>
        <v>0</v>
      </c>
      <c r="AC143" s="1">
        <f t="shared" si="27"/>
        <v>0</v>
      </c>
      <c r="AD143" s="1">
        <f t="shared" si="27"/>
        <v>0</v>
      </c>
      <c r="AE143" s="1">
        <f t="shared" si="27"/>
        <v>0</v>
      </c>
      <c r="AF143" s="1">
        <f t="shared" si="27"/>
        <v>0</v>
      </c>
      <c r="AG143" s="1">
        <f t="shared" si="27"/>
        <v>0</v>
      </c>
    </row>
    <row r="144" spans="8:33" x14ac:dyDescent="0.25">
      <c r="H144">
        <f t="shared" si="20"/>
        <v>4.4337964224737582E+25</v>
      </c>
      <c r="I144">
        <v>59</v>
      </c>
      <c r="J144">
        <f t="shared" si="18"/>
        <v>1.5773882801836051E+30</v>
      </c>
      <c r="K144">
        <v>123</v>
      </c>
      <c r="L144">
        <f t="shared" si="23"/>
        <v>3.8308001090173271E+30</v>
      </c>
      <c r="M144" s="2">
        <f>$M$12^2*$N$12/(4*L144*$L$12)</f>
        <v>7.8312621766358801E-28</v>
      </c>
      <c r="N144">
        <f t="shared" si="21"/>
        <v>61.83704324439303</v>
      </c>
      <c r="O144" s="4">
        <f>$K$12/(4*PI()*$L$12)*N144</f>
        <v>11.390823030708846</v>
      </c>
      <c r="P144" s="1">
        <f t="shared" si="26"/>
        <v>-1.5332166819801935E-55</v>
      </c>
      <c r="Q144" s="1">
        <f t="shared" si="26"/>
        <v>2.6682270689285895E-83</v>
      </c>
      <c r="R144" s="1">
        <f t="shared" si="26"/>
        <v>-3.9179223231705896E-111</v>
      </c>
      <c r="S144" s="1">
        <f t="shared" si="26"/>
        <v>4.9091643040709146E-139</v>
      </c>
      <c r="T144" s="1">
        <f t="shared" si="26"/>
        <v>-5.3395767685224373E-167</v>
      </c>
      <c r="U144" s="1">
        <f t="shared" si="26"/>
        <v>5.1202806840702129E-195</v>
      </c>
      <c r="V144" s="1">
        <f t="shared" si="26"/>
        <v>-4.3857472372566947E-223</v>
      </c>
      <c r="W144" s="1">
        <f t="shared" si="26"/>
        <v>3.3921912548556702E-251</v>
      </c>
      <c r="X144" s="1">
        <f t="shared" si="26"/>
        <v>-2.3908625163059591E-279</v>
      </c>
      <c r="Y144" s="1">
        <f t="shared" si="26"/>
        <v>1.5473943135110199E-307</v>
      </c>
      <c r="Z144" s="1">
        <f t="shared" si="27"/>
        <v>0</v>
      </c>
      <c r="AA144" s="1">
        <f t="shared" si="27"/>
        <v>0</v>
      </c>
      <c r="AB144" s="1">
        <f t="shared" si="27"/>
        <v>0</v>
      </c>
      <c r="AC144" s="1">
        <f t="shared" si="27"/>
        <v>0</v>
      </c>
      <c r="AD144" s="1">
        <f t="shared" si="27"/>
        <v>0</v>
      </c>
      <c r="AE144" s="1">
        <f t="shared" si="27"/>
        <v>0</v>
      </c>
      <c r="AF144" s="1">
        <f t="shared" si="27"/>
        <v>0</v>
      </c>
      <c r="AG144" s="1">
        <f t="shared" si="27"/>
        <v>0</v>
      </c>
    </row>
    <row r="145" spans="8:33" x14ac:dyDescent="0.25">
      <c r="H145">
        <f t="shared" si="20"/>
        <v>7.5374539182053893E+25</v>
      </c>
      <c r="I145">
        <v>60</v>
      </c>
      <c r="J145">
        <f t="shared" si="18"/>
        <v>2.681560076312129E+30</v>
      </c>
      <c r="K145">
        <v>124</v>
      </c>
      <c r="L145">
        <f t="shared" si="23"/>
        <v>6.5123601853294561E+30</v>
      </c>
      <c r="M145" s="2">
        <f>$M$12^2*$N$12/(4*L145*$L$12)</f>
        <v>4.6066248097858115E-28</v>
      </c>
      <c r="N145">
        <f t="shared" si="21"/>
        <v>62.367671495455198</v>
      </c>
      <c r="O145" s="4">
        <f>$K$12/(4*PI()*$L$12)*N145</f>
        <v>11.488568527353236</v>
      </c>
      <c r="P145" s="1">
        <f t="shared" si="26"/>
        <v>-5.3052480345335413E-56</v>
      </c>
      <c r="Q145" s="1">
        <f t="shared" si="26"/>
        <v>5.4309527150999161E-84</v>
      </c>
      <c r="R145" s="1">
        <f t="shared" si="26"/>
        <v>-4.6909427846536677E-112</v>
      </c>
      <c r="S145" s="1">
        <f t="shared" si="26"/>
        <v>3.4575061460914119E-140</v>
      </c>
      <c r="T145" s="1">
        <f t="shared" si="26"/>
        <v>-2.2121435545238372E-168</v>
      </c>
      <c r="U145" s="1">
        <f t="shared" si="26"/>
        <v>1.24781820992783E-196</v>
      </c>
      <c r="V145" s="1">
        <f t="shared" si="26"/>
        <v>-6.2871269168269437E-225</v>
      </c>
      <c r="W145" s="1">
        <f t="shared" si="26"/>
        <v>2.8604873913409556E-253</v>
      </c>
      <c r="X145" s="1">
        <f t="shared" si="26"/>
        <v>-1.1859472966527667E-281</v>
      </c>
      <c r="Y145" s="1">
        <f t="shared" si="26"/>
        <v>0</v>
      </c>
      <c r="Z145" s="1">
        <f t="shared" si="27"/>
        <v>0</v>
      </c>
      <c r="AA145" s="1">
        <f t="shared" si="27"/>
        <v>0</v>
      </c>
      <c r="AB145" s="1">
        <f t="shared" si="27"/>
        <v>0</v>
      </c>
      <c r="AC145" s="1">
        <f t="shared" si="27"/>
        <v>0</v>
      </c>
      <c r="AD145" s="1">
        <f t="shared" si="27"/>
        <v>0</v>
      </c>
      <c r="AE145" s="1">
        <f t="shared" si="27"/>
        <v>0</v>
      </c>
      <c r="AF145" s="1">
        <f t="shared" si="27"/>
        <v>0</v>
      </c>
      <c r="AG145" s="1">
        <f t="shared" si="27"/>
        <v>0</v>
      </c>
    </row>
    <row r="146" spans="8:33" x14ac:dyDescent="0.25">
      <c r="H146">
        <f t="shared" si="20"/>
        <v>1.281367166094916E+26</v>
      </c>
      <c r="I146">
        <v>61</v>
      </c>
      <c r="J146">
        <f t="shared" si="18"/>
        <v>4.5586521297306185E+30</v>
      </c>
      <c r="K146">
        <v>125</v>
      </c>
      <c r="L146">
        <f t="shared" si="23"/>
        <v>1.1071012315060075E+31</v>
      </c>
      <c r="M146" s="2">
        <f>$M$12^2*$N$12/(4*L146*$L$12)</f>
        <v>2.7097792998740068E-28</v>
      </c>
      <c r="N146">
        <f t="shared" si="21"/>
        <v>62.898299746517374</v>
      </c>
      <c r="O146" s="4">
        <f>$K$12/(4*PI()*$L$12)*N146</f>
        <v>11.586314023997625</v>
      </c>
      <c r="P146" s="1">
        <f t="shared" si="26"/>
        <v>-1.8357259635064157E-56</v>
      </c>
      <c r="Q146" s="1">
        <f t="shared" si="26"/>
        <v>1.1054249369224338E-84</v>
      </c>
      <c r="R146" s="1">
        <f t="shared" si="26"/>
        <v>-5.6164830218192638E-113</v>
      </c>
      <c r="S146" s="1">
        <f t="shared" si="26"/>
        <v>2.4351087088991437E-141</v>
      </c>
      <c r="T146" s="1">
        <f t="shared" si="26"/>
        <v>-9.1647321837747505E-170</v>
      </c>
      <c r="U146" s="1">
        <f t="shared" si="26"/>
        <v>3.0409471298549288E-198</v>
      </c>
      <c r="V146" s="1">
        <f t="shared" si="26"/>
        <v>-9.012823295538299E-227</v>
      </c>
      <c r="W146" s="1">
        <f t="shared" si="26"/>
        <v>2.4121246419429047E-255</v>
      </c>
      <c r="X146" s="1">
        <f t="shared" si="26"/>
        <v>-5.882692881107596E-284</v>
      </c>
      <c r="Y146" s="1">
        <f t="shared" si="26"/>
        <v>0</v>
      </c>
      <c r="Z146" s="1">
        <f t="shared" si="27"/>
        <v>0</v>
      </c>
      <c r="AA146" s="1">
        <f t="shared" si="27"/>
        <v>0</v>
      </c>
      <c r="AB146" s="1">
        <f t="shared" si="27"/>
        <v>0</v>
      </c>
      <c r="AC146" s="1">
        <f t="shared" si="27"/>
        <v>0</v>
      </c>
      <c r="AD146" s="1">
        <f t="shared" si="27"/>
        <v>0</v>
      </c>
      <c r="AE146" s="1">
        <f t="shared" si="27"/>
        <v>0</v>
      </c>
      <c r="AF146" s="1">
        <f t="shared" si="27"/>
        <v>0</v>
      </c>
      <c r="AG146" s="1">
        <f t="shared" si="27"/>
        <v>0</v>
      </c>
    </row>
    <row r="147" spans="8:33" x14ac:dyDescent="0.25">
      <c r="H147">
        <f t="shared" si="20"/>
        <v>2.1783241823613572E+26</v>
      </c>
      <c r="I147">
        <v>62</v>
      </c>
      <c r="J147">
        <f t="shared" si="18"/>
        <v>7.7497086205420506E+30</v>
      </c>
      <c r="K147">
        <v>126</v>
      </c>
      <c r="L147">
        <f t="shared" si="23"/>
        <v>1.8820720935602125E+31</v>
      </c>
      <c r="M147" s="2">
        <f>$M$12^2*$N$12/(4*L147*$L$12)</f>
        <v>1.5939878234552984E-28</v>
      </c>
      <c r="N147">
        <f t="shared" si="21"/>
        <v>63.428927997579535</v>
      </c>
      <c r="O147" s="4">
        <f>$K$12/(4*PI()*$L$12)*N147</f>
        <v>11.684059520642011</v>
      </c>
      <c r="P147" s="1">
        <f t="shared" si="26"/>
        <v>-6.3519929533093987E-57</v>
      </c>
      <c r="Q147" s="1">
        <f t="shared" si="26"/>
        <v>2.2499998716108981E-85</v>
      </c>
      <c r="R147" s="1">
        <f t="shared" si="26"/>
        <v>-6.7246357464820431E-114</v>
      </c>
      <c r="S147" s="1">
        <f t="shared" si="26"/>
        <v>1.7150379995303375E-142</v>
      </c>
      <c r="T147" s="1">
        <f t="shared" si="26"/>
        <v>-3.7968745666867937E-171</v>
      </c>
      <c r="U147" s="1">
        <f t="shared" si="26"/>
        <v>7.4108226446765644E-200</v>
      </c>
      <c r="V147" s="1">
        <f t="shared" si="26"/>
        <v>-1.2920207406532601E-228</v>
      </c>
      <c r="W147" s="1">
        <f t="shared" si="26"/>
        <v>2.034039830373326E-257</v>
      </c>
      <c r="X147" s="1">
        <f t="shared" si="26"/>
        <v>-2.9180112498343463E-286</v>
      </c>
      <c r="Y147" s="1">
        <f t="shared" si="26"/>
        <v>0</v>
      </c>
      <c r="Z147" s="1">
        <f t="shared" si="27"/>
        <v>0</v>
      </c>
      <c r="AA147" s="1">
        <f t="shared" si="27"/>
        <v>0</v>
      </c>
      <c r="AB147" s="1">
        <f t="shared" si="27"/>
        <v>0</v>
      </c>
      <c r="AC147" s="1">
        <f t="shared" si="27"/>
        <v>0</v>
      </c>
      <c r="AD147" s="1">
        <f t="shared" si="27"/>
        <v>0</v>
      </c>
      <c r="AE147" s="1">
        <f t="shared" si="27"/>
        <v>0</v>
      </c>
      <c r="AF147" s="1">
        <f t="shared" si="27"/>
        <v>0</v>
      </c>
      <c r="AG147" s="1">
        <f t="shared" si="27"/>
        <v>0</v>
      </c>
    </row>
    <row r="148" spans="8:33" x14ac:dyDescent="0.25">
      <c r="H148">
        <f t="shared" si="20"/>
        <v>3.7031511100143067E+26</v>
      </c>
      <c r="I148">
        <v>63</v>
      </c>
      <c r="J148">
        <f t="shared" si="18"/>
        <v>1.3174504654921487E+31</v>
      </c>
      <c r="K148">
        <v>127</v>
      </c>
      <c r="L148">
        <f t="shared" si="23"/>
        <v>3.1995225590523612E+31</v>
      </c>
      <c r="M148" s="2">
        <f>$M$12^2*$N$12/(4*L148*$L$12)</f>
        <v>9.3763989615017557E-29</v>
      </c>
      <c r="N148">
        <f t="shared" si="21"/>
        <v>63.959556248641718</v>
      </c>
      <c r="O148" s="4">
        <f>$K$12/(4*PI()*$L$12)*N148</f>
        <v>11.781805017286402</v>
      </c>
      <c r="P148" s="1">
        <f t="shared" si="26"/>
        <v>-2.1979214371312801E-57</v>
      </c>
      <c r="Q148" s="1">
        <f t="shared" si="26"/>
        <v>4.579686284573374E-86</v>
      </c>
      <c r="R148" s="1">
        <f t="shared" si="26"/>
        <v>-8.0514310730020534E-115</v>
      </c>
      <c r="S148" s="1">
        <f t="shared" si="26"/>
        <v>1.2078948792239905E-143</v>
      </c>
      <c r="T148" s="1">
        <f t="shared" si="26"/>
        <v>-1.5730144848832102E-172</v>
      </c>
      <c r="U148" s="1">
        <f t="shared" si="26"/>
        <v>1.806025883569733E-201</v>
      </c>
      <c r="V148" s="1">
        <f t="shared" si="26"/>
        <v>-1.8521583520943712E-230</v>
      </c>
      <c r="W148" s="1">
        <f t="shared" si="26"/>
        <v>1.715217348060688E-259</v>
      </c>
      <c r="X148" s="1">
        <f t="shared" si="26"/>
        <v>-1.4474305944995427E-288</v>
      </c>
      <c r="Y148" s="1">
        <f t="shared" si="26"/>
        <v>0</v>
      </c>
      <c r="Z148" s="1">
        <f t="shared" si="27"/>
        <v>0</v>
      </c>
      <c r="AA148" s="1">
        <f t="shared" si="27"/>
        <v>0</v>
      </c>
      <c r="AB148" s="1">
        <f t="shared" si="27"/>
        <v>0</v>
      </c>
      <c r="AC148" s="1">
        <f t="shared" si="27"/>
        <v>0</v>
      </c>
      <c r="AD148" s="1">
        <f t="shared" si="27"/>
        <v>0</v>
      </c>
      <c r="AE148" s="1">
        <f t="shared" si="27"/>
        <v>0</v>
      </c>
      <c r="AF148" s="1">
        <f t="shared" si="27"/>
        <v>0</v>
      </c>
      <c r="AG148" s="1">
        <f t="shared" si="27"/>
        <v>0</v>
      </c>
    </row>
    <row r="149" spans="8:33" x14ac:dyDescent="0.25">
      <c r="H149">
        <f t="shared" si="20"/>
        <v>6.2953568870243213E+26</v>
      </c>
      <c r="I149">
        <v>64</v>
      </c>
      <c r="J149">
        <f t="shared" si="18"/>
        <v>2.2396657913366529E+31</v>
      </c>
      <c r="K149">
        <v>128</v>
      </c>
      <c r="L149">
        <f t="shared" si="23"/>
        <v>5.4391883503890141E+31</v>
      </c>
      <c r="M149" s="2">
        <f>$M$12^2*$N$12/(4*L149*$L$12)</f>
        <v>5.5155288008833855E-29</v>
      </c>
      <c r="N149">
        <f t="shared" si="21"/>
        <v>64.490184499703886</v>
      </c>
      <c r="O149" s="4">
        <f>$K$12/(4*PI()*$L$12)*N149</f>
        <v>11.87955051393079</v>
      </c>
      <c r="P149" s="1">
        <f t="shared" si="26"/>
        <v>-7.6052644883435289E-58</v>
      </c>
      <c r="Q149" s="1">
        <f t="shared" si="26"/>
        <v>9.3215678497320843E-87</v>
      </c>
      <c r="R149" s="1">
        <f t="shared" si="26"/>
        <v>-9.6400079896098609E-116</v>
      </c>
      <c r="S149" s="1">
        <f t="shared" si="26"/>
        <v>8.5071586731902613E-145</v>
      </c>
      <c r="T149" s="1">
        <f t="shared" si="26"/>
        <v>-6.5168720382869127E-174</v>
      </c>
      <c r="U149" s="1">
        <f t="shared" si="26"/>
        <v>4.4013055614909898E-203</v>
      </c>
      <c r="V149" s="1">
        <f t="shared" si="26"/>
        <v>-2.655135829706913E-232</v>
      </c>
      <c r="W149" s="1">
        <f t="shared" si="26"/>
        <v>1.44636821125984E-261</v>
      </c>
      <c r="X149" s="1">
        <f t="shared" si="26"/>
        <v>-7.1797369732972499E-291</v>
      </c>
      <c r="Y149" s="1">
        <f t="shared" si="26"/>
        <v>0</v>
      </c>
      <c r="Z149" s="1">
        <f t="shared" si="27"/>
        <v>0</v>
      </c>
      <c r="AA149" s="1">
        <f t="shared" si="27"/>
        <v>0</v>
      </c>
      <c r="AB149" s="1">
        <f t="shared" si="27"/>
        <v>0</v>
      </c>
      <c r="AC149" s="1">
        <f t="shared" si="27"/>
        <v>0</v>
      </c>
      <c r="AD149" s="1">
        <f t="shared" si="27"/>
        <v>0</v>
      </c>
      <c r="AE149" s="1">
        <f t="shared" si="27"/>
        <v>0</v>
      </c>
      <c r="AF149" s="1">
        <f t="shared" si="27"/>
        <v>0</v>
      </c>
      <c r="AG149" s="1">
        <f t="shared" si="27"/>
        <v>0</v>
      </c>
    </row>
    <row r="150" spans="8:33" x14ac:dyDescent="0.25">
      <c r="H150">
        <f t="shared" si="20"/>
        <v>1.0702106707941347E+27</v>
      </c>
      <c r="I150">
        <v>65</v>
      </c>
      <c r="J150">
        <f t="shared" ref="J150:J213" si="28">L150-L149</f>
        <v>3.80743184527231E+31</v>
      </c>
      <c r="K150">
        <v>129</v>
      </c>
      <c r="L150">
        <f t="shared" si="23"/>
        <v>9.2466201956613241E+31</v>
      </c>
      <c r="M150" s="2">
        <f>$M$12^2*$N$12/(4*L150*$L$12)</f>
        <v>3.2444287064019912E-29</v>
      </c>
      <c r="N150">
        <f t="shared" si="21"/>
        <v>65.020812750766055</v>
      </c>
      <c r="O150" s="4">
        <f>$K$12/(4*PI()*$L$12)*N150</f>
        <v>11.977296010575179</v>
      </c>
      <c r="P150" s="1">
        <f t="shared" si="26"/>
        <v>-2.6315794077313243E-58</v>
      </c>
      <c r="Q150" s="1">
        <f t="shared" si="26"/>
        <v>1.897327060804413E-87</v>
      </c>
      <c r="R150" s="1">
        <f t="shared" si="26"/>
        <v>-1.1542016965325912E-116</v>
      </c>
      <c r="S150" s="1">
        <f t="shared" si="26"/>
        <v>5.9915601875331497E-146</v>
      </c>
      <c r="T150" s="1">
        <f t="shared" si="26"/>
        <v>-2.6998874817455345E-175</v>
      </c>
      <c r="U150" s="1">
        <f t="shared" si="26"/>
        <v>1.0726031571221135E-204</v>
      </c>
      <c r="V150" s="1">
        <f t="shared" si="26"/>
        <v>-3.8062330179391764E-234</v>
      </c>
      <c r="W150" s="1">
        <f t="shared" si="26"/>
        <v>1.2196594238673529E-263</v>
      </c>
      <c r="X150" s="1">
        <f t="shared" si="26"/>
        <v>-3.5613882421460588E-293</v>
      </c>
      <c r="Y150" s="1">
        <f t="shared" si="26"/>
        <v>0</v>
      </c>
      <c r="Z150" s="1">
        <f t="shared" si="27"/>
        <v>0</v>
      </c>
      <c r="AA150" s="1">
        <f t="shared" si="27"/>
        <v>0</v>
      </c>
      <c r="AB150" s="1">
        <f t="shared" si="27"/>
        <v>0</v>
      </c>
      <c r="AC150" s="1">
        <f t="shared" si="27"/>
        <v>0</v>
      </c>
      <c r="AD150" s="1">
        <f t="shared" si="27"/>
        <v>0</v>
      </c>
      <c r="AE150" s="1">
        <f t="shared" si="27"/>
        <v>0</v>
      </c>
      <c r="AF150" s="1">
        <f t="shared" si="27"/>
        <v>0</v>
      </c>
      <c r="AG150" s="1">
        <f t="shared" si="27"/>
        <v>0</v>
      </c>
    </row>
    <row r="151" spans="8:33" x14ac:dyDescent="0.25">
      <c r="H151">
        <f t="shared" ref="H151:H209" si="29">L151/86400</f>
        <v>1.8193581403500291E+27</v>
      </c>
      <c r="I151">
        <v>66</v>
      </c>
      <c r="J151">
        <f t="shared" si="28"/>
        <v>6.4726341369629265E+31</v>
      </c>
      <c r="K151">
        <v>130</v>
      </c>
      <c r="L151">
        <f t="shared" si="23"/>
        <v>1.5719254332624251E+32</v>
      </c>
      <c r="M151" s="2">
        <f>$M$12^2*$N$12/(4*L151*$L$12)</f>
        <v>1.9084874743541126E-29</v>
      </c>
      <c r="N151">
        <f t="shared" ref="N151:N209" si="30">-$I$7-LN(M151)+M151+SUM(P151:AG151)</f>
        <v>65.551441001828223</v>
      </c>
      <c r="O151" s="4">
        <f>$K$12/(4*PI()*$L$12)*N151</f>
        <v>12.075041507219566</v>
      </c>
      <c r="P151" s="1">
        <f t="shared" si="26"/>
        <v>-9.1058110994163492E-59</v>
      </c>
      <c r="Q151" s="1">
        <f t="shared" si="26"/>
        <v>3.8618503171268341E-88</v>
      </c>
      <c r="R151" s="1">
        <f t="shared" si="26"/>
        <v>-1.3819299296375664E-117</v>
      </c>
      <c r="S151" s="1">
        <f t="shared" si="26"/>
        <v>4.2198335378373693E-147</v>
      </c>
      <c r="T151" s="1">
        <f t="shared" si="26"/>
        <v>-1.1185415903919472E-176</v>
      </c>
      <c r="U151" s="1">
        <f t="shared" si="26"/>
        <v>2.6139460589475422E-206</v>
      </c>
      <c r="V151" s="1">
        <f t="shared" si="26"/>
        <v>-5.4563723726516837E-236</v>
      </c>
      <c r="W151" s="1">
        <f t="shared" si="26"/>
        <v>1.0284857608511178E-265</v>
      </c>
      <c r="X151" s="1">
        <f t="shared" si="26"/>
        <v>-1.7665669729223261E-295</v>
      </c>
      <c r="Y151" s="1">
        <f t="shared" si="26"/>
        <v>0</v>
      </c>
      <c r="Z151" s="1">
        <f t="shared" si="27"/>
        <v>0</v>
      </c>
      <c r="AA151" s="1">
        <f t="shared" si="27"/>
        <v>0</v>
      </c>
      <c r="AB151" s="1">
        <f t="shared" si="27"/>
        <v>0</v>
      </c>
      <c r="AC151" s="1">
        <f t="shared" si="27"/>
        <v>0</v>
      </c>
      <c r="AD151" s="1">
        <f t="shared" si="27"/>
        <v>0</v>
      </c>
      <c r="AE151" s="1">
        <f t="shared" si="27"/>
        <v>0</v>
      </c>
      <c r="AF151" s="1">
        <f t="shared" si="27"/>
        <v>0</v>
      </c>
      <c r="AG151" s="1">
        <f t="shared" si="27"/>
        <v>0</v>
      </c>
    </row>
    <row r="152" spans="8:33" x14ac:dyDescent="0.25">
      <c r="H152">
        <f t="shared" si="29"/>
        <v>3.0929088385950491E+27</v>
      </c>
      <c r="I152">
        <v>67</v>
      </c>
      <c r="J152">
        <f t="shared" si="28"/>
        <v>1.1003478032836973E+32</v>
      </c>
      <c r="K152">
        <v>131</v>
      </c>
      <c r="L152">
        <f t="shared" si="23"/>
        <v>2.6722732365461224E+32</v>
      </c>
      <c r="M152" s="2">
        <f>$M$12^2*$N$12/(4*L152*$L$12)</f>
        <v>1.122639690796537E-29</v>
      </c>
      <c r="N152">
        <f t="shared" si="30"/>
        <v>66.082069252890392</v>
      </c>
      <c r="O152" s="4">
        <f>$K$12/(4*PI()*$L$12)*N152</f>
        <v>12.172787003863954</v>
      </c>
      <c r="P152" s="1">
        <f t="shared" si="26"/>
        <v>-3.1507996883793605E-59</v>
      </c>
      <c r="Q152" s="1">
        <f t="shared" si="26"/>
        <v>7.8604728620533998E-89</v>
      </c>
      <c r="R152" s="1">
        <f t="shared" si="26"/>
        <v>-1.6545897793819127E-118</v>
      </c>
      <c r="S152" s="1">
        <f t="shared" si="26"/>
        <v>2.9720130533126732E-148</v>
      </c>
      <c r="T152" s="1">
        <f t="shared" si="26"/>
        <v>-4.6340275211308488E-178</v>
      </c>
      <c r="U152" s="1">
        <f t="shared" si="26"/>
        <v>6.3702161919979331E-208</v>
      </c>
      <c r="V152" s="1">
        <f t="shared" si="26"/>
        <v>-7.8219066801002456E-238</v>
      </c>
      <c r="W152" s="1">
        <f t="shared" si="26"/>
        <v>8.672773231394674E-268</v>
      </c>
      <c r="X152" s="1">
        <f t="shared" si="26"/>
        <v>-8.7627595129572607E-298</v>
      </c>
      <c r="Y152" s="1">
        <f t="shared" si="26"/>
        <v>0</v>
      </c>
      <c r="Z152" s="1">
        <f t="shared" si="27"/>
        <v>0</v>
      </c>
      <c r="AA152" s="1">
        <f t="shared" si="27"/>
        <v>0</v>
      </c>
      <c r="AB152" s="1">
        <f t="shared" si="27"/>
        <v>0</v>
      </c>
      <c r="AC152" s="1">
        <f t="shared" si="27"/>
        <v>0</v>
      </c>
      <c r="AD152" s="1">
        <f t="shared" si="27"/>
        <v>0</v>
      </c>
      <c r="AE152" s="1">
        <f t="shared" si="27"/>
        <v>0</v>
      </c>
      <c r="AF152" s="1">
        <f t="shared" si="27"/>
        <v>0</v>
      </c>
      <c r="AG152" s="1">
        <f t="shared" si="27"/>
        <v>0</v>
      </c>
    </row>
    <row r="153" spans="8:33" x14ac:dyDescent="0.25">
      <c r="H153">
        <f t="shared" si="29"/>
        <v>5.2579450256115828E+27</v>
      </c>
      <c r="I153">
        <v>68</v>
      </c>
      <c r="J153">
        <f t="shared" si="28"/>
        <v>1.8705912655822854E+32</v>
      </c>
      <c r="K153">
        <v>132</v>
      </c>
      <c r="L153">
        <f t="shared" ref="L153:L209" si="31">L152*1.7</f>
        <v>4.5428645021284078E+32</v>
      </c>
      <c r="M153" s="2">
        <f>$M$12^2*$N$12/(4*L153*$L$12)</f>
        <v>6.6037628870384527E-30</v>
      </c>
      <c r="N153">
        <f t="shared" si="30"/>
        <v>66.61269750395256</v>
      </c>
      <c r="O153" s="4">
        <f>$K$12/(4*PI()*$L$12)*N153</f>
        <v>12.270532500508343</v>
      </c>
      <c r="P153" s="1">
        <f t="shared" si="26"/>
        <v>-1.090242106705661E-59</v>
      </c>
      <c r="Q153" s="1">
        <f t="shared" si="26"/>
        <v>1.5999334138109914E-89</v>
      </c>
      <c r="R153" s="1">
        <f t="shared" si="26"/>
        <v>-1.9810464187233299E-119</v>
      </c>
      <c r="S153" s="1">
        <f t="shared" si="26"/>
        <v>2.0931777307944906E-149</v>
      </c>
      <c r="T153" s="1">
        <f t="shared" si="26"/>
        <v>-1.9198401964716698E-179</v>
      </c>
      <c r="U153" s="1">
        <f t="shared" ref="P153:AD178" si="32">U$21*$M153^U$20/(U$20*FACT(U$20))</f>
        <v>1.5524289108372516E-209</v>
      </c>
      <c r="V153" s="1">
        <f t="shared" si="32"/>
        <v>-1.1212985466104376E-239</v>
      </c>
      <c r="W153" s="1">
        <f t="shared" si="32"/>
        <v>7.3133725702678162E-270</v>
      </c>
      <c r="X153" s="1">
        <f t="shared" si="32"/>
        <v>-4.3466200522757666E-300</v>
      </c>
      <c r="Y153" s="1">
        <f t="shared" si="32"/>
        <v>0</v>
      </c>
      <c r="Z153" s="1">
        <f t="shared" si="27"/>
        <v>0</v>
      </c>
      <c r="AA153" s="1">
        <f t="shared" si="27"/>
        <v>0</v>
      </c>
      <c r="AB153" s="1">
        <f t="shared" si="27"/>
        <v>0</v>
      </c>
      <c r="AC153" s="1">
        <f t="shared" si="27"/>
        <v>0</v>
      </c>
      <c r="AD153" s="1">
        <f t="shared" si="27"/>
        <v>0</v>
      </c>
      <c r="AE153" s="1">
        <f t="shared" si="27"/>
        <v>0</v>
      </c>
      <c r="AF153" s="1">
        <f t="shared" si="27"/>
        <v>0</v>
      </c>
      <c r="AG153" s="1">
        <f t="shared" si="27"/>
        <v>0</v>
      </c>
    </row>
    <row r="154" spans="8:33" x14ac:dyDescent="0.25">
      <c r="H154">
        <f t="shared" si="29"/>
        <v>8.9385065435396912E+27</v>
      </c>
      <c r="I154">
        <v>69</v>
      </c>
      <c r="J154">
        <f t="shared" si="28"/>
        <v>3.180005151489885E+32</v>
      </c>
      <c r="K154">
        <v>133</v>
      </c>
      <c r="L154">
        <f t="shared" si="31"/>
        <v>7.7228696536182928E+32</v>
      </c>
      <c r="M154" s="2">
        <f>$M$12^2*$N$12/(4*L154*$L$12)</f>
        <v>3.8845664041402668E-30</v>
      </c>
      <c r="N154">
        <f t="shared" si="30"/>
        <v>67.143325755014729</v>
      </c>
      <c r="O154" s="4">
        <f>$K$12/(4*PI()*$L$12)*N154</f>
        <v>12.368277997152731</v>
      </c>
      <c r="P154" s="1">
        <f t="shared" si="32"/>
        <v>-3.7724640370438107E-60</v>
      </c>
      <c r="Q154" s="1">
        <f t="shared" si="32"/>
        <v>3.2565304575839445E-90</v>
      </c>
      <c r="R154" s="1">
        <f t="shared" si="32"/>
        <v>-2.3719141517981475E-120</v>
      </c>
      <c r="S154" s="1">
        <f t="shared" si="32"/>
        <v>1.4742172844127904E-150</v>
      </c>
      <c r="T154" s="1">
        <f t="shared" si="32"/>
        <v>-7.9537429658789204E-181</v>
      </c>
      <c r="U154" s="1">
        <f t="shared" si="32"/>
        <v>3.7832868627453324E-211</v>
      </c>
      <c r="V154" s="1">
        <f t="shared" si="32"/>
        <v>-1.6074219267143789E-241</v>
      </c>
      <c r="W154" s="1">
        <f t="shared" si="32"/>
        <v>6.1670491000425617E-272</v>
      </c>
      <c r="X154" s="1">
        <f t="shared" si="32"/>
        <v>-2.1560680572037922E-302</v>
      </c>
      <c r="Y154" s="1">
        <f t="shared" si="32"/>
        <v>0</v>
      </c>
      <c r="Z154" s="1">
        <f t="shared" si="27"/>
        <v>0</v>
      </c>
      <c r="AA154" s="1">
        <f t="shared" si="27"/>
        <v>0</v>
      </c>
      <c r="AB154" s="1">
        <f t="shared" si="27"/>
        <v>0</v>
      </c>
      <c r="AC154" s="1">
        <f t="shared" si="27"/>
        <v>0</v>
      </c>
      <c r="AD154" s="1">
        <f t="shared" si="27"/>
        <v>0</v>
      </c>
      <c r="AE154" s="1">
        <f t="shared" si="27"/>
        <v>0</v>
      </c>
      <c r="AF154" s="1">
        <f t="shared" si="27"/>
        <v>0</v>
      </c>
      <c r="AG154" s="1">
        <f t="shared" si="27"/>
        <v>0</v>
      </c>
    </row>
    <row r="155" spans="8:33" x14ac:dyDescent="0.25">
      <c r="H155">
        <f t="shared" si="29"/>
        <v>1.5195461124017472E+28</v>
      </c>
      <c r="I155">
        <v>70</v>
      </c>
      <c r="J155">
        <f t="shared" si="28"/>
        <v>5.4060087575328035E+32</v>
      </c>
      <c r="K155">
        <v>134</v>
      </c>
      <c r="L155">
        <f t="shared" si="31"/>
        <v>1.3128878411151096E+33</v>
      </c>
      <c r="M155" s="2">
        <f>$M$12^2*$N$12/(4*L155*$L$12)</f>
        <v>2.2850390612589805E-30</v>
      </c>
      <c r="N155">
        <f t="shared" si="30"/>
        <v>67.673954006076897</v>
      </c>
      <c r="O155" s="4">
        <f>$K$12/(4*PI()*$L$12)*N155</f>
        <v>12.466023493797119</v>
      </c>
      <c r="P155" s="1">
        <f t="shared" si="32"/>
        <v>-1.3053508778698308E-60</v>
      </c>
      <c r="Q155" s="1">
        <f t="shared" si="32"/>
        <v>6.6283949879583653E-91</v>
      </c>
      <c r="R155" s="1">
        <f t="shared" si="32"/>
        <v>-2.8399015239258964E-121</v>
      </c>
      <c r="S155" s="1">
        <f t="shared" si="32"/>
        <v>1.0382857459679325E-151</v>
      </c>
      <c r="T155" s="1">
        <f t="shared" si="32"/>
        <v>-3.2951715087293682E-182</v>
      </c>
      <c r="U155" s="1">
        <f t="shared" si="32"/>
        <v>9.2199129930542368E-213</v>
      </c>
      <c r="V155" s="1">
        <f t="shared" si="32"/>
        <v>-2.3042973330276078E-243</v>
      </c>
      <c r="W155" s="1">
        <f t="shared" si="32"/>
        <v>5.2004043602202253E-274</v>
      </c>
      <c r="X155" s="1">
        <f t="shared" si="32"/>
        <v>-1.0694814387700259E-304</v>
      </c>
      <c r="Y155" s="1">
        <f t="shared" si="32"/>
        <v>0</v>
      </c>
      <c r="Z155" s="1">
        <f t="shared" si="27"/>
        <v>0</v>
      </c>
      <c r="AA155" s="1">
        <f t="shared" si="27"/>
        <v>0</v>
      </c>
      <c r="AB155" s="1">
        <f t="shared" si="27"/>
        <v>0</v>
      </c>
      <c r="AC155" s="1">
        <f t="shared" si="27"/>
        <v>0</v>
      </c>
      <c r="AD155" s="1">
        <f t="shared" si="27"/>
        <v>0</v>
      </c>
      <c r="AE155" s="1">
        <f t="shared" si="27"/>
        <v>0</v>
      </c>
      <c r="AF155" s="1">
        <f t="shared" si="27"/>
        <v>0</v>
      </c>
      <c r="AG155" s="1">
        <f t="shared" si="27"/>
        <v>0</v>
      </c>
    </row>
    <row r="156" spans="8:33" x14ac:dyDescent="0.25">
      <c r="H156">
        <f t="shared" si="29"/>
        <v>2.5832283910829702E+28</v>
      </c>
      <c r="I156">
        <v>71</v>
      </c>
      <c r="J156">
        <f t="shared" si="28"/>
        <v>9.1902148878057656E+32</v>
      </c>
      <c r="K156">
        <v>135</v>
      </c>
      <c r="L156">
        <f t="shared" si="31"/>
        <v>2.2319093298956862E+33</v>
      </c>
      <c r="M156" s="2">
        <f>$M$12^2*$N$12/(4*L156*$L$12)</f>
        <v>1.3441406242699888E-30</v>
      </c>
      <c r="N156">
        <f t="shared" si="30"/>
        <v>68.20458225713908</v>
      </c>
      <c r="O156" s="4">
        <f>$K$12/(4*PI()*$L$12)*N156</f>
        <v>12.56376899044151</v>
      </c>
      <c r="P156" s="1">
        <f t="shared" si="32"/>
        <v>-4.5167850445322875E-61</v>
      </c>
      <c r="Q156" s="1">
        <f t="shared" si="32"/>
        <v>1.3491542821002173E-91</v>
      </c>
      <c r="R156" s="1">
        <f t="shared" si="32"/>
        <v>-3.4002245230850899E-122</v>
      </c>
      <c r="S156" s="1">
        <f t="shared" si="32"/>
        <v>7.3126078609883484E-153</v>
      </c>
      <c r="T156" s="1">
        <f t="shared" si="32"/>
        <v>-1.3651629576820147E-183</v>
      </c>
      <c r="U156" s="1">
        <f t="shared" si="32"/>
        <v>2.2469032532681231E-214</v>
      </c>
      <c r="V156" s="1">
        <f t="shared" si="32"/>
        <v>-3.3032933735397792E-245</v>
      </c>
      <c r="W156" s="1">
        <f t="shared" si="32"/>
        <v>4.3852748812411618E-276</v>
      </c>
      <c r="X156" s="1">
        <f t="shared" si="32"/>
        <v>-5.3049835048202962E-307</v>
      </c>
      <c r="Y156" s="1">
        <f t="shared" si="32"/>
        <v>0</v>
      </c>
      <c r="Z156" s="1">
        <f t="shared" si="27"/>
        <v>0</v>
      </c>
      <c r="AA156" s="1">
        <f t="shared" si="27"/>
        <v>0</v>
      </c>
      <c r="AB156" s="1">
        <f t="shared" si="27"/>
        <v>0</v>
      </c>
      <c r="AC156" s="1">
        <f t="shared" si="27"/>
        <v>0</v>
      </c>
      <c r="AD156" s="1">
        <f t="shared" si="27"/>
        <v>0</v>
      </c>
      <c r="AE156" s="1">
        <f t="shared" si="27"/>
        <v>0</v>
      </c>
      <c r="AF156" s="1">
        <f t="shared" si="27"/>
        <v>0</v>
      </c>
      <c r="AG156" s="1">
        <f t="shared" si="27"/>
        <v>0</v>
      </c>
    </row>
    <row r="157" spans="8:33" x14ac:dyDescent="0.25">
      <c r="H157">
        <f t="shared" si="29"/>
        <v>4.391488264841049E+28</v>
      </c>
      <c r="I157">
        <v>72</v>
      </c>
      <c r="J157">
        <f t="shared" si="28"/>
        <v>1.5623365309269805E+33</v>
      </c>
      <c r="K157">
        <v>136</v>
      </c>
      <c r="L157">
        <f t="shared" si="31"/>
        <v>3.7942458608226667E+33</v>
      </c>
      <c r="M157" s="2">
        <f>$M$12^2*$N$12/(4*L157*$L$12)</f>
        <v>7.9067095545293446E-31</v>
      </c>
      <c r="N157">
        <f t="shared" si="30"/>
        <v>68.735210508201249</v>
      </c>
      <c r="O157" s="4">
        <f>$K$12/(4*PI()*$L$12)*N157</f>
        <v>12.661514487085897</v>
      </c>
      <c r="P157" s="1">
        <f t="shared" si="32"/>
        <v>-1.5629013994921407E-61</v>
      </c>
      <c r="Q157" s="1">
        <f t="shared" si="32"/>
        <v>2.7460905395892874E-92</v>
      </c>
      <c r="R157" s="1">
        <f t="shared" si="32"/>
        <v>-4.071101307557486E-123</v>
      </c>
      <c r="S157" s="1">
        <f t="shared" si="32"/>
        <v>5.1502424969474697E-154</v>
      </c>
      <c r="T157" s="1">
        <f t="shared" si="32"/>
        <v>-5.6557599387163368E-185</v>
      </c>
      <c r="U157" s="1">
        <f t="shared" si="32"/>
        <v>5.4757287117027873E-216</v>
      </c>
      <c r="V157" s="1">
        <f t="shared" si="32"/>
        <v>-4.7353902446846501E-247</v>
      </c>
      <c r="W157" s="1">
        <f t="shared" si="32"/>
        <v>3.6979116337850046E-278</v>
      </c>
      <c r="X157" s="1">
        <f t="shared" si="32"/>
        <v>0</v>
      </c>
      <c r="Y157" s="1">
        <f t="shared" si="32"/>
        <v>0</v>
      </c>
      <c r="Z157" s="1">
        <f t="shared" si="27"/>
        <v>0</v>
      </c>
      <c r="AA157" s="1">
        <f t="shared" si="27"/>
        <v>0</v>
      </c>
      <c r="AB157" s="1">
        <f t="shared" si="27"/>
        <v>0</v>
      </c>
      <c r="AC157" s="1">
        <f t="shared" si="27"/>
        <v>0</v>
      </c>
      <c r="AD157" s="1">
        <f t="shared" si="27"/>
        <v>0</v>
      </c>
      <c r="AE157" s="1">
        <f t="shared" si="27"/>
        <v>0</v>
      </c>
      <c r="AF157" s="1">
        <f t="shared" si="27"/>
        <v>0</v>
      </c>
      <c r="AG157" s="1">
        <f t="shared" si="27"/>
        <v>0</v>
      </c>
    </row>
    <row r="158" spans="8:33" x14ac:dyDescent="0.25">
      <c r="H158">
        <f t="shared" si="29"/>
        <v>7.4655300502297847E+28</v>
      </c>
      <c r="I158">
        <v>73</v>
      </c>
      <c r="J158">
        <f t="shared" si="28"/>
        <v>2.6559721025758671E+33</v>
      </c>
      <c r="K158">
        <v>137</v>
      </c>
      <c r="L158">
        <f t="shared" si="31"/>
        <v>6.4502179633985338E+33</v>
      </c>
      <c r="M158" s="2">
        <f>$M$12^2*$N$12/(4*L158*$L$12)</f>
        <v>4.6510056203113791E-31</v>
      </c>
      <c r="N158">
        <f t="shared" si="30"/>
        <v>69.265838759263417</v>
      </c>
      <c r="O158" s="4">
        <f>$K$12/(4*PI()*$L$12)*N158</f>
        <v>12.759259983730287</v>
      </c>
      <c r="P158" s="1">
        <f t="shared" si="32"/>
        <v>-5.4079633200420093E-62</v>
      </c>
      <c r="Q158" s="1">
        <f t="shared" si="32"/>
        <v>5.5894372879895927E-93</v>
      </c>
      <c r="R158" s="1">
        <f t="shared" si="32"/>
        <v>-4.8743445451532989E-124</v>
      </c>
      <c r="S158" s="1">
        <f t="shared" si="32"/>
        <v>3.6272966199747365E-155</v>
      </c>
      <c r="T158" s="1">
        <f t="shared" si="32"/>
        <v>-2.3431356897276346E-186</v>
      </c>
      <c r="U158" s="1">
        <f t="shared" si="32"/>
        <v>1.3344412973969887E-217</v>
      </c>
      <c r="V158" s="1">
        <f t="shared" si="32"/>
        <v>-6.7883527842473481E-249</v>
      </c>
      <c r="W158" s="1">
        <f t="shared" si="32"/>
        <v>3.1182880940435369E-280</v>
      </c>
      <c r="X158" s="1">
        <f t="shared" si="32"/>
        <v>0</v>
      </c>
      <c r="Y158" s="1">
        <f t="shared" si="32"/>
        <v>0</v>
      </c>
      <c r="Z158" s="1">
        <f t="shared" si="27"/>
        <v>0</v>
      </c>
      <c r="AA158" s="1">
        <f t="shared" si="27"/>
        <v>0</v>
      </c>
      <c r="AB158" s="1">
        <f t="shared" si="27"/>
        <v>0</v>
      </c>
      <c r="AC158" s="1">
        <f t="shared" si="27"/>
        <v>0</v>
      </c>
      <c r="AD158" s="1">
        <f t="shared" si="27"/>
        <v>0</v>
      </c>
      <c r="AE158" s="1">
        <f t="shared" si="27"/>
        <v>0</v>
      </c>
      <c r="AF158" s="1">
        <f t="shared" si="27"/>
        <v>0</v>
      </c>
      <c r="AG158" s="1">
        <f t="shared" si="27"/>
        <v>0</v>
      </c>
    </row>
    <row r="159" spans="8:33" x14ac:dyDescent="0.25">
      <c r="H159">
        <f t="shared" si="29"/>
        <v>1.2691401085390633E+29</v>
      </c>
      <c r="I159">
        <v>74</v>
      </c>
      <c r="J159">
        <f t="shared" si="28"/>
        <v>4.5151525743789735E+33</v>
      </c>
      <c r="K159">
        <v>138</v>
      </c>
      <c r="L159">
        <f t="shared" si="31"/>
        <v>1.0965370537777507E+34</v>
      </c>
      <c r="M159" s="2">
        <f>$M$12^2*$N$12/(4*L159*$L$12)</f>
        <v>2.7358856590066937E-31</v>
      </c>
      <c r="N159">
        <f t="shared" si="30"/>
        <v>69.796467010325586</v>
      </c>
      <c r="O159" s="4">
        <f>$K$12/(4*PI()*$L$12)*N159</f>
        <v>12.857005480374674</v>
      </c>
      <c r="P159" s="1">
        <f t="shared" si="32"/>
        <v>-1.8712675847896228E-62</v>
      </c>
      <c r="Q159" s="1">
        <f t="shared" si="32"/>
        <v>1.1376831443088936E-93</v>
      </c>
      <c r="R159" s="1">
        <f t="shared" si="32"/>
        <v>-5.8360706231406465E-125</v>
      </c>
      <c r="S159" s="1">
        <f t="shared" si="32"/>
        <v>2.5546915076481203E-156</v>
      </c>
      <c r="T159" s="1">
        <f t="shared" si="32"/>
        <v>-9.7074220263342817E-188</v>
      </c>
      <c r="U159" s="1">
        <f t="shared" si="32"/>
        <v>3.2520485764620806E-219</v>
      </c>
      <c r="V159" s="1">
        <f t="shared" si="32"/>
        <v>-9.7313486623672146E-251</v>
      </c>
      <c r="W159" s="1">
        <f t="shared" si="32"/>
        <v>2.6295167652508086E-282</v>
      </c>
      <c r="X159" s="1">
        <f t="shared" si="32"/>
        <v>0</v>
      </c>
      <c r="Y159" s="1">
        <f t="shared" si="32"/>
        <v>0</v>
      </c>
      <c r="Z159" s="1">
        <f t="shared" si="27"/>
        <v>0</v>
      </c>
      <c r="AA159" s="1">
        <f t="shared" si="27"/>
        <v>0</v>
      </c>
      <c r="AB159" s="1">
        <f t="shared" si="27"/>
        <v>0</v>
      </c>
      <c r="AC159" s="1">
        <f t="shared" si="27"/>
        <v>0</v>
      </c>
      <c r="AD159" s="1">
        <f t="shared" si="27"/>
        <v>0</v>
      </c>
      <c r="AE159" s="1">
        <f t="shared" si="27"/>
        <v>0</v>
      </c>
      <c r="AF159" s="1">
        <f t="shared" si="27"/>
        <v>0</v>
      </c>
      <c r="AG159" s="1">
        <f t="shared" si="27"/>
        <v>0</v>
      </c>
    </row>
    <row r="160" spans="8:33" x14ac:dyDescent="0.25">
      <c r="H160">
        <f t="shared" si="29"/>
        <v>2.1575381845164078E+29</v>
      </c>
      <c r="I160">
        <v>75</v>
      </c>
      <c r="J160">
        <f t="shared" si="28"/>
        <v>7.6757593764442554E+33</v>
      </c>
      <c r="K160">
        <v>139</v>
      </c>
      <c r="L160">
        <f t="shared" si="31"/>
        <v>1.8641129914221763E+34</v>
      </c>
      <c r="M160" s="2">
        <f>$M$12^2*$N$12/(4*L160*$L$12)</f>
        <v>1.6093445052980552E-31</v>
      </c>
      <c r="N160">
        <f t="shared" si="30"/>
        <v>70.327095261387754</v>
      </c>
      <c r="O160" s="4">
        <f>$K$12/(4*PI()*$L$12)*N160</f>
        <v>12.954750977019062</v>
      </c>
      <c r="P160" s="1">
        <f t="shared" si="32"/>
        <v>-6.4749743418326055E-63</v>
      </c>
      <c r="Q160" s="1">
        <f t="shared" si="32"/>
        <v>2.3156587508831547E-94</v>
      </c>
      <c r="R160" s="1">
        <f t="shared" si="32"/>
        <v>-6.9875487878984306E-126</v>
      </c>
      <c r="S160" s="1">
        <f t="shared" si="32"/>
        <v>1.7992597195690281E-157</v>
      </c>
      <c r="T160" s="1">
        <f t="shared" si="32"/>
        <v>-4.0217065879062984E-189</v>
      </c>
      <c r="U160" s="1">
        <f t="shared" si="32"/>
        <v>7.9252792642873376E-221</v>
      </c>
      <c r="V160" s="1">
        <f t="shared" si="32"/>
        <v>-1.395023944664595E-252</v>
      </c>
      <c r="W160" s="1">
        <f t="shared" si="32"/>
        <v>2.2173571556594411E-284</v>
      </c>
      <c r="X160" s="1">
        <f t="shared" si="32"/>
        <v>0</v>
      </c>
      <c r="Y160" s="1">
        <f t="shared" si="32"/>
        <v>0</v>
      </c>
      <c r="Z160" s="1">
        <f t="shared" si="27"/>
        <v>0</v>
      </c>
      <c r="AA160" s="1">
        <f t="shared" si="27"/>
        <v>0</v>
      </c>
      <c r="AB160" s="1">
        <f t="shared" si="27"/>
        <v>0</v>
      </c>
      <c r="AC160" s="1">
        <f t="shared" si="27"/>
        <v>0</v>
      </c>
      <c r="AD160" s="1">
        <f t="shared" si="27"/>
        <v>0</v>
      </c>
      <c r="AE160" s="1">
        <f t="shared" si="27"/>
        <v>0</v>
      </c>
      <c r="AF160" s="1">
        <f t="shared" si="27"/>
        <v>0</v>
      </c>
      <c r="AG160" s="1">
        <f t="shared" si="27"/>
        <v>0</v>
      </c>
    </row>
    <row r="161" spans="8:33" x14ac:dyDescent="0.25">
      <c r="H161">
        <f t="shared" si="29"/>
        <v>3.6678149136778926E+29</v>
      </c>
      <c r="I161">
        <v>76</v>
      </c>
      <c r="J161">
        <f t="shared" si="28"/>
        <v>1.3048790939955232E+34</v>
      </c>
      <c r="K161">
        <v>140</v>
      </c>
      <c r="L161">
        <f t="shared" si="31"/>
        <v>3.1689920854176995E+34</v>
      </c>
      <c r="M161" s="2">
        <f>$M$12^2*$N$12/(4*L161*$L$12)</f>
        <v>9.4667323841062061E-32</v>
      </c>
      <c r="N161">
        <f t="shared" si="30"/>
        <v>70.857723512449923</v>
      </c>
      <c r="O161" s="4">
        <f>$K$12/(4*PI()*$L$12)*N161</f>
        <v>13.052496473663451</v>
      </c>
      <c r="P161" s="1">
        <f t="shared" si="32"/>
        <v>-2.2404755508071294E-63</v>
      </c>
      <c r="Q161" s="1">
        <f t="shared" si="32"/>
        <v>4.713329433916454E-95</v>
      </c>
      <c r="R161" s="1">
        <f t="shared" si="32"/>
        <v>-8.3662178229408502E-127</v>
      </c>
      <c r="S161" s="1">
        <f t="shared" si="32"/>
        <v>1.2672119231507306E-158</v>
      </c>
      <c r="T161" s="1">
        <f t="shared" si="32"/>
        <v>-1.6661605764467397E-190</v>
      </c>
      <c r="U161" s="1">
        <f t="shared" si="32"/>
        <v>1.9313995452452349E-222</v>
      </c>
      <c r="V161" s="1">
        <f t="shared" si="32"/>
        <v>-1.9998171617398036E-254</v>
      </c>
      <c r="W161" s="1">
        <f t="shared" si="32"/>
        <v>1.8698008777613388E-286</v>
      </c>
      <c r="X161" s="1">
        <f t="shared" si="32"/>
        <v>0</v>
      </c>
      <c r="Y161" s="1">
        <f t="shared" si="32"/>
        <v>0</v>
      </c>
      <c r="Z161" s="1">
        <f t="shared" si="27"/>
        <v>0</v>
      </c>
      <c r="AA161" s="1">
        <f t="shared" si="27"/>
        <v>0</v>
      </c>
      <c r="AB161" s="1">
        <f t="shared" si="27"/>
        <v>0</v>
      </c>
      <c r="AC161" s="1">
        <f t="shared" si="27"/>
        <v>0</v>
      </c>
      <c r="AD161" s="1">
        <f t="shared" si="27"/>
        <v>0</v>
      </c>
      <c r="AE161" s="1">
        <f t="shared" si="27"/>
        <v>0</v>
      </c>
      <c r="AF161" s="1">
        <f t="shared" si="27"/>
        <v>0</v>
      </c>
      <c r="AG161" s="1">
        <f t="shared" si="27"/>
        <v>0</v>
      </c>
    </row>
    <row r="162" spans="8:33" x14ac:dyDescent="0.25">
      <c r="H162">
        <f t="shared" si="29"/>
        <v>6.2352853532524176E+29</v>
      </c>
      <c r="I162">
        <v>77</v>
      </c>
      <c r="J162">
        <f t="shared" si="28"/>
        <v>2.2182944597923894E+34</v>
      </c>
      <c r="K162">
        <v>141</v>
      </c>
      <c r="L162">
        <f t="shared" si="31"/>
        <v>5.3872865452100888E+34</v>
      </c>
      <c r="M162" s="2">
        <f>$M$12^2*$N$12/(4*L162*$L$12)</f>
        <v>5.5686661082977686E-32</v>
      </c>
      <c r="N162">
        <f t="shared" si="30"/>
        <v>71.388351763512091</v>
      </c>
      <c r="O162" s="4">
        <f>$K$12/(4*PI()*$L$12)*N162</f>
        <v>13.150241970307839</v>
      </c>
      <c r="P162" s="1">
        <f t="shared" si="32"/>
        <v>-7.7525105564260534E-64</v>
      </c>
      <c r="Q162" s="1">
        <f t="shared" si="32"/>
        <v>9.5935872866200984E-96</v>
      </c>
      <c r="R162" s="1">
        <f t="shared" si="32"/>
        <v>-1.0016903321249565E-127</v>
      </c>
      <c r="S162" s="1">
        <f t="shared" si="32"/>
        <v>8.9249264056220513E-160</v>
      </c>
      <c r="T162" s="1">
        <f t="shared" si="32"/>
        <v>-6.9027687769499075E-192</v>
      </c>
      <c r="U162" s="1">
        <f t="shared" si="32"/>
        <v>4.7068425969326927E-224</v>
      </c>
      <c r="V162" s="1">
        <f t="shared" si="32"/>
        <v>-2.8668100613503022E-256</v>
      </c>
      <c r="W162" s="1">
        <f t="shared" si="32"/>
        <v>1.5767217805005902E-288</v>
      </c>
      <c r="X162" s="1">
        <f t="shared" si="32"/>
        <v>0</v>
      </c>
      <c r="Y162" s="1">
        <f t="shared" si="32"/>
        <v>0</v>
      </c>
      <c r="Z162" s="1">
        <f t="shared" si="27"/>
        <v>0</v>
      </c>
      <c r="AA162" s="1">
        <f t="shared" si="27"/>
        <v>0</v>
      </c>
      <c r="AB162" s="1">
        <f t="shared" si="27"/>
        <v>0</v>
      </c>
      <c r="AC162" s="1">
        <f t="shared" si="27"/>
        <v>0</v>
      </c>
      <c r="AD162" s="1">
        <f t="shared" si="27"/>
        <v>0</v>
      </c>
      <c r="AE162" s="1">
        <f t="shared" si="27"/>
        <v>0</v>
      </c>
      <c r="AF162" s="1">
        <f t="shared" si="27"/>
        <v>0</v>
      </c>
      <c r="AG162" s="1">
        <f t="shared" si="27"/>
        <v>0</v>
      </c>
    </row>
    <row r="163" spans="8:33" x14ac:dyDescent="0.25">
      <c r="H163">
        <f t="shared" si="29"/>
        <v>1.0599985100529109E+30</v>
      </c>
      <c r="I163">
        <v>78</v>
      </c>
      <c r="J163">
        <f t="shared" si="28"/>
        <v>3.771100581647062E+34</v>
      </c>
      <c r="K163">
        <v>142</v>
      </c>
      <c r="L163">
        <f t="shared" si="31"/>
        <v>9.1583871268571508E+34</v>
      </c>
      <c r="M163" s="2">
        <f>$M$12^2*$N$12/(4*L163*$L$12)</f>
        <v>3.2756859460575115E-32</v>
      </c>
      <c r="N163">
        <f t="shared" si="30"/>
        <v>71.918980014574274</v>
      </c>
      <c r="O163" s="4">
        <f>$K$12/(4*PI()*$L$12)*N163</f>
        <v>13.24798746695223</v>
      </c>
      <c r="P163" s="1">
        <f t="shared" si="32"/>
        <v>-2.6825296042996736E-64</v>
      </c>
      <c r="Q163" s="1">
        <f t="shared" si="32"/>
        <v>1.9526943388194797E-96</v>
      </c>
      <c r="R163" s="1">
        <f t="shared" si="32"/>
        <v>-1.199327512990694E-128</v>
      </c>
      <c r="S163" s="1">
        <f t="shared" si="32"/>
        <v>6.2857924464379577E-161</v>
      </c>
      <c r="T163" s="1">
        <f t="shared" si="32"/>
        <v>-2.8597613856432336E-193</v>
      </c>
      <c r="U163" s="1">
        <f t="shared" si="32"/>
        <v>1.1470628791872853E-225</v>
      </c>
      <c r="V163" s="1">
        <f t="shared" si="32"/>
        <v>-4.1096756669041227E-258</v>
      </c>
      <c r="W163" s="1">
        <f t="shared" si="32"/>
        <v>1.3295809209809744E-290</v>
      </c>
      <c r="X163" s="1">
        <f t="shared" si="32"/>
        <v>0</v>
      </c>
      <c r="Y163" s="1">
        <f t="shared" si="32"/>
        <v>0</v>
      </c>
      <c r="Z163" s="1">
        <f t="shared" si="27"/>
        <v>0</v>
      </c>
      <c r="AA163" s="1">
        <f t="shared" si="27"/>
        <v>0</v>
      </c>
      <c r="AB163" s="1">
        <f t="shared" si="27"/>
        <v>0</v>
      </c>
      <c r="AC163" s="1">
        <f t="shared" si="27"/>
        <v>0</v>
      </c>
      <c r="AD163" s="1">
        <f t="shared" si="27"/>
        <v>0</v>
      </c>
      <c r="AE163" s="1">
        <f t="shared" si="27"/>
        <v>0</v>
      </c>
      <c r="AF163" s="1">
        <f t="shared" si="27"/>
        <v>0</v>
      </c>
      <c r="AG163" s="1">
        <f t="shared" si="27"/>
        <v>0</v>
      </c>
    </row>
    <row r="164" spans="8:33" x14ac:dyDescent="0.25">
      <c r="H164">
        <f t="shared" si="29"/>
        <v>1.8019974670899486E+30</v>
      </c>
      <c r="I164">
        <v>79</v>
      </c>
      <c r="J164">
        <f t="shared" si="28"/>
        <v>6.4108709888000056E+34</v>
      </c>
      <c r="K164">
        <v>143</v>
      </c>
      <c r="L164">
        <f t="shared" si="31"/>
        <v>1.5569258115657156E+35</v>
      </c>
      <c r="M164" s="2">
        <f>$M$12^2*$N$12/(4*L164*$L$12)</f>
        <v>1.9268740859161828E-32</v>
      </c>
      <c r="N164">
        <f t="shared" si="30"/>
        <v>72.449608265636442</v>
      </c>
      <c r="O164" s="4">
        <f>$K$12/(4*PI()*$L$12)*N164</f>
        <v>13.345732963596618</v>
      </c>
      <c r="P164" s="1">
        <f t="shared" si="32"/>
        <v>-9.2821093574383128E-65</v>
      </c>
      <c r="Q164" s="1">
        <f t="shared" si="32"/>
        <v>3.9745457741084435E-97</v>
      </c>
      <c r="R164" s="1">
        <f t="shared" si="32"/>
        <v>-1.4359592353907314E-129</v>
      </c>
      <c r="S164" s="1">
        <f t="shared" si="32"/>
        <v>4.427060222570266E-162</v>
      </c>
      <c r="T164" s="1">
        <f t="shared" si="32"/>
        <v>-1.1847760582862467E-194</v>
      </c>
      <c r="U164" s="1">
        <f t="shared" si="32"/>
        <v>2.7954052461130893E-227</v>
      </c>
      <c r="V164" s="1">
        <f t="shared" si="32"/>
        <v>-5.8913683591540976E-260</v>
      </c>
      <c r="W164" s="1">
        <f t="shared" si="32"/>
        <v>1.1211777799348714E-292</v>
      </c>
      <c r="X164" s="1">
        <f t="shared" si="32"/>
        <v>0</v>
      </c>
      <c r="Y164" s="1">
        <f t="shared" si="32"/>
        <v>0</v>
      </c>
      <c r="Z164" s="1">
        <f t="shared" si="27"/>
        <v>0</v>
      </c>
      <c r="AA164" s="1">
        <f t="shared" si="27"/>
        <v>0</v>
      </c>
      <c r="AB164" s="1">
        <f t="shared" si="27"/>
        <v>0</v>
      </c>
      <c r="AC164" s="1">
        <f t="shared" si="27"/>
        <v>0</v>
      </c>
      <c r="AD164" s="1">
        <f t="shared" si="27"/>
        <v>0</v>
      </c>
      <c r="AE164" s="1">
        <f t="shared" si="27"/>
        <v>0</v>
      </c>
      <c r="AF164" s="1">
        <f t="shared" si="27"/>
        <v>0</v>
      </c>
      <c r="AG164" s="1">
        <f t="shared" si="27"/>
        <v>0</v>
      </c>
    </row>
    <row r="165" spans="8:33" x14ac:dyDescent="0.25">
      <c r="H165">
        <f t="shared" si="29"/>
        <v>3.0633956940529123E+30</v>
      </c>
      <c r="I165">
        <v>80</v>
      </c>
      <c r="J165">
        <f t="shared" si="28"/>
        <v>1.0898480680960008E+35</v>
      </c>
      <c r="K165">
        <v>144</v>
      </c>
      <c r="L165">
        <f t="shared" si="31"/>
        <v>2.6467738796617164E+35</v>
      </c>
      <c r="M165" s="2">
        <f>$M$12^2*$N$12/(4*L165*$L$12)</f>
        <v>1.1334553446565784E-32</v>
      </c>
      <c r="N165">
        <f t="shared" si="30"/>
        <v>72.980236516698611</v>
      </c>
      <c r="O165" s="4">
        <f>$K$12/(4*PI()*$L$12)*N165</f>
        <v>13.443478460241005</v>
      </c>
      <c r="P165" s="1">
        <f t="shared" si="32"/>
        <v>-3.2118025458264074E-65</v>
      </c>
      <c r="Q165" s="1">
        <f t="shared" si="32"/>
        <v>8.0898550256634376E-98</v>
      </c>
      <c r="R165" s="1">
        <f t="shared" si="32"/>
        <v>-1.7192792655628319E-130</v>
      </c>
      <c r="S165" s="1">
        <f t="shared" si="32"/>
        <v>3.1179620360150854E-163</v>
      </c>
      <c r="T165" s="1">
        <f t="shared" si="32"/>
        <v>-4.9084315752188978E-196</v>
      </c>
      <c r="U165" s="1">
        <f t="shared" si="32"/>
        <v>6.8124342891587363E-229</v>
      </c>
      <c r="V165" s="1">
        <f t="shared" si="32"/>
        <v>-8.445489122840772E-262</v>
      </c>
      <c r="W165" s="1">
        <f t="shared" si="32"/>
        <v>9.454404725454688E-295</v>
      </c>
      <c r="X165" s="1">
        <f t="shared" si="32"/>
        <v>0</v>
      </c>
      <c r="Y165" s="1">
        <f t="shared" si="32"/>
        <v>0</v>
      </c>
      <c r="Z165" s="1">
        <f t="shared" si="27"/>
        <v>0</v>
      </c>
      <c r="AA165" s="1">
        <f t="shared" si="27"/>
        <v>0</v>
      </c>
      <c r="AB165" s="1">
        <f t="shared" si="27"/>
        <v>0</v>
      </c>
      <c r="AC165" s="1">
        <f t="shared" si="27"/>
        <v>0</v>
      </c>
      <c r="AD165" s="1">
        <f t="shared" si="27"/>
        <v>0</v>
      </c>
      <c r="AE165" s="1">
        <f t="shared" si="27"/>
        <v>0</v>
      </c>
      <c r="AF165" s="1">
        <f t="shared" si="27"/>
        <v>0</v>
      </c>
      <c r="AG165" s="1">
        <f t="shared" si="27"/>
        <v>0</v>
      </c>
    </row>
    <row r="166" spans="8:33" x14ac:dyDescent="0.25">
      <c r="H166">
        <f t="shared" si="29"/>
        <v>5.2077726798899512E+30</v>
      </c>
      <c r="I166">
        <v>81</v>
      </c>
      <c r="J166">
        <f t="shared" si="28"/>
        <v>1.8527417157632015E+35</v>
      </c>
      <c r="K166">
        <v>145</v>
      </c>
      <c r="L166">
        <f t="shared" si="31"/>
        <v>4.4995155954249179E+35</v>
      </c>
      <c r="M166" s="2">
        <f>$M$12^2*$N$12/(4*L166*$L$12)</f>
        <v>6.6673843803328145E-33</v>
      </c>
      <c r="N166">
        <f t="shared" si="30"/>
        <v>73.510864767760779</v>
      </c>
      <c r="O166" s="4">
        <f>$K$12/(4*PI()*$L$12)*N166</f>
        <v>13.541223956885394</v>
      </c>
      <c r="P166" s="1">
        <f t="shared" si="32"/>
        <v>-1.1113503618776498E-65</v>
      </c>
      <c r="Q166" s="1">
        <f t="shared" si="32"/>
        <v>1.6466222319689473E-98</v>
      </c>
      <c r="R166" s="1">
        <f t="shared" si="32"/>
        <v>-2.0584993780759721E-131</v>
      </c>
      <c r="S166" s="1">
        <f t="shared" si="32"/>
        <v>2.195969056049368E-164</v>
      </c>
      <c r="T166" s="1">
        <f t="shared" si="32"/>
        <v>-2.0335235811107987E-197</v>
      </c>
      <c r="U166" s="1">
        <f t="shared" si="32"/>
        <v>1.6601979626616232E-230</v>
      </c>
      <c r="V166" s="1">
        <f t="shared" si="32"/>
        <v>-1.2106913398683325E-263</v>
      </c>
      <c r="W166" s="1">
        <f t="shared" si="32"/>
        <v>7.9724884235479762E-297</v>
      </c>
      <c r="X166" s="1">
        <f t="shared" si="32"/>
        <v>0</v>
      </c>
      <c r="Y166" s="1">
        <f t="shared" si="32"/>
        <v>0</v>
      </c>
      <c r="Z166" s="1">
        <f t="shared" si="27"/>
        <v>0</v>
      </c>
      <c r="AA166" s="1">
        <f t="shared" si="27"/>
        <v>0</v>
      </c>
      <c r="AB166" s="1">
        <f t="shared" si="27"/>
        <v>0</v>
      </c>
      <c r="AC166" s="1">
        <f t="shared" si="27"/>
        <v>0</v>
      </c>
      <c r="AD166" s="1">
        <f t="shared" ref="Z166:AK198" si="33">AD$21*$M166^AD$20/(AD$20*FACT(AD$20))</f>
        <v>0</v>
      </c>
      <c r="AE166" s="1">
        <f t="shared" si="33"/>
        <v>0</v>
      </c>
      <c r="AF166" s="1">
        <f t="shared" si="33"/>
        <v>0</v>
      </c>
      <c r="AG166" s="1">
        <f t="shared" si="33"/>
        <v>0</v>
      </c>
    </row>
    <row r="167" spans="8:33" x14ac:dyDescent="0.25">
      <c r="H167">
        <f t="shared" si="29"/>
        <v>8.8532135558129158E+30</v>
      </c>
      <c r="I167">
        <v>82</v>
      </c>
      <c r="J167">
        <f t="shared" si="28"/>
        <v>3.1496609167974418E+35</v>
      </c>
      <c r="K167">
        <v>146</v>
      </c>
      <c r="L167">
        <f t="shared" si="31"/>
        <v>7.6491765122223597E+35</v>
      </c>
      <c r="M167" s="2">
        <f>$M$12^2*$N$12/(4*L167*$L$12)</f>
        <v>3.9219908119604794E-33</v>
      </c>
      <c r="N167">
        <f t="shared" si="30"/>
        <v>74.041493018822948</v>
      </c>
      <c r="O167" s="4">
        <f>$K$12/(4*PI()*$L$12)*N167</f>
        <v>13.638969453529782</v>
      </c>
      <c r="P167" s="1">
        <f t="shared" si="32"/>
        <v>-3.8455029822756049E-66</v>
      </c>
      <c r="Q167" s="1">
        <f t="shared" si="32"/>
        <v>3.3515616364114547E-99</v>
      </c>
      <c r="R167" s="1">
        <f t="shared" si="32"/>
        <v>-2.4646488644484287E-132</v>
      </c>
      <c r="S167" s="1">
        <f t="shared" si="32"/>
        <v>1.5466128321720905E-165</v>
      </c>
      <c r="T167" s="1">
        <f t="shared" si="32"/>
        <v>-8.42472405199877E-199</v>
      </c>
      <c r="U167" s="1">
        <f t="shared" si="32"/>
        <v>4.0459212643153021E-232</v>
      </c>
      <c r="V167" s="1">
        <f t="shared" si="32"/>
        <v>-1.7355697214362654E-265</v>
      </c>
      <c r="W167" s="1">
        <f t="shared" si="32"/>
        <v>6.7228528404837937E-299</v>
      </c>
      <c r="X167" s="1">
        <f t="shared" si="32"/>
        <v>0</v>
      </c>
      <c r="Y167" s="1">
        <f t="shared" si="32"/>
        <v>0</v>
      </c>
      <c r="Z167" s="1">
        <f t="shared" si="33"/>
        <v>0</v>
      </c>
      <c r="AA167" s="1">
        <f t="shared" si="33"/>
        <v>0</v>
      </c>
      <c r="AB167" s="1">
        <f t="shared" si="33"/>
        <v>0</v>
      </c>
      <c r="AC167" s="1">
        <f t="shared" si="33"/>
        <v>0</v>
      </c>
      <c r="AD167" s="1">
        <f t="shared" si="33"/>
        <v>0</v>
      </c>
      <c r="AE167" s="1">
        <f t="shared" si="33"/>
        <v>0</v>
      </c>
      <c r="AF167" s="1">
        <f t="shared" si="33"/>
        <v>0</v>
      </c>
      <c r="AG167" s="1">
        <f t="shared" si="33"/>
        <v>0</v>
      </c>
    </row>
    <row r="168" spans="8:33" x14ac:dyDescent="0.25">
      <c r="H168">
        <f t="shared" si="29"/>
        <v>1.5050463044881958E+31</v>
      </c>
      <c r="I168">
        <v>83</v>
      </c>
      <c r="J168">
        <f t="shared" si="28"/>
        <v>5.3544235585556518E+35</v>
      </c>
      <c r="K168">
        <v>147</v>
      </c>
      <c r="L168">
        <f t="shared" si="31"/>
        <v>1.3003600070778011E+36</v>
      </c>
      <c r="M168" s="2">
        <f>$M$12^2*$N$12/(4*L168*$L$12)</f>
        <v>2.307053418800282E-33</v>
      </c>
      <c r="N168">
        <f t="shared" si="30"/>
        <v>74.572121269885116</v>
      </c>
      <c r="O168" s="4">
        <f>$K$12/(4*PI()*$L$12)*N168</f>
        <v>13.73671495017417</v>
      </c>
      <c r="P168" s="1">
        <f t="shared" si="32"/>
        <v>-1.3306238692995173E-66</v>
      </c>
      <c r="Q168" s="1">
        <f t="shared" si="32"/>
        <v>6.8218229928993581E-100</v>
      </c>
      <c r="R168" s="1">
        <f t="shared" si="32"/>
        <v>-2.9509331359160316E-133</v>
      </c>
      <c r="S168" s="1">
        <f t="shared" si="32"/>
        <v>1.0892736607785788E-166</v>
      </c>
      <c r="T168" s="1">
        <f t="shared" si="32"/>
        <v>-3.490295170983776E-200</v>
      </c>
      <c r="U168" s="1">
        <f t="shared" si="32"/>
        <v>9.8599560083757982E-234</v>
      </c>
      <c r="V168" s="1">
        <f t="shared" si="32"/>
        <v>-2.4880018207563495E-267</v>
      </c>
      <c r="W168" s="1">
        <f t="shared" si="32"/>
        <v>5.6690894879577904E-301</v>
      </c>
      <c r="X168" s="1">
        <f t="shared" si="32"/>
        <v>0</v>
      </c>
      <c r="Y168" s="1">
        <f t="shared" si="32"/>
        <v>0</v>
      </c>
      <c r="Z168" s="1">
        <f t="shared" si="33"/>
        <v>0</v>
      </c>
      <c r="AA168" s="1">
        <f t="shared" si="33"/>
        <v>0</v>
      </c>
      <c r="AB168" s="1">
        <f t="shared" si="33"/>
        <v>0</v>
      </c>
      <c r="AC168" s="1">
        <f t="shared" si="33"/>
        <v>0</v>
      </c>
      <c r="AD168" s="1">
        <f t="shared" si="33"/>
        <v>0</v>
      </c>
      <c r="AE168" s="1">
        <f t="shared" si="33"/>
        <v>0</v>
      </c>
      <c r="AF168" s="1">
        <f t="shared" si="33"/>
        <v>0</v>
      </c>
      <c r="AG168" s="1">
        <f t="shared" si="33"/>
        <v>0</v>
      </c>
    </row>
    <row r="169" spans="8:33" x14ac:dyDescent="0.25">
      <c r="H169">
        <f t="shared" si="29"/>
        <v>2.558578717629933E+31</v>
      </c>
      <c r="I169">
        <v>84</v>
      </c>
      <c r="J169">
        <f t="shared" si="28"/>
        <v>9.1025200495446089E+35</v>
      </c>
      <c r="K169">
        <v>148</v>
      </c>
      <c r="L169">
        <f t="shared" si="31"/>
        <v>2.210612012032262E+36</v>
      </c>
      <c r="M169" s="2">
        <f>$M$12^2*$N$12/(4*L169*$L$12)</f>
        <v>1.357090246353107E-33</v>
      </c>
      <c r="N169">
        <f t="shared" si="30"/>
        <v>75.102749520947285</v>
      </c>
      <c r="O169" s="4">
        <f>$K$12/(4*PI()*$L$12)*N169</f>
        <v>13.834460446818559</v>
      </c>
      <c r="P169" s="1">
        <f t="shared" si="32"/>
        <v>-4.6042348418668415E-67</v>
      </c>
      <c r="Q169" s="1">
        <f t="shared" si="32"/>
        <v>1.3885249324036956E-100</v>
      </c>
      <c r="R169" s="1">
        <f t="shared" si="32"/>
        <v>-3.5331630798434298E-134</v>
      </c>
      <c r="S169" s="1">
        <f t="shared" si="32"/>
        <v>7.6717138470886762E-168</v>
      </c>
      <c r="T169" s="1">
        <f t="shared" si="32"/>
        <v>-1.4460011159300158E-201</v>
      </c>
      <c r="U169" s="1">
        <f t="shared" si="32"/>
        <v>2.4028824620134687E-235</v>
      </c>
      <c r="V169" s="1">
        <f t="shared" si="32"/>
        <v>-3.5666403853624889E-269</v>
      </c>
      <c r="W169" s="1">
        <f t="shared" si="32"/>
        <v>4.7804966708390329E-303</v>
      </c>
      <c r="X169" s="1">
        <f t="shared" si="32"/>
        <v>0</v>
      </c>
      <c r="Y169" s="1">
        <f t="shared" si="32"/>
        <v>0</v>
      </c>
      <c r="Z169" s="1">
        <f t="shared" si="33"/>
        <v>0</v>
      </c>
      <c r="AA169" s="1">
        <f t="shared" si="33"/>
        <v>0</v>
      </c>
      <c r="AB169" s="1">
        <f t="shared" si="33"/>
        <v>0</v>
      </c>
      <c r="AC169" s="1">
        <f t="shared" si="33"/>
        <v>0</v>
      </c>
      <c r="AD169" s="1">
        <f t="shared" si="33"/>
        <v>0</v>
      </c>
      <c r="AE169" s="1">
        <f t="shared" si="33"/>
        <v>0</v>
      </c>
      <c r="AF169" s="1">
        <f t="shared" si="33"/>
        <v>0</v>
      </c>
      <c r="AG169" s="1">
        <f t="shared" si="33"/>
        <v>0</v>
      </c>
    </row>
    <row r="170" spans="8:33" x14ac:dyDescent="0.25">
      <c r="H170">
        <f t="shared" si="29"/>
        <v>4.3495838199708856E+31</v>
      </c>
      <c r="I170">
        <v>85</v>
      </c>
      <c r="J170">
        <f t="shared" si="28"/>
        <v>1.5474284084225831E+36</v>
      </c>
      <c r="K170">
        <v>149</v>
      </c>
      <c r="L170">
        <f t="shared" si="31"/>
        <v>3.7580404204548451E+36</v>
      </c>
      <c r="M170" s="2">
        <f>$M$12^2*$N$12/(4*L170*$L$12)</f>
        <v>7.9828838020770999E-34</v>
      </c>
      <c r="N170">
        <f t="shared" si="30"/>
        <v>75.633377772009453</v>
      </c>
      <c r="O170" s="4">
        <f>$K$12/(4*PI()*$L$12)*N170</f>
        <v>13.932205943462947</v>
      </c>
      <c r="P170" s="1">
        <f t="shared" si="32"/>
        <v>-1.5931608449366233E-67</v>
      </c>
      <c r="Q170" s="1">
        <f t="shared" si="32"/>
        <v>2.8262262006995634E-101</v>
      </c>
      <c r="R170" s="1">
        <f t="shared" si="32"/>
        <v>-4.2302691297319595E-135</v>
      </c>
      <c r="S170" s="1">
        <f t="shared" si="32"/>
        <v>5.4031595062662482E-169</v>
      </c>
      <c r="T170" s="1">
        <f t="shared" si="32"/>
        <v>-5.9906659031405175E-203</v>
      </c>
      <c r="U170" s="1">
        <f t="shared" si="32"/>
        <v>5.8558518124697161E-237</v>
      </c>
      <c r="V170" s="1">
        <f t="shared" si="32"/>
        <v>-5.1129076885609105E-271</v>
      </c>
      <c r="W170" s="1">
        <f t="shared" si="32"/>
        <v>4.0311849845460106E-305</v>
      </c>
      <c r="X170" s="1">
        <f t="shared" si="32"/>
        <v>0</v>
      </c>
      <c r="Y170" s="1">
        <f t="shared" si="32"/>
        <v>0</v>
      </c>
      <c r="Z170" s="1">
        <f t="shared" si="33"/>
        <v>0</v>
      </c>
      <c r="AA170" s="1">
        <f t="shared" si="33"/>
        <v>0</v>
      </c>
      <c r="AB170" s="1">
        <f t="shared" si="33"/>
        <v>0</v>
      </c>
      <c r="AC170" s="1">
        <f t="shared" si="33"/>
        <v>0</v>
      </c>
      <c r="AD170" s="1">
        <f t="shared" si="33"/>
        <v>0</v>
      </c>
      <c r="AE170" s="1">
        <f t="shared" si="33"/>
        <v>0</v>
      </c>
      <c r="AF170" s="1">
        <f t="shared" si="33"/>
        <v>0</v>
      </c>
      <c r="AG170" s="1">
        <f t="shared" si="33"/>
        <v>0</v>
      </c>
    </row>
    <row r="171" spans="8:33" x14ac:dyDescent="0.25">
      <c r="H171">
        <f t="shared" si="29"/>
        <v>7.3942924939505062E+31</v>
      </c>
      <c r="I171">
        <v>86</v>
      </c>
      <c r="J171">
        <f t="shared" si="28"/>
        <v>2.6306282943183919E+36</v>
      </c>
      <c r="K171">
        <v>150</v>
      </c>
      <c r="L171">
        <f t="shared" si="31"/>
        <v>6.388668714773237E+36</v>
      </c>
      <c r="M171" s="2">
        <f>$M$12^2*$N$12/(4*L171*$L$12)</f>
        <v>4.6958140012218236E-34</v>
      </c>
      <c r="N171">
        <f t="shared" si="30"/>
        <v>76.164006023071636</v>
      </c>
      <c r="O171" s="4">
        <f>$K$12/(4*PI()*$L$12)*N171</f>
        <v>14.029951440107338</v>
      </c>
      <c r="P171" s="1">
        <f t="shared" si="32"/>
        <v>-5.5126672835177285E-68</v>
      </c>
      <c r="Q171" s="1">
        <f t="shared" si="32"/>
        <v>5.7525467142266728E-102</v>
      </c>
      <c r="R171" s="1">
        <f t="shared" si="32"/>
        <v>-5.0649167631277883E-136</v>
      </c>
      <c r="S171" s="1">
        <f t="shared" si="32"/>
        <v>3.8054251282109738E-170</v>
      </c>
      <c r="T171" s="1">
        <f t="shared" si="32"/>
        <v>-2.4818845274520063E-204</v>
      </c>
      <c r="U171" s="1">
        <f t="shared" si="32"/>
        <v>1.4270777281744826E-238</v>
      </c>
      <c r="V171" s="1">
        <f t="shared" si="32"/>
        <v>-7.3295376621179629E-273</v>
      </c>
      <c r="W171" s="1">
        <f t="shared" si="32"/>
        <v>3.3993230198771557E-307</v>
      </c>
      <c r="X171" s="1">
        <f t="shared" si="32"/>
        <v>0</v>
      </c>
      <c r="Y171" s="1">
        <f t="shared" si="32"/>
        <v>0</v>
      </c>
      <c r="Z171" s="1">
        <f t="shared" si="33"/>
        <v>0</v>
      </c>
      <c r="AA171" s="1">
        <f t="shared" si="33"/>
        <v>0</v>
      </c>
      <c r="AB171" s="1">
        <f t="shared" si="33"/>
        <v>0</v>
      </c>
      <c r="AC171" s="1">
        <f t="shared" si="33"/>
        <v>0</v>
      </c>
      <c r="AD171" s="1">
        <f t="shared" si="33"/>
        <v>0</v>
      </c>
      <c r="AE171" s="1">
        <f t="shared" si="33"/>
        <v>0</v>
      </c>
      <c r="AF171" s="1">
        <f t="shared" si="33"/>
        <v>0</v>
      </c>
      <c r="AG171" s="1">
        <f t="shared" si="33"/>
        <v>0</v>
      </c>
    </row>
    <row r="172" spans="8:33" x14ac:dyDescent="0.25">
      <c r="H172">
        <f t="shared" si="29"/>
        <v>1.257029723971586E+32</v>
      </c>
      <c r="I172">
        <v>87</v>
      </c>
      <c r="J172">
        <f t="shared" si="28"/>
        <v>4.4720681003412652E+36</v>
      </c>
      <c r="K172">
        <v>151</v>
      </c>
      <c r="L172">
        <f t="shared" si="31"/>
        <v>1.0860736815114502E+37</v>
      </c>
      <c r="M172" s="2">
        <f>$M$12^2*$N$12/(4*L172*$L$12)</f>
        <v>2.7622435301304848E-34</v>
      </c>
      <c r="N172">
        <f t="shared" si="30"/>
        <v>76.694634274133804</v>
      </c>
      <c r="O172" s="4">
        <f>$K$12/(4*PI()*$L$12)*N172</f>
        <v>14.127696936751725</v>
      </c>
      <c r="P172" s="1">
        <f t="shared" si="32"/>
        <v>-1.9074973299369305E-68</v>
      </c>
      <c r="Q172" s="1">
        <f t="shared" si="32"/>
        <v>1.1708827018576579E-102</v>
      </c>
      <c r="R172" s="1">
        <f t="shared" si="32"/>
        <v>-6.0642434395275312E-137</v>
      </c>
      <c r="S172" s="1">
        <f t="shared" si="32"/>
        <v>2.6801467529553858E-171</v>
      </c>
      <c r="T172" s="1">
        <f t="shared" si="32"/>
        <v>-1.0282247261321168E-205</v>
      </c>
      <c r="U172" s="1">
        <f t="shared" si="32"/>
        <v>3.4778046089126073E-240</v>
      </c>
      <c r="V172" s="1">
        <f t="shared" si="32"/>
        <v>-1.0507156712529345E-274</v>
      </c>
      <c r="W172" s="1">
        <f t="shared" si="32"/>
        <v>0</v>
      </c>
      <c r="X172" s="1">
        <f t="shared" si="32"/>
        <v>0</v>
      </c>
      <c r="Y172" s="1">
        <f t="shared" si="32"/>
        <v>0</v>
      </c>
      <c r="Z172" s="1">
        <f t="shared" si="33"/>
        <v>0</v>
      </c>
      <c r="AA172" s="1">
        <f t="shared" si="33"/>
        <v>0</v>
      </c>
      <c r="AB172" s="1">
        <f t="shared" si="33"/>
        <v>0</v>
      </c>
      <c r="AC172" s="1">
        <f t="shared" si="33"/>
        <v>0</v>
      </c>
      <c r="AD172" s="1">
        <f t="shared" si="33"/>
        <v>0</v>
      </c>
      <c r="AE172" s="1">
        <f t="shared" si="33"/>
        <v>0</v>
      </c>
      <c r="AF172" s="1">
        <f t="shared" si="33"/>
        <v>0</v>
      </c>
      <c r="AG172" s="1">
        <f t="shared" si="33"/>
        <v>0</v>
      </c>
    </row>
    <row r="173" spans="8:33" x14ac:dyDescent="0.25">
      <c r="H173">
        <f t="shared" si="29"/>
        <v>2.1369505307516961E+32</v>
      </c>
      <c r="I173">
        <v>88</v>
      </c>
      <c r="J173">
        <f t="shared" si="28"/>
        <v>7.6025157705801515E+36</v>
      </c>
      <c r="K173">
        <v>152</v>
      </c>
      <c r="L173">
        <f t="shared" si="31"/>
        <v>1.8463252585694654E+37</v>
      </c>
      <c r="M173" s="2">
        <f>$M$12^2*$N$12/(4*L173*$L$12)</f>
        <v>1.6248491353708732E-34</v>
      </c>
      <c r="N173">
        <f t="shared" si="30"/>
        <v>77.225262525195973</v>
      </c>
      <c r="O173" s="4">
        <f>$K$12/(4*PI()*$L$12)*N173</f>
        <v>14.225442433396115</v>
      </c>
      <c r="P173" s="1">
        <f t="shared" si="32"/>
        <v>-6.6003367817886858E-69</v>
      </c>
      <c r="Q173" s="1">
        <f t="shared" si="32"/>
        <v>2.3832336695657597E-103</v>
      </c>
      <c r="R173" s="1">
        <f t="shared" si="32"/>
        <v>-7.2607409388387708E-138</v>
      </c>
      <c r="S173" s="1">
        <f t="shared" si="32"/>
        <v>1.8876173818598526E-172</v>
      </c>
      <c r="T173" s="1">
        <f t="shared" si="32"/>
        <v>-4.2598520428139073E-207</v>
      </c>
      <c r="U173" s="1">
        <f t="shared" si="32"/>
        <v>8.4754492758049288E-242</v>
      </c>
      <c r="V173" s="1">
        <f t="shared" si="32"/>
        <v>-1.5062388280265518E-276</v>
      </c>
      <c r="W173" s="1">
        <f t="shared" si="32"/>
        <v>0</v>
      </c>
      <c r="X173" s="1">
        <f t="shared" si="32"/>
        <v>0</v>
      </c>
      <c r="Y173" s="1">
        <f t="shared" si="32"/>
        <v>0</v>
      </c>
      <c r="Z173" s="1">
        <f t="shared" si="33"/>
        <v>0</v>
      </c>
      <c r="AA173" s="1">
        <f t="shared" si="33"/>
        <v>0</v>
      </c>
      <c r="AB173" s="1">
        <f t="shared" si="33"/>
        <v>0</v>
      </c>
      <c r="AC173" s="1">
        <f t="shared" si="33"/>
        <v>0</v>
      </c>
      <c r="AD173" s="1">
        <f t="shared" si="33"/>
        <v>0</v>
      </c>
      <c r="AE173" s="1">
        <f t="shared" si="33"/>
        <v>0</v>
      </c>
      <c r="AF173" s="1">
        <f t="shared" si="33"/>
        <v>0</v>
      </c>
      <c r="AG173" s="1">
        <f t="shared" si="33"/>
        <v>0</v>
      </c>
    </row>
    <row r="174" spans="8:33" x14ac:dyDescent="0.25">
      <c r="H174">
        <f t="shared" si="29"/>
        <v>3.6328159022778837E+32</v>
      </c>
      <c r="I174">
        <v>89</v>
      </c>
      <c r="J174">
        <f t="shared" si="28"/>
        <v>1.2924276809986259E+37</v>
      </c>
      <c r="K174">
        <v>153</v>
      </c>
      <c r="L174">
        <f t="shared" si="31"/>
        <v>3.1387529395680913E+37</v>
      </c>
      <c r="M174" s="2">
        <f>$M$12^2*$N$12/(4*L174*$L$12)</f>
        <v>9.557936090416902E-35</v>
      </c>
      <c r="N174">
        <f t="shared" si="30"/>
        <v>77.755890776258141</v>
      </c>
      <c r="O174" s="4">
        <f>$K$12/(4*PI()*$L$12)*N174</f>
        <v>14.323187930040502</v>
      </c>
      <c r="P174" s="1">
        <f t="shared" si="32"/>
        <v>-2.2838535577123484E-69</v>
      </c>
      <c r="Q174" s="1">
        <f t="shared" si="32"/>
        <v>4.8508725209968656E-104</v>
      </c>
      <c r="R174" s="1">
        <f t="shared" si="32"/>
        <v>-8.6933117884589179E-139</v>
      </c>
      <c r="S174" s="1">
        <f t="shared" si="32"/>
        <v>1.3294418958105312E-173</v>
      </c>
      <c r="T174" s="1">
        <f t="shared" si="32"/>
        <v>-1.7648223161221866E-208</v>
      </c>
      <c r="U174" s="1">
        <f t="shared" si="32"/>
        <v>2.0654766010331505E-243</v>
      </c>
      <c r="V174" s="1">
        <f t="shared" si="32"/>
        <v>-2.1592477100388227E-278</v>
      </c>
      <c r="W174" s="1">
        <f t="shared" si="32"/>
        <v>0</v>
      </c>
      <c r="X174" s="1">
        <f t="shared" si="32"/>
        <v>0</v>
      </c>
      <c r="Y174" s="1">
        <f t="shared" si="32"/>
        <v>0</v>
      </c>
      <c r="Z174" s="1">
        <f t="shared" si="33"/>
        <v>0</v>
      </c>
      <c r="AA174" s="1">
        <f t="shared" si="33"/>
        <v>0</v>
      </c>
      <c r="AB174" s="1">
        <f t="shared" si="33"/>
        <v>0</v>
      </c>
      <c r="AC174" s="1">
        <f t="shared" si="33"/>
        <v>0</v>
      </c>
      <c r="AD174" s="1">
        <f t="shared" si="33"/>
        <v>0</v>
      </c>
      <c r="AE174" s="1">
        <f t="shared" si="33"/>
        <v>0</v>
      </c>
      <c r="AF174" s="1">
        <f t="shared" si="33"/>
        <v>0</v>
      </c>
      <c r="AG174" s="1">
        <f t="shared" si="33"/>
        <v>0</v>
      </c>
    </row>
    <row r="175" spans="8:33" x14ac:dyDescent="0.25">
      <c r="H175">
        <f t="shared" si="29"/>
        <v>6.1757870338724021E+32</v>
      </c>
      <c r="I175">
        <v>90</v>
      </c>
      <c r="J175">
        <f t="shared" si="28"/>
        <v>2.1971270576976641E+37</v>
      </c>
      <c r="K175">
        <v>154</v>
      </c>
      <c r="L175">
        <f t="shared" si="31"/>
        <v>5.3358799972657554E+37</v>
      </c>
      <c r="M175" s="2">
        <f>$M$12^2*$N$12/(4*L175*$L$12)</f>
        <v>5.6223153473040594E-35</v>
      </c>
      <c r="N175">
        <f t="shared" si="30"/>
        <v>78.28651902732031</v>
      </c>
      <c r="O175" s="4">
        <f>$K$12/(4*PI()*$L$12)*N175</f>
        <v>14.42093342668489</v>
      </c>
      <c r="P175" s="1">
        <f t="shared" si="32"/>
        <v>-7.902607466132692E-70</v>
      </c>
      <c r="Q175" s="1">
        <f t="shared" si="32"/>
        <v>9.8735447201238842E-105</v>
      </c>
      <c r="R175" s="1">
        <f t="shared" si="32"/>
        <v>-1.0408534127296027E-139</v>
      </c>
      <c r="S175" s="1">
        <f t="shared" si="32"/>
        <v>9.3632097866935229E-175</v>
      </c>
      <c r="T175" s="1">
        <f t="shared" si="32"/>
        <v>-7.3115164005214675E-210</v>
      </c>
      <c r="U175" s="1">
        <f t="shared" si="32"/>
        <v>5.0335899025367982E-245</v>
      </c>
      <c r="V175" s="1">
        <f t="shared" si="32"/>
        <v>-3.0953595051167455E-280</v>
      </c>
      <c r="W175" s="1">
        <f t="shared" si="32"/>
        <v>0</v>
      </c>
      <c r="X175" s="1">
        <f t="shared" si="32"/>
        <v>0</v>
      </c>
      <c r="Y175" s="1">
        <f t="shared" si="32"/>
        <v>0</v>
      </c>
      <c r="Z175" s="1">
        <f t="shared" si="33"/>
        <v>0</v>
      </c>
      <c r="AA175" s="1">
        <f t="shared" si="33"/>
        <v>0</v>
      </c>
      <c r="AB175" s="1">
        <f t="shared" si="33"/>
        <v>0</v>
      </c>
      <c r="AC175" s="1">
        <f t="shared" si="33"/>
        <v>0</v>
      </c>
      <c r="AD175" s="1">
        <f t="shared" si="33"/>
        <v>0</v>
      </c>
      <c r="AE175" s="1">
        <f t="shared" si="33"/>
        <v>0</v>
      </c>
      <c r="AF175" s="1">
        <f t="shared" si="33"/>
        <v>0</v>
      </c>
      <c r="AG175" s="1">
        <f t="shared" si="33"/>
        <v>0</v>
      </c>
    </row>
    <row r="176" spans="8:33" x14ac:dyDescent="0.25">
      <c r="H176">
        <f t="shared" si="29"/>
        <v>1.0498837957583084E+33</v>
      </c>
      <c r="I176">
        <v>91</v>
      </c>
      <c r="J176">
        <f t="shared" si="28"/>
        <v>3.735115998086029E+37</v>
      </c>
      <c r="K176">
        <v>155</v>
      </c>
      <c r="L176">
        <f t="shared" si="31"/>
        <v>9.0709959953517844E+37</v>
      </c>
      <c r="M176" s="2">
        <f>$M$12^2*$N$12/(4*L176*$L$12)</f>
        <v>3.3072443219435641E-35</v>
      </c>
      <c r="N176">
        <f t="shared" si="30"/>
        <v>78.817147278382478</v>
      </c>
      <c r="O176" s="4">
        <f>$K$12/(4*PI()*$L$12)*N176</f>
        <v>14.518678923329279</v>
      </c>
      <c r="P176" s="1">
        <f t="shared" si="32"/>
        <v>-2.7344662512569864E-70</v>
      </c>
      <c r="Q176" s="1">
        <f t="shared" si="32"/>
        <v>2.0096773295591047E-105</v>
      </c>
      <c r="R176" s="1">
        <f t="shared" si="32"/>
        <v>-1.2462176132105727E-140</v>
      </c>
      <c r="S176" s="1">
        <f t="shared" si="32"/>
        <v>6.5944738003147644E-176</v>
      </c>
      <c r="T176" s="1">
        <f t="shared" si="32"/>
        <v>-3.0291022267078607E-211</v>
      </c>
      <c r="U176" s="1">
        <f t="shared" si="32"/>
        <v>1.2266915681468791E-246</v>
      </c>
      <c r="V176" s="1">
        <f t="shared" si="32"/>
        <v>-4.4373095413607322E-282</v>
      </c>
      <c r="W176" s="1">
        <f t="shared" si="32"/>
        <v>0</v>
      </c>
      <c r="X176" s="1">
        <f t="shared" si="32"/>
        <v>0</v>
      </c>
      <c r="Y176" s="1">
        <f t="shared" si="32"/>
        <v>0</v>
      </c>
      <c r="Z176" s="1">
        <f t="shared" si="33"/>
        <v>0</v>
      </c>
      <c r="AA176" s="1">
        <f t="shared" si="33"/>
        <v>0</v>
      </c>
      <c r="AB176" s="1">
        <f t="shared" si="33"/>
        <v>0</v>
      </c>
      <c r="AC176" s="1">
        <f t="shared" si="33"/>
        <v>0</v>
      </c>
      <c r="AD176" s="1">
        <f t="shared" si="33"/>
        <v>0</v>
      </c>
      <c r="AE176" s="1">
        <f t="shared" si="33"/>
        <v>0</v>
      </c>
      <c r="AF176" s="1">
        <f t="shared" si="33"/>
        <v>0</v>
      </c>
      <c r="AG176" s="1">
        <f t="shared" si="33"/>
        <v>0</v>
      </c>
    </row>
    <row r="177" spans="8:33" x14ac:dyDescent="0.25">
      <c r="H177">
        <f t="shared" si="29"/>
        <v>1.7848024527891241E+33</v>
      </c>
      <c r="I177">
        <v>92</v>
      </c>
      <c r="J177">
        <f t="shared" si="28"/>
        <v>6.3496971967462487E+37</v>
      </c>
      <c r="K177">
        <v>156</v>
      </c>
      <c r="L177">
        <f t="shared" si="31"/>
        <v>1.5420693192098033E+38</v>
      </c>
      <c r="M177" s="2">
        <f>$M$12^2*$N$12/(4*L177*$L$12)</f>
        <v>1.9454378364373908E-35</v>
      </c>
      <c r="N177">
        <f t="shared" si="30"/>
        <v>79.347775529444647</v>
      </c>
      <c r="O177" s="4">
        <f>$K$12/(4*PI()*$L$12)*N177</f>
        <v>14.616424419973667</v>
      </c>
      <c r="P177" s="1">
        <f t="shared" si="32"/>
        <v>-9.4618209386054895E-71</v>
      </c>
      <c r="Q177" s="1">
        <f t="shared" si="32"/>
        <v>4.0905298790130368E-106</v>
      </c>
      <c r="R177" s="1">
        <f t="shared" si="32"/>
        <v>-1.4921009245705545E-141</v>
      </c>
      <c r="S177" s="1">
        <f t="shared" si="32"/>
        <v>4.6444633511084318E-177</v>
      </c>
      <c r="T177" s="1">
        <f t="shared" si="32"/>
        <v>-1.2549326018323805E-212</v>
      </c>
      <c r="U177" s="1">
        <f t="shared" si="32"/>
        <v>2.9894612642247333E-248</v>
      </c>
      <c r="V177" s="1">
        <f t="shared" si="32"/>
        <v>-6.3610433402980095E-284</v>
      </c>
      <c r="W177" s="1">
        <f t="shared" si="32"/>
        <v>0</v>
      </c>
      <c r="X177" s="1">
        <f t="shared" si="32"/>
        <v>0</v>
      </c>
      <c r="Y177" s="1">
        <f t="shared" si="32"/>
        <v>0</v>
      </c>
      <c r="Z177" s="1">
        <f t="shared" si="33"/>
        <v>0</v>
      </c>
      <c r="AA177" s="1">
        <f t="shared" si="33"/>
        <v>0</v>
      </c>
      <c r="AB177" s="1">
        <f t="shared" si="33"/>
        <v>0</v>
      </c>
      <c r="AC177" s="1">
        <f t="shared" si="33"/>
        <v>0</v>
      </c>
      <c r="AD177" s="1">
        <f t="shared" si="33"/>
        <v>0</v>
      </c>
      <c r="AE177" s="1">
        <f t="shared" si="33"/>
        <v>0</v>
      </c>
      <c r="AF177" s="1">
        <f t="shared" si="33"/>
        <v>0</v>
      </c>
      <c r="AG177" s="1">
        <f t="shared" si="33"/>
        <v>0</v>
      </c>
    </row>
    <row r="178" spans="8:33" x14ac:dyDescent="0.25">
      <c r="H178">
        <f t="shared" si="29"/>
        <v>3.0341641697415111E+33</v>
      </c>
      <c r="I178">
        <v>93</v>
      </c>
      <c r="J178">
        <f t="shared" si="28"/>
        <v>1.0794485234468622E+38</v>
      </c>
      <c r="K178">
        <v>157</v>
      </c>
      <c r="L178">
        <f t="shared" si="31"/>
        <v>2.6215178426566655E+38</v>
      </c>
      <c r="M178" s="2">
        <f>$M$12^2*$N$12/(4*L178*$L$12)</f>
        <v>1.1443751979043476E-35</v>
      </c>
      <c r="N178">
        <f t="shared" si="30"/>
        <v>79.878403780506829</v>
      </c>
      <c r="O178" s="4">
        <f>$K$12/(4*PI()*$L$12)*N178</f>
        <v>14.714169916618058</v>
      </c>
      <c r="P178" s="1">
        <f t="shared" si="32"/>
        <v>-3.2739864839465367E-71</v>
      </c>
      <c r="Q178" s="1">
        <f t="shared" si="32"/>
        <v>8.325930956672172E-107</v>
      </c>
      <c r="R178" s="1">
        <f t="shared" si="32"/>
        <v>-1.7864979161774345E-142</v>
      </c>
      <c r="S178" s="1">
        <f t="shared" si="32"/>
        <v>3.2710782502100094E-178</v>
      </c>
      <c r="T178" s="1">
        <f t="shared" si="32"/>
        <v>-5.1990844721453982E-214</v>
      </c>
      <c r="U178" s="1">
        <f t="shared" si="32"/>
        <v>7.2853510062034411E-250</v>
      </c>
      <c r="V178" s="1">
        <f t="shared" si="32"/>
        <v>-9.1187851557323294E-286</v>
      </c>
      <c r="W178" s="1">
        <f t="shared" si="32"/>
        <v>0</v>
      </c>
      <c r="X178" s="1">
        <f t="shared" si="32"/>
        <v>0</v>
      </c>
      <c r="Y178" s="1">
        <f t="shared" si="32"/>
        <v>0</v>
      </c>
      <c r="Z178" s="1">
        <f t="shared" si="33"/>
        <v>0</v>
      </c>
      <c r="AA178" s="1">
        <f t="shared" si="33"/>
        <v>0</v>
      </c>
      <c r="AB178" s="1">
        <f t="shared" si="33"/>
        <v>0</v>
      </c>
      <c r="AC178" s="1">
        <f t="shared" si="33"/>
        <v>0</v>
      </c>
      <c r="AD178" s="1">
        <f t="shared" si="33"/>
        <v>0</v>
      </c>
      <c r="AE178" s="1">
        <f t="shared" si="33"/>
        <v>0</v>
      </c>
      <c r="AF178" s="1">
        <f t="shared" si="33"/>
        <v>0</v>
      </c>
      <c r="AG178" s="1">
        <f t="shared" si="33"/>
        <v>0</v>
      </c>
    </row>
    <row r="179" spans="8:33" x14ac:dyDescent="0.25">
      <c r="H179">
        <f t="shared" si="29"/>
        <v>5.1580790885605683E+33</v>
      </c>
      <c r="I179">
        <v>94</v>
      </c>
      <c r="J179">
        <f t="shared" si="28"/>
        <v>1.8350624898596654E+38</v>
      </c>
      <c r="K179">
        <v>158</v>
      </c>
      <c r="L179">
        <f t="shared" si="31"/>
        <v>4.4565803325163309E+38</v>
      </c>
      <c r="M179" s="2">
        <f>$M$12^2*$N$12/(4*L179*$L$12)</f>
        <v>6.7316188112020449E-36</v>
      </c>
      <c r="N179">
        <f t="shared" si="30"/>
        <v>80.409032031568998</v>
      </c>
      <c r="O179" s="4">
        <f>$K$12/(4*PI()*$L$12)*N179</f>
        <v>14.811915413262446</v>
      </c>
      <c r="P179" s="1">
        <f t="shared" ref="P179:Y205" si="34">P$21*$M179^P$20/(P$20*FACT(P$20))</f>
        <v>-1.1328672954832308E-71</v>
      </c>
      <c r="Q179" s="1">
        <f t="shared" si="34"/>
        <v>1.694673510415667E-107</v>
      </c>
      <c r="R179" s="1">
        <f t="shared" si="34"/>
        <v>-2.138980515292483E-143</v>
      </c>
      <c r="S179" s="1">
        <f t="shared" si="34"/>
        <v>2.3038082357660032E-179</v>
      </c>
      <c r="T179" s="1">
        <f t="shared" si="34"/>
        <v>-2.15393873017842E-215</v>
      </c>
      <c r="U179" s="1">
        <f t="shared" si="34"/>
        <v>1.7754483029688606E-251</v>
      </c>
      <c r="V179" s="1">
        <f t="shared" si="34"/>
        <v>-1.3072107556573987E-287</v>
      </c>
      <c r="W179" s="1">
        <f t="shared" si="34"/>
        <v>0</v>
      </c>
      <c r="X179" s="1">
        <f t="shared" si="34"/>
        <v>0</v>
      </c>
      <c r="Y179" s="1">
        <f t="shared" si="34"/>
        <v>0</v>
      </c>
      <c r="Z179" s="1">
        <f t="shared" si="33"/>
        <v>0</v>
      </c>
      <c r="AA179" s="1">
        <f t="shared" si="33"/>
        <v>0</v>
      </c>
      <c r="AB179" s="1">
        <f t="shared" si="33"/>
        <v>0</v>
      </c>
      <c r="AC179" s="1">
        <f t="shared" si="33"/>
        <v>0</v>
      </c>
      <c r="AD179" s="1">
        <f t="shared" si="33"/>
        <v>0</v>
      </c>
      <c r="AE179" s="1">
        <f t="shared" si="33"/>
        <v>0</v>
      </c>
      <c r="AF179" s="1">
        <f t="shared" si="33"/>
        <v>0</v>
      </c>
      <c r="AG179" s="1">
        <f t="shared" si="33"/>
        <v>0</v>
      </c>
    </row>
    <row r="180" spans="8:33" x14ac:dyDescent="0.25">
      <c r="H180">
        <f t="shared" si="29"/>
        <v>8.7687344505529667E+33</v>
      </c>
      <c r="I180">
        <v>95</v>
      </c>
      <c r="J180">
        <f t="shared" si="28"/>
        <v>3.119606232761432E+38</v>
      </c>
      <c r="K180">
        <v>159</v>
      </c>
      <c r="L180">
        <f t="shared" si="31"/>
        <v>7.576186565277763E+38</v>
      </c>
      <c r="M180" s="2">
        <f>$M$12^2*$N$12/(4*L180*$L$12)</f>
        <v>3.959775771295321E-36</v>
      </c>
      <c r="N180">
        <f t="shared" si="30"/>
        <v>80.939660282631166</v>
      </c>
      <c r="O180" s="4">
        <f>$K$12/(4*PI()*$L$12)*N180</f>
        <v>14.909660909906833</v>
      </c>
      <c r="P180" s="1">
        <f t="shared" si="34"/>
        <v>-3.9199560397343638E-72</v>
      </c>
      <c r="Q180" s="1">
        <f t="shared" si="34"/>
        <v>3.4493659890406426E-108</v>
      </c>
      <c r="R180" s="1">
        <f t="shared" si="34"/>
        <v>-2.5610092255749862E-144</v>
      </c>
      <c r="S180" s="1">
        <f t="shared" si="34"/>
        <v>1.6225635650392998E-180</v>
      </c>
      <c r="T180" s="1">
        <f t="shared" si="34"/>
        <v>-8.9235942947627485E-217</v>
      </c>
      <c r="U180" s="1">
        <f t="shared" si="34"/>
        <v>4.3267876507678397E-253</v>
      </c>
      <c r="V180" s="1">
        <f t="shared" si="34"/>
        <v>-1.8739337867086259E-289</v>
      </c>
      <c r="W180" s="1">
        <f t="shared" si="34"/>
        <v>0</v>
      </c>
      <c r="X180" s="1">
        <f t="shared" si="34"/>
        <v>0</v>
      </c>
      <c r="Y180" s="1">
        <f t="shared" si="34"/>
        <v>0</v>
      </c>
      <c r="Z180" s="1">
        <f t="shared" si="33"/>
        <v>0</v>
      </c>
      <c r="AA180" s="1">
        <f t="shared" si="33"/>
        <v>0</v>
      </c>
      <c r="AB180" s="1">
        <f t="shared" si="33"/>
        <v>0</v>
      </c>
      <c r="AC180" s="1">
        <f t="shared" si="33"/>
        <v>0</v>
      </c>
      <c r="AD180" s="1">
        <f t="shared" si="33"/>
        <v>0</v>
      </c>
      <c r="AE180" s="1">
        <f t="shared" si="33"/>
        <v>0</v>
      </c>
      <c r="AF180" s="1">
        <f t="shared" si="33"/>
        <v>0</v>
      </c>
      <c r="AG180" s="1">
        <f t="shared" si="33"/>
        <v>0</v>
      </c>
    </row>
    <row r="181" spans="8:33" x14ac:dyDescent="0.25">
      <c r="H181">
        <f t="shared" si="29"/>
        <v>1.4906848565940042E+34</v>
      </c>
      <c r="I181">
        <v>96</v>
      </c>
      <c r="J181">
        <f t="shared" si="28"/>
        <v>5.3033305956944339E+38</v>
      </c>
      <c r="K181">
        <v>160</v>
      </c>
      <c r="L181">
        <f t="shared" si="31"/>
        <v>1.2879517160972197E+39</v>
      </c>
      <c r="M181" s="2">
        <f>$M$12^2*$N$12/(4*L181*$L$12)</f>
        <v>2.3292798654678352E-36</v>
      </c>
      <c r="N181">
        <f t="shared" si="30"/>
        <v>81.470288533693335</v>
      </c>
      <c r="O181" s="4">
        <f>$K$12/(4*PI()*$L$12)*N181</f>
        <v>15.007406406551222</v>
      </c>
      <c r="P181" s="1">
        <f t="shared" si="34"/>
        <v>-1.3563861729184642E-72</v>
      </c>
      <c r="Q181" s="1">
        <f t="shared" si="34"/>
        <v>7.020895560839894E-109</v>
      </c>
      <c r="R181" s="1">
        <f t="shared" si="34"/>
        <v>-3.0663057501406629E-145</v>
      </c>
      <c r="S181" s="1">
        <f t="shared" si="34"/>
        <v>1.1427654792273429E-181</v>
      </c>
      <c r="T181" s="1">
        <f t="shared" si="34"/>
        <v>-3.6969730857165998E-218</v>
      </c>
      <c r="U181" s="1">
        <f t="shared" si="34"/>
        <v>1.0544430577636126E-254</v>
      </c>
      <c r="V181" s="1">
        <f t="shared" si="34"/>
        <v>-2.6863517009559126E-291</v>
      </c>
      <c r="W181" s="1">
        <f t="shared" si="34"/>
        <v>0</v>
      </c>
      <c r="X181" s="1">
        <f t="shared" si="34"/>
        <v>0</v>
      </c>
      <c r="Y181" s="1">
        <f t="shared" si="34"/>
        <v>0</v>
      </c>
      <c r="Z181" s="1">
        <f t="shared" si="33"/>
        <v>0</v>
      </c>
      <c r="AA181" s="1">
        <f t="shared" si="33"/>
        <v>0</v>
      </c>
      <c r="AB181" s="1">
        <f t="shared" si="33"/>
        <v>0</v>
      </c>
      <c r="AC181" s="1">
        <f t="shared" si="33"/>
        <v>0</v>
      </c>
      <c r="AD181" s="1">
        <f t="shared" si="33"/>
        <v>0</v>
      </c>
      <c r="AE181" s="1">
        <f t="shared" si="33"/>
        <v>0</v>
      </c>
      <c r="AF181" s="1">
        <f t="shared" si="33"/>
        <v>0</v>
      </c>
      <c r="AG181" s="1">
        <f t="shared" si="33"/>
        <v>0</v>
      </c>
    </row>
    <row r="182" spans="8:33" x14ac:dyDescent="0.25">
      <c r="H182">
        <f t="shared" si="29"/>
        <v>2.5341642562098073E+34</v>
      </c>
      <c r="I182">
        <v>97</v>
      </c>
      <c r="J182">
        <f t="shared" si="28"/>
        <v>9.0156620126805368E+38</v>
      </c>
      <c r="K182">
        <v>161</v>
      </c>
      <c r="L182">
        <f t="shared" si="31"/>
        <v>2.1895179173652734E+39</v>
      </c>
      <c r="M182" s="2">
        <f>$M$12^2*$N$12/(4*L182*$L$12)</f>
        <v>1.3701646267457857E-36</v>
      </c>
      <c r="N182">
        <f t="shared" si="30"/>
        <v>82.000916784755503</v>
      </c>
      <c r="O182" s="4">
        <f>$K$12/(4*PI()*$L$12)*N182</f>
        <v>15.10515190319561</v>
      </c>
      <c r="P182" s="1">
        <f t="shared" si="34"/>
        <v>-4.6933777609635461E-73</v>
      </c>
      <c r="Q182" s="1">
        <f t="shared" si="34"/>
        <v>1.4290444862283529E-109</v>
      </c>
      <c r="R182" s="1">
        <f t="shared" si="34"/>
        <v>-3.6712991345178648E-146</v>
      </c>
      <c r="S182" s="1">
        <f t="shared" si="34"/>
        <v>8.0484547333100743E-183</v>
      </c>
      <c r="T182" s="1">
        <f t="shared" si="34"/>
        <v>-1.5316261077147433E-219</v>
      </c>
      <c r="U182" s="1">
        <f t="shared" si="34"/>
        <v>2.5696896908462103E-256</v>
      </c>
      <c r="V182" s="1">
        <f t="shared" si="34"/>
        <v>-3.850982095746178E-293</v>
      </c>
      <c r="W182" s="1">
        <f t="shared" si="34"/>
        <v>0</v>
      </c>
      <c r="X182" s="1">
        <f t="shared" si="34"/>
        <v>0</v>
      </c>
      <c r="Y182" s="1">
        <f t="shared" si="34"/>
        <v>0</v>
      </c>
      <c r="Z182" s="1">
        <f t="shared" si="33"/>
        <v>0</v>
      </c>
      <c r="AA182" s="1">
        <f t="shared" si="33"/>
        <v>0</v>
      </c>
      <c r="AB182" s="1">
        <f t="shared" si="33"/>
        <v>0</v>
      </c>
      <c r="AC182" s="1">
        <f t="shared" si="33"/>
        <v>0</v>
      </c>
      <c r="AD182" s="1">
        <f t="shared" si="33"/>
        <v>0</v>
      </c>
      <c r="AE182" s="1">
        <f t="shared" si="33"/>
        <v>0</v>
      </c>
      <c r="AF182" s="1">
        <f t="shared" si="33"/>
        <v>0</v>
      </c>
      <c r="AG182" s="1">
        <f t="shared" si="33"/>
        <v>0</v>
      </c>
    </row>
    <row r="183" spans="8:33" x14ac:dyDescent="0.25">
      <c r="H183">
        <f t="shared" si="29"/>
        <v>4.308079235556672E+34</v>
      </c>
      <c r="I183">
        <v>98</v>
      </c>
      <c r="J183">
        <f t="shared" si="28"/>
        <v>1.5326625421556912E+39</v>
      </c>
      <c r="K183">
        <v>162</v>
      </c>
      <c r="L183">
        <f t="shared" si="31"/>
        <v>3.7221804595209646E+39</v>
      </c>
      <c r="M183" s="2">
        <f>$M$12^2*$N$12/(4*L183*$L$12)</f>
        <v>8.0597919220340342E-37</v>
      </c>
      <c r="N183">
        <f t="shared" si="30"/>
        <v>82.531545035817672</v>
      </c>
      <c r="O183" s="4">
        <f>$K$12/(4*PI()*$L$12)*N183</f>
        <v>15.202897399839998</v>
      </c>
      <c r="P183" s="1">
        <f t="shared" si="34"/>
        <v>-1.6240061456621269E-73</v>
      </c>
      <c r="Q183" s="1">
        <f t="shared" si="34"/>
        <v>2.9087003586980526E-110</v>
      </c>
      <c r="R183" s="1">
        <f t="shared" si="34"/>
        <v>-4.3956599352472625E-147</v>
      </c>
      <c r="S183" s="1">
        <f t="shared" si="34"/>
        <v>5.6684967100983252E-184</v>
      </c>
      <c r="T183" s="1">
        <f t="shared" si="34"/>
        <v>-6.3454033325176366E-221</v>
      </c>
      <c r="U183" s="1">
        <f t="shared" si="34"/>
        <v>6.2623629209967526E-258</v>
      </c>
      <c r="V183" s="1">
        <f t="shared" si="34"/>
        <v>-5.5205217903822771E-295</v>
      </c>
      <c r="W183" s="1">
        <f t="shared" si="34"/>
        <v>0</v>
      </c>
      <c r="X183" s="1">
        <f t="shared" si="34"/>
        <v>0</v>
      </c>
      <c r="Y183" s="1">
        <f t="shared" si="34"/>
        <v>0</v>
      </c>
      <c r="Z183" s="1">
        <f t="shared" si="33"/>
        <v>0</v>
      </c>
      <c r="AA183" s="1">
        <f t="shared" si="33"/>
        <v>0</v>
      </c>
      <c r="AB183" s="1">
        <f t="shared" si="33"/>
        <v>0</v>
      </c>
      <c r="AC183" s="1">
        <f t="shared" si="33"/>
        <v>0</v>
      </c>
      <c r="AD183" s="1">
        <f t="shared" si="33"/>
        <v>0</v>
      </c>
      <c r="AE183" s="1">
        <f t="shared" si="33"/>
        <v>0</v>
      </c>
      <c r="AF183" s="1">
        <f t="shared" si="33"/>
        <v>0</v>
      </c>
      <c r="AG183" s="1">
        <f t="shared" si="33"/>
        <v>0</v>
      </c>
    </row>
    <row r="184" spans="8:33" x14ac:dyDescent="0.25">
      <c r="H184">
        <f t="shared" si="29"/>
        <v>7.323734700446342E+34</v>
      </c>
      <c r="I184">
        <v>99</v>
      </c>
      <c r="J184">
        <f t="shared" si="28"/>
        <v>2.6055263216646745E+39</v>
      </c>
      <c r="K184">
        <v>163</v>
      </c>
      <c r="L184">
        <f t="shared" si="31"/>
        <v>6.3277067811856391E+39</v>
      </c>
      <c r="M184" s="2">
        <f>$M$12^2*$N$12/(4*L184*$L$12)</f>
        <v>4.7410540717847267E-37</v>
      </c>
      <c r="N184">
        <f t="shared" si="30"/>
        <v>83.06217328687984</v>
      </c>
      <c r="O184" s="4">
        <f>$K$12/(4*PI()*$L$12)*N184</f>
        <v>15.300642896484387</v>
      </c>
      <c r="P184" s="1">
        <f t="shared" si="34"/>
        <v>-5.619398427896634E-74</v>
      </c>
      <c r="Q184" s="1">
        <f t="shared" si="34"/>
        <v>5.9204159550133393E-111</v>
      </c>
      <c r="R184" s="1">
        <f t="shared" si="34"/>
        <v>-5.2629397819078603E-148</v>
      </c>
      <c r="S184" s="1">
        <f t="shared" si="34"/>
        <v>3.9923011332115336E-185</v>
      </c>
      <c r="T184" s="1">
        <f t="shared" si="34"/>
        <v>-2.6288493810282385E-222</v>
      </c>
      <c r="U184" s="1">
        <f t="shared" si="34"/>
        <v>1.5261449463713496E-259</v>
      </c>
      <c r="V184" s="1">
        <f t="shared" si="34"/>
        <v>-7.9138671851395296E-297</v>
      </c>
      <c r="W184" s="1">
        <f t="shared" si="34"/>
        <v>0</v>
      </c>
      <c r="X184" s="1">
        <f t="shared" si="34"/>
        <v>0</v>
      </c>
      <c r="Y184" s="1">
        <f t="shared" si="34"/>
        <v>0</v>
      </c>
      <c r="Z184" s="1">
        <f t="shared" si="33"/>
        <v>0</v>
      </c>
      <c r="AA184" s="1">
        <f t="shared" si="33"/>
        <v>0</v>
      </c>
      <c r="AB184" s="1">
        <f t="shared" si="33"/>
        <v>0</v>
      </c>
      <c r="AC184" s="1">
        <f t="shared" si="33"/>
        <v>0</v>
      </c>
      <c r="AD184" s="1">
        <f t="shared" si="33"/>
        <v>0</v>
      </c>
      <c r="AE184" s="1">
        <f t="shared" si="33"/>
        <v>0</v>
      </c>
      <c r="AF184" s="1">
        <f t="shared" si="33"/>
        <v>0</v>
      </c>
      <c r="AG184" s="1">
        <f t="shared" si="33"/>
        <v>0</v>
      </c>
    </row>
    <row r="185" spans="8:33" x14ac:dyDescent="0.25">
      <c r="H185">
        <f t="shared" si="29"/>
        <v>1.2450348990758781E+35</v>
      </c>
      <c r="I185">
        <v>100</v>
      </c>
      <c r="J185">
        <f t="shared" si="28"/>
        <v>4.4293947468299476E+39</v>
      </c>
      <c r="K185">
        <v>164</v>
      </c>
      <c r="L185">
        <f t="shared" si="31"/>
        <v>1.0757101528015587E+40</v>
      </c>
      <c r="M185" s="2">
        <f>$M$12^2*$N$12/(4*L185*$L$12)</f>
        <v>2.7888553363439565E-37</v>
      </c>
      <c r="N185">
        <f t="shared" si="30"/>
        <v>83.592801537942009</v>
      </c>
      <c r="O185" s="4">
        <f>$K$12/(4*PI()*$L$12)*N185</f>
        <v>15.398388393128775</v>
      </c>
      <c r="P185" s="1">
        <f t="shared" si="34"/>
        <v>-1.9444285217635409E-74</v>
      </c>
      <c r="Q185" s="1">
        <f t="shared" si="34"/>
        <v>1.2050510797910317E-111</v>
      </c>
      <c r="R185" s="1">
        <f t="shared" si="34"/>
        <v>-6.3013371270792472E-149</v>
      </c>
      <c r="S185" s="1">
        <f t="shared" si="34"/>
        <v>2.8117628276731611E-186</v>
      </c>
      <c r="T185" s="1">
        <f t="shared" si="34"/>
        <v>-1.0891110786791483E-223</v>
      </c>
      <c r="U185" s="1">
        <f t="shared" si="34"/>
        <v>3.7192325432395905E-261</v>
      </c>
      <c r="V185" s="1">
        <f t="shared" si="34"/>
        <v>-1.1344814168316384E-298</v>
      </c>
      <c r="W185" s="1">
        <f t="shared" si="34"/>
        <v>0</v>
      </c>
      <c r="X185" s="1">
        <f t="shared" si="34"/>
        <v>0</v>
      </c>
      <c r="Y185" s="1">
        <f t="shared" si="34"/>
        <v>0</v>
      </c>
      <c r="Z185" s="1">
        <f t="shared" si="33"/>
        <v>0</v>
      </c>
      <c r="AA185" s="1">
        <f t="shared" si="33"/>
        <v>0</v>
      </c>
      <c r="AB185" s="1">
        <f t="shared" si="33"/>
        <v>0</v>
      </c>
      <c r="AC185" s="1">
        <f t="shared" si="33"/>
        <v>0</v>
      </c>
      <c r="AD185" s="1">
        <f t="shared" si="33"/>
        <v>0</v>
      </c>
      <c r="AE185" s="1">
        <f t="shared" si="33"/>
        <v>0</v>
      </c>
      <c r="AF185" s="1">
        <f t="shared" si="33"/>
        <v>0</v>
      </c>
      <c r="AG185" s="1">
        <f t="shared" si="33"/>
        <v>0</v>
      </c>
    </row>
    <row r="186" spans="8:33" x14ac:dyDescent="0.25">
      <c r="H186">
        <f t="shared" si="29"/>
        <v>2.1165593284289925E+35</v>
      </c>
      <c r="I186">
        <v>101</v>
      </c>
      <c r="J186">
        <f t="shared" si="28"/>
        <v>7.5299710696109094E+39</v>
      </c>
      <c r="K186">
        <v>165</v>
      </c>
      <c r="L186">
        <f t="shared" si="31"/>
        <v>1.8287072597626496E+40</v>
      </c>
      <c r="M186" s="2">
        <f>$M$12^2*$N$12/(4*L186*$L$12)</f>
        <v>1.6405031390258568E-37</v>
      </c>
      <c r="N186">
        <f t="shared" si="30"/>
        <v>84.123429789004192</v>
      </c>
      <c r="O186" s="4">
        <f>$K$12/(4*PI()*$L$12)*N186</f>
        <v>15.496133889773166</v>
      </c>
      <c r="P186" s="1">
        <f t="shared" si="34"/>
        <v>-6.7281263728842241E-75</v>
      </c>
      <c r="Q186" s="1">
        <f t="shared" si="34"/>
        <v>2.4527805409953825E-112</v>
      </c>
      <c r="R186" s="1">
        <f t="shared" si="34"/>
        <v>-7.5446140815833704E-150</v>
      </c>
      <c r="S186" s="1">
        <f t="shared" si="34"/>
        <v>1.9803140933721923E-187</v>
      </c>
      <c r="T186" s="1">
        <f t="shared" si="34"/>
        <v>-4.512099286714201E-225</v>
      </c>
      <c r="U186" s="1">
        <f t="shared" si="34"/>
        <v>9.0638118899399707E-263</v>
      </c>
      <c r="V186" s="1">
        <f t="shared" si="34"/>
        <v>-1.6263200468578882E-300</v>
      </c>
      <c r="W186" s="1">
        <f t="shared" si="34"/>
        <v>0</v>
      </c>
      <c r="X186" s="1">
        <f t="shared" si="34"/>
        <v>0</v>
      </c>
      <c r="Y186" s="1">
        <f t="shared" si="34"/>
        <v>0</v>
      </c>
      <c r="Z186" s="1">
        <f t="shared" si="33"/>
        <v>0</v>
      </c>
      <c r="AA186" s="1">
        <f t="shared" si="33"/>
        <v>0</v>
      </c>
      <c r="AB186" s="1">
        <f t="shared" si="33"/>
        <v>0</v>
      </c>
      <c r="AC186" s="1">
        <f t="shared" si="33"/>
        <v>0</v>
      </c>
      <c r="AD186" s="1">
        <f t="shared" si="33"/>
        <v>0</v>
      </c>
      <c r="AE186" s="1">
        <f t="shared" si="33"/>
        <v>0</v>
      </c>
      <c r="AF186" s="1">
        <f t="shared" si="33"/>
        <v>0</v>
      </c>
      <c r="AG186" s="1">
        <f t="shared" si="33"/>
        <v>0</v>
      </c>
    </row>
    <row r="187" spans="8:33" x14ac:dyDescent="0.25">
      <c r="H187">
        <f t="shared" si="29"/>
        <v>3.5981508583292875E+35</v>
      </c>
      <c r="I187">
        <v>102</v>
      </c>
      <c r="J187">
        <f t="shared" si="28"/>
        <v>1.2800950818338547E+40</v>
      </c>
      <c r="K187">
        <v>166</v>
      </c>
      <c r="L187">
        <f t="shared" si="31"/>
        <v>3.1088023415965043E+40</v>
      </c>
      <c r="M187" s="2">
        <f>$M$12^2*$N$12/(4*L187*$L$12)</f>
        <v>9.6500184648579828E-38</v>
      </c>
      <c r="N187">
        <f t="shared" si="30"/>
        <v>84.65405804006636</v>
      </c>
      <c r="O187" s="4">
        <f>$K$12/(4*PI()*$L$12)*N187</f>
        <v>15.593879386417553</v>
      </c>
      <c r="P187" s="1">
        <f t="shared" si="34"/>
        <v>-2.3280714093025005E-75</v>
      </c>
      <c r="Q187" s="1">
        <f t="shared" si="34"/>
        <v>4.9924293527282395E-113</v>
      </c>
      <c r="R187" s="1">
        <f t="shared" si="34"/>
        <v>-9.0331941446862178E-151</v>
      </c>
      <c r="S187" s="1">
        <f t="shared" si="34"/>
        <v>1.3947278446859043E-188</v>
      </c>
      <c r="T187" s="1">
        <f t="shared" si="34"/>
        <v>-1.869326313148688E-226</v>
      </c>
      <c r="U187" s="1">
        <f t="shared" si="34"/>
        <v>2.208861237395478E-264</v>
      </c>
      <c r="V187" s="1">
        <f t="shared" si="34"/>
        <v>-2.331388470159811E-302</v>
      </c>
      <c r="W187" s="1">
        <f t="shared" si="34"/>
        <v>0</v>
      </c>
      <c r="X187" s="1">
        <f t="shared" si="34"/>
        <v>0</v>
      </c>
      <c r="Y187" s="1">
        <f t="shared" si="34"/>
        <v>0</v>
      </c>
      <c r="Z187" s="1">
        <f t="shared" si="33"/>
        <v>0</v>
      </c>
      <c r="AA187" s="1">
        <f t="shared" si="33"/>
        <v>0</v>
      </c>
      <c r="AB187" s="1">
        <f t="shared" si="33"/>
        <v>0</v>
      </c>
      <c r="AC187" s="1">
        <f t="shared" si="33"/>
        <v>0</v>
      </c>
      <c r="AD187" s="1">
        <f t="shared" si="33"/>
        <v>0</v>
      </c>
      <c r="AE187" s="1">
        <f t="shared" si="33"/>
        <v>0</v>
      </c>
      <c r="AF187" s="1">
        <f t="shared" si="33"/>
        <v>0</v>
      </c>
      <c r="AG187" s="1">
        <f t="shared" si="33"/>
        <v>0</v>
      </c>
    </row>
    <row r="188" spans="8:33" x14ac:dyDescent="0.25">
      <c r="H188">
        <f t="shared" si="29"/>
        <v>6.1168564591597884E+35</v>
      </c>
      <c r="I188">
        <v>103</v>
      </c>
      <c r="J188">
        <f t="shared" si="28"/>
        <v>2.1761616391175532E+40</v>
      </c>
      <c r="K188">
        <v>167</v>
      </c>
      <c r="L188">
        <f t="shared" si="31"/>
        <v>5.2849639807140575E+40</v>
      </c>
      <c r="M188" s="2">
        <f>$M$12^2*$N$12/(4*L188*$L$12)</f>
        <v>5.67648144991646E-38</v>
      </c>
      <c r="N188">
        <f t="shared" si="30"/>
        <v>85.184686291128529</v>
      </c>
      <c r="O188" s="4">
        <f>$K$12/(4*PI()*$L$12)*N188</f>
        <v>15.691624883061941</v>
      </c>
      <c r="P188" s="1">
        <f t="shared" si="34"/>
        <v>-8.0556104128114195E-76</v>
      </c>
      <c r="Q188" s="1">
        <f t="shared" si="34"/>
        <v>1.0161671794683978E-113</v>
      </c>
      <c r="R188" s="1">
        <f t="shared" si="34"/>
        <v>-1.0815476520499294E-151</v>
      </c>
      <c r="S188" s="1">
        <f t="shared" si="34"/>
        <v>9.8230162944994022E-190</v>
      </c>
      <c r="T188" s="1">
        <f t="shared" si="34"/>
        <v>-7.7444680247156925E-228</v>
      </c>
      <c r="U188" s="1">
        <f t="shared" si="34"/>
        <v>5.3830198875636475E-266</v>
      </c>
      <c r="V188" s="1">
        <f t="shared" si="34"/>
        <v>-3.3421294961563289E-304</v>
      </c>
      <c r="W188" s="1">
        <f t="shared" si="34"/>
        <v>0</v>
      </c>
      <c r="X188" s="1">
        <f t="shared" si="34"/>
        <v>0</v>
      </c>
      <c r="Y188" s="1">
        <f t="shared" si="34"/>
        <v>0</v>
      </c>
      <c r="Z188" s="1">
        <f t="shared" si="33"/>
        <v>0</v>
      </c>
      <c r="AA188" s="1">
        <f t="shared" si="33"/>
        <v>0</v>
      </c>
      <c r="AB188" s="1">
        <f t="shared" si="33"/>
        <v>0</v>
      </c>
      <c r="AC188" s="1">
        <f t="shared" si="33"/>
        <v>0</v>
      </c>
      <c r="AD188" s="1">
        <f t="shared" si="33"/>
        <v>0</v>
      </c>
      <c r="AE188" s="1">
        <f t="shared" si="33"/>
        <v>0</v>
      </c>
      <c r="AF188" s="1">
        <f t="shared" si="33"/>
        <v>0</v>
      </c>
      <c r="AG188" s="1">
        <f t="shared" si="33"/>
        <v>0</v>
      </c>
    </row>
    <row r="189" spans="8:33" x14ac:dyDescent="0.25">
      <c r="H189">
        <f t="shared" si="29"/>
        <v>1.039865598057164E+36</v>
      </c>
      <c r="I189">
        <v>104</v>
      </c>
      <c r="J189">
        <f t="shared" si="28"/>
        <v>3.6994747864998394E+40</v>
      </c>
      <c r="K189">
        <v>168</v>
      </c>
      <c r="L189">
        <f t="shared" si="31"/>
        <v>8.9844387672138968E+40</v>
      </c>
      <c r="M189" s="2">
        <f>$M$12^2*$N$12/(4*L189*$L$12)</f>
        <v>3.3391067352449769E-38</v>
      </c>
      <c r="N189">
        <f t="shared" si="30"/>
        <v>85.715314542190697</v>
      </c>
      <c r="O189" s="4">
        <f>$K$12/(4*PI()*$L$12)*N189</f>
        <v>15.78937037970633</v>
      </c>
      <c r="P189" s="1">
        <f t="shared" si="34"/>
        <v>-2.7874084473395921E-76</v>
      </c>
      <c r="Q189" s="1">
        <f t="shared" si="34"/>
        <v>2.0683231823089724E-114</v>
      </c>
      <c r="R189" s="1">
        <f t="shared" si="34"/>
        <v>-1.2949409753833525E-152</v>
      </c>
      <c r="S189" s="1">
        <f t="shared" si="34"/>
        <v>6.9183138122356033E-191</v>
      </c>
      <c r="T189" s="1">
        <f t="shared" si="34"/>
        <v>-3.2084705898575358E-229</v>
      </c>
      <c r="U189" s="1">
        <f t="shared" si="34"/>
        <v>1.3118480518075986E-267</v>
      </c>
      <c r="V189" s="1">
        <f t="shared" si="34"/>
        <v>-4.791063227790824E-306</v>
      </c>
      <c r="W189" s="1">
        <f t="shared" si="34"/>
        <v>0</v>
      </c>
      <c r="X189" s="1">
        <f t="shared" si="34"/>
        <v>0</v>
      </c>
      <c r="Y189" s="1">
        <f t="shared" si="34"/>
        <v>0</v>
      </c>
      <c r="Z189" s="1">
        <f t="shared" si="33"/>
        <v>0</v>
      </c>
      <c r="AA189" s="1">
        <f t="shared" si="33"/>
        <v>0</v>
      </c>
      <c r="AB189" s="1">
        <f t="shared" si="33"/>
        <v>0</v>
      </c>
      <c r="AC189" s="1">
        <f t="shared" si="33"/>
        <v>0</v>
      </c>
      <c r="AD189" s="1">
        <f t="shared" si="33"/>
        <v>0</v>
      </c>
      <c r="AE189" s="1">
        <f t="shared" si="33"/>
        <v>0</v>
      </c>
      <c r="AF189" s="1">
        <f t="shared" si="33"/>
        <v>0</v>
      </c>
      <c r="AG189" s="1">
        <f t="shared" si="33"/>
        <v>0</v>
      </c>
    </row>
    <row r="190" spans="8:33" x14ac:dyDescent="0.25">
      <c r="H190">
        <f t="shared" si="29"/>
        <v>1.7677715166971786E+36</v>
      </c>
      <c r="I190">
        <v>105</v>
      </c>
      <c r="J190">
        <f t="shared" si="28"/>
        <v>6.2891071370497268E+40</v>
      </c>
      <c r="K190">
        <v>169</v>
      </c>
      <c r="L190">
        <f t="shared" si="31"/>
        <v>1.5273545904263624E+41</v>
      </c>
      <c r="M190" s="2">
        <f>$M$12^2*$N$12/(4*L190*$L$12)</f>
        <v>1.9641804324970452E-38</v>
      </c>
      <c r="N190">
        <f t="shared" si="30"/>
        <v>86.245942793252865</v>
      </c>
      <c r="O190" s="4">
        <f>$K$12/(4*PI()*$L$12)*N190</f>
        <v>15.887115876350718</v>
      </c>
      <c r="P190" s="1">
        <f t="shared" si="34"/>
        <v>-9.645011928510699E-77</v>
      </c>
      <c r="Q190" s="1">
        <f t="shared" si="34"/>
        <v>4.2098986002625126E-115</v>
      </c>
      <c r="R190" s="1">
        <f t="shared" si="34"/>
        <v>-1.5504375850185612E-153</v>
      </c>
      <c r="S190" s="1">
        <f t="shared" si="34"/>
        <v>4.8725426660822912E-192</v>
      </c>
      <c r="T190" s="1">
        <f t="shared" si="34"/>
        <v>-1.3292434668369196E-230</v>
      </c>
      <c r="U190" s="1">
        <f t="shared" si="34"/>
        <v>3.1969885807170762E-269</v>
      </c>
      <c r="V190" s="1">
        <f t="shared" si="34"/>
        <v>-6.8681620143948234E-308</v>
      </c>
      <c r="W190" s="1">
        <f t="shared" si="34"/>
        <v>0</v>
      </c>
      <c r="X190" s="1">
        <f t="shared" si="34"/>
        <v>0</v>
      </c>
      <c r="Y190" s="1">
        <f t="shared" si="34"/>
        <v>0</v>
      </c>
      <c r="Z190" s="1">
        <f t="shared" si="33"/>
        <v>0</v>
      </c>
      <c r="AA190" s="1">
        <f t="shared" si="33"/>
        <v>0</v>
      </c>
      <c r="AB190" s="1">
        <f t="shared" si="33"/>
        <v>0</v>
      </c>
      <c r="AC190" s="1">
        <f t="shared" si="33"/>
        <v>0</v>
      </c>
      <c r="AD190" s="1">
        <f t="shared" si="33"/>
        <v>0</v>
      </c>
      <c r="AE190" s="1">
        <f t="shared" si="33"/>
        <v>0</v>
      </c>
      <c r="AF190" s="1">
        <f t="shared" si="33"/>
        <v>0</v>
      </c>
      <c r="AG190" s="1">
        <f t="shared" si="33"/>
        <v>0</v>
      </c>
    </row>
    <row r="191" spans="8:33" x14ac:dyDescent="0.25">
      <c r="H191">
        <f t="shared" si="29"/>
        <v>3.0052115783852038E+36</v>
      </c>
      <c r="I191">
        <v>106</v>
      </c>
      <c r="J191">
        <f t="shared" si="28"/>
        <v>1.0691482132984538E+41</v>
      </c>
      <c r="K191">
        <v>170</v>
      </c>
      <c r="L191">
        <f t="shared" si="31"/>
        <v>2.5965028037248161E+41</v>
      </c>
      <c r="M191" s="2">
        <f>$M$12^2*$N$12/(4*L191*$L$12)</f>
        <v>1.1554002544100265E-38</v>
      </c>
      <c r="N191">
        <f t="shared" si="30"/>
        <v>86.776571044315034</v>
      </c>
      <c r="O191" s="4">
        <f>$K$12/(4*PI()*$L$12)*N191</f>
        <v>15.984861372995105</v>
      </c>
      <c r="P191" s="1">
        <f t="shared" si="34"/>
        <v>-3.337374369726885E-77</v>
      </c>
      <c r="Q191" s="1">
        <f t="shared" si="34"/>
        <v>8.5688959907643213E-116</v>
      </c>
      <c r="R191" s="1">
        <f t="shared" si="34"/>
        <v>-1.8563446139516537E-154</v>
      </c>
      <c r="S191" s="1">
        <f t="shared" si="34"/>
        <v>3.4317136627718771E-193</v>
      </c>
      <c r="T191" s="1">
        <f t="shared" si="34"/>
        <v>-5.5069483875402654E-232</v>
      </c>
      <c r="U191" s="1">
        <f t="shared" si="34"/>
        <v>7.7910974301880511E-271</v>
      </c>
      <c r="V191" s="1">
        <f t="shared" si="34"/>
        <v>0</v>
      </c>
      <c r="W191" s="1">
        <f t="shared" si="34"/>
        <v>0</v>
      </c>
      <c r="X191" s="1">
        <f t="shared" si="34"/>
        <v>0</v>
      </c>
      <c r="Y191" s="1">
        <f t="shared" si="34"/>
        <v>0</v>
      </c>
      <c r="Z191" s="1">
        <f t="shared" si="33"/>
        <v>0</v>
      </c>
      <c r="AA191" s="1">
        <f t="shared" si="33"/>
        <v>0</v>
      </c>
      <c r="AB191" s="1">
        <f t="shared" si="33"/>
        <v>0</v>
      </c>
      <c r="AC191" s="1">
        <f t="shared" si="33"/>
        <v>0</v>
      </c>
      <c r="AD191" s="1">
        <f t="shared" si="33"/>
        <v>0</v>
      </c>
      <c r="AE191" s="1">
        <f t="shared" si="33"/>
        <v>0</v>
      </c>
      <c r="AF191" s="1">
        <f t="shared" si="33"/>
        <v>0</v>
      </c>
      <c r="AG191" s="1">
        <f t="shared" si="33"/>
        <v>0</v>
      </c>
    </row>
    <row r="192" spans="8:33" x14ac:dyDescent="0.25">
      <c r="H192">
        <f t="shared" si="29"/>
        <v>5.1088596832548466E+36</v>
      </c>
      <c r="I192">
        <v>107</v>
      </c>
      <c r="J192">
        <f t="shared" si="28"/>
        <v>1.8175519626073715E+41</v>
      </c>
      <c r="K192">
        <v>171</v>
      </c>
      <c r="L192">
        <f t="shared" si="31"/>
        <v>4.4140547663321876E+41</v>
      </c>
      <c r="M192" s="2">
        <f>$M$12^2*$N$12/(4*L192*$L$12)</f>
        <v>6.7964720847648617E-39</v>
      </c>
      <c r="N192">
        <f t="shared" si="30"/>
        <v>87.307199295377202</v>
      </c>
      <c r="O192" s="4">
        <f>$K$12/(4*PI()*$L$12)*N192</f>
        <v>16.082606869639495</v>
      </c>
      <c r="P192" s="1">
        <f t="shared" si="34"/>
        <v>-1.1548008199747006E-77</v>
      </c>
      <c r="Q192" s="1">
        <f t="shared" si="34"/>
        <v>1.7441270080936946E-116</v>
      </c>
      <c r="R192" s="1">
        <f t="shared" si="34"/>
        <v>-2.2226082230237349E-155</v>
      </c>
      <c r="S192" s="1">
        <f t="shared" si="34"/>
        <v>2.4169431589039434E-194</v>
      </c>
      <c r="T192" s="1">
        <f t="shared" si="34"/>
        <v>-2.2814842652713966E-233</v>
      </c>
      <c r="U192" s="1">
        <f t="shared" si="34"/>
        <v>1.898699280091508E-272</v>
      </c>
      <c r="V192" s="1">
        <f t="shared" si="34"/>
        <v>0</v>
      </c>
      <c r="W192" s="1">
        <f t="shared" si="34"/>
        <v>0</v>
      </c>
      <c r="X192" s="1">
        <f t="shared" si="34"/>
        <v>0</v>
      </c>
      <c r="Y192" s="1">
        <f t="shared" si="34"/>
        <v>0</v>
      </c>
      <c r="Z192" s="1">
        <f t="shared" si="33"/>
        <v>0</v>
      </c>
      <c r="AA192" s="1">
        <f t="shared" si="33"/>
        <v>0</v>
      </c>
      <c r="AB192" s="1">
        <f t="shared" si="33"/>
        <v>0</v>
      </c>
      <c r="AC192" s="1">
        <f t="shared" si="33"/>
        <v>0</v>
      </c>
      <c r="AD192" s="1">
        <f t="shared" si="33"/>
        <v>0</v>
      </c>
      <c r="AE192" s="1">
        <f t="shared" si="33"/>
        <v>0</v>
      </c>
      <c r="AF192" s="1">
        <f t="shared" si="33"/>
        <v>0</v>
      </c>
      <c r="AG192" s="1">
        <f t="shared" si="33"/>
        <v>0</v>
      </c>
    </row>
    <row r="193" spans="8:33" x14ac:dyDescent="0.25">
      <c r="H193">
        <f t="shared" si="29"/>
        <v>8.6850614615332394E+36</v>
      </c>
      <c r="I193">
        <v>108</v>
      </c>
      <c r="J193">
        <f t="shared" si="28"/>
        <v>3.089838336432531E+41</v>
      </c>
      <c r="K193">
        <v>172</v>
      </c>
      <c r="L193">
        <f t="shared" si="31"/>
        <v>7.5038931027647186E+41</v>
      </c>
      <c r="M193" s="2">
        <f>$M$12^2*$N$12/(4*L193*$L$12)</f>
        <v>3.997924755744036E-39</v>
      </c>
      <c r="N193">
        <f t="shared" si="30"/>
        <v>87.837827546439385</v>
      </c>
      <c r="O193" s="4">
        <f>$K$12/(4*PI()*$L$12)*N193</f>
        <v>16.180352366283884</v>
      </c>
      <c r="P193" s="1">
        <f t="shared" si="34"/>
        <v>-3.9958505881477523E-78</v>
      </c>
      <c r="Q193" s="1">
        <f t="shared" si="34"/>
        <v>3.5500244414689481E-117</v>
      </c>
      <c r="R193" s="1">
        <f t="shared" si="34"/>
        <v>-2.6611369871334566E-156</v>
      </c>
      <c r="S193" s="1">
        <f t="shared" si="34"/>
        <v>1.7022440702859111E-195</v>
      </c>
      <c r="T193" s="1">
        <f t="shared" si="34"/>
        <v>-9.4520051512701857E-235</v>
      </c>
      <c r="U193" s="1">
        <f t="shared" si="34"/>
        <v>4.6271516798795796E-274</v>
      </c>
      <c r="V193" s="1">
        <f t="shared" si="34"/>
        <v>0</v>
      </c>
      <c r="W193" s="1">
        <f t="shared" si="34"/>
        <v>0</v>
      </c>
      <c r="X193" s="1">
        <f t="shared" si="34"/>
        <v>0</v>
      </c>
      <c r="Y193" s="1">
        <f t="shared" si="34"/>
        <v>0</v>
      </c>
      <c r="Z193" s="1">
        <f t="shared" si="33"/>
        <v>0</v>
      </c>
      <c r="AA193" s="1">
        <f t="shared" si="33"/>
        <v>0</v>
      </c>
      <c r="AB193" s="1">
        <f t="shared" si="33"/>
        <v>0</v>
      </c>
      <c r="AC193" s="1">
        <f t="shared" si="33"/>
        <v>0</v>
      </c>
      <c r="AD193" s="1">
        <f t="shared" si="33"/>
        <v>0</v>
      </c>
      <c r="AE193" s="1">
        <f t="shared" si="33"/>
        <v>0</v>
      </c>
      <c r="AF193" s="1">
        <f t="shared" si="33"/>
        <v>0</v>
      </c>
      <c r="AG193" s="1">
        <f t="shared" si="33"/>
        <v>0</v>
      </c>
    </row>
    <row r="194" spans="8:33" x14ac:dyDescent="0.25">
      <c r="H194">
        <f t="shared" si="29"/>
        <v>1.4764604484606507E+37</v>
      </c>
      <c r="I194">
        <v>109</v>
      </c>
      <c r="J194">
        <f t="shared" si="28"/>
        <v>5.2527251719353032E+41</v>
      </c>
      <c r="K194">
        <v>173</v>
      </c>
      <c r="L194">
        <f t="shared" si="31"/>
        <v>1.2756618274700022E+42</v>
      </c>
      <c r="M194" s="2">
        <f>$M$12^2*$N$12/(4*L194*$L$12)</f>
        <v>2.3517204445553156E-39</v>
      </c>
      <c r="N194">
        <f t="shared" si="30"/>
        <v>88.368455797501554</v>
      </c>
      <c r="O194" s="4">
        <f>$K$12/(4*PI()*$L$12)*N194</f>
        <v>16.278097862928274</v>
      </c>
      <c r="P194" s="1">
        <f t="shared" si="34"/>
        <v>-1.3826472623348628E-78</v>
      </c>
      <c r="Q194" s="1">
        <f t="shared" si="34"/>
        <v>7.2257774098696298E-118</v>
      </c>
      <c r="R194" s="1">
        <f t="shared" si="34"/>
        <v>-3.1861890867368178E-157</v>
      </c>
      <c r="S194" s="1">
        <f t="shared" si="34"/>
        <v>1.1988841624796808E-196</v>
      </c>
      <c r="T194" s="1">
        <f t="shared" si="34"/>
        <v>-3.9158894382736692E-236</v>
      </c>
      <c r="U194" s="1">
        <f t="shared" si="34"/>
        <v>1.1276421123191533E-275</v>
      </c>
      <c r="V194" s="1">
        <f t="shared" si="34"/>
        <v>0</v>
      </c>
      <c r="W194" s="1">
        <f t="shared" si="34"/>
        <v>0</v>
      </c>
      <c r="X194" s="1">
        <f t="shared" si="34"/>
        <v>0</v>
      </c>
      <c r="Y194" s="1">
        <f t="shared" si="34"/>
        <v>0</v>
      </c>
      <c r="Z194" s="1">
        <f t="shared" si="33"/>
        <v>0</v>
      </c>
      <c r="AA194" s="1">
        <f t="shared" si="33"/>
        <v>0</v>
      </c>
      <c r="AB194" s="1">
        <f t="shared" si="33"/>
        <v>0</v>
      </c>
      <c r="AC194" s="1">
        <f t="shared" si="33"/>
        <v>0</v>
      </c>
      <c r="AD194" s="1">
        <f t="shared" si="33"/>
        <v>0</v>
      </c>
      <c r="AE194" s="1">
        <f t="shared" si="33"/>
        <v>0</v>
      </c>
      <c r="AF194" s="1">
        <f t="shared" si="33"/>
        <v>0</v>
      </c>
      <c r="AG194" s="1">
        <f t="shared" si="33"/>
        <v>0</v>
      </c>
    </row>
    <row r="195" spans="8:33" x14ac:dyDescent="0.25">
      <c r="H195">
        <f t="shared" si="29"/>
        <v>2.5099827623831059E+37</v>
      </c>
      <c r="I195">
        <v>110</v>
      </c>
      <c r="J195">
        <f t="shared" si="28"/>
        <v>8.9296327922900151E+41</v>
      </c>
      <c r="K195">
        <v>174</v>
      </c>
      <c r="L195">
        <f t="shared" si="31"/>
        <v>2.1686251066990037E+42</v>
      </c>
      <c r="M195" s="2">
        <f>$M$12^2*$N$12/(4*L195*$L$12)</f>
        <v>1.3833649673854798E-39</v>
      </c>
      <c r="N195">
        <f t="shared" si="30"/>
        <v>88.899084048563722</v>
      </c>
      <c r="O195" s="4">
        <f>$K$12/(4*PI()*$L$12)*N195</f>
        <v>16.375843359572663</v>
      </c>
      <c r="P195" s="1">
        <f t="shared" si="34"/>
        <v>-4.7842465824735736E-79</v>
      </c>
      <c r="Q195" s="1">
        <f t="shared" si="34"/>
        <v>1.4707464705616995E-118</v>
      </c>
      <c r="R195" s="1">
        <f t="shared" si="34"/>
        <v>-3.8148358936516779E-158</v>
      </c>
      <c r="S195" s="1">
        <f t="shared" si="34"/>
        <v>8.4436965305638576E-198</v>
      </c>
      <c r="T195" s="1">
        <f t="shared" si="34"/>
        <v>-1.6223213855022722E-237</v>
      </c>
      <c r="U195" s="1">
        <f t="shared" si="34"/>
        <v>2.7480766169927962E-277</v>
      </c>
      <c r="V195" s="1">
        <f t="shared" si="34"/>
        <v>0</v>
      </c>
      <c r="W195" s="1">
        <f t="shared" si="34"/>
        <v>0</v>
      </c>
      <c r="X195" s="1">
        <f t="shared" si="34"/>
        <v>0</v>
      </c>
      <c r="Y195" s="1">
        <f t="shared" si="34"/>
        <v>0</v>
      </c>
      <c r="Z195" s="1">
        <f t="shared" si="33"/>
        <v>0</v>
      </c>
      <c r="AA195" s="1">
        <f t="shared" si="33"/>
        <v>0</v>
      </c>
      <c r="AB195" s="1">
        <f t="shared" si="33"/>
        <v>0</v>
      </c>
      <c r="AC195" s="1">
        <f t="shared" si="33"/>
        <v>0</v>
      </c>
      <c r="AD195" s="1">
        <f t="shared" si="33"/>
        <v>0</v>
      </c>
      <c r="AE195" s="1">
        <f t="shared" si="33"/>
        <v>0</v>
      </c>
      <c r="AF195" s="1">
        <f t="shared" si="33"/>
        <v>0</v>
      </c>
      <c r="AG195" s="1">
        <f t="shared" si="33"/>
        <v>0</v>
      </c>
    </row>
    <row r="196" spans="8:33" x14ac:dyDescent="0.25">
      <c r="H196">
        <f t="shared" si="29"/>
        <v>4.2669706960512806E+37</v>
      </c>
      <c r="I196">
        <v>111</v>
      </c>
      <c r="J196">
        <f t="shared" si="28"/>
        <v>1.5180375746893026E+42</v>
      </c>
      <c r="K196">
        <v>175</v>
      </c>
      <c r="L196">
        <f t="shared" si="31"/>
        <v>3.6866626813883063E+42</v>
      </c>
      <c r="M196" s="2">
        <f>$M$12^2*$N$12/(4*L196*$L$12)</f>
        <v>8.1374409846204694E-40</v>
      </c>
      <c r="N196">
        <f t="shared" si="30"/>
        <v>89.429712299625891</v>
      </c>
      <c r="O196" s="4">
        <f>$K$12/(4*PI()*$L$12)*N196</f>
        <v>16.473588856217049</v>
      </c>
      <c r="P196" s="1">
        <f t="shared" si="34"/>
        <v>-1.6554486444545238E-79</v>
      </c>
      <c r="Q196" s="1">
        <f t="shared" si="34"/>
        <v>2.993581254959698E-119</v>
      </c>
      <c r="R196" s="1">
        <f t="shared" si="34"/>
        <v>-4.5675170240438669E-159</v>
      </c>
      <c r="S196" s="1">
        <f t="shared" si="34"/>
        <v>5.9468640367050051E-199</v>
      </c>
      <c r="T196" s="1">
        <f t="shared" si="34"/>
        <v>-6.7211465475345605E-239</v>
      </c>
      <c r="U196" s="1">
        <f t="shared" si="34"/>
        <v>6.6970938832099718E-279</v>
      </c>
      <c r="V196" s="1">
        <f t="shared" si="34"/>
        <v>0</v>
      </c>
      <c r="W196" s="1">
        <f t="shared" si="34"/>
        <v>0</v>
      </c>
      <c r="X196" s="1">
        <f t="shared" si="34"/>
        <v>0</v>
      </c>
      <c r="Y196" s="1">
        <f t="shared" si="34"/>
        <v>0</v>
      </c>
      <c r="Z196" s="1">
        <f t="shared" si="33"/>
        <v>0</v>
      </c>
      <c r="AA196" s="1">
        <f t="shared" si="33"/>
        <v>0</v>
      </c>
      <c r="AB196" s="1">
        <f t="shared" si="33"/>
        <v>0</v>
      </c>
      <c r="AC196" s="1">
        <f t="shared" si="33"/>
        <v>0</v>
      </c>
      <c r="AD196" s="1">
        <f t="shared" si="33"/>
        <v>0</v>
      </c>
      <c r="AE196" s="1">
        <f t="shared" si="33"/>
        <v>0</v>
      </c>
      <c r="AF196" s="1">
        <f t="shared" si="33"/>
        <v>0</v>
      </c>
      <c r="AG196" s="1">
        <f t="shared" si="33"/>
        <v>0</v>
      </c>
    </row>
    <row r="197" spans="8:33" x14ac:dyDescent="0.25">
      <c r="H197">
        <f t="shared" si="29"/>
        <v>7.2538501832871767E+37</v>
      </c>
      <c r="I197">
        <v>112</v>
      </c>
      <c r="J197">
        <f t="shared" si="28"/>
        <v>2.5806638769718144E+42</v>
      </c>
      <c r="K197">
        <v>176</v>
      </c>
      <c r="L197">
        <f t="shared" si="31"/>
        <v>6.2673265583601207E+42</v>
      </c>
      <c r="M197" s="2">
        <f>$M$12^2*$N$12/(4*L197*$L$12)</f>
        <v>4.7867299909532168E-40</v>
      </c>
      <c r="N197">
        <f t="shared" si="30"/>
        <v>89.960340550688059</v>
      </c>
      <c r="O197" s="4">
        <f>$K$12/(4*PI()*$L$12)*N197</f>
        <v>16.571334352861438</v>
      </c>
      <c r="P197" s="1">
        <f t="shared" si="34"/>
        <v>-5.7281960015727456E-80</v>
      </c>
      <c r="Q197" s="1">
        <f t="shared" si="34"/>
        <v>6.0931839099525693E-120</v>
      </c>
      <c r="R197" s="1">
        <f t="shared" si="34"/>
        <v>-5.4687049054056648E-160</v>
      </c>
      <c r="S197" s="1">
        <f t="shared" si="34"/>
        <v>4.1883542051805233E-200</v>
      </c>
      <c r="T197" s="1">
        <f t="shared" si="34"/>
        <v>-2.784516762037866E-240</v>
      </c>
      <c r="U197" s="1">
        <f t="shared" si="34"/>
        <v>1.6320893749173788E-280</v>
      </c>
      <c r="V197" s="1">
        <f t="shared" si="34"/>
        <v>0</v>
      </c>
      <c r="W197" s="1">
        <f t="shared" si="34"/>
        <v>0</v>
      </c>
      <c r="X197" s="1">
        <f t="shared" si="34"/>
        <v>0</v>
      </c>
      <c r="Y197" s="1">
        <f t="shared" si="34"/>
        <v>0</v>
      </c>
      <c r="Z197" s="1">
        <f t="shared" si="33"/>
        <v>0</v>
      </c>
      <c r="AA197" s="1">
        <f t="shared" si="33"/>
        <v>0</v>
      </c>
      <c r="AB197" s="1">
        <f t="shared" si="33"/>
        <v>0</v>
      </c>
      <c r="AC197" s="1">
        <f t="shared" si="33"/>
        <v>0</v>
      </c>
      <c r="AD197" s="1">
        <f t="shared" si="33"/>
        <v>0</v>
      </c>
      <c r="AE197" s="1">
        <f t="shared" si="33"/>
        <v>0</v>
      </c>
      <c r="AF197" s="1">
        <f t="shared" si="33"/>
        <v>0</v>
      </c>
      <c r="AG197" s="1">
        <f t="shared" si="33"/>
        <v>0</v>
      </c>
    </row>
    <row r="198" spans="8:33" x14ac:dyDescent="0.25">
      <c r="H198">
        <f t="shared" si="29"/>
        <v>1.23315453115882E+38</v>
      </c>
      <c r="I198">
        <v>113</v>
      </c>
      <c r="J198">
        <f t="shared" si="28"/>
        <v>4.3871285908520837E+42</v>
      </c>
      <c r="K198">
        <v>177</v>
      </c>
      <c r="L198">
        <f t="shared" si="31"/>
        <v>1.0654455149212204E+43</v>
      </c>
      <c r="M198" s="2">
        <f>$M$12^2*$N$12/(4*L198*$L$12)</f>
        <v>2.8157235240901281E-40</v>
      </c>
      <c r="N198">
        <f t="shared" si="30"/>
        <v>90.490968801750228</v>
      </c>
      <c r="O198" s="4">
        <f>$K$12/(4*PI()*$L$12)*N198</f>
        <v>16.669079849505827</v>
      </c>
      <c r="P198" s="1">
        <f t="shared" si="34"/>
        <v>-1.9820747410286326E-80</v>
      </c>
      <c r="Q198" s="1">
        <f t="shared" si="34"/>
        <v>1.2402165499598154E-120</v>
      </c>
      <c r="R198" s="1">
        <f t="shared" si="34"/>
        <v>-6.5477004650395353E-161</v>
      </c>
      <c r="S198" s="1">
        <f t="shared" si="34"/>
        <v>2.9498422764972302E-201</v>
      </c>
      <c r="T198" s="1">
        <f t="shared" si="34"/>
        <v>-1.1536028180956705E-241</v>
      </c>
      <c r="U198" s="1">
        <f t="shared" si="34"/>
        <v>3.9774203171860948E-282</v>
      </c>
      <c r="V198" s="1">
        <f t="shared" si="34"/>
        <v>0</v>
      </c>
      <c r="W198" s="1">
        <f t="shared" si="34"/>
        <v>0</v>
      </c>
      <c r="X198" s="1">
        <f t="shared" si="34"/>
        <v>0</v>
      </c>
      <c r="Y198" s="1">
        <f t="shared" si="34"/>
        <v>0</v>
      </c>
      <c r="Z198" s="1">
        <f t="shared" si="33"/>
        <v>0</v>
      </c>
      <c r="AA198" s="1">
        <f t="shared" si="33"/>
        <v>0</v>
      </c>
      <c r="AB198" s="1">
        <f t="shared" si="33"/>
        <v>0</v>
      </c>
      <c r="AC198" s="1">
        <f t="shared" ref="Z198:AJ223" si="35">AC$21*$M198^AC$20/(AC$20*FACT(AC$20))</f>
        <v>0</v>
      </c>
      <c r="AD198" s="1">
        <f t="shared" si="35"/>
        <v>0</v>
      </c>
      <c r="AE198" s="1">
        <f t="shared" si="35"/>
        <v>0</v>
      </c>
      <c r="AF198" s="1">
        <f t="shared" si="35"/>
        <v>0</v>
      </c>
      <c r="AG198" s="1">
        <f t="shared" si="35"/>
        <v>0</v>
      </c>
    </row>
    <row r="199" spans="8:33" x14ac:dyDescent="0.25">
      <c r="H199">
        <f t="shared" si="29"/>
        <v>2.0963627029699938E+38</v>
      </c>
      <c r="I199">
        <v>114</v>
      </c>
      <c r="J199">
        <f t="shared" si="28"/>
        <v>7.4581186044485422E+42</v>
      </c>
      <c r="K199">
        <v>178</v>
      </c>
      <c r="L199">
        <f t="shared" si="31"/>
        <v>1.8112573753660747E+43</v>
      </c>
      <c r="M199" s="2">
        <f>$M$12^2*$N$12/(4*L199*$L$12)</f>
        <v>1.656307955347134E-40</v>
      </c>
      <c r="N199">
        <f t="shared" si="30"/>
        <v>91.021597052812396</v>
      </c>
      <c r="O199" s="4">
        <f>$K$12/(4*PI()*$L$12)*N199</f>
        <v>16.766825346150213</v>
      </c>
      <c r="P199" s="1">
        <f t="shared" si="34"/>
        <v>-6.8583901073655091E-81</v>
      </c>
      <c r="Q199" s="1">
        <f t="shared" si="34"/>
        <v>2.5243569101563503E-121</v>
      </c>
      <c r="R199" s="1">
        <f t="shared" si="34"/>
        <v>-7.8395858108015126E-162</v>
      </c>
      <c r="S199" s="1">
        <f t="shared" si="34"/>
        <v>2.0775629352091295E-202</v>
      </c>
      <c r="T199" s="1">
        <f t="shared" si="34"/>
        <v>-4.7792833573905883E-243</v>
      </c>
      <c r="U199" s="1">
        <f t="shared" si="34"/>
        <v>9.6930184233112523E-284</v>
      </c>
      <c r="V199" s="1">
        <f t="shared" si="34"/>
        <v>0</v>
      </c>
      <c r="W199" s="1">
        <f t="shared" si="34"/>
        <v>0</v>
      </c>
      <c r="X199" s="1">
        <f t="shared" si="34"/>
        <v>0</v>
      </c>
      <c r="Y199" s="1">
        <f t="shared" si="34"/>
        <v>0</v>
      </c>
      <c r="Z199" s="1">
        <f t="shared" si="35"/>
        <v>0</v>
      </c>
      <c r="AA199" s="1">
        <f t="shared" si="35"/>
        <v>0</v>
      </c>
      <c r="AB199" s="1">
        <f t="shared" si="35"/>
        <v>0</v>
      </c>
      <c r="AC199" s="1">
        <f t="shared" si="35"/>
        <v>0</v>
      </c>
      <c r="AD199" s="1">
        <f t="shared" si="35"/>
        <v>0</v>
      </c>
      <c r="AE199" s="1">
        <f t="shared" si="35"/>
        <v>0</v>
      </c>
      <c r="AF199" s="1">
        <f t="shared" si="35"/>
        <v>0</v>
      </c>
      <c r="AG199" s="1">
        <f t="shared" si="35"/>
        <v>0</v>
      </c>
    </row>
    <row r="200" spans="8:33" x14ac:dyDescent="0.25">
      <c r="H200">
        <f t="shared" si="29"/>
        <v>3.5638165950489898E+38</v>
      </c>
      <c r="I200">
        <v>115</v>
      </c>
      <c r="J200">
        <f t="shared" si="28"/>
        <v>1.2678801627562523E+43</v>
      </c>
      <c r="K200">
        <v>179</v>
      </c>
      <c r="L200">
        <f t="shared" si="31"/>
        <v>3.0791375381223269E+43</v>
      </c>
      <c r="M200" s="2">
        <f>$M$12^2*$N$12/(4*L200*$L$12)</f>
        <v>9.7429879726302003E-41</v>
      </c>
      <c r="N200">
        <f t="shared" si="30"/>
        <v>91.552225303874565</v>
      </c>
      <c r="O200" s="4">
        <f>$K$12/(4*PI()*$L$12)*N200</f>
        <v>16.864570842794603</v>
      </c>
      <c r="P200" s="1">
        <f t="shared" si="34"/>
        <v>-2.3731453658704185E-81</v>
      </c>
      <c r="Q200" s="1">
        <f t="shared" si="34"/>
        <v>5.1381170571063521E-122</v>
      </c>
      <c r="R200" s="1">
        <f t="shared" si="34"/>
        <v>-9.3863648792537382E-163</v>
      </c>
      <c r="S200" s="1">
        <f t="shared" si="34"/>
        <v>1.4632198420046032E-203</v>
      </c>
      <c r="T200" s="1">
        <f t="shared" si="34"/>
        <v>-1.9800185169395432E-244</v>
      </c>
      <c r="U200" s="1">
        <f t="shared" si="34"/>
        <v>2.362199583199231E-285</v>
      </c>
      <c r="V200" s="1">
        <f t="shared" si="34"/>
        <v>0</v>
      </c>
      <c r="W200" s="1">
        <f t="shared" si="34"/>
        <v>0</v>
      </c>
      <c r="X200" s="1">
        <f t="shared" si="34"/>
        <v>0</v>
      </c>
      <c r="Y200" s="1">
        <f t="shared" si="34"/>
        <v>0</v>
      </c>
      <c r="Z200" s="1">
        <f t="shared" si="35"/>
        <v>0</v>
      </c>
      <c r="AA200" s="1">
        <f t="shared" si="35"/>
        <v>0</v>
      </c>
      <c r="AB200" s="1">
        <f t="shared" si="35"/>
        <v>0</v>
      </c>
      <c r="AC200" s="1">
        <f t="shared" si="35"/>
        <v>0</v>
      </c>
      <c r="AD200" s="1">
        <f t="shared" si="35"/>
        <v>0</v>
      </c>
      <c r="AE200" s="1">
        <f t="shared" si="35"/>
        <v>0</v>
      </c>
      <c r="AF200" s="1">
        <f t="shared" si="35"/>
        <v>0</v>
      </c>
      <c r="AG200" s="1">
        <f t="shared" si="35"/>
        <v>0</v>
      </c>
    </row>
    <row r="201" spans="8:33" x14ac:dyDescent="0.25">
      <c r="H201">
        <f t="shared" si="29"/>
        <v>6.0584882115832819E+38</v>
      </c>
      <c r="I201">
        <v>116</v>
      </c>
      <c r="J201">
        <f t="shared" si="28"/>
        <v>2.1553962766856286E+43</v>
      </c>
      <c r="K201">
        <v>180</v>
      </c>
      <c r="L201">
        <f t="shared" si="31"/>
        <v>5.2345338148079556E+43</v>
      </c>
      <c r="M201" s="2">
        <f>$M$12^2*$N$12/(4*L201*$L$12)</f>
        <v>5.7311693956648239E-41</v>
      </c>
      <c r="N201">
        <f t="shared" si="30"/>
        <v>92.082853554936747</v>
      </c>
      <c r="O201" s="4">
        <f>$K$12/(4*PI()*$L$12)*N201</f>
        <v>16.962316339438992</v>
      </c>
      <c r="P201" s="1">
        <f t="shared" si="34"/>
        <v>-8.2115756604512757E-82</v>
      </c>
      <c r="Q201" s="1">
        <f t="shared" si="34"/>
        <v>1.0458206914525448E-122</v>
      </c>
      <c r="R201" s="1">
        <f t="shared" si="34"/>
        <v>-1.1238329137885967E-163</v>
      </c>
      <c r="S201" s="1">
        <f t="shared" si="34"/>
        <v>1.0305402882153647E-204</v>
      </c>
      <c r="T201" s="1">
        <f t="shared" si="34"/>
        <v>-8.2030568900270905E-246</v>
      </c>
      <c r="U201" s="1">
        <f t="shared" si="34"/>
        <v>5.756707175390294E-287</v>
      </c>
      <c r="V201" s="1">
        <f t="shared" si="34"/>
        <v>0</v>
      </c>
      <c r="W201" s="1">
        <f t="shared" si="34"/>
        <v>0</v>
      </c>
      <c r="X201" s="1">
        <f t="shared" si="34"/>
        <v>0</v>
      </c>
      <c r="Y201" s="1">
        <f t="shared" si="34"/>
        <v>0</v>
      </c>
      <c r="Z201" s="1">
        <f t="shared" si="35"/>
        <v>0</v>
      </c>
      <c r="AA201" s="1">
        <f t="shared" si="35"/>
        <v>0</v>
      </c>
      <c r="AB201" s="1">
        <f t="shared" si="35"/>
        <v>0</v>
      </c>
      <c r="AC201" s="1">
        <f t="shared" si="35"/>
        <v>0</v>
      </c>
      <c r="AD201" s="1">
        <f t="shared" si="35"/>
        <v>0</v>
      </c>
      <c r="AE201" s="1">
        <f t="shared" si="35"/>
        <v>0</v>
      </c>
      <c r="AF201" s="1">
        <f t="shared" si="35"/>
        <v>0</v>
      </c>
      <c r="AG201" s="1">
        <f t="shared" si="35"/>
        <v>0</v>
      </c>
    </row>
    <row r="202" spans="8:33" x14ac:dyDescent="0.25">
      <c r="H202">
        <f t="shared" si="29"/>
        <v>1.0299429959691578E+39</v>
      </c>
      <c r="I202">
        <v>117</v>
      </c>
      <c r="J202">
        <f t="shared" si="28"/>
        <v>3.6641736703655685E+43</v>
      </c>
      <c r="K202">
        <v>181</v>
      </c>
      <c r="L202">
        <f t="shared" si="31"/>
        <v>8.8987074851735241E+43</v>
      </c>
      <c r="M202" s="2">
        <f>$M$12^2*$N$12/(4*L202*$L$12)</f>
        <v>3.3712761150969552E-41</v>
      </c>
      <c r="N202">
        <f t="shared" si="30"/>
        <v>92.613481805998916</v>
      </c>
      <c r="O202" s="4">
        <f>$K$12/(4*PI()*$L$12)*N202</f>
        <v>17.060061836083381</v>
      </c>
      <c r="P202" s="1">
        <f t="shared" si="34"/>
        <v>-2.8413756610558048E-82</v>
      </c>
      <c r="Q202" s="1">
        <f t="shared" si="34"/>
        <v>2.1286804222522791E-123</v>
      </c>
      <c r="R202" s="1">
        <f t="shared" si="34"/>
        <v>-1.345569274540052E-164</v>
      </c>
      <c r="S202" s="1">
        <f t="shared" si="34"/>
        <v>7.2580568903443435E-206</v>
      </c>
      <c r="T202" s="1">
        <f t="shared" si="34"/>
        <v>-3.3984602550601067E-247</v>
      </c>
      <c r="U202" s="1">
        <f t="shared" si="34"/>
        <v>1.4029160676722992E-288</v>
      </c>
      <c r="V202" s="1">
        <f t="shared" si="34"/>
        <v>0</v>
      </c>
      <c r="W202" s="1">
        <f t="shared" si="34"/>
        <v>0</v>
      </c>
      <c r="X202" s="1">
        <f t="shared" si="34"/>
        <v>0</v>
      </c>
      <c r="Y202" s="1">
        <f t="shared" si="34"/>
        <v>0</v>
      </c>
      <c r="Z202" s="1">
        <f t="shared" si="35"/>
        <v>0</v>
      </c>
      <c r="AA202" s="1">
        <f t="shared" si="35"/>
        <v>0</v>
      </c>
      <c r="AB202" s="1">
        <f t="shared" si="35"/>
        <v>0</v>
      </c>
      <c r="AC202" s="1">
        <f t="shared" si="35"/>
        <v>0</v>
      </c>
      <c r="AD202" s="1">
        <f t="shared" si="35"/>
        <v>0</v>
      </c>
      <c r="AE202" s="1">
        <f t="shared" si="35"/>
        <v>0</v>
      </c>
      <c r="AF202" s="1">
        <f t="shared" si="35"/>
        <v>0</v>
      </c>
      <c r="AG202" s="1">
        <f t="shared" si="35"/>
        <v>0</v>
      </c>
    </row>
    <row r="203" spans="8:33" x14ac:dyDescent="0.25">
      <c r="H203">
        <f t="shared" si="29"/>
        <v>1.7509030931475684E+39</v>
      </c>
      <c r="I203">
        <v>118</v>
      </c>
      <c r="J203">
        <f t="shared" si="28"/>
        <v>6.229095239621467E+43</v>
      </c>
      <c r="K203">
        <v>182</v>
      </c>
      <c r="L203">
        <f t="shared" si="31"/>
        <v>1.5127802724794991E+44</v>
      </c>
      <c r="M203" s="2">
        <f>$M$12^2*$N$12/(4*L203*$L$12)</f>
        <v>1.9831035971158563E-41</v>
      </c>
      <c r="N203">
        <f t="shared" si="30"/>
        <v>93.144110057061084</v>
      </c>
      <c r="O203" s="4">
        <f>$K$12/(4*PI()*$L$12)*N203</f>
        <v>17.157807332727771</v>
      </c>
      <c r="P203" s="1">
        <f t="shared" si="34"/>
        <v>-9.8317496922346204E-83</v>
      </c>
      <c r="Q203" s="1">
        <f t="shared" si="34"/>
        <v>4.3327507068029311E-124</v>
      </c>
      <c r="R203" s="1">
        <f t="shared" si="34"/>
        <v>-1.6110550335125926E-165</v>
      </c>
      <c r="S203" s="1">
        <f t="shared" si="34"/>
        <v>5.1118224513766862E-207</v>
      </c>
      <c r="T203" s="1">
        <f t="shared" si="34"/>
        <v>-1.4079546515475972E-248</v>
      </c>
      <c r="U203" s="1">
        <f t="shared" si="34"/>
        <v>3.4189223682367865E-290</v>
      </c>
      <c r="V203" s="1">
        <f t="shared" si="34"/>
        <v>0</v>
      </c>
      <c r="W203" s="1">
        <f t="shared" si="34"/>
        <v>0</v>
      </c>
      <c r="X203" s="1">
        <f t="shared" si="34"/>
        <v>0</v>
      </c>
      <c r="Y203" s="1">
        <f t="shared" si="34"/>
        <v>0</v>
      </c>
      <c r="Z203" s="1">
        <f t="shared" si="35"/>
        <v>0</v>
      </c>
      <c r="AA203" s="1">
        <f t="shared" si="35"/>
        <v>0</v>
      </c>
      <c r="AB203" s="1">
        <f t="shared" si="35"/>
        <v>0</v>
      </c>
      <c r="AC203" s="1">
        <f t="shared" si="35"/>
        <v>0</v>
      </c>
      <c r="AD203" s="1">
        <f t="shared" si="35"/>
        <v>0</v>
      </c>
      <c r="AE203" s="1">
        <f t="shared" si="35"/>
        <v>0</v>
      </c>
      <c r="AF203" s="1">
        <f t="shared" si="35"/>
        <v>0</v>
      </c>
      <c r="AG203" s="1">
        <f t="shared" si="35"/>
        <v>0</v>
      </c>
    </row>
    <row r="204" spans="8:33" x14ac:dyDescent="0.25">
      <c r="H204">
        <f t="shared" si="29"/>
        <v>2.9765352583508662E+39</v>
      </c>
      <c r="I204">
        <v>119</v>
      </c>
      <c r="J204">
        <f t="shared" si="28"/>
        <v>1.0589461907356493E+44</v>
      </c>
      <c r="K204">
        <v>183</v>
      </c>
      <c r="L204">
        <f t="shared" si="31"/>
        <v>2.5717264632151485E+44</v>
      </c>
      <c r="M204" s="2">
        <f>$M$12^2*$N$12/(4*L204*$L$12)</f>
        <v>1.1665315277152095E-41</v>
      </c>
      <c r="N204">
        <f t="shared" si="30"/>
        <v>93.674738308123253</v>
      </c>
      <c r="O204" s="4">
        <f>$K$12/(4*PI()*$L$12)*N204</f>
        <v>17.255552829372157</v>
      </c>
      <c r="P204" s="1">
        <f t="shared" si="34"/>
        <v>-3.4019895128839516E-83</v>
      </c>
      <c r="Q204" s="1">
        <f t="shared" si="34"/>
        <v>8.818951163856971E-125</v>
      </c>
      <c r="R204" s="1">
        <f t="shared" si="34"/>
        <v>-1.9289221076287313E-166</v>
      </c>
      <c r="S204" s="1">
        <f t="shared" si="34"/>
        <v>3.600237524889257E-208</v>
      </c>
      <c r="T204" s="1">
        <f t="shared" si="34"/>
        <v>-5.8330424722870697E-250</v>
      </c>
      <c r="U204" s="1">
        <f t="shared" ref="P204:AD224" si="36">U$21*$M204^U$20/(U$20*FACT(U$20))</f>
        <v>8.3319525874588609E-292</v>
      </c>
      <c r="V204" s="1">
        <f t="shared" si="36"/>
        <v>0</v>
      </c>
      <c r="W204" s="1">
        <f t="shared" si="36"/>
        <v>0</v>
      </c>
      <c r="X204" s="1">
        <f t="shared" si="36"/>
        <v>0</v>
      </c>
      <c r="Y204" s="1">
        <f t="shared" si="36"/>
        <v>0</v>
      </c>
      <c r="Z204" s="1">
        <f t="shared" si="35"/>
        <v>0</v>
      </c>
      <c r="AA204" s="1">
        <f t="shared" si="35"/>
        <v>0</v>
      </c>
      <c r="AB204" s="1">
        <f t="shared" si="35"/>
        <v>0</v>
      </c>
      <c r="AC204" s="1">
        <f t="shared" si="35"/>
        <v>0</v>
      </c>
      <c r="AD204" s="1">
        <f t="shared" si="35"/>
        <v>0</v>
      </c>
      <c r="AE204" s="1">
        <f t="shared" si="35"/>
        <v>0</v>
      </c>
      <c r="AF204" s="1">
        <f t="shared" si="35"/>
        <v>0</v>
      </c>
      <c r="AG204" s="1">
        <f t="shared" si="35"/>
        <v>0</v>
      </c>
    </row>
    <row r="205" spans="8:33" x14ac:dyDescent="0.25">
      <c r="H205">
        <f t="shared" si="29"/>
        <v>5.0601099391964728E+39</v>
      </c>
      <c r="I205">
        <v>120</v>
      </c>
      <c r="J205">
        <f t="shared" si="28"/>
        <v>1.8002085242506038E+44</v>
      </c>
      <c r="K205">
        <v>184</v>
      </c>
      <c r="L205">
        <f t="shared" si="31"/>
        <v>4.3719349874657523E+44</v>
      </c>
      <c r="M205" s="2">
        <f>$M$12^2*$N$12/(4*L205*$L$12)</f>
        <v>6.8619501630306446E-42</v>
      </c>
      <c r="N205">
        <f t="shared" si="30"/>
        <v>94.205366559185421</v>
      </c>
      <c r="O205" s="4">
        <f>$K$12/(4*PI()*$L$12)*N205</f>
        <v>17.353298326016546</v>
      </c>
      <c r="P205" s="1">
        <f t="shared" si="36"/>
        <v>-1.1771590009979072E-83</v>
      </c>
      <c r="Q205" s="1">
        <f t="shared" si="36"/>
        <v>1.7950236441801289E-125</v>
      </c>
      <c r="R205" s="1">
        <f t="shared" si="36"/>
        <v>-2.3095055227173184E-167</v>
      </c>
      <c r="S205" s="1">
        <f t="shared" si="36"/>
        <v>2.5356338877008441E-209</v>
      </c>
      <c r="T205" s="1">
        <f t="shared" si="36"/>
        <v>-2.4165824123742825E-251</v>
      </c>
      <c r="U205" s="1">
        <f t="shared" si="36"/>
        <v>2.0305062953349424E-293</v>
      </c>
      <c r="V205" s="1">
        <f t="shared" si="36"/>
        <v>0</v>
      </c>
      <c r="W205" s="1">
        <f t="shared" si="36"/>
        <v>0</v>
      </c>
      <c r="X205" s="1">
        <f t="shared" si="36"/>
        <v>0</v>
      </c>
      <c r="Y205" s="1">
        <f t="shared" si="36"/>
        <v>0</v>
      </c>
      <c r="Z205" s="1">
        <f t="shared" si="35"/>
        <v>0</v>
      </c>
      <c r="AA205" s="1">
        <f t="shared" si="35"/>
        <v>0</v>
      </c>
      <c r="AB205" s="1">
        <f t="shared" si="35"/>
        <v>0</v>
      </c>
      <c r="AC205" s="1">
        <f t="shared" si="35"/>
        <v>0</v>
      </c>
      <c r="AD205" s="1">
        <f t="shared" si="35"/>
        <v>0</v>
      </c>
      <c r="AE205" s="1">
        <f t="shared" si="35"/>
        <v>0</v>
      </c>
      <c r="AF205" s="1">
        <f t="shared" si="35"/>
        <v>0</v>
      </c>
      <c r="AG205" s="1">
        <f t="shared" si="35"/>
        <v>0</v>
      </c>
    </row>
    <row r="206" spans="8:33" x14ac:dyDescent="0.25">
      <c r="H206">
        <f t="shared" si="29"/>
        <v>8.6021868966340033E+39</v>
      </c>
      <c r="I206">
        <v>121</v>
      </c>
      <c r="J206">
        <f t="shared" si="28"/>
        <v>3.0603544912260268E+44</v>
      </c>
      <c r="K206">
        <v>185</v>
      </c>
      <c r="L206">
        <f t="shared" si="31"/>
        <v>7.432289478691779E+44</v>
      </c>
      <c r="M206" s="2">
        <f>$M$12^2*$N$12/(4*L206*$L$12)</f>
        <v>4.0364412723709672E-42</v>
      </c>
      <c r="N206">
        <f t="shared" si="30"/>
        <v>94.73599481024759</v>
      </c>
      <c r="O206" s="4">
        <f>$K$12/(4*PI()*$L$12)*N206</f>
        <v>17.451043822660935</v>
      </c>
      <c r="P206" s="1">
        <f t="shared" si="36"/>
        <v>-4.0732145363249382E-84</v>
      </c>
      <c r="Q206" s="1">
        <f t="shared" si="36"/>
        <v>3.6536202812540787E-126</v>
      </c>
      <c r="R206" s="1">
        <f t="shared" si="36"/>
        <v>-2.7651794431547968E-168</v>
      </c>
      <c r="S206" s="1">
        <f t="shared" si="36"/>
        <v>1.7858375087778865E-210</v>
      </c>
      <c r="T206" s="1">
        <f t="shared" si="36"/>
        <v>-1.0011705869693348E-252</v>
      </c>
      <c r="U206" s="1">
        <f t="shared" si="36"/>
        <v>4.9483668709308851E-295</v>
      </c>
      <c r="V206" s="1">
        <f t="shared" si="36"/>
        <v>0</v>
      </c>
      <c r="W206" s="1">
        <f t="shared" si="36"/>
        <v>0</v>
      </c>
      <c r="X206" s="1">
        <f t="shared" si="36"/>
        <v>0</v>
      </c>
      <c r="Y206" s="1">
        <f t="shared" si="36"/>
        <v>0</v>
      </c>
      <c r="Z206" s="1">
        <f t="shared" si="35"/>
        <v>0</v>
      </c>
      <c r="AA206" s="1">
        <f t="shared" si="35"/>
        <v>0</v>
      </c>
      <c r="AB206" s="1">
        <f t="shared" si="35"/>
        <v>0</v>
      </c>
      <c r="AC206" s="1">
        <f t="shared" si="35"/>
        <v>0</v>
      </c>
      <c r="AD206" s="1">
        <f t="shared" si="35"/>
        <v>0</v>
      </c>
      <c r="AE206" s="1">
        <f t="shared" si="35"/>
        <v>0</v>
      </c>
      <c r="AF206" s="1">
        <f t="shared" si="35"/>
        <v>0</v>
      </c>
      <c r="AG206" s="1">
        <f t="shared" si="35"/>
        <v>0</v>
      </c>
    </row>
    <row r="207" spans="8:33" x14ac:dyDescent="0.25">
      <c r="H207">
        <f t="shared" si="29"/>
        <v>1.4623717724277804E+40</v>
      </c>
      <c r="I207">
        <v>122</v>
      </c>
      <c r="J207">
        <f t="shared" si="28"/>
        <v>5.2026026350842449E+44</v>
      </c>
      <c r="K207">
        <v>186</v>
      </c>
      <c r="L207">
        <f t="shared" si="31"/>
        <v>1.2634892113776024E+45</v>
      </c>
      <c r="M207" s="2">
        <f>$M$12^2*$N$12/(4*L207*$L$12)</f>
        <v>2.3743772190417455E-42</v>
      </c>
      <c r="N207">
        <f t="shared" si="30"/>
        <v>95.266623061309758</v>
      </c>
      <c r="O207" s="4">
        <f>$K$12/(4*PI()*$L$12)*N207</f>
        <v>17.548789319305321</v>
      </c>
      <c r="P207" s="1">
        <f t="shared" si="36"/>
        <v>-1.4094167945761034E-84</v>
      </c>
      <c r="Q207" s="1">
        <f t="shared" si="36"/>
        <v>7.4366380648363104E-127</v>
      </c>
      <c r="R207" s="1">
        <f t="shared" si="36"/>
        <v>-3.3107595013886298E-169</v>
      </c>
      <c r="S207" s="1">
        <f t="shared" si="36"/>
        <v>1.2577587100517073E-211</v>
      </c>
      <c r="T207" s="1">
        <f t="shared" si="36"/>
        <v>-4.1477689280529249E-254</v>
      </c>
      <c r="U207" s="1">
        <f t="shared" si="36"/>
        <v>1.2059226186879264E-296</v>
      </c>
      <c r="V207" s="1">
        <f t="shared" si="36"/>
        <v>0</v>
      </c>
      <c r="W207" s="1">
        <f t="shared" si="36"/>
        <v>0</v>
      </c>
      <c r="X207" s="1">
        <f t="shared" si="36"/>
        <v>0</v>
      </c>
      <c r="Y207" s="1">
        <f t="shared" si="36"/>
        <v>0</v>
      </c>
      <c r="Z207" s="1">
        <f t="shared" si="35"/>
        <v>0</v>
      </c>
      <c r="AA207" s="1">
        <f t="shared" si="35"/>
        <v>0</v>
      </c>
      <c r="AB207" s="1">
        <f t="shared" si="35"/>
        <v>0</v>
      </c>
      <c r="AC207" s="1">
        <f t="shared" si="35"/>
        <v>0</v>
      </c>
      <c r="AD207" s="1">
        <f t="shared" si="35"/>
        <v>0</v>
      </c>
      <c r="AE207" s="1">
        <f t="shared" si="35"/>
        <v>0</v>
      </c>
      <c r="AF207" s="1">
        <f t="shared" si="35"/>
        <v>0</v>
      </c>
      <c r="AG207" s="1">
        <f t="shared" si="35"/>
        <v>0</v>
      </c>
    </row>
    <row r="208" spans="8:33" x14ac:dyDescent="0.25">
      <c r="H208">
        <f t="shared" si="29"/>
        <v>2.4860320131272268E+40</v>
      </c>
      <c r="I208">
        <v>123</v>
      </c>
      <c r="J208">
        <f t="shared" si="28"/>
        <v>8.8444244796432177E+44</v>
      </c>
      <c r="K208">
        <v>187</v>
      </c>
      <c r="L208">
        <f t="shared" si="31"/>
        <v>2.1479316593419242E+45</v>
      </c>
      <c r="M208" s="2">
        <f>$M$12^2*$N$12/(4*L208*$L$12)</f>
        <v>1.3966924817892621E-42</v>
      </c>
      <c r="N208">
        <f t="shared" si="30"/>
        <v>95.797251312371941</v>
      </c>
      <c r="O208" s="4">
        <f>$K$12/(4*PI()*$L$12)*N208</f>
        <v>17.646534815949714</v>
      </c>
      <c r="P208" s="1">
        <f t="shared" si="36"/>
        <v>-4.8768747217166204E-85</v>
      </c>
      <c r="Q208" s="1">
        <f t="shared" si="36"/>
        <v>1.5136653907666007E-127</v>
      </c>
      <c r="R208" s="1">
        <f t="shared" si="36"/>
        <v>-3.9639845085530938E-170</v>
      </c>
      <c r="S208" s="1">
        <f t="shared" si="36"/>
        <v>8.858347777640334E-213</v>
      </c>
      <c r="T208" s="1">
        <f t="shared" si="36"/>
        <v>-1.7183871864034545E-255</v>
      </c>
      <c r="U208" s="1">
        <f t="shared" si="36"/>
        <v>2.9388470988400506E-298</v>
      </c>
      <c r="V208" s="1">
        <f t="shared" si="36"/>
        <v>0</v>
      </c>
      <c r="W208" s="1">
        <f t="shared" si="36"/>
        <v>0</v>
      </c>
      <c r="X208" s="1">
        <f t="shared" si="36"/>
        <v>0</v>
      </c>
      <c r="Y208" s="1">
        <f t="shared" si="36"/>
        <v>0</v>
      </c>
      <c r="Z208" s="1">
        <f t="shared" si="35"/>
        <v>0</v>
      </c>
      <c r="AA208" s="1">
        <f t="shared" si="35"/>
        <v>0</v>
      </c>
      <c r="AB208" s="1">
        <f t="shared" si="35"/>
        <v>0</v>
      </c>
      <c r="AC208" s="1">
        <f t="shared" si="35"/>
        <v>0</v>
      </c>
      <c r="AD208" s="1">
        <f t="shared" si="35"/>
        <v>0</v>
      </c>
      <c r="AE208" s="1">
        <f t="shared" si="35"/>
        <v>0</v>
      </c>
      <c r="AF208" s="1">
        <f t="shared" si="35"/>
        <v>0</v>
      </c>
      <c r="AG208" s="1">
        <f t="shared" si="35"/>
        <v>0</v>
      </c>
    </row>
    <row r="209" spans="8:33" x14ac:dyDescent="0.25">
      <c r="H209">
        <f t="shared" si="29"/>
        <v>4.226254422316286E+40</v>
      </c>
      <c r="I209">
        <v>124</v>
      </c>
      <c r="J209">
        <f t="shared" si="28"/>
        <v>1.503552161539347E+45</v>
      </c>
      <c r="K209">
        <v>188</v>
      </c>
      <c r="L209">
        <f t="shared" si="31"/>
        <v>3.6514838208812712E+45</v>
      </c>
      <c r="M209" s="2">
        <f>$M$12^2*$N$12/(4*L209*$L$12)</f>
        <v>8.215838128172129E-43</v>
      </c>
      <c r="N209">
        <f t="shared" si="30"/>
        <v>96.327879563434109</v>
      </c>
      <c r="O209" s="4">
        <f>$K$12/(4*PI()*$L$12)*N209</f>
        <v>17.7442803125941</v>
      </c>
      <c r="P209" s="1">
        <f t="shared" si="36"/>
        <v>-1.6874999037081728E-85</v>
      </c>
      <c r="Q209" s="1">
        <f t="shared" si="36"/>
        <v>3.0809391222605336E-128</v>
      </c>
      <c r="R209" s="1">
        <f t="shared" si="36"/>
        <v>-4.7460932083584874E-171</v>
      </c>
      <c r="S209" s="1">
        <f t="shared" si="36"/>
        <v>6.2389013665744715E-214</v>
      </c>
      <c r="T209" s="1">
        <f t="shared" si="36"/>
        <v>-7.1191394063066313E-257</v>
      </c>
      <c r="U209" s="1">
        <f t="shared" si="36"/>
        <v>7.1620037111151081E-300</v>
      </c>
      <c r="V209" s="1">
        <f t="shared" si="36"/>
        <v>0</v>
      </c>
      <c r="W209" s="1">
        <f t="shared" si="36"/>
        <v>0</v>
      </c>
      <c r="X209" s="1">
        <f t="shared" si="36"/>
        <v>0</v>
      </c>
      <c r="Y209" s="1">
        <f t="shared" si="36"/>
        <v>0</v>
      </c>
      <c r="Z209" s="1">
        <f t="shared" si="35"/>
        <v>0</v>
      </c>
      <c r="AA209" s="1">
        <f t="shared" si="35"/>
        <v>0</v>
      </c>
      <c r="AB209" s="1">
        <f t="shared" si="35"/>
        <v>0</v>
      </c>
      <c r="AC209" s="1">
        <f t="shared" si="35"/>
        <v>0</v>
      </c>
      <c r="AD209" s="1">
        <f t="shared" si="35"/>
        <v>0</v>
      </c>
      <c r="AE209" s="1">
        <f t="shared" si="35"/>
        <v>0</v>
      </c>
      <c r="AF209" s="1">
        <f t="shared" si="35"/>
        <v>0</v>
      </c>
      <c r="AG209" s="1">
        <f t="shared" si="35"/>
        <v>0</v>
      </c>
    </row>
  </sheetData>
  <sheetProtection sheet="1" objects="1" scenarios="1"/>
  <pageMargins left="0.7" right="0.7" top="0.78740157499999996" bottom="0.78740157499999996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C222"/>
  <sheetViews>
    <sheetView zoomScale="85" zoomScaleNormal="85" workbookViewId="0">
      <selection activeCell="E9" sqref="E9"/>
    </sheetView>
  </sheetViews>
  <sheetFormatPr baseColWidth="10" defaultRowHeight="15" x14ac:dyDescent="0.25"/>
  <cols>
    <col min="3" max="3" width="12.28515625" bestFit="1" customWidth="1"/>
    <col min="4" max="4" width="12" bestFit="1" customWidth="1"/>
    <col min="12" max="12" width="12" customWidth="1"/>
    <col min="14" max="14" width="12.28515625" bestFit="1" customWidth="1"/>
  </cols>
  <sheetData>
    <row r="1" spans="2:107" x14ac:dyDescent="0.25">
      <c r="AF1">
        <v>1</v>
      </c>
      <c r="AG1">
        <f t="shared" ref="AG1:AG6" ca="1" si="0">INDIRECT("Z"&amp;AI1&amp;"S"&amp;AH1,FALSE)</f>
        <v>50000000</v>
      </c>
      <c r="AH1">
        <f>COLUMN(AL3)</f>
        <v>38</v>
      </c>
      <c r="AI1">
        <f>ROW(AL11)</f>
        <v>11</v>
      </c>
    </row>
    <row r="2" spans="2:107" x14ac:dyDescent="0.25">
      <c r="AF2">
        <v>2</v>
      </c>
      <c r="AG2">
        <f t="shared" ca="1" si="0"/>
        <v>16600000</v>
      </c>
      <c r="AH2">
        <f>AH1+12</f>
        <v>50</v>
      </c>
      <c r="AI2">
        <f>AI1</f>
        <v>11</v>
      </c>
    </row>
    <row r="3" spans="2:107" x14ac:dyDescent="0.25">
      <c r="F3" t="s">
        <v>0</v>
      </c>
      <c r="AF3">
        <v>3</v>
      </c>
      <c r="AG3">
        <f t="shared" ca="1" si="0"/>
        <v>1790000</v>
      </c>
      <c r="AH3">
        <f>AH2+12</f>
        <v>62</v>
      </c>
      <c r="AI3">
        <f>AI2</f>
        <v>11</v>
      </c>
    </row>
    <row r="4" spans="2:107" x14ac:dyDescent="0.25">
      <c r="F4" t="s">
        <v>4</v>
      </c>
      <c r="AF4">
        <v>4</v>
      </c>
      <c r="AG4">
        <f t="shared" ca="1" si="0"/>
        <v>186000</v>
      </c>
      <c r="AH4">
        <f>AH3+12</f>
        <v>74</v>
      </c>
      <c r="AI4">
        <f>AI3</f>
        <v>11</v>
      </c>
    </row>
    <row r="5" spans="2:107" x14ac:dyDescent="0.25">
      <c r="F5" t="s">
        <v>5</v>
      </c>
      <c r="AF5">
        <v>5</v>
      </c>
      <c r="AG5">
        <f t="shared" ca="1" si="0"/>
        <v>47500</v>
      </c>
      <c r="AH5">
        <f>AH4+12</f>
        <v>86</v>
      </c>
      <c r="AI5">
        <f>AI4</f>
        <v>11</v>
      </c>
    </row>
    <row r="6" spans="2:107" x14ac:dyDescent="0.25">
      <c r="B6" t="s">
        <v>6</v>
      </c>
      <c r="AF6">
        <v>6</v>
      </c>
      <c r="AG6">
        <f t="shared" ca="1" si="0"/>
        <v>9700</v>
      </c>
      <c r="AH6">
        <f>AH5+12</f>
        <v>98</v>
      </c>
      <c r="AI6">
        <f>AI5</f>
        <v>11</v>
      </c>
      <c r="AL6" t="s">
        <v>32</v>
      </c>
    </row>
    <row r="7" spans="2:107" x14ac:dyDescent="0.25">
      <c r="B7">
        <f>INPUT!E20</f>
        <v>0.57721566490153198</v>
      </c>
    </row>
    <row r="9" spans="2:107" x14ac:dyDescent="0.25">
      <c r="D9" t="s">
        <v>8</v>
      </c>
      <c r="E9" t="s">
        <v>10</v>
      </c>
      <c r="F9" t="str">
        <f>INPUT!P11</f>
        <v>observation time</v>
      </c>
      <c r="G9" t="s">
        <v>12</v>
      </c>
      <c r="AH9" t="str">
        <f ca="1">"t="&amp;TEXT(AH10,"0.00E+00")</f>
        <v>t=4.75E+04</v>
      </c>
    </row>
    <row r="10" spans="2:107" x14ac:dyDescent="0.25">
      <c r="D10" t="s">
        <v>14</v>
      </c>
      <c r="E10" t="s">
        <v>18</v>
      </c>
      <c r="F10" t="s">
        <v>28</v>
      </c>
      <c r="G10" t="s">
        <v>20</v>
      </c>
      <c r="AG10">
        <v>5</v>
      </c>
      <c r="AH10" s="2">
        <f ca="1">VLOOKUP(AG10,$AF$1:$AG$6,2,FALSE)</f>
        <v>47500</v>
      </c>
      <c r="AL10" t="s">
        <v>28</v>
      </c>
      <c r="AX10" t="s">
        <v>28</v>
      </c>
      <c r="BJ10" t="s">
        <v>28</v>
      </c>
      <c r="BV10" t="s">
        <v>28</v>
      </c>
      <c r="CH10" t="s">
        <v>28</v>
      </c>
      <c r="CT10" t="s">
        <v>28</v>
      </c>
    </row>
    <row r="11" spans="2:107" x14ac:dyDescent="0.25">
      <c r="D11" t="s">
        <v>21</v>
      </c>
      <c r="E11" t="s">
        <v>25</v>
      </c>
      <c r="F11" t="s">
        <v>31</v>
      </c>
      <c r="G11" t="s">
        <v>26</v>
      </c>
      <c r="AH11" s="5">
        <f ca="1">VLOOKUP(AH10,$AG$1:$AI$6,2,FALSE)+7</f>
        <v>93</v>
      </c>
      <c r="AI11" s="5">
        <f ca="1">VLOOKUP(AH10,$AG$1:$AI$6,2,FALSE)+6</f>
        <v>92</v>
      </c>
      <c r="AL11" s="2">
        <v>50000000</v>
      </c>
      <c r="AX11" s="2">
        <v>16600000</v>
      </c>
      <c r="BJ11" s="2">
        <v>1790000</v>
      </c>
      <c r="BV11" s="2">
        <v>186000</v>
      </c>
      <c r="CH11" s="2">
        <v>47500</v>
      </c>
      <c r="CT11" s="2">
        <v>9700</v>
      </c>
    </row>
    <row r="12" spans="2:107" x14ac:dyDescent="0.25">
      <c r="D12">
        <f>INPUT!C14</f>
        <v>1.7361111111111112E-4</v>
      </c>
      <c r="E12" s="2">
        <f>INPUT!K14</f>
        <v>7.5000000000000007E-5</v>
      </c>
      <c r="F12" s="2">
        <f>INPUT!P14</f>
        <v>5000</v>
      </c>
      <c r="G12" s="2">
        <f>INPUT!L14</f>
        <v>1E-3</v>
      </c>
      <c r="L12" s="3"/>
      <c r="N12" s="6"/>
      <c r="AH12" t="s">
        <v>37</v>
      </c>
      <c r="AI12" t="s">
        <v>38</v>
      </c>
      <c r="AL12" t="s">
        <v>39</v>
      </c>
      <c r="AM12" t="s">
        <v>40</v>
      </c>
      <c r="AN12" t="s">
        <v>41</v>
      </c>
      <c r="AO12" t="s">
        <v>42</v>
      </c>
      <c r="AP12" t="s">
        <v>43</v>
      </c>
      <c r="AQ12" t="s">
        <v>44</v>
      </c>
      <c r="AR12" t="s">
        <v>45</v>
      </c>
      <c r="AS12" t="s">
        <v>46</v>
      </c>
      <c r="AT12" t="s">
        <v>47</v>
      </c>
      <c r="AU12" t="s">
        <v>48</v>
      </c>
      <c r="AX12" t="s">
        <v>39</v>
      </c>
      <c r="AY12" t="s">
        <v>40</v>
      </c>
      <c r="AZ12" t="s">
        <v>41</v>
      </c>
      <c r="BA12" t="s">
        <v>42</v>
      </c>
      <c r="BB12" t="s">
        <v>43</v>
      </c>
      <c r="BC12" t="s">
        <v>44</v>
      </c>
      <c r="BD12" t="s">
        <v>45</v>
      </c>
      <c r="BE12" t="s">
        <v>46</v>
      </c>
      <c r="BF12" t="s">
        <v>47</v>
      </c>
      <c r="BG12" t="s">
        <v>48</v>
      </c>
      <c r="BJ12" t="s">
        <v>39</v>
      </c>
      <c r="BK12" t="s">
        <v>40</v>
      </c>
      <c r="BL12" t="s">
        <v>41</v>
      </c>
      <c r="BM12" t="s">
        <v>42</v>
      </c>
      <c r="BN12" t="s">
        <v>43</v>
      </c>
      <c r="BO12" t="s">
        <v>44</v>
      </c>
      <c r="BP12" t="s">
        <v>45</v>
      </c>
      <c r="BQ12" t="s">
        <v>46</v>
      </c>
      <c r="BR12" t="s">
        <v>47</v>
      </c>
      <c r="BS12" t="s">
        <v>48</v>
      </c>
      <c r="BV12" t="s">
        <v>39</v>
      </c>
      <c r="BW12" t="s">
        <v>40</v>
      </c>
      <c r="BX12" t="s">
        <v>41</v>
      </c>
      <c r="BY12" t="s">
        <v>42</v>
      </c>
      <c r="BZ12" t="s">
        <v>43</v>
      </c>
      <c r="CA12" t="s">
        <v>44</v>
      </c>
      <c r="CB12" t="s">
        <v>45</v>
      </c>
      <c r="CC12" t="s">
        <v>46</v>
      </c>
      <c r="CD12" t="s">
        <v>47</v>
      </c>
      <c r="CE12" t="s">
        <v>48</v>
      </c>
      <c r="CH12" t="s">
        <v>39</v>
      </c>
      <c r="CI12" t="s">
        <v>40</v>
      </c>
      <c r="CJ12" t="s">
        <v>41</v>
      </c>
      <c r="CK12" t="s">
        <v>42</v>
      </c>
      <c r="CL12" t="s">
        <v>43</v>
      </c>
      <c r="CM12" t="s">
        <v>44</v>
      </c>
      <c r="CN12" t="s">
        <v>45</v>
      </c>
      <c r="CO12" t="s">
        <v>46</v>
      </c>
      <c r="CP12" t="s">
        <v>47</v>
      </c>
      <c r="CQ12" t="s">
        <v>48</v>
      </c>
      <c r="CT12" t="s">
        <v>39</v>
      </c>
      <c r="CU12" t="s">
        <v>40</v>
      </c>
      <c r="CV12" t="s">
        <v>41</v>
      </c>
      <c r="CW12" t="s">
        <v>42</v>
      </c>
      <c r="CX12" t="s">
        <v>43</v>
      </c>
      <c r="CY12" t="s">
        <v>44</v>
      </c>
      <c r="CZ12" t="s">
        <v>45</v>
      </c>
      <c r="DA12" t="s">
        <v>46</v>
      </c>
      <c r="DB12" t="s">
        <v>47</v>
      </c>
      <c r="DC12" t="s">
        <v>48</v>
      </c>
    </row>
    <row r="13" spans="2:107" x14ac:dyDescent="0.25">
      <c r="AG13">
        <v>1</v>
      </c>
      <c r="AH13">
        <f ca="1">INDIRECT("Z"&amp;12+$AG13&amp;"S"&amp;$AH$11,FALSE)</f>
        <v>1</v>
      </c>
      <c r="AI13">
        <f ca="1">INDIRECT("Z"&amp;12+$AG13&amp;"S"&amp;$AI$11,FALSE)</f>
        <v>0.31788</v>
      </c>
      <c r="AL13" s="2">
        <v>-4.5474999999999996E-13</v>
      </c>
      <c r="AM13">
        <v>0.88382000000000005</v>
      </c>
      <c r="AN13">
        <v>-3.8824999999999998</v>
      </c>
      <c r="AO13" s="2">
        <v>-1.3864999999999999E-7</v>
      </c>
      <c r="AP13" s="2">
        <v>5.9529999999999998E-8</v>
      </c>
      <c r="AQ13" s="2">
        <v>-7.2758000000000001E-7</v>
      </c>
      <c r="AR13">
        <v>1.8825000000000001</v>
      </c>
      <c r="AS13">
        <v>1</v>
      </c>
      <c r="AT13" s="2">
        <v>9.9999999999999995E-7</v>
      </c>
      <c r="AU13">
        <v>-3.8824999999999998</v>
      </c>
      <c r="AX13" s="2">
        <v>-2.2736999999999999E-13</v>
      </c>
      <c r="AY13">
        <v>0.83616000000000001</v>
      </c>
      <c r="AZ13">
        <v>-3.823</v>
      </c>
      <c r="BA13" s="2">
        <v>-1.3444999999999999E-7</v>
      </c>
      <c r="BB13" s="2">
        <v>4.9314000000000001E-8</v>
      </c>
      <c r="BC13" s="2">
        <v>-6.9658000000000001E-7</v>
      </c>
      <c r="BD13">
        <v>1.823</v>
      </c>
      <c r="BE13">
        <v>1</v>
      </c>
      <c r="BF13" s="2">
        <v>9.9999999999999995E-7</v>
      </c>
      <c r="BG13">
        <v>-3.823</v>
      </c>
      <c r="BJ13" s="2">
        <v>2.2736999999999999E-13</v>
      </c>
      <c r="BK13">
        <v>0.80878000000000005</v>
      </c>
      <c r="BL13">
        <v>-3.2726999999999999</v>
      </c>
      <c r="BM13" s="2">
        <v>-1.2025000000000001E-7</v>
      </c>
      <c r="BN13" s="2">
        <v>8.8941000000000005E-9</v>
      </c>
      <c r="BO13" s="2">
        <v>-4.1591000000000002E-7</v>
      </c>
      <c r="BP13">
        <v>1.2726999999999999</v>
      </c>
      <c r="BQ13">
        <v>1</v>
      </c>
      <c r="BR13" s="2">
        <v>9.9999999999999995E-7</v>
      </c>
      <c r="BS13">
        <v>-3.2726999999999999</v>
      </c>
      <c r="BV13" s="2">
        <v>-2.2736999999999999E-13</v>
      </c>
      <c r="BW13">
        <v>0.83645999999999998</v>
      </c>
      <c r="BX13">
        <v>-2.6408</v>
      </c>
      <c r="BY13" s="2">
        <v>-6.3825000000000004E-8</v>
      </c>
      <c r="BZ13" s="2">
        <v>8.1131E-9</v>
      </c>
      <c r="CA13" s="2">
        <v>-2.4663999999999999E-7</v>
      </c>
      <c r="CB13">
        <v>0.64078999999999997</v>
      </c>
      <c r="CC13">
        <v>1</v>
      </c>
      <c r="CD13" s="2">
        <v>9.9999999999999995E-7</v>
      </c>
      <c r="CE13">
        <v>-2.6408</v>
      </c>
      <c r="CH13" s="2">
        <v>-2.2736999999999999E-13</v>
      </c>
      <c r="CI13">
        <v>0.82879000000000003</v>
      </c>
      <c r="CJ13">
        <v>-2.3178999999999998</v>
      </c>
      <c r="CK13" s="2">
        <v>-4.5228E-8</v>
      </c>
      <c r="CL13" s="2">
        <v>5.1501999999999999E-9</v>
      </c>
      <c r="CM13" s="2">
        <v>-2.0291000000000001E-7</v>
      </c>
      <c r="CN13">
        <v>0.31788</v>
      </c>
      <c r="CO13">
        <v>1</v>
      </c>
      <c r="CP13" s="2">
        <v>9.9999999999999995E-7</v>
      </c>
      <c r="CQ13">
        <v>-2.3178999999999998</v>
      </c>
      <c r="CT13">
        <v>0</v>
      </c>
      <c r="CU13">
        <v>0.89559</v>
      </c>
      <c r="CV13">
        <v>-2.0678000000000001</v>
      </c>
      <c r="CW13" s="2">
        <v>-2.0233E-8</v>
      </c>
      <c r="CX13" s="2">
        <v>2.5791999999999999E-9</v>
      </c>
      <c r="CY13" s="2">
        <v>-1.23E-7</v>
      </c>
      <c r="CZ13">
        <v>6.7754999999999996E-2</v>
      </c>
      <c r="DA13">
        <v>1</v>
      </c>
      <c r="DB13" s="2">
        <v>9.9999999999999995E-7</v>
      </c>
      <c r="DC13">
        <v>-2.0678000000000001</v>
      </c>
    </row>
    <row r="14" spans="2:107" x14ac:dyDescent="0.25">
      <c r="AG14">
        <v>2</v>
      </c>
      <c r="AH14">
        <f ca="1">INDIRECT("Z"&amp;12+$AG14&amp;"S"&amp;$AH$11,FALSE)</f>
        <v>1</v>
      </c>
      <c r="AI14">
        <f ca="1">INDIRECT("Z"&amp;12+$AG14&amp;"S"&amp;$AI$11,FALSE)</f>
        <v>0.31788</v>
      </c>
      <c r="AL14" s="2">
        <v>-4.5474999999999996E-13</v>
      </c>
      <c r="AM14">
        <v>0.88382000000000005</v>
      </c>
      <c r="AN14">
        <v>-3.8824999999999998</v>
      </c>
      <c r="AO14" s="2">
        <v>-1.3864999999999999E-7</v>
      </c>
      <c r="AP14" s="2">
        <v>5.9529999999999998E-8</v>
      </c>
      <c r="AQ14" s="2">
        <v>-7.2758000000000001E-7</v>
      </c>
      <c r="AR14">
        <v>1.8825000000000001</v>
      </c>
      <c r="AS14">
        <v>1</v>
      </c>
      <c r="AT14" s="2">
        <v>9.9999999999999995E-7</v>
      </c>
      <c r="AU14">
        <v>-3.8824999999999998</v>
      </c>
      <c r="AX14" s="2">
        <v>-4.5474999999999996E-13</v>
      </c>
      <c r="AY14">
        <v>0.83616000000000001</v>
      </c>
      <c r="AZ14">
        <v>-3.823</v>
      </c>
      <c r="BA14" s="2">
        <v>-1.3444999999999999E-7</v>
      </c>
      <c r="BB14" s="2">
        <v>4.9314000000000001E-8</v>
      </c>
      <c r="BC14" s="2">
        <v>-6.9658000000000001E-7</v>
      </c>
      <c r="BD14">
        <v>1.823</v>
      </c>
      <c r="BE14">
        <v>1</v>
      </c>
      <c r="BF14" s="2">
        <v>9.9999999999999995E-7</v>
      </c>
      <c r="BG14">
        <v>-3.823</v>
      </c>
      <c r="BJ14" s="2">
        <v>4.5474999999999996E-13</v>
      </c>
      <c r="BK14">
        <v>0.80878000000000005</v>
      </c>
      <c r="BL14">
        <v>-3.2726999999999999</v>
      </c>
      <c r="BM14" s="2">
        <v>-1.2025000000000001E-7</v>
      </c>
      <c r="BN14" s="2">
        <v>8.8941000000000005E-9</v>
      </c>
      <c r="BO14" s="2">
        <v>-4.1591000000000002E-7</v>
      </c>
      <c r="BP14">
        <v>1.2726999999999999</v>
      </c>
      <c r="BQ14">
        <v>1</v>
      </c>
      <c r="BR14" s="2">
        <v>9.9999999999999995E-7</v>
      </c>
      <c r="BS14">
        <v>-3.2726999999999999</v>
      </c>
      <c r="BV14" s="2">
        <v>0</v>
      </c>
      <c r="BW14">
        <v>0.83645999999999998</v>
      </c>
      <c r="BX14">
        <v>-2.6408</v>
      </c>
      <c r="BY14" s="2">
        <v>-6.3825000000000004E-8</v>
      </c>
      <c r="BZ14" s="2">
        <v>8.1131E-9</v>
      </c>
      <c r="CA14" s="2">
        <v>-2.4663999999999999E-7</v>
      </c>
      <c r="CB14">
        <v>0.64078999999999997</v>
      </c>
      <c r="CC14">
        <v>1</v>
      </c>
      <c r="CD14" s="2">
        <v>9.9999999999999995E-7</v>
      </c>
      <c r="CE14">
        <v>-2.6408</v>
      </c>
      <c r="CH14" s="2">
        <v>2.2736999999999999E-13</v>
      </c>
      <c r="CI14">
        <v>0.82879000000000003</v>
      </c>
      <c r="CJ14">
        <v>-2.3178999999999998</v>
      </c>
      <c r="CK14" s="2">
        <v>-4.5228E-8</v>
      </c>
      <c r="CL14" s="2">
        <v>5.1501999999999999E-9</v>
      </c>
      <c r="CM14" s="2">
        <v>-2.0291000000000001E-7</v>
      </c>
      <c r="CN14">
        <v>0.31788</v>
      </c>
      <c r="CO14">
        <v>1</v>
      </c>
      <c r="CP14" s="2">
        <v>9.9999999999999995E-7</v>
      </c>
      <c r="CQ14">
        <v>-2.3178999999999998</v>
      </c>
      <c r="CT14">
        <v>0</v>
      </c>
      <c r="CU14">
        <v>0.89559</v>
      </c>
      <c r="CV14">
        <v>-2.0678000000000001</v>
      </c>
      <c r="CW14" s="2">
        <v>-2.0233E-8</v>
      </c>
      <c r="CX14" s="2">
        <v>2.5791999999999999E-9</v>
      </c>
      <c r="CY14" s="2">
        <v>-1.23E-7</v>
      </c>
      <c r="CZ14">
        <v>6.7754999999999996E-2</v>
      </c>
      <c r="DA14">
        <v>1</v>
      </c>
      <c r="DB14" s="2">
        <v>9.9999999999999995E-7</v>
      </c>
      <c r="DC14">
        <v>-2.0678000000000001</v>
      </c>
    </row>
    <row r="15" spans="2:107" x14ac:dyDescent="0.25">
      <c r="AG15">
        <v>3</v>
      </c>
      <c r="AH15">
        <f ca="1">INDIRECT("Z"&amp;12+$AG15&amp;"S"&amp;$AH$11,FALSE)</f>
        <v>1</v>
      </c>
      <c r="AI15">
        <f ca="1">INDIRECT("Z"&amp;12+$AG15&amp;"S"&amp;$AI$11,FALSE)</f>
        <v>0.31788</v>
      </c>
      <c r="AL15" s="2">
        <v>-2.2736999999999999E-13</v>
      </c>
      <c r="AM15">
        <v>0.88382000000000005</v>
      </c>
      <c r="AN15">
        <v>-3.8824999999999998</v>
      </c>
      <c r="AO15" s="2">
        <v>-1.3864999999999999E-7</v>
      </c>
      <c r="AP15" s="2">
        <v>5.9529999999999998E-8</v>
      </c>
      <c r="AQ15" s="2">
        <v>-7.2758000000000001E-7</v>
      </c>
      <c r="AR15">
        <v>1.8825000000000001</v>
      </c>
      <c r="AS15">
        <v>1</v>
      </c>
      <c r="AT15" s="2">
        <v>9.9999999999999995E-7</v>
      </c>
      <c r="AU15">
        <v>-3.8824999999999998</v>
      </c>
      <c r="AX15" s="2">
        <v>-2.2736999999999999E-13</v>
      </c>
      <c r="AY15">
        <v>0.83616000000000001</v>
      </c>
      <c r="AZ15">
        <v>-3.823</v>
      </c>
      <c r="BA15" s="2">
        <v>-1.3444E-7</v>
      </c>
      <c r="BB15" s="2">
        <v>4.9314000000000001E-8</v>
      </c>
      <c r="BC15" s="2">
        <v>-6.9658000000000001E-7</v>
      </c>
      <c r="BD15">
        <v>1.823</v>
      </c>
      <c r="BE15">
        <v>1</v>
      </c>
      <c r="BF15" s="2">
        <v>9.9999999999999995E-7</v>
      </c>
      <c r="BG15">
        <v>-3.823</v>
      </c>
      <c r="BJ15" s="2">
        <v>-2.2736999999999999E-13</v>
      </c>
      <c r="BK15">
        <v>0.80878000000000005</v>
      </c>
      <c r="BL15">
        <v>-3.2726999999999999</v>
      </c>
      <c r="BM15" s="2">
        <v>-1.2025000000000001E-7</v>
      </c>
      <c r="BN15" s="2">
        <v>8.8941000000000005E-9</v>
      </c>
      <c r="BO15" s="2">
        <v>-4.1591000000000002E-7</v>
      </c>
      <c r="BP15">
        <v>1.2726999999999999</v>
      </c>
      <c r="BQ15">
        <v>1</v>
      </c>
      <c r="BR15" s="2">
        <v>9.9999999999999995E-7</v>
      </c>
      <c r="BS15">
        <v>-3.2726999999999999</v>
      </c>
      <c r="BV15">
        <v>0</v>
      </c>
      <c r="BW15">
        <v>0.83645999999999998</v>
      </c>
      <c r="BX15">
        <v>-2.6408</v>
      </c>
      <c r="BY15" s="2">
        <v>-6.3825000000000004E-8</v>
      </c>
      <c r="BZ15" s="2">
        <v>8.1131E-9</v>
      </c>
      <c r="CA15" s="2">
        <v>-2.4663999999999999E-7</v>
      </c>
      <c r="CB15">
        <v>0.64078999999999997</v>
      </c>
      <c r="CC15">
        <v>1</v>
      </c>
      <c r="CD15" s="2">
        <v>9.9999999999999995E-7</v>
      </c>
      <c r="CE15">
        <v>-2.6408</v>
      </c>
      <c r="CH15">
        <v>0</v>
      </c>
      <c r="CI15">
        <v>0.82879000000000003</v>
      </c>
      <c r="CJ15">
        <v>-2.3178999999999998</v>
      </c>
      <c r="CK15" s="2">
        <v>-4.5228E-8</v>
      </c>
      <c r="CL15" s="2">
        <v>5.1501999999999999E-9</v>
      </c>
      <c r="CM15" s="2">
        <v>-2.0291000000000001E-7</v>
      </c>
      <c r="CN15">
        <v>0.31788</v>
      </c>
      <c r="CO15">
        <v>1</v>
      </c>
      <c r="CP15" s="2">
        <v>9.9999999999999995E-7</v>
      </c>
      <c r="CQ15">
        <v>-2.3178999999999998</v>
      </c>
      <c r="CT15">
        <v>0</v>
      </c>
      <c r="CU15">
        <v>0.89559</v>
      </c>
      <c r="CV15">
        <v>-2.0678000000000001</v>
      </c>
      <c r="CW15" s="2">
        <v>-2.0233E-8</v>
      </c>
      <c r="CX15" s="2">
        <v>2.5791999999999999E-9</v>
      </c>
      <c r="CY15" s="2">
        <v>-1.23E-7</v>
      </c>
      <c r="CZ15">
        <v>6.7754999999999996E-2</v>
      </c>
      <c r="DA15">
        <v>1</v>
      </c>
      <c r="DB15" s="2">
        <v>9.9999999999999995E-7</v>
      </c>
      <c r="DC15">
        <v>-2.0678000000000001</v>
      </c>
    </row>
    <row r="16" spans="2:107" x14ac:dyDescent="0.25">
      <c r="AG16">
        <v>4</v>
      </c>
      <c r="AH16">
        <f t="shared" ref="AH16:AH79" ca="1" si="1">INDIRECT("Z"&amp;12+$AG16&amp;"S"&amp;$AH$11,FALSE)</f>
        <v>1.1307</v>
      </c>
      <c r="AI16">
        <f t="shared" ref="AI16:AI79" ca="1" si="2">INDIRECT("Z"&amp;12+$AG16&amp;"S"&amp;$AI$11,FALSE)</f>
        <v>0.31707000000000002</v>
      </c>
      <c r="AL16" s="2">
        <v>2.2736999999999999E-13</v>
      </c>
      <c r="AM16">
        <v>0.87831000000000004</v>
      </c>
      <c r="AN16">
        <v>-3.8769999999999998</v>
      </c>
      <c r="AO16" s="2">
        <v>-4.1474000000000002E-7</v>
      </c>
      <c r="AP16" s="2">
        <v>1.0657000000000001E-8</v>
      </c>
      <c r="AQ16" s="2">
        <v>-7.1997999999999997E-7</v>
      </c>
      <c r="AR16">
        <v>1.877</v>
      </c>
      <c r="AS16">
        <v>1.1554</v>
      </c>
      <c r="AT16" s="2">
        <v>9.9999999999999995E-7</v>
      </c>
      <c r="AU16">
        <v>-3.8769999999999998</v>
      </c>
      <c r="AX16" s="2">
        <v>-2.2736999999999999E-13</v>
      </c>
      <c r="AY16">
        <v>0.83194000000000001</v>
      </c>
      <c r="AZ16">
        <v>-3.8184999999999998</v>
      </c>
      <c r="BA16" s="2">
        <v>-3.6215E-7</v>
      </c>
      <c r="BB16" s="2">
        <v>8.8432999999999999E-9</v>
      </c>
      <c r="BC16" s="2">
        <v>-6.8859999999999996E-7</v>
      </c>
      <c r="BD16">
        <v>1.8185</v>
      </c>
      <c r="BE16">
        <v>1.1313</v>
      </c>
      <c r="BF16" s="2">
        <v>9.9999999999999995E-7</v>
      </c>
      <c r="BG16">
        <v>-3.8184999999999998</v>
      </c>
      <c r="BJ16" s="2">
        <v>-2.2736999999999999E-13</v>
      </c>
      <c r="BK16">
        <v>0.80747000000000002</v>
      </c>
      <c r="BL16">
        <v>-3.2711000000000001</v>
      </c>
      <c r="BM16" s="2">
        <v>-1.9194000000000001E-7</v>
      </c>
      <c r="BN16" s="2">
        <v>2.9854000000000001E-9</v>
      </c>
      <c r="BO16" s="2">
        <v>-4.0548E-7</v>
      </c>
      <c r="BP16">
        <v>1.2710999999999999</v>
      </c>
      <c r="BQ16">
        <v>1.1117999999999999</v>
      </c>
      <c r="BR16" s="2">
        <v>9.9999999999999995E-7</v>
      </c>
      <c r="BS16">
        <v>-3.2711000000000001</v>
      </c>
      <c r="BV16" s="2">
        <v>-1.1368999999999999E-13</v>
      </c>
      <c r="BW16">
        <v>0.83621000000000001</v>
      </c>
      <c r="BX16">
        <v>-2.6402000000000001</v>
      </c>
      <c r="BY16" s="2">
        <v>-9.0856000000000003E-8</v>
      </c>
      <c r="BZ16" s="2">
        <v>4.5412E-9</v>
      </c>
      <c r="CA16" s="2">
        <v>-2.4469E-7</v>
      </c>
      <c r="CB16">
        <v>0.64022999999999997</v>
      </c>
      <c r="CC16">
        <v>1.0578000000000001</v>
      </c>
      <c r="CD16" s="2">
        <v>9.9999999999999995E-7</v>
      </c>
      <c r="CE16">
        <v>-2.6402000000000001</v>
      </c>
      <c r="CH16">
        <v>0</v>
      </c>
      <c r="CI16">
        <v>0.82803000000000004</v>
      </c>
      <c r="CJ16">
        <v>-2.3170999999999999</v>
      </c>
      <c r="CK16" s="2">
        <v>-8.2724999999999995E-8</v>
      </c>
      <c r="CL16" s="2">
        <v>9.6690000000000004E-10</v>
      </c>
      <c r="CM16" s="2">
        <v>-2.0071E-7</v>
      </c>
      <c r="CN16">
        <v>0.31707000000000002</v>
      </c>
      <c r="CO16">
        <v>1.1307</v>
      </c>
      <c r="CP16" s="2">
        <v>9.9999999999999995E-7</v>
      </c>
      <c r="CQ16">
        <v>-2.3170999999999999</v>
      </c>
      <c r="CT16">
        <v>0</v>
      </c>
      <c r="CU16">
        <v>0.89556999999999998</v>
      </c>
      <c r="CV16">
        <v>-2.0676999999999999</v>
      </c>
      <c r="CW16" s="2">
        <v>-2.4232000000000002E-8</v>
      </c>
      <c r="CX16" s="2">
        <v>2.1518E-9</v>
      </c>
      <c r="CY16" s="2">
        <v>-1.2244E-7</v>
      </c>
      <c r="CZ16">
        <v>6.7673999999999998E-2</v>
      </c>
      <c r="DA16">
        <v>1.0279</v>
      </c>
      <c r="DB16" s="2">
        <v>9.9999999999999995E-7</v>
      </c>
      <c r="DC16">
        <v>-2.0676999999999999</v>
      </c>
    </row>
    <row r="17" spans="4:107" x14ac:dyDescent="0.25">
      <c r="AG17">
        <v>5</v>
      </c>
      <c r="AH17">
        <f t="shared" ca="1" si="1"/>
        <v>1.2061999999999999</v>
      </c>
      <c r="AI17">
        <f t="shared" ca="1" si="2"/>
        <v>0.31661</v>
      </c>
      <c r="AL17" s="2">
        <v>3.4106000000000001E-13</v>
      </c>
      <c r="AM17">
        <v>0.87761999999999996</v>
      </c>
      <c r="AN17">
        <v>-3.8757999999999999</v>
      </c>
      <c r="AO17" s="2">
        <v>-4.3710000000000002E-7</v>
      </c>
      <c r="AP17" s="2">
        <v>9.3912999999999992E-9</v>
      </c>
      <c r="AQ17" s="2">
        <v>-7.1651999999999996E-7</v>
      </c>
      <c r="AR17">
        <v>1.8757999999999999</v>
      </c>
      <c r="AS17">
        <v>1.2061999999999999</v>
      </c>
      <c r="AT17" s="2">
        <v>9.9999999999999995E-7</v>
      </c>
      <c r="AU17">
        <v>-3.8757999999999999</v>
      </c>
      <c r="AX17" s="2">
        <v>-2.2736999999999999E-13</v>
      </c>
      <c r="AY17">
        <v>0.83203000000000005</v>
      </c>
      <c r="AZ17">
        <v>-3.8169</v>
      </c>
      <c r="BA17" s="2">
        <v>-3.9602999999999998E-7</v>
      </c>
      <c r="BB17" s="2">
        <v>6.9571000000000003E-9</v>
      </c>
      <c r="BC17" s="2">
        <v>-6.8350999999999996E-7</v>
      </c>
      <c r="BD17">
        <v>1.8169</v>
      </c>
      <c r="BE17">
        <v>1.2061999999999999</v>
      </c>
      <c r="BF17" s="2">
        <v>9.9999999999999995E-7</v>
      </c>
      <c r="BG17">
        <v>-3.8169</v>
      </c>
      <c r="BJ17" s="2">
        <v>2.2736999999999999E-13</v>
      </c>
      <c r="BK17">
        <v>0.80794999999999995</v>
      </c>
      <c r="BL17">
        <v>-3.2696999999999998</v>
      </c>
      <c r="BM17" s="2">
        <v>-2.3027000000000001E-7</v>
      </c>
      <c r="BN17" s="2">
        <v>-2.3712999999999999E-9</v>
      </c>
      <c r="BO17" s="2">
        <v>-4.0456999999999998E-7</v>
      </c>
      <c r="BP17">
        <v>1.2697000000000001</v>
      </c>
      <c r="BQ17">
        <v>1.2061999999999999</v>
      </c>
      <c r="BR17" s="2">
        <v>9.9999999999999995E-7</v>
      </c>
      <c r="BS17">
        <v>-3.2696999999999998</v>
      </c>
      <c r="BV17" s="2">
        <v>-1.1368999999999999E-13</v>
      </c>
      <c r="BW17">
        <v>0.83774000000000004</v>
      </c>
      <c r="BX17">
        <v>-2.6389</v>
      </c>
      <c r="BY17" s="2">
        <v>-1.3504E-7</v>
      </c>
      <c r="BZ17" s="2">
        <v>-3.0495000000000002E-10</v>
      </c>
      <c r="CA17" s="2">
        <v>-2.4293999999999998E-7</v>
      </c>
      <c r="CB17">
        <v>0.63893999999999995</v>
      </c>
      <c r="CC17">
        <v>1.2061999999999999</v>
      </c>
      <c r="CD17" s="2">
        <v>9.9999999999999995E-7</v>
      </c>
      <c r="CE17">
        <v>-2.6389</v>
      </c>
      <c r="CH17" s="2">
        <v>2.2736999999999999E-13</v>
      </c>
      <c r="CI17">
        <v>0.82794999999999996</v>
      </c>
      <c r="CJ17">
        <v>-2.3166000000000002</v>
      </c>
      <c r="CK17" s="2">
        <v>-9.3683000000000006E-8</v>
      </c>
      <c r="CL17" s="2">
        <v>-3.5586999999999998E-10</v>
      </c>
      <c r="CM17" s="2">
        <v>-2.0043E-7</v>
      </c>
      <c r="CN17">
        <v>0.31661</v>
      </c>
      <c r="CO17">
        <v>1.2061999999999999</v>
      </c>
      <c r="CP17" s="2">
        <v>9.9999999999999995E-7</v>
      </c>
      <c r="CQ17">
        <v>-2.3166000000000002</v>
      </c>
      <c r="CT17">
        <v>0</v>
      </c>
      <c r="CU17">
        <v>0.89605999999999997</v>
      </c>
      <c r="CV17">
        <v>-2.0672000000000001</v>
      </c>
      <c r="CW17" s="2">
        <v>-4.2658999999999998E-8</v>
      </c>
      <c r="CX17" s="2">
        <v>-1.008E-10</v>
      </c>
      <c r="CY17" s="2">
        <v>-1.2130999999999999E-7</v>
      </c>
      <c r="CZ17">
        <v>6.7229999999999998E-2</v>
      </c>
      <c r="DA17">
        <v>1.2061999999999999</v>
      </c>
      <c r="DB17" s="2">
        <v>9.9999999999999995E-7</v>
      </c>
      <c r="DC17">
        <v>-2.0672000000000001</v>
      </c>
    </row>
    <row r="18" spans="4:107" x14ac:dyDescent="0.25">
      <c r="H18" t="s">
        <v>50</v>
      </c>
      <c r="AG18">
        <v>6</v>
      </c>
      <c r="AH18">
        <f t="shared" ca="1" si="1"/>
        <v>1.2061999999999999</v>
      </c>
      <c r="AI18">
        <f t="shared" ca="1" si="2"/>
        <v>0.31661</v>
      </c>
      <c r="AL18" s="2">
        <v>1.1368999999999999E-13</v>
      </c>
      <c r="AM18">
        <v>0.87761999999999996</v>
      </c>
      <c r="AN18">
        <v>-3.8757999999999999</v>
      </c>
      <c r="AO18" s="2">
        <v>-4.3710000000000002E-7</v>
      </c>
      <c r="AP18" s="2">
        <v>9.3916000000000005E-9</v>
      </c>
      <c r="AQ18" s="2">
        <v>-7.1651999999999996E-7</v>
      </c>
      <c r="AR18">
        <v>1.8757999999999999</v>
      </c>
      <c r="AS18">
        <v>1.2061999999999999</v>
      </c>
      <c r="AT18" s="2">
        <v>9.9999999999999995E-7</v>
      </c>
      <c r="AU18">
        <v>-3.8757999999999999</v>
      </c>
      <c r="AX18">
        <v>0</v>
      </c>
      <c r="AY18">
        <v>0.83203000000000005</v>
      </c>
      <c r="AZ18">
        <v>-3.8169</v>
      </c>
      <c r="BA18" s="2">
        <v>-3.9602999999999998E-7</v>
      </c>
      <c r="BB18" s="2">
        <v>6.9574999999999996E-9</v>
      </c>
      <c r="BC18" s="2">
        <v>-6.8352000000000002E-7</v>
      </c>
      <c r="BD18">
        <v>1.8169</v>
      </c>
      <c r="BE18">
        <v>1.2061999999999999</v>
      </c>
      <c r="BF18" s="2">
        <v>9.9999999999999995E-7</v>
      </c>
      <c r="BG18">
        <v>-3.8169</v>
      </c>
      <c r="BJ18" s="2">
        <v>-4.5474999999999996E-13</v>
      </c>
      <c r="BK18">
        <v>0.80794999999999995</v>
      </c>
      <c r="BL18">
        <v>-3.2696999999999998</v>
      </c>
      <c r="BM18" s="2">
        <v>-2.3027000000000001E-7</v>
      </c>
      <c r="BN18" s="2">
        <v>-2.3710999999999998E-9</v>
      </c>
      <c r="BO18" s="2">
        <v>-4.0456999999999998E-7</v>
      </c>
      <c r="BP18">
        <v>1.2697000000000001</v>
      </c>
      <c r="BQ18">
        <v>1.2061999999999999</v>
      </c>
      <c r="BR18" s="2">
        <v>9.9999999999999995E-7</v>
      </c>
      <c r="BS18">
        <v>-3.2696999999999998</v>
      </c>
      <c r="BV18" s="2">
        <v>-1.1368999999999999E-13</v>
      </c>
      <c r="BW18">
        <v>0.83774000000000004</v>
      </c>
      <c r="BX18">
        <v>-2.6389</v>
      </c>
      <c r="BY18" s="2">
        <v>-1.3504E-7</v>
      </c>
      <c r="BZ18" s="2">
        <v>-3.0486000000000002E-10</v>
      </c>
      <c r="CA18" s="2">
        <v>-2.4293999999999998E-7</v>
      </c>
      <c r="CB18">
        <v>0.63893999999999995</v>
      </c>
      <c r="CC18">
        <v>1.2061999999999999</v>
      </c>
      <c r="CD18" s="2">
        <v>9.9999999999999995E-7</v>
      </c>
      <c r="CE18">
        <v>-2.6389</v>
      </c>
      <c r="CH18" s="2">
        <v>4.5474999999999996E-13</v>
      </c>
      <c r="CI18">
        <v>0.82794999999999996</v>
      </c>
      <c r="CJ18">
        <v>-2.3166000000000002</v>
      </c>
      <c r="CK18" s="2">
        <v>-9.3682000000000005E-8</v>
      </c>
      <c r="CL18" s="2">
        <v>-3.5580999999999998E-10</v>
      </c>
      <c r="CM18" s="2">
        <v>-2.0043E-7</v>
      </c>
      <c r="CN18">
        <v>0.31661</v>
      </c>
      <c r="CO18">
        <v>1.2061999999999999</v>
      </c>
      <c r="CP18" s="2">
        <v>9.9999999999999995E-7</v>
      </c>
      <c r="CQ18">
        <v>-2.3166000000000002</v>
      </c>
      <c r="CT18" s="2">
        <v>1.1368999999999999E-13</v>
      </c>
      <c r="CU18">
        <v>0.89605999999999997</v>
      </c>
      <c r="CV18">
        <v>-2.0672000000000001</v>
      </c>
      <c r="CW18" s="2">
        <v>-4.2658999999999998E-8</v>
      </c>
      <c r="CX18" s="2">
        <v>-1.0077E-10</v>
      </c>
      <c r="CY18" s="2">
        <v>-1.2130999999999999E-7</v>
      </c>
      <c r="CZ18">
        <v>6.7229999999999998E-2</v>
      </c>
      <c r="DA18">
        <v>1.2061999999999999</v>
      </c>
      <c r="DB18" s="2">
        <v>9.9999999999999995E-7</v>
      </c>
      <c r="DC18">
        <v>-2.0672000000000001</v>
      </c>
    </row>
    <row r="19" spans="4:107" x14ac:dyDescent="0.25">
      <c r="E19" t="s">
        <v>19</v>
      </c>
      <c r="F19" t="s">
        <v>29</v>
      </c>
      <c r="G19" t="s">
        <v>30</v>
      </c>
      <c r="H19" t="s">
        <v>31</v>
      </c>
      <c r="I19" s="1" t="s">
        <v>30</v>
      </c>
      <c r="J19" s="1" t="s">
        <v>30</v>
      </c>
      <c r="K19" s="1" t="s">
        <v>30</v>
      </c>
      <c r="L19" s="1" t="s">
        <v>30</v>
      </c>
      <c r="M19" s="1" t="s">
        <v>30</v>
      </c>
      <c r="N19" s="1" t="s">
        <v>30</v>
      </c>
      <c r="O19" s="1" t="s">
        <v>30</v>
      </c>
      <c r="P19" s="1" t="s">
        <v>30</v>
      </c>
      <c r="Q19" s="1" t="s">
        <v>30</v>
      </c>
      <c r="R19" s="1" t="s">
        <v>30</v>
      </c>
      <c r="S19" s="1" t="s">
        <v>30</v>
      </c>
      <c r="T19" s="1" t="s">
        <v>30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G19">
        <v>7</v>
      </c>
      <c r="AH19">
        <f t="shared" ca="1" si="1"/>
        <v>1.2061999999999999</v>
      </c>
      <c r="AI19">
        <f t="shared" ca="1" si="2"/>
        <v>0.31661</v>
      </c>
      <c r="AL19" s="2">
        <v>2.2736999999999999E-13</v>
      </c>
      <c r="AM19">
        <v>0.87761999999999996</v>
      </c>
      <c r="AN19">
        <v>-3.8757999999999999</v>
      </c>
      <c r="AO19" s="2">
        <v>-4.3710000000000002E-7</v>
      </c>
      <c r="AP19" s="2">
        <v>9.3912999999999992E-9</v>
      </c>
      <c r="AQ19" s="2">
        <v>-7.1651999999999996E-7</v>
      </c>
      <c r="AR19">
        <v>1.8757999999999999</v>
      </c>
      <c r="AS19">
        <v>1.2061999999999999</v>
      </c>
      <c r="AT19" s="2">
        <v>9.9999999999999995E-7</v>
      </c>
      <c r="AU19">
        <v>-3.8757999999999999</v>
      </c>
      <c r="AX19" s="2">
        <v>4.5474999999999996E-13</v>
      </c>
      <c r="AY19">
        <v>0.83203000000000005</v>
      </c>
      <c r="AZ19">
        <v>-3.8169</v>
      </c>
      <c r="BA19" s="2">
        <v>-3.9602999999999998E-7</v>
      </c>
      <c r="BB19" s="2">
        <v>6.9571999999999999E-9</v>
      </c>
      <c r="BC19" s="2">
        <v>-6.8350999999999996E-7</v>
      </c>
      <c r="BD19">
        <v>1.8169</v>
      </c>
      <c r="BE19">
        <v>1.2061999999999999</v>
      </c>
      <c r="BF19" s="2">
        <v>9.9999999999999995E-7</v>
      </c>
      <c r="BG19">
        <v>-3.8169</v>
      </c>
      <c r="BJ19" s="2">
        <v>-2.2736999999999999E-13</v>
      </c>
      <c r="BK19">
        <v>0.80794999999999995</v>
      </c>
      <c r="BL19">
        <v>-3.2696999999999998</v>
      </c>
      <c r="BM19" s="2">
        <v>-2.3027000000000001E-7</v>
      </c>
      <c r="BN19" s="2">
        <v>-2.3711999999999998E-9</v>
      </c>
      <c r="BO19" s="2">
        <v>-4.0456999999999998E-7</v>
      </c>
      <c r="BP19">
        <v>1.2697000000000001</v>
      </c>
      <c r="BQ19">
        <v>1.2061999999999999</v>
      </c>
      <c r="BR19" s="2">
        <v>9.9999999999999995E-7</v>
      </c>
      <c r="BS19">
        <v>-3.2696999999999998</v>
      </c>
      <c r="BV19" s="2">
        <v>1.1368999999999999E-13</v>
      </c>
      <c r="BW19">
        <v>0.83774000000000004</v>
      </c>
      <c r="BX19">
        <v>-2.6389</v>
      </c>
      <c r="BY19" s="2">
        <v>-1.3504E-7</v>
      </c>
      <c r="BZ19" s="2">
        <v>-3.049E-10</v>
      </c>
      <c r="CA19" s="2">
        <v>-2.4293999999999998E-7</v>
      </c>
      <c r="CB19">
        <v>0.63893999999999995</v>
      </c>
      <c r="CC19">
        <v>1.2061999999999999</v>
      </c>
      <c r="CD19" s="2">
        <v>9.9999999999999995E-7</v>
      </c>
      <c r="CE19">
        <v>-2.6389</v>
      </c>
      <c r="CH19" s="2">
        <v>2.2736999999999999E-13</v>
      </c>
      <c r="CI19">
        <v>0.82794999999999996</v>
      </c>
      <c r="CJ19">
        <v>-2.3166000000000002</v>
      </c>
      <c r="CK19" s="2">
        <v>-9.3682000000000005E-8</v>
      </c>
      <c r="CL19" s="2">
        <v>-3.5586E-10</v>
      </c>
      <c r="CM19" s="2">
        <v>-2.0043E-7</v>
      </c>
      <c r="CN19">
        <v>0.31661</v>
      </c>
      <c r="CO19">
        <v>1.2061999999999999</v>
      </c>
      <c r="CP19" s="2">
        <v>9.9999999999999995E-7</v>
      </c>
      <c r="CQ19">
        <v>-2.3166000000000002</v>
      </c>
      <c r="CT19" s="2">
        <v>-1.1368999999999999E-13</v>
      </c>
      <c r="CU19">
        <v>0.89605999999999997</v>
      </c>
      <c r="CV19">
        <v>-2.0672000000000001</v>
      </c>
      <c r="CW19" s="2">
        <v>-4.2658999999999998E-8</v>
      </c>
      <c r="CX19" s="2">
        <v>-1.0078E-10</v>
      </c>
      <c r="CY19" s="2">
        <v>-1.2130999999999999E-7</v>
      </c>
      <c r="CZ19">
        <v>6.7229999999999998E-2</v>
      </c>
      <c r="DA19">
        <v>1.2061999999999999</v>
      </c>
      <c r="DB19" s="2">
        <v>9.9999999999999995E-7</v>
      </c>
      <c r="DC19">
        <v>-2.0672000000000001</v>
      </c>
    </row>
    <row r="20" spans="4:107" x14ac:dyDescent="0.25">
      <c r="E20" t="s">
        <v>24</v>
      </c>
      <c r="H20" t="s">
        <v>24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G20">
        <v>8</v>
      </c>
      <c r="AH20">
        <f t="shared" ca="1" si="1"/>
        <v>1.2861</v>
      </c>
      <c r="AI20">
        <f t="shared" ca="1" si="2"/>
        <v>0.31542999999999999</v>
      </c>
      <c r="AL20" s="2">
        <v>3.4106000000000001E-13</v>
      </c>
      <c r="AM20">
        <v>0.87548000000000004</v>
      </c>
      <c r="AN20">
        <v>-3.8721000000000001</v>
      </c>
      <c r="AO20" s="2">
        <v>-4.7339999999999999E-7</v>
      </c>
      <c r="AP20" s="2">
        <v>6.8664999999999998E-9</v>
      </c>
      <c r="AQ20" s="2">
        <v>-7.1213000000000001E-7</v>
      </c>
      <c r="AR20">
        <v>1.8721000000000001</v>
      </c>
      <c r="AS20">
        <v>1.2615000000000001</v>
      </c>
      <c r="AT20" s="2">
        <v>9.9999999999999995E-7</v>
      </c>
      <c r="AU20">
        <v>-3.8721000000000001</v>
      </c>
      <c r="AX20">
        <v>0</v>
      </c>
      <c r="AY20">
        <v>0.83194999999999997</v>
      </c>
      <c r="AZ20">
        <v>-3.8119000000000001</v>
      </c>
      <c r="BA20" s="2">
        <v>-4.5224999999999999E-7</v>
      </c>
      <c r="BB20" s="2">
        <v>3.1505999999999999E-9</v>
      </c>
      <c r="BC20" s="2">
        <v>-6.7617999999999996E-7</v>
      </c>
      <c r="BD20">
        <v>1.8119000000000001</v>
      </c>
      <c r="BE20">
        <v>1.2876000000000001</v>
      </c>
      <c r="BF20" s="2">
        <v>9.9999999999999995E-7</v>
      </c>
      <c r="BG20">
        <v>-3.8119000000000001</v>
      </c>
      <c r="BJ20">
        <v>0</v>
      </c>
      <c r="BK20">
        <v>0.80944000000000005</v>
      </c>
      <c r="BL20">
        <v>-3.266</v>
      </c>
      <c r="BM20" s="2">
        <v>-2.8215000000000002E-7</v>
      </c>
      <c r="BN20" s="2">
        <v>-7.4787000000000007E-9</v>
      </c>
      <c r="BO20" s="2">
        <v>-4.0059000000000002E-7</v>
      </c>
      <c r="BP20">
        <v>1.266</v>
      </c>
      <c r="BQ20">
        <v>1.3075000000000001</v>
      </c>
      <c r="BR20" s="2">
        <v>9.9999999999999995E-7</v>
      </c>
      <c r="BS20">
        <v>-3.266</v>
      </c>
      <c r="BV20" s="2">
        <v>1.1368999999999999E-13</v>
      </c>
      <c r="BW20">
        <v>0.84165000000000001</v>
      </c>
      <c r="BX20">
        <v>-2.6355</v>
      </c>
      <c r="BY20" s="2">
        <v>-2.0018000000000001E-7</v>
      </c>
      <c r="BZ20" s="2">
        <v>-5.6478999999999999E-9</v>
      </c>
      <c r="CA20" s="2">
        <v>-2.3868999999999998E-7</v>
      </c>
      <c r="CB20">
        <v>0.63554999999999995</v>
      </c>
      <c r="CC20">
        <v>1.3640000000000001</v>
      </c>
      <c r="CD20" s="2">
        <v>9.9999999999999995E-7</v>
      </c>
      <c r="CE20">
        <v>-2.6355</v>
      </c>
      <c r="CH20">
        <v>0</v>
      </c>
      <c r="CI20">
        <v>0.82774999999999999</v>
      </c>
      <c r="CJ20">
        <v>-2.3153999999999999</v>
      </c>
      <c r="CK20" s="2">
        <v>-1.0921E-7</v>
      </c>
      <c r="CL20" s="2">
        <v>-1.7186E-9</v>
      </c>
      <c r="CM20" s="2">
        <v>-1.9964000000000001E-7</v>
      </c>
      <c r="CN20">
        <v>0.31542999999999999</v>
      </c>
      <c r="CO20">
        <v>1.2861</v>
      </c>
      <c r="CP20" s="2">
        <v>9.9999999999999995E-7</v>
      </c>
      <c r="CQ20">
        <v>-2.3153999999999999</v>
      </c>
      <c r="CT20">
        <v>0</v>
      </c>
      <c r="CU20">
        <v>0.89729000000000003</v>
      </c>
      <c r="CV20">
        <v>-2.0661</v>
      </c>
      <c r="CW20" s="2">
        <v>-6.8300999999999997E-8</v>
      </c>
      <c r="CX20" s="2">
        <v>-2.3802000000000001E-9</v>
      </c>
      <c r="CY20" s="2">
        <v>-1.1842E-7</v>
      </c>
      <c r="CZ20">
        <v>6.6104999999999997E-2</v>
      </c>
      <c r="DA20">
        <v>1.3939999999999999</v>
      </c>
      <c r="DB20" s="2">
        <v>9.9999999999999995E-7</v>
      </c>
      <c r="DC20">
        <v>-2.0661</v>
      </c>
    </row>
    <row r="21" spans="4:107" x14ac:dyDescent="0.25">
      <c r="D21">
        <v>0</v>
      </c>
      <c r="E21">
        <v>0</v>
      </c>
      <c r="F21" s="2" t="e">
        <f>$F$12^2*$G$12/(4*E21*$E$12)</f>
        <v>#DIV/0!</v>
      </c>
      <c r="I21" s="1">
        <f>IF(MOD(I20,2)=0,-1,1)</f>
        <v>-1</v>
      </c>
      <c r="J21" s="1">
        <f>IF(MOD(J20,2)=0,-1,1)</f>
        <v>1</v>
      </c>
      <c r="K21" s="1">
        <f t="shared" ref="K21:Z21" si="3">IF(MOD(K20,2)=0,-1,1)</f>
        <v>-1</v>
      </c>
      <c r="L21" s="1">
        <f t="shared" si="3"/>
        <v>1</v>
      </c>
      <c r="M21" s="1">
        <f t="shared" si="3"/>
        <v>-1</v>
      </c>
      <c r="N21" s="1">
        <f t="shared" si="3"/>
        <v>1</v>
      </c>
      <c r="O21" s="1">
        <f t="shared" si="3"/>
        <v>-1</v>
      </c>
      <c r="P21" s="1">
        <f t="shared" si="3"/>
        <v>1</v>
      </c>
      <c r="Q21" s="1">
        <f t="shared" si="3"/>
        <v>-1</v>
      </c>
      <c r="R21" s="1">
        <f t="shared" si="3"/>
        <v>1</v>
      </c>
      <c r="S21" s="1">
        <f t="shared" si="3"/>
        <v>-1</v>
      </c>
      <c r="T21" s="1">
        <f t="shared" si="3"/>
        <v>1</v>
      </c>
      <c r="U21" s="1">
        <f t="shared" si="3"/>
        <v>-1</v>
      </c>
      <c r="V21" s="1">
        <f t="shared" si="3"/>
        <v>1</v>
      </c>
      <c r="W21" s="1">
        <f t="shared" si="3"/>
        <v>-1</v>
      </c>
      <c r="X21" s="1">
        <f t="shared" si="3"/>
        <v>1</v>
      </c>
      <c r="Y21" s="1">
        <f t="shared" si="3"/>
        <v>-1</v>
      </c>
      <c r="Z21" s="1">
        <f t="shared" si="3"/>
        <v>1</v>
      </c>
      <c r="AG21">
        <v>9</v>
      </c>
      <c r="AH21">
        <f t="shared" ca="1" si="1"/>
        <v>1.4226000000000001</v>
      </c>
      <c r="AI21">
        <f t="shared" ca="1" si="2"/>
        <v>0.31333</v>
      </c>
      <c r="AL21" s="2">
        <v>-2.2736999999999999E-13</v>
      </c>
      <c r="AM21">
        <v>0.86551999999999996</v>
      </c>
      <c r="AN21">
        <v>-3.8618999999999999</v>
      </c>
      <c r="AO21" s="2">
        <v>-7.7133000000000001E-7</v>
      </c>
      <c r="AP21" s="2">
        <v>-3.0535000000000002E-8</v>
      </c>
      <c r="AQ21" s="2">
        <v>-6.4911000000000002E-7</v>
      </c>
      <c r="AR21">
        <v>1.8619000000000001</v>
      </c>
      <c r="AS21">
        <v>1.4226000000000001</v>
      </c>
      <c r="AT21" s="2">
        <v>9.9999999999999995E-7</v>
      </c>
      <c r="AU21">
        <v>-3.8618999999999999</v>
      </c>
      <c r="AX21" s="2">
        <v>2.2736999999999999E-13</v>
      </c>
      <c r="AY21">
        <v>0.82459000000000005</v>
      </c>
      <c r="AZ21">
        <v>-3.8035999999999999</v>
      </c>
      <c r="BA21" s="2">
        <v>-6.9615999999999996E-7</v>
      </c>
      <c r="BB21" s="2">
        <v>-2.7523000000000001E-8</v>
      </c>
      <c r="BC21" s="2">
        <v>-6.1910999999999999E-7</v>
      </c>
      <c r="BD21">
        <v>1.8036000000000001</v>
      </c>
      <c r="BE21">
        <v>1.4226000000000001</v>
      </c>
      <c r="BF21" s="2">
        <v>9.9999999999999995E-7</v>
      </c>
      <c r="BG21">
        <v>-3.8035999999999999</v>
      </c>
      <c r="BJ21">
        <v>0</v>
      </c>
      <c r="BK21">
        <v>0.80586000000000002</v>
      </c>
      <c r="BL21">
        <v>-3.2616000000000001</v>
      </c>
      <c r="BM21" s="2">
        <v>-3.8612999999999998E-7</v>
      </c>
      <c r="BN21" s="2">
        <v>-1.51E-8</v>
      </c>
      <c r="BO21" s="2">
        <v>-3.8210000000000001E-7</v>
      </c>
      <c r="BP21">
        <v>1.2616000000000001</v>
      </c>
      <c r="BQ21">
        <v>1.4226000000000001</v>
      </c>
      <c r="BR21" s="2">
        <v>9.9999999999999995E-7</v>
      </c>
      <c r="BS21">
        <v>-3.2616000000000001</v>
      </c>
      <c r="BV21" s="2">
        <v>1.1368999999999999E-13</v>
      </c>
      <c r="BW21">
        <v>0.84106999999999998</v>
      </c>
      <c r="BX21">
        <v>-2.6341999999999999</v>
      </c>
      <c r="BY21" s="2">
        <v>-2.3509E-7</v>
      </c>
      <c r="BZ21" s="2">
        <v>-8.9366999999999995E-9</v>
      </c>
      <c r="CA21" s="2">
        <v>-2.3337999999999999E-7</v>
      </c>
      <c r="CB21">
        <v>0.63419999999999999</v>
      </c>
      <c r="CC21">
        <v>1.4226000000000001</v>
      </c>
      <c r="CD21" s="2">
        <v>9.9999999999999995E-7</v>
      </c>
      <c r="CE21">
        <v>-2.6341999999999999</v>
      </c>
      <c r="CH21">
        <v>0</v>
      </c>
      <c r="CI21">
        <v>0.82579000000000002</v>
      </c>
      <c r="CJ21">
        <v>-2.3132999999999999</v>
      </c>
      <c r="CK21" s="2">
        <v>-1.6220999999999999E-7</v>
      </c>
      <c r="CL21" s="2">
        <v>-6.1447000000000001E-9</v>
      </c>
      <c r="CM21" s="2">
        <v>-1.9441999999999999E-7</v>
      </c>
      <c r="CN21">
        <v>0.31333</v>
      </c>
      <c r="CO21">
        <v>1.4226000000000001</v>
      </c>
      <c r="CP21" s="2">
        <v>9.9999999999999995E-7</v>
      </c>
      <c r="CQ21">
        <v>-2.3132999999999999</v>
      </c>
      <c r="CT21">
        <v>0</v>
      </c>
      <c r="CU21">
        <v>0.89724000000000004</v>
      </c>
      <c r="CV21">
        <v>-2.0659000000000001</v>
      </c>
      <c r="CW21" s="2">
        <v>-7.3885000000000003E-8</v>
      </c>
      <c r="CX21" s="2">
        <v>-2.8372000000000001E-9</v>
      </c>
      <c r="CY21" s="2">
        <v>-1.1710999999999999E-7</v>
      </c>
      <c r="CZ21">
        <v>6.5898999999999999E-2</v>
      </c>
      <c r="DA21">
        <v>1.4226000000000001</v>
      </c>
      <c r="DB21" s="2">
        <v>9.9999999999999995E-7</v>
      </c>
      <c r="DC21">
        <v>-2.0659000000000001</v>
      </c>
    </row>
    <row r="22" spans="4:107" x14ac:dyDescent="0.25">
      <c r="D22">
        <v>1</v>
      </c>
      <c r="E22">
        <v>0.5</v>
      </c>
      <c r="F22" s="2">
        <f>E22^2*$G$12/(4*$F$12*$E$12)</f>
        <v>1.6666666666666663E-4</v>
      </c>
      <c r="G22">
        <f t="shared" ref="G22:G42" si="4">-$B$7-LN(F22)+F22+SUM(I22:Z22)</f>
        <v>8.1224657430311407</v>
      </c>
      <c r="H22" s="2">
        <f>$D$12/(4*PI()*$E$12)*G22</f>
        <v>1.4962159410856373</v>
      </c>
      <c r="I22" s="1">
        <f t="shared" ref="I22:X37" si="5">I$21*$F22^I$20/(I$20*FACT(I$20))</f>
        <v>-6.9444444444444418E-9</v>
      </c>
      <c r="J22" s="1">
        <f t="shared" si="5"/>
        <v>2.5720164609053485E-13</v>
      </c>
      <c r="K22" s="1">
        <f t="shared" si="5"/>
        <v>-8.0375514403292123E-18</v>
      </c>
      <c r="L22" s="1">
        <f t="shared" si="5"/>
        <v>2.1433470507544563E-22</v>
      </c>
      <c r="M22" s="1">
        <f t="shared" si="5"/>
        <v>-4.961451506376055E-27</v>
      </c>
      <c r="N22" s="1">
        <f t="shared" si="5"/>
        <v>1.0125411237502152E-31</v>
      </c>
      <c r="O22" s="1">
        <f t="shared" si="5"/>
        <v>-1.8457780901696625E-36</v>
      </c>
      <c r="P22" s="1">
        <f t="shared" si="5"/>
        <v>3.0383178439006785E-41</v>
      </c>
      <c r="Q22" s="1">
        <f t="shared" si="5"/>
        <v>-4.5574767658510169E-46</v>
      </c>
      <c r="R22" s="1">
        <f t="shared" si="5"/>
        <v>6.2775162064063579E-51</v>
      </c>
      <c r="S22" s="1">
        <f t="shared" si="5"/>
        <v>-7.9922081331562411E-56</v>
      </c>
      <c r="T22" s="1">
        <f t="shared" si="5"/>
        <v>9.4582344771079753E-61</v>
      </c>
      <c r="U22" s="1">
        <f t="shared" si="5"/>
        <v>-1.0455531309728203E-65</v>
      </c>
      <c r="V22" s="1">
        <f t="shared" si="5"/>
        <v>1.0842773210088504E-70</v>
      </c>
      <c r="W22" s="1">
        <f t="shared" si="5"/>
        <v>-1.0588645712977052E-75</v>
      </c>
      <c r="X22" s="1">
        <f t="shared" si="5"/>
        <v>9.7703766671068514E-81</v>
      </c>
      <c r="Y22" s="1">
        <f t="shared" ref="S22:AF37" si="6">Y$21*$F22^Y$20/(Y$20*FACT(Y$20))</f>
        <v>-8.5440536697950839E-86</v>
      </c>
      <c r="Z22" s="1">
        <f t="shared" si="6"/>
        <v>7.1003216092479911E-91</v>
      </c>
      <c r="AG22">
        <v>10</v>
      </c>
      <c r="AH22">
        <f t="shared" ca="1" si="1"/>
        <v>1.4226000000000001</v>
      </c>
      <c r="AI22">
        <f t="shared" ca="1" si="2"/>
        <v>0.31333</v>
      </c>
      <c r="AL22" s="2">
        <v>-4.5474999999999996E-13</v>
      </c>
      <c r="AM22">
        <v>0.86551999999999996</v>
      </c>
      <c r="AN22">
        <v>-3.8618999999999999</v>
      </c>
      <c r="AO22" s="2">
        <v>-7.7133000000000001E-7</v>
      </c>
      <c r="AP22" s="2">
        <v>-3.0535000000000002E-8</v>
      </c>
      <c r="AQ22" s="2">
        <v>-6.4911000000000002E-7</v>
      </c>
      <c r="AR22">
        <v>1.8619000000000001</v>
      </c>
      <c r="AS22">
        <v>1.4226000000000001</v>
      </c>
      <c r="AT22" s="2">
        <v>9.9999999999999995E-7</v>
      </c>
      <c r="AU22">
        <v>-3.8618999999999999</v>
      </c>
      <c r="AX22">
        <v>0</v>
      </c>
      <c r="AY22">
        <v>0.82459000000000005</v>
      </c>
      <c r="AZ22">
        <v>-3.8035999999999999</v>
      </c>
      <c r="BA22" s="2">
        <v>-6.9615999999999996E-7</v>
      </c>
      <c r="BB22" s="2">
        <v>-2.7523000000000001E-8</v>
      </c>
      <c r="BC22" s="2">
        <v>-6.1910999999999999E-7</v>
      </c>
      <c r="BD22">
        <v>1.8036000000000001</v>
      </c>
      <c r="BE22">
        <v>1.4226000000000001</v>
      </c>
      <c r="BF22" s="2">
        <v>9.9999999999999995E-7</v>
      </c>
      <c r="BG22">
        <v>-3.8035999999999999</v>
      </c>
      <c r="BJ22">
        <v>0</v>
      </c>
      <c r="BK22">
        <v>0.80586000000000002</v>
      </c>
      <c r="BL22">
        <v>-3.2616000000000001</v>
      </c>
      <c r="BM22" s="2">
        <v>-3.8612999999999998E-7</v>
      </c>
      <c r="BN22" s="2">
        <v>-1.51E-8</v>
      </c>
      <c r="BO22" s="2">
        <v>-3.8210000000000001E-7</v>
      </c>
      <c r="BP22">
        <v>1.2616000000000001</v>
      </c>
      <c r="BQ22">
        <v>1.4226000000000001</v>
      </c>
      <c r="BR22" s="2">
        <v>9.9999999999999995E-7</v>
      </c>
      <c r="BS22">
        <v>-3.2616000000000001</v>
      </c>
      <c r="BV22" s="2">
        <v>1.1368999999999999E-13</v>
      </c>
      <c r="BW22">
        <v>0.84106999999999998</v>
      </c>
      <c r="BX22">
        <v>-2.6341999999999999</v>
      </c>
      <c r="BY22" s="2">
        <v>-2.3509E-7</v>
      </c>
      <c r="BZ22" s="2">
        <v>-8.9366999999999995E-9</v>
      </c>
      <c r="CA22" s="2">
        <v>-2.3337999999999999E-7</v>
      </c>
      <c r="CB22">
        <v>0.63419999999999999</v>
      </c>
      <c r="CC22">
        <v>1.4226000000000001</v>
      </c>
      <c r="CD22" s="2">
        <v>9.9999999999999995E-7</v>
      </c>
      <c r="CE22">
        <v>-2.6341999999999999</v>
      </c>
      <c r="CH22">
        <v>0</v>
      </c>
      <c r="CI22">
        <v>0.82579000000000002</v>
      </c>
      <c r="CJ22">
        <v>-2.3132999999999999</v>
      </c>
      <c r="CK22" s="2">
        <v>-1.6220999999999999E-7</v>
      </c>
      <c r="CL22" s="2">
        <v>-6.1447999999999997E-9</v>
      </c>
      <c r="CM22" s="2">
        <v>-1.9441999999999999E-7</v>
      </c>
      <c r="CN22">
        <v>0.31333</v>
      </c>
      <c r="CO22">
        <v>1.4226000000000001</v>
      </c>
      <c r="CP22" s="2">
        <v>9.9999999999999995E-7</v>
      </c>
      <c r="CQ22">
        <v>-2.3132999999999999</v>
      </c>
      <c r="CT22" s="2">
        <v>-1.1368999999999999E-13</v>
      </c>
      <c r="CU22">
        <v>0.89724000000000004</v>
      </c>
      <c r="CV22">
        <v>-2.0659000000000001</v>
      </c>
      <c r="CW22" s="2">
        <v>-7.3885000000000003E-8</v>
      </c>
      <c r="CX22" s="2">
        <v>-2.8372000000000001E-9</v>
      </c>
      <c r="CY22" s="2">
        <v>-1.1710999999999999E-7</v>
      </c>
      <c r="CZ22">
        <v>6.5898999999999999E-2</v>
      </c>
      <c r="DA22">
        <v>1.4226000000000001</v>
      </c>
      <c r="DB22" s="2">
        <v>9.9999999999999995E-7</v>
      </c>
      <c r="DC22">
        <v>-2.0659000000000001</v>
      </c>
    </row>
    <row r="23" spans="4:107" x14ac:dyDescent="0.25">
      <c r="D23">
        <v>2</v>
      </c>
      <c r="E23">
        <v>1</v>
      </c>
      <c r="F23" s="2">
        <f>E23^2*$G$12/(4*$F$12*$E$12)</f>
        <v>6.6666666666666654E-4</v>
      </c>
      <c r="G23">
        <f t="shared" si="4"/>
        <v>6.7366712777607836</v>
      </c>
      <c r="H23" s="2">
        <f>$D$12/(4*PI()*$E$12)*G23</f>
        <v>1.2409427475009529</v>
      </c>
      <c r="I23" s="1">
        <f t="shared" si="5"/>
        <v>-1.1111111111111107E-7</v>
      </c>
      <c r="J23" s="1">
        <f t="shared" si="5"/>
        <v>1.646090534979423E-11</v>
      </c>
      <c r="K23" s="1">
        <f t="shared" si="5"/>
        <v>-2.0576131687242783E-15</v>
      </c>
      <c r="L23" s="1">
        <f t="shared" si="5"/>
        <v>2.1947873799725632E-19</v>
      </c>
      <c r="M23" s="1">
        <f t="shared" si="5"/>
        <v>-2.0322105370116321E-23</v>
      </c>
      <c r="N23" s="1">
        <f t="shared" si="5"/>
        <v>1.6589473771523525E-27</v>
      </c>
      <c r="O23" s="1">
        <f t="shared" si="5"/>
        <v>-1.20964912917359E-31</v>
      </c>
      <c r="P23" s="1">
        <f t="shared" si="5"/>
        <v>7.9647679287149946E-36</v>
      </c>
      <c r="Q23" s="1">
        <f t="shared" si="5"/>
        <v>-4.7788607572289959E-40</v>
      </c>
      <c r="R23" s="1">
        <f t="shared" si="5"/>
        <v>2.6329811334595012E-44</v>
      </c>
      <c r="S23" s="1">
        <f t="shared" si="6"/>
        <v>-1.3408700216691902E-48</v>
      </c>
      <c r="T23" s="1">
        <f t="shared" si="6"/>
        <v>6.3473137120435023E-53</v>
      </c>
      <c r="U23" s="1">
        <f t="shared" si="6"/>
        <v>-2.8066353148491674E-57</v>
      </c>
      <c r="V23" s="1">
        <f t="shared" si="6"/>
        <v>1.1642339083818766E-61</v>
      </c>
      <c r="W23" s="1">
        <f t="shared" si="6"/>
        <v>-4.5477887046167042E-66</v>
      </c>
      <c r="X23" s="1">
        <f t="shared" si="6"/>
        <v>1.6785379301930162E-70</v>
      </c>
      <c r="Y23" s="1">
        <f t="shared" si="6"/>
        <v>-5.8714289739261869E-75</v>
      </c>
      <c r="Z23" s="1">
        <f t="shared" si="6"/>
        <v>1.9517215425793416E-79</v>
      </c>
      <c r="AG23">
        <v>11</v>
      </c>
      <c r="AH23">
        <f t="shared" ca="1" si="1"/>
        <v>1.4226000000000001</v>
      </c>
      <c r="AI23">
        <f t="shared" ca="1" si="2"/>
        <v>0.31333</v>
      </c>
      <c r="AL23" s="2">
        <v>-3.4106000000000001E-13</v>
      </c>
      <c r="AM23">
        <v>0.86551999999999996</v>
      </c>
      <c r="AN23">
        <v>-3.8618999999999999</v>
      </c>
      <c r="AO23" s="2">
        <v>-7.7133000000000001E-7</v>
      </c>
      <c r="AP23" s="2">
        <v>-3.0535000000000002E-8</v>
      </c>
      <c r="AQ23" s="2">
        <v>-6.4911000000000002E-7</v>
      </c>
      <c r="AR23">
        <v>1.8619000000000001</v>
      </c>
      <c r="AS23">
        <v>1.4226000000000001</v>
      </c>
      <c r="AT23" s="2">
        <v>9.9999999999999995E-7</v>
      </c>
      <c r="AU23">
        <v>-3.8618999999999999</v>
      </c>
      <c r="AX23" s="2">
        <v>-2.2736999999999999E-13</v>
      </c>
      <c r="AY23">
        <v>0.82459000000000005</v>
      </c>
      <c r="AZ23">
        <v>-3.8035999999999999</v>
      </c>
      <c r="BA23" s="2">
        <v>-6.9615999999999996E-7</v>
      </c>
      <c r="BB23" s="2">
        <v>-2.7523000000000001E-8</v>
      </c>
      <c r="BC23" s="2">
        <v>-6.1910999999999999E-7</v>
      </c>
      <c r="BD23">
        <v>1.8036000000000001</v>
      </c>
      <c r="BE23">
        <v>1.4226000000000001</v>
      </c>
      <c r="BF23" s="2">
        <v>9.9999999999999995E-7</v>
      </c>
      <c r="BG23">
        <v>-3.8035999999999999</v>
      </c>
      <c r="BJ23" s="2">
        <v>-4.5474999999999996E-13</v>
      </c>
      <c r="BK23">
        <v>0.80586000000000002</v>
      </c>
      <c r="BL23">
        <v>-3.2616000000000001</v>
      </c>
      <c r="BM23" s="2">
        <v>-3.8612999999999998E-7</v>
      </c>
      <c r="BN23" s="2">
        <v>-1.51E-8</v>
      </c>
      <c r="BO23" s="2">
        <v>-3.8210000000000001E-7</v>
      </c>
      <c r="BP23">
        <v>1.2616000000000001</v>
      </c>
      <c r="BQ23">
        <v>1.4226000000000001</v>
      </c>
      <c r="BR23" s="2">
        <v>9.9999999999999995E-7</v>
      </c>
      <c r="BS23">
        <v>-3.2616000000000001</v>
      </c>
      <c r="BV23" s="2">
        <v>1.1368999999999999E-13</v>
      </c>
      <c r="BW23">
        <v>0.84106999999999998</v>
      </c>
      <c r="BX23">
        <v>-2.6341999999999999</v>
      </c>
      <c r="BY23" s="2">
        <v>-2.3509E-7</v>
      </c>
      <c r="BZ23" s="2">
        <v>-8.9366999999999995E-9</v>
      </c>
      <c r="CA23" s="2">
        <v>-2.3337999999999999E-7</v>
      </c>
      <c r="CB23">
        <v>0.63419999999999999</v>
      </c>
      <c r="CC23">
        <v>1.4226000000000001</v>
      </c>
      <c r="CD23" s="2">
        <v>9.9999999999999995E-7</v>
      </c>
      <c r="CE23">
        <v>-2.6341999999999999</v>
      </c>
      <c r="CH23" s="2">
        <v>4.5474999999999996E-13</v>
      </c>
      <c r="CI23">
        <v>0.82579000000000002</v>
      </c>
      <c r="CJ23">
        <v>-2.3132999999999999</v>
      </c>
      <c r="CK23" s="2">
        <v>-1.6220999999999999E-7</v>
      </c>
      <c r="CL23" s="2">
        <v>-6.1447000000000001E-9</v>
      </c>
      <c r="CM23" s="2">
        <v>-1.9441999999999999E-7</v>
      </c>
      <c r="CN23">
        <v>0.31333</v>
      </c>
      <c r="CO23">
        <v>1.4226000000000001</v>
      </c>
      <c r="CP23" s="2">
        <v>9.9999999999999995E-7</v>
      </c>
      <c r="CQ23">
        <v>-2.3132999999999999</v>
      </c>
      <c r="CT23" s="2">
        <v>1.1368999999999999E-13</v>
      </c>
      <c r="CU23">
        <v>0.89724000000000004</v>
      </c>
      <c r="CV23">
        <v>-2.0659000000000001</v>
      </c>
      <c r="CW23" s="2">
        <v>-7.3885000000000003E-8</v>
      </c>
      <c r="CX23" s="2">
        <v>-2.8372000000000001E-9</v>
      </c>
      <c r="CY23" s="2">
        <v>-1.1710999999999999E-7</v>
      </c>
      <c r="CZ23">
        <v>6.5898999999999999E-2</v>
      </c>
      <c r="DA23">
        <v>1.4226000000000001</v>
      </c>
      <c r="DB23" s="2">
        <v>9.9999999999999995E-7</v>
      </c>
      <c r="DC23">
        <v>-2.0659000000000001</v>
      </c>
    </row>
    <row r="24" spans="4:107" x14ac:dyDescent="0.25">
      <c r="D24">
        <v>3</v>
      </c>
      <c r="E24">
        <v>1.5</v>
      </c>
      <c r="F24" s="2">
        <f>E24^2*$G$12/(4*$F$12*$E$12)</f>
        <v>1.5E-3</v>
      </c>
      <c r="G24">
        <f t="shared" si="4"/>
        <v>5.9265739436598874</v>
      </c>
      <c r="H24" s="2">
        <f>$D$12/(4*PI()*$E$12)*G24</f>
        <v>1.0917170587188647</v>
      </c>
      <c r="I24" s="1">
        <f t="shared" si="5"/>
        <v>-5.6250000000000001E-7</v>
      </c>
      <c r="J24" s="1">
        <f t="shared" si="5"/>
        <v>1.875E-10</v>
      </c>
      <c r="K24" s="1">
        <f t="shared" si="5"/>
        <v>-5.2734375000000001E-14</v>
      </c>
      <c r="L24" s="1">
        <f t="shared" si="5"/>
        <v>1.2656250000000001E-17</v>
      </c>
      <c r="M24" s="1">
        <f t="shared" si="5"/>
        <v>-2.6367187499999999E-21</v>
      </c>
      <c r="N24" s="1">
        <f t="shared" si="5"/>
        <v>4.8429528061224492E-25</v>
      </c>
      <c r="O24" s="1">
        <f t="shared" si="5"/>
        <v>-7.9454694475446437E-29</v>
      </c>
      <c r="P24" s="1">
        <f t="shared" si="5"/>
        <v>1.1771065848214288E-32</v>
      </c>
      <c r="Q24" s="1">
        <f t="shared" si="5"/>
        <v>-1.5890938895089286E-36</v>
      </c>
      <c r="R24" s="1">
        <f t="shared" si="5"/>
        <v>1.9699511026970191E-40</v>
      </c>
      <c r="S24" s="1">
        <f t="shared" si="6"/>
        <v>-2.2572356385070012E-44</v>
      </c>
      <c r="T24" s="1">
        <f t="shared" si="6"/>
        <v>2.4041563013684036E-48</v>
      </c>
      <c r="U24" s="1">
        <f t="shared" si="6"/>
        <v>-2.3918901977899931E-52</v>
      </c>
      <c r="V24" s="1">
        <f t="shared" si="6"/>
        <v>2.2324308512706603E-56</v>
      </c>
      <c r="W24" s="1">
        <f t="shared" si="6"/>
        <v>-1.9620974278746041E-60</v>
      </c>
      <c r="X24" s="1">
        <f t="shared" si="6"/>
        <v>1.6294234695152422E-64</v>
      </c>
      <c r="Y24" s="1">
        <f t="shared" si="6"/>
        <v>-1.2824166195258852E-68</v>
      </c>
      <c r="Z24" s="1">
        <f t="shared" si="6"/>
        <v>9.5914816418833514E-73</v>
      </c>
      <c r="AG24">
        <v>12</v>
      </c>
      <c r="AH24">
        <f t="shared" ca="1" si="1"/>
        <v>1.5636000000000001</v>
      </c>
      <c r="AI24">
        <f t="shared" ca="1" si="2"/>
        <v>0.31014999999999998</v>
      </c>
      <c r="AL24" s="2">
        <v>2.2736999999999999E-13</v>
      </c>
      <c r="AM24">
        <v>0.85138000000000003</v>
      </c>
      <c r="AN24">
        <v>-3.8473999999999999</v>
      </c>
      <c r="AO24" s="2">
        <v>-9.1337999999999999E-7</v>
      </c>
      <c r="AP24" s="2">
        <v>-3.5566000000000002E-8</v>
      </c>
      <c r="AQ24" s="2">
        <v>-5.6023999999999999E-7</v>
      </c>
      <c r="AR24">
        <v>1.8473999999999999</v>
      </c>
      <c r="AS24">
        <v>1.5806</v>
      </c>
      <c r="AT24" s="2">
        <v>9.9999999999999995E-7</v>
      </c>
      <c r="AU24">
        <v>-3.8473999999999999</v>
      </c>
      <c r="AX24">
        <v>0</v>
      </c>
      <c r="AY24">
        <v>0.81408999999999998</v>
      </c>
      <c r="AZ24">
        <v>-3.7919</v>
      </c>
      <c r="BA24" s="2">
        <v>-8.1294000000000003E-7</v>
      </c>
      <c r="BB24" s="2">
        <v>-3.1691999999999997E-8</v>
      </c>
      <c r="BC24" s="2">
        <v>-5.3924E-7</v>
      </c>
      <c r="BD24">
        <v>1.7919</v>
      </c>
      <c r="BE24">
        <v>1.5552999999999999</v>
      </c>
      <c r="BF24" s="2">
        <v>9.9999999999999995E-7</v>
      </c>
      <c r="BG24">
        <v>-3.7919</v>
      </c>
      <c r="BJ24" s="2">
        <v>-2.2736999999999999E-13</v>
      </c>
      <c r="BK24">
        <v>0.80071000000000003</v>
      </c>
      <c r="BL24">
        <v>-3.2553000000000001</v>
      </c>
      <c r="BM24" s="2">
        <v>-4.6693000000000001E-7</v>
      </c>
      <c r="BN24" s="2">
        <v>-1.6846000000000001E-8</v>
      </c>
      <c r="BO24" s="2">
        <v>-3.5679000000000001E-7</v>
      </c>
      <c r="BP24">
        <v>1.2553000000000001</v>
      </c>
      <c r="BQ24">
        <v>1.5387</v>
      </c>
      <c r="BR24" s="2">
        <v>9.9999999999999995E-7</v>
      </c>
      <c r="BS24">
        <v>-3.2553000000000001</v>
      </c>
      <c r="BV24">
        <v>0</v>
      </c>
      <c r="BW24">
        <v>0.84018000000000004</v>
      </c>
      <c r="BX24">
        <v>-2.6322000000000001</v>
      </c>
      <c r="BY24" s="2">
        <v>-2.6259999999999998E-7</v>
      </c>
      <c r="BZ24" s="2">
        <v>-9.4904999999999998E-9</v>
      </c>
      <c r="CA24" s="2">
        <v>-2.2586000000000001E-7</v>
      </c>
      <c r="CB24">
        <v>0.63217000000000001</v>
      </c>
      <c r="CC24">
        <v>1.4826999999999999</v>
      </c>
      <c r="CD24" s="2">
        <v>9.9999999999999995E-7</v>
      </c>
      <c r="CE24">
        <v>-2.6322000000000001</v>
      </c>
      <c r="CH24" s="2">
        <v>-2.2736999999999999E-13</v>
      </c>
      <c r="CI24">
        <v>0.82282999999999995</v>
      </c>
      <c r="CJ24">
        <v>-2.3102</v>
      </c>
      <c r="CK24" s="2">
        <v>-2.0599999999999999E-7</v>
      </c>
      <c r="CL24" s="2">
        <v>-7.0355000000000004E-9</v>
      </c>
      <c r="CM24" s="2">
        <v>-1.8671000000000001E-7</v>
      </c>
      <c r="CN24">
        <v>0.31014999999999998</v>
      </c>
      <c r="CO24">
        <v>1.5636000000000001</v>
      </c>
      <c r="CP24" s="2">
        <v>9.9999999999999995E-7</v>
      </c>
      <c r="CQ24">
        <v>-2.3102</v>
      </c>
      <c r="CT24">
        <v>0</v>
      </c>
      <c r="CU24">
        <v>0.89717000000000002</v>
      </c>
      <c r="CV24">
        <v>-2.0655999999999999</v>
      </c>
      <c r="CW24" s="2">
        <v>-7.8416000000000005E-8</v>
      </c>
      <c r="CX24" s="2">
        <v>-2.9387999999999998E-9</v>
      </c>
      <c r="CY24" s="2">
        <v>-1.152E-7</v>
      </c>
      <c r="CZ24">
        <v>6.5586000000000005E-2</v>
      </c>
      <c r="DA24">
        <v>1.4524999999999999</v>
      </c>
      <c r="DB24" s="2">
        <v>9.9999999999999995E-7</v>
      </c>
      <c r="DC24">
        <v>-2.0655999999999999</v>
      </c>
    </row>
    <row r="25" spans="4:107" x14ac:dyDescent="0.25">
      <c r="D25">
        <v>4</v>
      </c>
      <c r="E25">
        <v>2</v>
      </c>
      <c r="F25" s="2">
        <f>E25^2*$G$12/(4*$F$12*$E$12)</f>
        <v>2.6666666666666661E-3</v>
      </c>
      <c r="G25">
        <f t="shared" si="4"/>
        <v>5.3523752510107387</v>
      </c>
      <c r="H25" s="2">
        <f>$D$12/(4*PI()*$E$12)*G25</f>
        <v>0.98594557694569807</v>
      </c>
      <c r="I25" s="1">
        <f t="shared" si="5"/>
        <v>-1.7777777777777771E-6</v>
      </c>
      <c r="J25" s="1">
        <f t="shared" si="5"/>
        <v>1.0534979423868307E-9</v>
      </c>
      <c r="K25" s="1">
        <f t="shared" si="5"/>
        <v>-5.2674897119341526E-13</v>
      </c>
      <c r="L25" s="1">
        <f t="shared" si="5"/>
        <v>2.2474622770919047E-16</v>
      </c>
      <c r="M25" s="1">
        <f t="shared" si="5"/>
        <v>-8.3239343595996452E-20</v>
      </c>
      <c r="N25" s="1">
        <f t="shared" si="5"/>
        <v>2.7180193827264144E-23</v>
      </c>
      <c r="O25" s="1">
        <f t="shared" si="5"/>
        <v>-7.9275565329520397E-27</v>
      </c>
      <c r="P25" s="1">
        <f t="shared" si="5"/>
        <v>2.0879161239050636E-30</v>
      </c>
      <c r="Q25" s="1">
        <f t="shared" si="5"/>
        <v>-5.0109986973721516E-34</v>
      </c>
      <c r="R25" s="1">
        <f t="shared" si="5"/>
        <v>1.104352329999372E-37</v>
      </c>
      <c r="S25" s="1">
        <f t="shared" si="6"/>
        <v>-2.2496065981468684E-41</v>
      </c>
      <c r="T25" s="1">
        <f t="shared" si="6"/>
        <v>4.2596101266686256E-45</v>
      </c>
      <c r="U25" s="1">
        <f t="shared" si="6"/>
        <v>-7.5340043056723983E-49</v>
      </c>
      <c r="V25" s="1">
        <f t="shared" si="6"/>
        <v>1.250086640348605E-52</v>
      </c>
      <c r="W25" s="1">
        <f t="shared" si="6"/>
        <v>-1.9532603755446949E-56</v>
      </c>
      <c r="X25" s="1">
        <f t="shared" si="6"/>
        <v>2.8837062061098143E-60</v>
      </c>
      <c r="Y25" s="1">
        <f t="shared" si="6"/>
        <v>-4.0348152678079695E-64</v>
      </c>
      <c r="Z25" s="1">
        <f t="shared" si="6"/>
        <v>5.364851325617244E-68</v>
      </c>
      <c r="AG25">
        <v>13</v>
      </c>
      <c r="AH25">
        <f t="shared" ca="1" si="1"/>
        <v>1.6498999999999999</v>
      </c>
      <c r="AI25">
        <f t="shared" ca="1" si="2"/>
        <v>0.30826999999999999</v>
      </c>
      <c r="AL25" s="2">
        <v>-1.1368999999999999E-13</v>
      </c>
      <c r="AM25">
        <v>0.84870000000000001</v>
      </c>
      <c r="AN25">
        <v>-3.8412000000000002</v>
      </c>
      <c r="AO25" s="2">
        <v>-9.4386000000000004E-7</v>
      </c>
      <c r="AP25" s="2">
        <v>-3.6231000000000002E-8</v>
      </c>
      <c r="AQ25" s="2">
        <v>-5.5400000000000001E-7</v>
      </c>
      <c r="AR25">
        <v>1.8411999999999999</v>
      </c>
      <c r="AS25">
        <v>1.6498999999999999</v>
      </c>
      <c r="AT25" s="2">
        <v>9.9999999999999995E-7</v>
      </c>
      <c r="AU25">
        <v>-3.8412000000000002</v>
      </c>
      <c r="AX25">
        <v>0</v>
      </c>
      <c r="AY25">
        <v>0.81530999999999998</v>
      </c>
      <c r="AZ25">
        <v>-3.7839999999999998</v>
      </c>
      <c r="BA25" s="2">
        <v>-8.6026999999999996E-7</v>
      </c>
      <c r="BB25" s="2">
        <v>-3.2794000000000002E-8</v>
      </c>
      <c r="BC25" s="2">
        <v>-5.2926000000000002E-7</v>
      </c>
      <c r="BD25">
        <v>1.784</v>
      </c>
      <c r="BE25">
        <v>1.6498999999999999</v>
      </c>
      <c r="BF25" s="2">
        <v>9.9999999999999995E-7</v>
      </c>
      <c r="BG25">
        <v>-3.7839999999999998</v>
      </c>
      <c r="BJ25">
        <v>0</v>
      </c>
      <c r="BK25">
        <v>0.80350999999999995</v>
      </c>
      <c r="BL25">
        <v>-3.2494999999999998</v>
      </c>
      <c r="BM25" s="2">
        <v>-5.0956000000000002E-7</v>
      </c>
      <c r="BN25" s="2">
        <v>-1.7754000000000001E-8</v>
      </c>
      <c r="BO25" s="2">
        <v>-3.5096000000000001E-7</v>
      </c>
      <c r="BP25">
        <v>1.2495000000000001</v>
      </c>
      <c r="BQ25">
        <v>1.6498999999999999</v>
      </c>
      <c r="BR25" s="2">
        <v>9.9999999999999995E-7</v>
      </c>
      <c r="BS25">
        <v>-3.2494999999999998</v>
      </c>
      <c r="BV25" s="2">
        <v>1.1368999999999999E-13</v>
      </c>
      <c r="BW25">
        <v>0.84621000000000002</v>
      </c>
      <c r="BX25">
        <v>-2.6269</v>
      </c>
      <c r="BY25" s="2">
        <v>-3.1944000000000001E-7</v>
      </c>
      <c r="BZ25" s="2">
        <v>-1.0677E-8</v>
      </c>
      <c r="CA25" s="2">
        <v>-2.1962E-7</v>
      </c>
      <c r="CB25">
        <v>0.62692000000000003</v>
      </c>
      <c r="CC25">
        <v>1.6498999999999999</v>
      </c>
      <c r="CD25" s="2">
        <v>9.9999999999999995E-7</v>
      </c>
      <c r="CE25">
        <v>-2.6269</v>
      </c>
      <c r="CH25" s="2">
        <v>4.5474999999999996E-13</v>
      </c>
      <c r="CI25">
        <v>0.82257000000000002</v>
      </c>
      <c r="CJ25">
        <v>-2.3083</v>
      </c>
      <c r="CK25" s="2">
        <v>-2.1939000000000001E-7</v>
      </c>
      <c r="CL25" s="2">
        <v>-7.2972999999999996E-9</v>
      </c>
      <c r="CM25" s="2">
        <v>-1.8549999999999999E-7</v>
      </c>
      <c r="CN25">
        <v>0.30826999999999999</v>
      </c>
      <c r="CO25">
        <v>1.6498999999999999</v>
      </c>
      <c r="CP25" s="2">
        <v>9.9999999999999995E-7</v>
      </c>
      <c r="CQ25">
        <v>-2.3083</v>
      </c>
      <c r="CT25">
        <v>0</v>
      </c>
      <c r="CU25">
        <v>0.89900999999999998</v>
      </c>
      <c r="CV25">
        <v>-2.0638999999999998</v>
      </c>
      <c r="CW25" s="2">
        <v>-9.9714000000000002E-8</v>
      </c>
      <c r="CX25" s="2">
        <v>-3.3803E-9</v>
      </c>
      <c r="CY25" s="2">
        <v>-1.1098000000000001E-7</v>
      </c>
      <c r="CZ25">
        <v>6.3852999999999993E-2</v>
      </c>
      <c r="DA25">
        <v>1.6498999999999999</v>
      </c>
      <c r="DB25" s="2">
        <v>9.9999999999999995E-7</v>
      </c>
      <c r="DC25">
        <v>-2.0638999999999998</v>
      </c>
    </row>
    <row r="26" spans="4:107" x14ac:dyDescent="0.25">
      <c r="D26">
        <v>5</v>
      </c>
      <c r="E26">
        <v>2.5</v>
      </c>
      <c r="F26" s="2">
        <f>E26^2*$G$12/(4*$F$12*$E$12)</f>
        <v>4.1666666666666666E-3</v>
      </c>
      <c r="G26">
        <f t="shared" si="4"/>
        <v>4.9075855888449862</v>
      </c>
      <c r="H26" s="2">
        <f>$D$12/(4*PI()*$E$12)*G26</f>
        <v>0.90401215869355256</v>
      </c>
      <c r="I26" s="1">
        <f t="shared" si="5"/>
        <v>-4.3402777777777778E-6</v>
      </c>
      <c r="J26" s="1">
        <f t="shared" si="5"/>
        <v>4.0187757201646094E-9</v>
      </c>
      <c r="K26" s="1">
        <f t="shared" si="5"/>
        <v>-3.139668531378601E-12</v>
      </c>
      <c r="L26" s="1">
        <f t="shared" si="5"/>
        <v>2.0931123542524006E-15</v>
      </c>
      <c r="M26" s="1">
        <f t="shared" si="5"/>
        <v>-1.2112918716738429E-18</v>
      </c>
      <c r="N26" s="1">
        <f t="shared" si="5"/>
        <v>6.1800605697645044E-22</v>
      </c>
      <c r="O26" s="1">
        <f t="shared" si="5"/>
        <v>-2.8164338534083028E-25</v>
      </c>
      <c r="P26" s="1">
        <f t="shared" si="5"/>
        <v>1.1590262771227583E-28</v>
      </c>
      <c r="Q26" s="1">
        <f t="shared" si="5"/>
        <v>-4.3463485392103441E-32</v>
      </c>
      <c r="R26" s="1">
        <f t="shared" si="5"/>
        <v>1.4966764942184379E-35</v>
      </c>
      <c r="S26" s="1">
        <f t="shared" si="6"/>
        <v>-4.7637272674776669E-39</v>
      </c>
      <c r="T26" s="1">
        <f t="shared" si="6"/>
        <v>1.409386765525937E-42</v>
      </c>
      <c r="U26" s="1">
        <f t="shared" si="6"/>
        <v>-3.8949889353395371E-46</v>
      </c>
      <c r="V26" s="1">
        <f t="shared" si="6"/>
        <v>1.0098119461991392E-49</v>
      </c>
      <c r="W26" s="1">
        <f t="shared" si="6"/>
        <v>-2.4653611967752421E-53</v>
      </c>
      <c r="X26" s="1">
        <f t="shared" si="6"/>
        <v>5.6871077203581127E-57</v>
      </c>
      <c r="Y26" s="1">
        <f t="shared" si="6"/>
        <v>-1.243323447094752E-60</v>
      </c>
      <c r="Z26" s="1">
        <f t="shared" si="6"/>
        <v>2.5830819537979613E-64</v>
      </c>
      <c r="AG26">
        <v>14</v>
      </c>
      <c r="AH26">
        <f t="shared" ca="1" si="1"/>
        <v>1.6498999999999999</v>
      </c>
      <c r="AI26">
        <f t="shared" ca="1" si="2"/>
        <v>0.30826999999999999</v>
      </c>
      <c r="AL26" s="2">
        <v>-3.4106000000000001E-13</v>
      </c>
      <c r="AM26">
        <v>0.84870000000000001</v>
      </c>
      <c r="AN26">
        <v>-3.8412000000000002</v>
      </c>
      <c r="AO26" s="2">
        <v>-9.4386000000000004E-7</v>
      </c>
      <c r="AP26" s="2">
        <v>-3.6230000000000001E-8</v>
      </c>
      <c r="AQ26" s="2">
        <v>-5.5400000000000001E-7</v>
      </c>
      <c r="AR26">
        <v>1.8411999999999999</v>
      </c>
      <c r="AS26">
        <v>1.6498999999999999</v>
      </c>
      <c r="AT26" s="2">
        <v>9.9999999999999995E-7</v>
      </c>
      <c r="AU26">
        <v>-3.8412000000000002</v>
      </c>
      <c r="AX26" s="2">
        <v>-2.2736999999999999E-13</v>
      </c>
      <c r="AY26">
        <v>0.81530999999999998</v>
      </c>
      <c r="AZ26">
        <v>-3.7839999999999998</v>
      </c>
      <c r="BA26" s="2">
        <v>-8.6026999999999996E-7</v>
      </c>
      <c r="BB26" s="2">
        <v>-3.2794000000000002E-8</v>
      </c>
      <c r="BC26" s="2">
        <v>-5.2926000000000002E-7</v>
      </c>
      <c r="BD26">
        <v>1.784</v>
      </c>
      <c r="BE26">
        <v>1.6498999999999999</v>
      </c>
      <c r="BF26" s="2">
        <v>9.9999999999999995E-7</v>
      </c>
      <c r="BG26">
        <v>-3.7839999999999998</v>
      </c>
      <c r="BJ26" s="2">
        <v>4.5474999999999996E-13</v>
      </c>
      <c r="BK26">
        <v>0.80350999999999995</v>
      </c>
      <c r="BL26">
        <v>-3.2494999999999998</v>
      </c>
      <c r="BM26" s="2">
        <v>-5.0956000000000002E-7</v>
      </c>
      <c r="BN26" s="2">
        <v>-1.7754000000000001E-8</v>
      </c>
      <c r="BO26" s="2">
        <v>-3.5096000000000001E-7</v>
      </c>
      <c r="BP26">
        <v>1.2495000000000001</v>
      </c>
      <c r="BQ26">
        <v>1.6498999999999999</v>
      </c>
      <c r="BR26" s="2">
        <v>9.9999999999999995E-7</v>
      </c>
      <c r="BS26">
        <v>-3.2494999999999998</v>
      </c>
      <c r="BV26">
        <v>0</v>
      </c>
      <c r="BW26">
        <v>0.84621000000000002</v>
      </c>
      <c r="BX26">
        <v>-2.6269</v>
      </c>
      <c r="BY26" s="2">
        <v>-3.1944000000000001E-7</v>
      </c>
      <c r="BZ26" s="2">
        <v>-1.0677E-8</v>
      </c>
      <c r="CA26" s="2">
        <v>-2.1962E-7</v>
      </c>
      <c r="CB26">
        <v>0.62692000000000003</v>
      </c>
      <c r="CC26">
        <v>1.6498999999999999</v>
      </c>
      <c r="CD26" s="2">
        <v>9.9999999999999995E-7</v>
      </c>
      <c r="CE26">
        <v>-2.6269</v>
      </c>
      <c r="CH26">
        <v>0</v>
      </c>
      <c r="CI26">
        <v>0.82257000000000002</v>
      </c>
      <c r="CJ26">
        <v>-2.3083</v>
      </c>
      <c r="CK26" s="2">
        <v>-2.1939000000000001E-7</v>
      </c>
      <c r="CL26" s="2">
        <v>-7.2972999999999996E-9</v>
      </c>
      <c r="CM26" s="2">
        <v>-1.8549999999999999E-7</v>
      </c>
      <c r="CN26">
        <v>0.30826999999999999</v>
      </c>
      <c r="CO26">
        <v>1.6498999999999999</v>
      </c>
      <c r="CP26" s="2">
        <v>9.9999999999999995E-7</v>
      </c>
      <c r="CQ26">
        <v>-2.3083</v>
      </c>
      <c r="CT26">
        <v>0</v>
      </c>
      <c r="CU26">
        <v>0.89900999999999998</v>
      </c>
      <c r="CV26">
        <v>-2.0638999999999998</v>
      </c>
      <c r="CW26" s="2">
        <v>-9.9714000000000002E-8</v>
      </c>
      <c r="CX26" s="2">
        <v>-3.3803E-9</v>
      </c>
      <c r="CY26" s="2">
        <v>-1.1098000000000001E-7</v>
      </c>
      <c r="CZ26">
        <v>6.3852999999999993E-2</v>
      </c>
      <c r="DA26">
        <v>1.6498999999999999</v>
      </c>
      <c r="DB26" s="2">
        <v>9.9999999999999995E-7</v>
      </c>
      <c r="DC26">
        <v>-2.0638999999999998</v>
      </c>
    </row>
    <row r="27" spans="4:107" x14ac:dyDescent="0.25">
      <c r="D27">
        <v>6</v>
      </c>
      <c r="E27">
        <v>3</v>
      </c>
      <c r="F27" s="2">
        <f>E27^2*$G$12/(4*$F$12*$E$12)</f>
        <v>6.0000000000000001E-3</v>
      </c>
      <c r="G27">
        <f t="shared" si="4"/>
        <v>4.5447711568390634</v>
      </c>
      <c r="H27" s="2">
        <f>$D$12/(4*PI()*$E$12)*G27</f>
        <v>0.8371791606856579</v>
      </c>
      <c r="I27" s="1">
        <f t="shared" si="5"/>
        <v>-9.0000000000000002E-6</v>
      </c>
      <c r="J27" s="1">
        <f t="shared" si="5"/>
        <v>1.2E-8</v>
      </c>
      <c r="K27" s="1">
        <f t="shared" si="5"/>
        <v>-1.35E-11</v>
      </c>
      <c r="L27" s="1">
        <f t="shared" si="5"/>
        <v>1.2960000000000001E-14</v>
      </c>
      <c r="M27" s="1">
        <f t="shared" si="5"/>
        <v>-1.08E-17</v>
      </c>
      <c r="N27" s="1">
        <f t="shared" si="5"/>
        <v>7.9346938775510208E-21</v>
      </c>
      <c r="O27" s="1">
        <f t="shared" si="5"/>
        <v>-5.2071428571428577E-24</v>
      </c>
      <c r="P27" s="1">
        <f t="shared" si="5"/>
        <v>3.0857142857142864E-27</v>
      </c>
      <c r="Q27" s="1">
        <f t="shared" si="5"/>
        <v>-1.6662857142857143E-30</v>
      </c>
      <c r="R27" s="1">
        <f t="shared" si="5"/>
        <v>8.2625737898465181E-34</v>
      </c>
      <c r="S27" s="1">
        <f t="shared" si="6"/>
        <v>-3.7870129870129876E-37</v>
      </c>
      <c r="T27" s="1">
        <f t="shared" si="6"/>
        <v>1.6134019826327521E-40</v>
      </c>
      <c r="U27" s="1">
        <f t="shared" si="6"/>
        <v>-6.42068135945687E-44</v>
      </c>
      <c r="V27" s="1">
        <f t="shared" si="6"/>
        <v>2.3970543741972315E-47</v>
      </c>
      <c r="W27" s="1">
        <f t="shared" si="6"/>
        <v>-8.4271442842871434E-51</v>
      </c>
      <c r="X27" s="1">
        <f t="shared" si="6"/>
        <v>2.7993282051611273E-54</v>
      </c>
      <c r="Y27" s="1">
        <f t="shared" si="6"/>
        <v>-8.8126999051368829E-58</v>
      </c>
      <c r="Z27" s="1">
        <f t="shared" si="6"/>
        <v>2.6364863982126962E-61</v>
      </c>
      <c r="AG27">
        <v>15</v>
      </c>
      <c r="AH27">
        <f t="shared" ca="1" si="1"/>
        <v>1.6498999999999999</v>
      </c>
      <c r="AI27">
        <f t="shared" ca="1" si="2"/>
        <v>0.30826999999999999</v>
      </c>
      <c r="AL27" s="2">
        <v>1.1368999999999999E-13</v>
      </c>
      <c r="AM27">
        <v>0.84870000000000001</v>
      </c>
      <c r="AN27">
        <v>-3.8412000000000002</v>
      </c>
      <c r="AO27" s="2">
        <v>-9.4386000000000004E-7</v>
      </c>
      <c r="AP27" s="2">
        <v>-3.6231000000000002E-8</v>
      </c>
      <c r="AQ27" s="2">
        <v>-5.5400000000000001E-7</v>
      </c>
      <c r="AR27">
        <v>1.8411999999999999</v>
      </c>
      <c r="AS27">
        <v>1.6498999999999999</v>
      </c>
      <c r="AT27" s="2">
        <v>9.9999999999999995E-7</v>
      </c>
      <c r="AU27">
        <v>-3.8412000000000002</v>
      </c>
      <c r="AX27" s="2">
        <v>-2.2736999999999999E-13</v>
      </c>
      <c r="AY27">
        <v>0.81530999999999998</v>
      </c>
      <c r="AZ27">
        <v>-3.7839999999999998</v>
      </c>
      <c r="BA27" s="2">
        <v>-8.6026999999999996E-7</v>
      </c>
      <c r="BB27" s="2">
        <v>-3.2794000000000002E-8</v>
      </c>
      <c r="BC27" s="2">
        <v>-5.2926000000000002E-7</v>
      </c>
      <c r="BD27">
        <v>1.784</v>
      </c>
      <c r="BE27">
        <v>1.6498999999999999</v>
      </c>
      <c r="BF27" s="2">
        <v>9.9999999999999995E-7</v>
      </c>
      <c r="BG27">
        <v>-3.7839999999999998</v>
      </c>
      <c r="BJ27" s="2">
        <v>-4.5474999999999996E-13</v>
      </c>
      <c r="BK27">
        <v>0.80350999999999995</v>
      </c>
      <c r="BL27">
        <v>-3.2494999999999998</v>
      </c>
      <c r="BM27" s="2">
        <v>-5.0956000000000002E-7</v>
      </c>
      <c r="BN27" s="2">
        <v>-1.7754000000000001E-8</v>
      </c>
      <c r="BO27" s="2">
        <v>-3.5096000000000001E-7</v>
      </c>
      <c r="BP27">
        <v>1.2495000000000001</v>
      </c>
      <c r="BQ27">
        <v>1.6498999999999999</v>
      </c>
      <c r="BR27" s="2">
        <v>9.9999999999999995E-7</v>
      </c>
      <c r="BS27">
        <v>-3.2494999999999998</v>
      </c>
      <c r="BV27" s="2">
        <v>2.2736999999999999E-13</v>
      </c>
      <c r="BW27">
        <v>0.84621000000000002</v>
      </c>
      <c r="BX27">
        <v>-2.6269</v>
      </c>
      <c r="BY27" s="2">
        <v>-3.1944000000000001E-7</v>
      </c>
      <c r="BZ27" s="2">
        <v>-1.0677E-8</v>
      </c>
      <c r="CA27" s="2">
        <v>-2.1962E-7</v>
      </c>
      <c r="CB27">
        <v>0.62692000000000003</v>
      </c>
      <c r="CC27">
        <v>1.6498999999999999</v>
      </c>
      <c r="CD27" s="2">
        <v>9.9999999999999995E-7</v>
      </c>
      <c r="CE27">
        <v>-2.6269</v>
      </c>
      <c r="CH27" s="2">
        <v>2.2736999999999999E-13</v>
      </c>
      <c r="CI27">
        <v>0.82257000000000002</v>
      </c>
      <c r="CJ27">
        <v>-2.3083</v>
      </c>
      <c r="CK27" s="2">
        <v>-2.1939000000000001E-7</v>
      </c>
      <c r="CL27" s="2">
        <v>-7.2972999999999996E-9</v>
      </c>
      <c r="CM27" s="2">
        <v>-1.8549999999999999E-7</v>
      </c>
      <c r="CN27">
        <v>0.30826999999999999</v>
      </c>
      <c r="CO27">
        <v>1.6498999999999999</v>
      </c>
      <c r="CP27" s="2">
        <v>9.9999999999999995E-7</v>
      </c>
      <c r="CQ27">
        <v>-2.3083</v>
      </c>
      <c r="CT27" s="2">
        <v>-1.1368999999999999E-13</v>
      </c>
      <c r="CU27">
        <v>0.89900999999999998</v>
      </c>
      <c r="CV27">
        <v>-2.0638999999999998</v>
      </c>
      <c r="CW27" s="2">
        <v>-9.9714000000000002E-8</v>
      </c>
      <c r="CX27" s="2">
        <v>-3.3803E-9</v>
      </c>
      <c r="CY27" s="2">
        <v>-1.1098000000000001E-7</v>
      </c>
      <c r="CZ27">
        <v>6.3852999999999993E-2</v>
      </c>
      <c r="DA27">
        <v>1.6498999999999999</v>
      </c>
      <c r="DB27" s="2">
        <v>9.9999999999999995E-7</v>
      </c>
      <c r="DC27">
        <v>-2.0638999999999998</v>
      </c>
    </row>
    <row r="28" spans="4:107" x14ac:dyDescent="0.25">
      <c r="D28">
        <v>7</v>
      </c>
      <c r="E28">
        <v>3.5</v>
      </c>
      <c r="F28" s="2">
        <f>E28^2*$G$12/(4*$F$12*$E$12)</f>
        <v>8.1666666666666658E-3</v>
      </c>
      <c r="G28">
        <f t="shared" si="4"/>
        <v>4.2386288084668315</v>
      </c>
      <c r="H28" s="2">
        <f>$D$12/(4*PI()*$E$12)*G28</f>
        <v>0.78078556342500771</v>
      </c>
      <c r="I28" s="1">
        <f t="shared" si="5"/>
        <v>-1.6673611111111108E-5</v>
      </c>
      <c r="J28" s="1">
        <f t="shared" si="5"/>
        <v>3.0259516460905341E-8</v>
      </c>
      <c r="K28" s="1">
        <f t="shared" si="5"/>
        <v>-4.6334884580761296E-11</v>
      </c>
      <c r="L28" s="1">
        <f t="shared" si="5"/>
        <v>6.0544249185528093E-14</v>
      </c>
      <c r="M28" s="1">
        <f t="shared" si="5"/>
        <v>-6.8672875233585093E-17</v>
      </c>
      <c r="N28" s="1">
        <f t="shared" si="5"/>
        <v>6.8672875233585096E-20</v>
      </c>
      <c r="O28" s="1">
        <f t="shared" si="5"/>
        <v>-6.1340615117499166E-23</v>
      </c>
      <c r="P28" s="1">
        <f t="shared" si="5"/>
        <v>4.9476380917818252E-26</v>
      </c>
      <c r="Q28" s="1">
        <f t="shared" si="5"/>
        <v>-3.6365139974596414E-29</v>
      </c>
      <c r="R28" s="1">
        <f t="shared" si="5"/>
        <v>2.454396499662843E-32</v>
      </c>
      <c r="S28" s="1">
        <f t="shared" si="6"/>
        <v>-1.531157075599852E-35</v>
      </c>
      <c r="T28" s="1">
        <f t="shared" si="6"/>
        <v>8.8788990182713303E-39</v>
      </c>
      <c r="U28" s="1">
        <f t="shared" si="6"/>
        <v>-4.8094036348969705E-42</v>
      </c>
      <c r="V28" s="1">
        <f t="shared" si="6"/>
        <v>2.443889550769868E-45</v>
      </c>
      <c r="W28" s="1">
        <f t="shared" si="6"/>
        <v>-1.1694393358176122E-48</v>
      </c>
      <c r="X28" s="1">
        <f t="shared" si="6"/>
        <v>5.2874304456805527E-52</v>
      </c>
      <c r="Y28" s="1">
        <f t="shared" si="6"/>
        <v>-2.265653066487603E-55</v>
      </c>
      <c r="Z28" s="1">
        <f t="shared" si="6"/>
        <v>9.2257894951157237E-59</v>
      </c>
      <c r="AG28">
        <v>16</v>
      </c>
      <c r="AH28">
        <f t="shared" ca="1" si="1"/>
        <v>1.7950999999999999</v>
      </c>
      <c r="AI28">
        <f t="shared" ca="1" si="2"/>
        <v>0.30406</v>
      </c>
      <c r="AL28" s="2">
        <v>-4.5474999999999996E-13</v>
      </c>
      <c r="AM28">
        <v>0.83218999999999999</v>
      </c>
      <c r="AN28">
        <v>-3.8239000000000001</v>
      </c>
      <c r="AO28" s="2">
        <v>-9.9583000000000004E-7</v>
      </c>
      <c r="AP28" s="2">
        <v>-4.9858000000000002E-8</v>
      </c>
      <c r="AQ28" s="2">
        <v>-4.7294E-7</v>
      </c>
      <c r="AR28">
        <v>1.8239000000000001</v>
      </c>
      <c r="AS28">
        <v>1.8045</v>
      </c>
      <c r="AT28" s="2">
        <v>9.9999999999999995E-7</v>
      </c>
      <c r="AU28">
        <v>-3.8239000000000001</v>
      </c>
      <c r="AX28" s="2">
        <v>4.5474999999999996E-13</v>
      </c>
      <c r="AY28">
        <v>0.8034</v>
      </c>
      <c r="AZ28">
        <v>-3.77</v>
      </c>
      <c r="BA28" s="2">
        <v>-9.0414999999999995E-7</v>
      </c>
      <c r="BB28" s="2">
        <v>-4.3855999999999999E-8</v>
      </c>
      <c r="BC28" s="2">
        <v>-4.5671999999999998E-7</v>
      </c>
      <c r="BD28">
        <v>1.77</v>
      </c>
      <c r="BE28">
        <v>1.7787999999999999</v>
      </c>
      <c r="BF28" s="2">
        <v>9.9999999999999995E-7</v>
      </c>
      <c r="BG28">
        <v>-3.77</v>
      </c>
      <c r="BJ28" s="2">
        <v>-2.2736999999999999E-13</v>
      </c>
      <c r="BK28">
        <v>0.79732999999999998</v>
      </c>
      <c r="BL28">
        <v>-3.2416</v>
      </c>
      <c r="BM28" s="2">
        <v>-5.6105999999999997E-7</v>
      </c>
      <c r="BN28" s="2">
        <v>-2.4575E-8</v>
      </c>
      <c r="BO28" s="2">
        <v>-3.2197000000000002E-7</v>
      </c>
      <c r="BP28">
        <v>1.2416</v>
      </c>
      <c r="BQ28">
        <v>1.7652000000000001</v>
      </c>
      <c r="BR28" s="2">
        <v>9.9999999999999995E-7</v>
      </c>
      <c r="BS28">
        <v>-3.2416</v>
      </c>
      <c r="BV28" s="2">
        <v>-1.1368999999999999E-13</v>
      </c>
      <c r="BW28">
        <v>0.84514999999999996</v>
      </c>
      <c r="BX28">
        <v>-2.6242999999999999</v>
      </c>
      <c r="BY28" s="2">
        <v>-3.3971000000000002E-7</v>
      </c>
      <c r="BZ28" s="2">
        <v>-1.2860000000000001E-8</v>
      </c>
      <c r="CA28" s="2">
        <v>-2.1108999999999999E-7</v>
      </c>
      <c r="CB28">
        <v>0.62434999999999996</v>
      </c>
      <c r="CC28">
        <v>1.7093</v>
      </c>
      <c r="CD28" s="2">
        <v>9.9999999999999995E-7</v>
      </c>
      <c r="CE28">
        <v>-2.6242999999999999</v>
      </c>
      <c r="CH28">
        <v>0</v>
      </c>
      <c r="CI28">
        <v>0.81867000000000001</v>
      </c>
      <c r="CJ28">
        <v>-2.3041</v>
      </c>
      <c r="CK28" s="2">
        <v>-2.5339000000000002E-7</v>
      </c>
      <c r="CL28" s="2">
        <v>-1.0867000000000001E-8</v>
      </c>
      <c r="CM28" s="2">
        <v>-1.7596E-7</v>
      </c>
      <c r="CN28">
        <v>0.30406</v>
      </c>
      <c r="CO28">
        <v>1.7950999999999999</v>
      </c>
      <c r="CP28" s="2">
        <v>9.9999999999999995E-7</v>
      </c>
      <c r="CQ28">
        <v>-2.3041</v>
      </c>
      <c r="CT28">
        <v>0</v>
      </c>
      <c r="CU28">
        <v>0.89892000000000005</v>
      </c>
      <c r="CV28">
        <v>-2.0634000000000001</v>
      </c>
      <c r="CW28" s="2">
        <v>-1.0300999999999999E-7</v>
      </c>
      <c r="CX28" s="2">
        <v>-3.7598000000000002E-9</v>
      </c>
      <c r="CY28" s="2">
        <v>-1.0869E-7</v>
      </c>
      <c r="CZ28">
        <v>6.3449000000000005E-2</v>
      </c>
      <c r="DA28">
        <v>1.6801999999999999</v>
      </c>
      <c r="DB28" s="2">
        <v>9.9999999999999995E-7</v>
      </c>
      <c r="DC28">
        <v>-2.0634000000000001</v>
      </c>
    </row>
    <row r="29" spans="4:107" x14ac:dyDescent="0.25">
      <c r="D29">
        <v>8</v>
      </c>
      <c r="E29">
        <v>4</v>
      </c>
      <c r="F29" s="2">
        <f>E29^2*$G$12/(4*$F$12*$E$12)</f>
        <v>1.0666666666666665E-2</v>
      </c>
      <c r="G29">
        <f t="shared" si="4"/>
        <v>3.9740542894604616</v>
      </c>
      <c r="H29" s="2">
        <f>$D$12/(4*PI()*$E$12)*G29</f>
        <v>0.73204905588331282</v>
      </c>
      <c r="I29" s="1">
        <f t="shared" si="5"/>
        <v>-2.8444444444444434E-5</v>
      </c>
      <c r="J29" s="1">
        <f t="shared" si="5"/>
        <v>6.7423868312757168E-8</v>
      </c>
      <c r="K29" s="1">
        <f t="shared" si="5"/>
        <v>-1.3484773662551431E-10</v>
      </c>
      <c r="L29" s="1">
        <f t="shared" si="5"/>
        <v>2.3014013717421104E-13</v>
      </c>
      <c r="M29" s="1">
        <f t="shared" si="5"/>
        <v>-3.4094835136920147E-16</v>
      </c>
      <c r="N29" s="1">
        <f t="shared" si="5"/>
        <v>4.4532029566589573E-19</v>
      </c>
      <c r="O29" s="1">
        <f t="shared" si="5"/>
        <v>-5.1954034494354487E-22</v>
      </c>
      <c r="P29" s="1">
        <f t="shared" si="5"/>
        <v>5.4733468438496898E-25</v>
      </c>
      <c r="Q29" s="1">
        <f t="shared" si="5"/>
        <v>-5.2544129700957012E-28</v>
      </c>
      <c r="R29" s="1">
        <f t="shared" si="5"/>
        <v>4.6319893951256859E-31</v>
      </c>
      <c r="S29" s="1">
        <f t="shared" si="6"/>
        <v>-3.7742135812135211E-34</v>
      </c>
      <c r="T29" s="1">
        <f t="shared" si="6"/>
        <v>2.8585759668362757E-37</v>
      </c>
      <c r="U29" s="1">
        <f t="shared" si="6"/>
        <v>-2.0223938812991336E-40</v>
      </c>
      <c r="V29" s="1">
        <f t="shared" si="6"/>
        <v>1.3422703093659432E-43</v>
      </c>
      <c r="W29" s="1">
        <f t="shared" si="6"/>
        <v>-8.3891894335371427E-47</v>
      </c>
      <c r="X29" s="1">
        <f t="shared" si="6"/>
        <v>4.9541695386055551E-50</v>
      </c>
      <c r="Y29" s="1">
        <f t="shared" si="6"/>
        <v>-2.7727039393018737E-53</v>
      </c>
      <c r="Z29" s="1">
        <f t="shared" si="6"/>
        <v>1.4746791034514119E-56</v>
      </c>
      <c r="AG29">
        <v>17</v>
      </c>
      <c r="AH29">
        <f t="shared" ca="1" si="1"/>
        <v>1.8886000000000001</v>
      </c>
      <c r="AI29">
        <f t="shared" ca="1" si="2"/>
        <v>0.30145</v>
      </c>
      <c r="AL29" s="2">
        <v>-2.2736999999999999E-13</v>
      </c>
      <c r="AM29">
        <v>0.82999000000000001</v>
      </c>
      <c r="AN29">
        <v>-3.8149000000000002</v>
      </c>
      <c r="AO29" s="2">
        <v>-1.0161999999999999E-6</v>
      </c>
      <c r="AP29" s="2">
        <v>-5.3413999999999998E-8</v>
      </c>
      <c r="AQ29" s="2">
        <v>-4.6349999999999999E-7</v>
      </c>
      <c r="AR29">
        <v>1.8149</v>
      </c>
      <c r="AS29">
        <v>1.8886000000000001</v>
      </c>
      <c r="AT29" s="2">
        <v>9.9999999999999995E-7</v>
      </c>
      <c r="AU29">
        <v>-3.8149000000000002</v>
      </c>
      <c r="AX29">
        <v>0</v>
      </c>
      <c r="AY29">
        <v>0.80674000000000001</v>
      </c>
      <c r="AZ29">
        <v>-3.7591000000000001</v>
      </c>
      <c r="BA29" s="2">
        <v>-9.3887000000000004E-7</v>
      </c>
      <c r="BB29" s="2">
        <v>-4.9004E-8</v>
      </c>
      <c r="BC29" s="2">
        <v>-4.4243000000000003E-7</v>
      </c>
      <c r="BD29">
        <v>1.7591000000000001</v>
      </c>
      <c r="BE29">
        <v>1.8886000000000001</v>
      </c>
      <c r="BF29" s="2">
        <v>9.9999999999999995E-7</v>
      </c>
      <c r="BG29">
        <v>-3.7591000000000001</v>
      </c>
      <c r="BJ29">
        <v>0</v>
      </c>
      <c r="BK29">
        <v>0.80167999999999995</v>
      </c>
      <c r="BL29">
        <v>-3.2336</v>
      </c>
      <c r="BM29" s="2">
        <v>-5.9676E-7</v>
      </c>
      <c r="BN29" s="2">
        <v>-2.8603999999999999E-8</v>
      </c>
      <c r="BO29" s="2">
        <v>-3.1422999999999998E-7</v>
      </c>
      <c r="BP29">
        <v>1.2336</v>
      </c>
      <c r="BQ29">
        <v>1.8886000000000001</v>
      </c>
      <c r="BR29" s="2">
        <v>9.9999999999999995E-7</v>
      </c>
      <c r="BS29">
        <v>-3.2336</v>
      </c>
      <c r="BV29">
        <v>0</v>
      </c>
      <c r="BW29">
        <v>0.85299999999999998</v>
      </c>
      <c r="BX29">
        <v>-2.6171000000000002</v>
      </c>
      <c r="BY29" s="2">
        <v>-3.8864000000000002E-7</v>
      </c>
      <c r="BZ29" s="2">
        <v>-1.7710000000000001E-8</v>
      </c>
      <c r="CA29" s="2">
        <v>-2.0312000000000001E-7</v>
      </c>
      <c r="CB29">
        <v>0.61712</v>
      </c>
      <c r="CC29">
        <v>1.8886000000000001</v>
      </c>
      <c r="CD29" s="2">
        <v>9.9999999999999995E-7</v>
      </c>
      <c r="CE29">
        <v>-2.6171000000000002</v>
      </c>
      <c r="CH29" s="2">
        <v>2.2736999999999999E-13</v>
      </c>
      <c r="CI29">
        <v>0.81837000000000004</v>
      </c>
      <c r="CJ29">
        <v>-2.3014000000000001</v>
      </c>
      <c r="CK29" s="2">
        <v>-2.6467E-7</v>
      </c>
      <c r="CL29" s="2">
        <v>-1.2019E-8</v>
      </c>
      <c r="CM29" s="2">
        <v>-1.7431999999999999E-7</v>
      </c>
      <c r="CN29">
        <v>0.30145</v>
      </c>
      <c r="CO29">
        <v>1.8886000000000001</v>
      </c>
      <c r="CP29" s="2">
        <v>9.9999999999999995E-7</v>
      </c>
      <c r="CQ29">
        <v>-2.3014000000000001</v>
      </c>
      <c r="CT29">
        <v>0</v>
      </c>
      <c r="CU29">
        <v>0.90125</v>
      </c>
      <c r="CV29">
        <v>-2.0611000000000002</v>
      </c>
      <c r="CW29" s="2">
        <v>-1.1990999999999999E-7</v>
      </c>
      <c r="CX29" s="2">
        <v>-5.5979999999999999E-9</v>
      </c>
      <c r="CY29" s="2">
        <v>-1.0341E-7</v>
      </c>
      <c r="CZ29">
        <v>6.1116999999999998E-2</v>
      </c>
      <c r="DA29">
        <v>1.8886000000000001</v>
      </c>
      <c r="DB29" s="2">
        <v>9.9999999999999995E-7</v>
      </c>
      <c r="DC29">
        <v>-2.0611000000000002</v>
      </c>
    </row>
    <row r="30" spans="4:107" x14ac:dyDescent="0.25">
      <c r="D30">
        <v>9</v>
      </c>
      <c r="E30">
        <v>4.5</v>
      </c>
      <c r="F30" s="2">
        <f>E30^2*$G$12/(4*$F$12*$E$12)</f>
        <v>1.3499999999999998E-2</v>
      </c>
      <c r="G30">
        <f t="shared" si="4"/>
        <v>3.741304502478477</v>
      </c>
      <c r="H30" s="2">
        <f>$D$12/(4*PI()*$E$12)*G30</f>
        <v>0.68917489025626599</v>
      </c>
      <c r="I30" s="1">
        <f t="shared" si="5"/>
        <v>-4.5562499999999989E-5</v>
      </c>
      <c r="J30" s="1">
        <f t="shared" si="5"/>
        <v>1.3668749999999997E-7</v>
      </c>
      <c r="K30" s="1">
        <f t="shared" si="5"/>
        <v>-3.4599023437499983E-10</v>
      </c>
      <c r="L30" s="1">
        <f t="shared" si="5"/>
        <v>7.473389062499996E-13</v>
      </c>
      <c r="M30" s="1">
        <f t="shared" si="5"/>
        <v>-1.4012604492187492E-15</v>
      </c>
      <c r="N30" s="1">
        <f t="shared" si="5"/>
        <v>2.3163693140146668E-18</v>
      </c>
      <c r="O30" s="1">
        <f t="shared" si="5"/>
        <v>-3.4202640652247807E-21</v>
      </c>
      <c r="P30" s="1">
        <f t="shared" si="5"/>
        <v>4.5603520869663728E-24</v>
      </c>
      <c r="Q30" s="1">
        <f t="shared" si="5"/>
        <v>-5.5408277856641438E-27</v>
      </c>
      <c r="R30" s="1">
        <f t="shared" si="5"/>
        <v>6.1819152980550357E-30</v>
      </c>
      <c r="S30" s="1">
        <f t="shared" si="6"/>
        <v>-6.3751001511192538E-33</v>
      </c>
      <c r="T30" s="1">
        <f t="shared" si="6"/>
        <v>6.111042748410172E-36</v>
      </c>
      <c r="U30" s="1">
        <f t="shared" si="6"/>
        <v>-5.4718775629897201E-39</v>
      </c>
      <c r="V30" s="1">
        <f t="shared" si="6"/>
        <v>4.596377152911365E-42</v>
      </c>
      <c r="W30" s="1">
        <f t="shared" si="6"/>
        <v>-3.6358061463459027E-45</v>
      </c>
      <c r="X30" s="1">
        <f t="shared" si="6"/>
        <v>2.7174191266806741E-48</v>
      </c>
      <c r="Y30" s="1">
        <f t="shared" si="6"/>
        <v>-1.9248385480654777E-51</v>
      </c>
      <c r="Z30" s="1">
        <f t="shared" si="6"/>
        <v>1.2956669450967065E-54</v>
      </c>
      <c r="AG30">
        <v>18</v>
      </c>
      <c r="AH30">
        <f t="shared" ca="1" si="1"/>
        <v>1.8886000000000001</v>
      </c>
      <c r="AI30">
        <f t="shared" ca="1" si="2"/>
        <v>0.30145</v>
      </c>
      <c r="AL30" s="2">
        <v>2.2736999999999999E-13</v>
      </c>
      <c r="AM30">
        <v>0.83</v>
      </c>
      <c r="AN30">
        <v>-3.8149000000000002</v>
      </c>
      <c r="AO30" s="2">
        <v>-1.0161999999999999E-6</v>
      </c>
      <c r="AP30" s="2">
        <v>-5.3413999999999998E-8</v>
      </c>
      <c r="AQ30" s="2">
        <v>-4.6349999999999999E-7</v>
      </c>
      <c r="AR30">
        <v>1.8149</v>
      </c>
      <c r="AS30">
        <v>1.8886000000000001</v>
      </c>
      <c r="AT30" s="2">
        <v>9.9999999999999995E-7</v>
      </c>
      <c r="AU30">
        <v>-3.8149000000000002</v>
      </c>
      <c r="AX30" s="2">
        <v>-2.2736999999999999E-13</v>
      </c>
      <c r="AY30">
        <v>0.80674000000000001</v>
      </c>
      <c r="AZ30">
        <v>-3.7591000000000001</v>
      </c>
      <c r="BA30" s="2">
        <v>-9.3887000000000004E-7</v>
      </c>
      <c r="BB30" s="2">
        <v>-4.9002999999999999E-8</v>
      </c>
      <c r="BC30" s="2">
        <v>-4.4243000000000003E-7</v>
      </c>
      <c r="BD30">
        <v>1.7591000000000001</v>
      </c>
      <c r="BE30">
        <v>1.8886000000000001</v>
      </c>
      <c r="BF30" s="2">
        <v>9.9999999999999995E-7</v>
      </c>
      <c r="BG30">
        <v>-3.7591000000000001</v>
      </c>
      <c r="BJ30" s="2">
        <v>2.2736999999999999E-13</v>
      </c>
      <c r="BK30">
        <v>0.80167999999999995</v>
      </c>
      <c r="BL30">
        <v>-3.2336</v>
      </c>
      <c r="BM30" s="2">
        <v>-5.9676E-7</v>
      </c>
      <c r="BN30" s="2">
        <v>-2.8603999999999999E-8</v>
      </c>
      <c r="BO30" s="2">
        <v>-3.1422999999999998E-7</v>
      </c>
      <c r="BP30">
        <v>1.2336</v>
      </c>
      <c r="BQ30">
        <v>1.8886000000000001</v>
      </c>
      <c r="BR30" s="2">
        <v>9.9999999999999995E-7</v>
      </c>
      <c r="BS30">
        <v>-3.2336</v>
      </c>
      <c r="BV30">
        <v>0</v>
      </c>
      <c r="BW30">
        <v>0.85299999999999998</v>
      </c>
      <c r="BX30">
        <v>-2.6171000000000002</v>
      </c>
      <c r="BY30" s="2">
        <v>-3.8864000000000002E-7</v>
      </c>
      <c r="BZ30" s="2">
        <v>-1.7710000000000001E-8</v>
      </c>
      <c r="CA30" s="2">
        <v>-2.0312000000000001E-7</v>
      </c>
      <c r="CB30">
        <v>0.61712</v>
      </c>
      <c r="CC30">
        <v>1.8886000000000001</v>
      </c>
      <c r="CD30" s="2">
        <v>9.9999999999999995E-7</v>
      </c>
      <c r="CE30">
        <v>-2.6171000000000002</v>
      </c>
      <c r="CH30" s="2">
        <v>-4.5474999999999996E-13</v>
      </c>
      <c r="CI30">
        <v>0.81837000000000004</v>
      </c>
      <c r="CJ30">
        <v>-2.3014000000000001</v>
      </c>
      <c r="CK30" s="2">
        <v>-2.6467E-7</v>
      </c>
      <c r="CL30" s="2">
        <v>-1.2019E-8</v>
      </c>
      <c r="CM30" s="2">
        <v>-1.7431999999999999E-7</v>
      </c>
      <c r="CN30">
        <v>0.30145</v>
      </c>
      <c r="CO30">
        <v>1.8886000000000001</v>
      </c>
      <c r="CP30" s="2">
        <v>9.9999999999999995E-7</v>
      </c>
      <c r="CQ30">
        <v>-2.3014000000000001</v>
      </c>
      <c r="CT30">
        <v>0</v>
      </c>
      <c r="CU30">
        <v>0.90125</v>
      </c>
      <c r="CV30">
        <v>-2.0611000000000002</v>
      </c>
      <c r="CW30" s="2">
        <v>-1.1990999999999999E-7</v>
      </c>
      <c r="CX30" s="2">
        <v>-5.5979999999999999E-9</v>
      </c>
      <c r="CY30" s="2">
        <v>-1.0341E-7</v>
      </c>
      <c r="CZ30">
        <v>6.1116999999999998E-2</v>
      </c>
      <c r="DA30">
        <v>1.8886000000000001</v>
      </c>
      <c r="DB30" s="2">
        <v>9.9999999999999995E-7</v>
      </c>
      <c r="DC30">
        <v>-2.0611000000000002</v>
      </c>
    </row>
    <row r="31" spans="4:107" x14ac:dyDescent="0.25">
      <c r="D31">
        <v>10</v>
      </c>
      <c r="E31">
        <v>5</v>
      </c>
      <c r="F31" s="2">
        <f>E31^2*$G$12/(4*$F$12*$E$12)</f>
        <v>1.6666666666666666E-2</v>
      </c>
      <c r="G31">
        <f t="shared" si="4"/>
        <v>3.5337263759428201</v>
      </c>
      <c r="H31" s="2">
        <f>$D$12/(4*PI()*$E$12)*G31</f>
        <v>0.65093752345545031</v>
      </c>
      <c r="I31" s="1">
        <f t="shared" si="5"/>
        <v>-6.9444444444444444E-5</v>
      </c>
      <c r="J31" s="1">
        <f t="shared" si="5"/>
        <v>2.57201646090535E-7</v>
      </c>
      <c r="K31" s="1">
        <f t="shared" si="5"/>
        <v>-8.0375514403292185E-10</v>
      </c>
      <c r="L31" s="1">
        <f t="shared" si="5"/>
        <v>2.1433470507544583E-12</v>
      </c>
      <c r="M31" s="1">
        <f t="shared" si="5"/>
        <v>-4.9614515063760605E-15</v>
      </c>
      <c r="N31" s="1">
        <f t="shared" si="5"/>
        <v>1.0125411237502164E-17</v>
      </c>
      <c r="O31" s="1">
        <f t="shared" si="5"/>
        <v>-1.8457780901696653E-20</v>
      </c>
      <c r="P31" s="1">
        <f t="shared" si="5"/>
        <v>3.0383178439006834E-23</v>
      </c>
      <c r="Q31" s="1">
        <f t="shared" si="5"/>
        <v>-4.5574767658510258E-26</v>
      </c>
      <c r="R31" s="1">
        <f t="shared" si="5"/>
        <v>6.277516206406371E-29</v>
      </c>
      <c r="S31" s="1">
        <f t="shared" si="6"/>
        <v>-7.9922081331562593E-32</v>
      </c>
      <c r="T31" s="1">
        <f t="shared" si="6"/>
        <v>9.4582344771079994E-35</v>
      </c>
      <c r="U31" s="1">
        <f t="shared" si="6"/>
        <v>-1.0455531309728232E-37</v>
      </c>
      <c r="V31" s="1">
        <f t="shared" si="6"/>
        <v>1.0842773210088535E-40</v>
      </c>
      <c r="W31" s="1">
        <f t="shared" si="6"/>
        <v>-1.0588645712977085E-43</v>
      </c>
      <c r="X31" s="1">
        <f t="shared" si="6"/>
        <v>9.770376667106883E-47</v>
      </c>
      <c r="Y31" s="1">
        <f t="shared" si="6"/>
        <v>-8.5440536697951136E-50</v>
      </c>
      <c r="Z31" s="1">
        <f t="shared" si="6"/>
        <v>7.1003216092480172E-53</v>
      </c>
      <c r="AG31">
        <v>19</v>
      </c>
      <c r="AH31">
        <f t="shared" ca="1" si="1"/>
        <v>1.8886000000000001</v>
      </c>
      <c r="AI31">
        <f t="shared" ca="1" si="2"/>
        <v>0.30145</v>
      </c>
      <c r="AL31" s="2">
        <v>-2.2736999999999999E-13</v>
      </c>
      <c r="AM31">
        <v>0.83</v>
      </c>
      <c r="AN31">
        <v>-3.8149000000000002</v>
      </c>
      <c r="AO31" s="2">
        <v>-1.0161999999999999E-6</v>
      </c>
      <c r="AP31" s="2">
        <v>-5.3413999999999998E-8</v>
      </c>
      <c r="AQ31" s="2">
        <v>-4.6349999999999999E-7</v>
      </c>
      <c r="AR31">
        <v>1.8149</v>
      </c>
      <c r="AS31">
        <v>1.8886000000000001</v>
      </c>
      <c r="AT31" s="2">
        <v>9.9999999999999995E-7</v>
      </c>
      <c r="AU31">
        <v>-3.8149000000000002</v>
      </c>
      <c r="AX31" s="2">
        <v>4.5474999999999996E-13</v>
      </c>
      <c r="AY31">
        <v>0.80674000000000001</v>
      </c>
      <c r="AZ31">
        <v>-3.7591000000000001</v>
      </c>
      <c r="BA31" s="2">
        <v>-9.3887000000000004E-7</v>
      </c>
      <c r="BB31" s="2">
        <v>-4.9002999999999999E-8</v>
      </c>
      <c r="BC31" s="2">
        <v>-4.4243000000000003E-7</v>
      </c>
      <c r="BD31">
        <v>1.7591000000000001</v>
      </c>
      <c r="BE31">
        <v>1.8886000000000001</v>
      </c>
      <c r="BF31" s="2">
        <v>9.9999999999999995E-7</v>
      </c>
      <c r="BG31">
        <v>-3.7591000000000001</v>
      </c>
      <c r="BJ31">
        <v>0</v>
      </c>
      <c r="BK31">
        <v>0.80167999999999995</v>
      </c>
      <c r="BL31">
        <v>-3.2336</v>
      </c>
      <c r="BM31" s="2">
        <v>-5.9676E-7</v>
      </c>
      <c r="BN31" s="2">
        <v>-2.8603999999999999E-8</v>
      </c>
      <c r="BO31" s="2">
        <v>-3.1422999999999998E-7</v>
      </c>
      <c r="BP31">
        <v>1.2336</v>
      </c>
      <c r="BQ31">
        <v>1.8886000000000001</v>
      </c>
      <c r="BR31" s="2">
        <v>9.9999999999999995E-7</v>
      </c>
      <c r="BS31">
        <v>-3.2336</v>
      </c>
      <c r="BV31" s="2">
        <v>2.2736999999999999E-13</v>
      </c>
      <c r="BW31">
        <v>0.85299999999999998</v>
      </c>
      <c r="BX31">
        <v>-2.6171000000000002</v>
      </c>
      <c r="BY31" s="2">
        <v>-3.8864000000000002E-7</v>
      </c>
      <c r="BZ31" s="2">
        <v>-1.7710000000000001E-8</v>
      </c>
      <c r="CA31" s="2">
        <v>-2.0312000000000001E-7</v>
      </c>
      <c r="CB31">
        <v>0.61712</v>
      </c>
      <c r="CC31">
        <v>1.8886000000000001</v>
      </c>
      <c r="CD31" s="2">
        <v>9.9999999999999995E-7</v>
      </c>
      <c r="CE31">
        <v>-2.6171000000000002</v>
      </c>
      <c r="CH31" s="2">
        <v>-2.2736999999999999E-13</v>
      </c>
      <c r="CI31">
        <v>0.81837000000000004</v>
      </c>
      <c r="CJ31">
        <v>-2.3014000000000001</v>
      </c>
      <c r="CK31" s="2">
        <v>-2.6467E-7</v>
      </c>
      <c r="CL31" s="2">
        <v>-1.2019E-8</v>
      </c>
      <c r="CM31" s="2">
        <v>-1.7431999999999999E-7</v>
      </c>
      <c r="CN31">
        <v>0.30145</v>
      </c>
      <c r="CO31">
        <v>1.8886000000000001</v>
      </c>
      <c r="CP31" s="2">
        <v>9.9999999999999995E-7</v>
      </c>
      <c r="CQ31">
        <v>-2.3014000000000001</v>
      </c>
      <c r="CT31">
        <v>0</v>
      </c>
      <c r="CU31">
        <v>0.90125</v>
      </c>
      <c r="CV31">
        <v>-2.0611000000000002</v>
      </c>
      <c r="CW31" s="2">
        <v>-1.1990999999999999E-7</v>
      </c>
      <c r="CX31" s="2">
        <v>-5.5979999999999999E-9</v>
      </c>
      <c r="CY31" s="2">
        <v>-1.0341E-7</v>
      </c>
      <c r="CZ31">
        <v>6.1116999999999998E-2</v>
      </c>
      <c r="DA31">
        <v>1.8886000000000001</v>
      </c>
      <c r="DB31" s="2">
        <v>9.9999999999999995E-7</v>
      </c>
      <c r="DC31">
        <v>-2.0611000000000002</v>
      </c>
    </row>
    <row r="32" spans="4:107" x14ac:dyDescent="0.25">
      <c r="D32">
        <v>11</v>
      </c>
      <c r="E32">
        <v>5.5</v>
      </c>
      <c r="F32" s="2">
        <f>E32^2*$G$12/(4*$F$12*$E$12)</f>
        <v>2.0166666666666663E-2</v>
      </c>
      <c r="G32">
        <f t="shared" si="4"/>
        <v>3.3465739846985034</v>
      </c>
      <c r="H32" s="2">
        <f>$D$12/(4*PI()*$E$12)*G32</f>
        <v>0.6164627223235043</v>
      </c>
      <c r="I32" s="1">
        <f t="shared" si="5"/>
        <v>-1.0167361111111107E-4</v>
      </c>
      <c r="J32" s="1">
        <f t="shared" si="5"/>
        <v>4.5564840534979397E-7</v>
      </c>
      <c r="K32" s="1">
        <f t="shared" si="5"/>
        <v>-1.7229205327289081E-9</v>
      </c>
      <c r="L32" s="1">
        <f t="shared" si="5"/>
        <v>5.5592902522719416E-12</v>
      </c>
      <c r="M32" s="1">
        <f t="shared" si="5"/>
        <v>-1.5571160197335761E-14</v>
      </c>
      <c r="N32" s="1">
        <f t="shared" si="5"/>
        <v>3.8451232324033199E-17</v>
      </c>
      <c r="O32" s="1">
        <f t="shared" si="5"/>
        <v>-8.4813004631396123E-20</v>
      </c>
      <c r="P32" s="1">
        <f t="shared" si="5"/>
        <v>1.6892795984195765E-22</v>
      </c>
      <c r="Q32" s="1">
        <f t="shared" si="5"/>
        <v>-3.0660424711315309E-25</v>
      </c>
      <c r="R32" s="1">
        <f t="shared" si="5"/>
        <v>5.1100707852192168E-28</v>
      </c>
      <c r="S32" s="1">
        <f t="shared" si="6"/>
        <v>-7.8721113601004365E-31</v>
      </c>
      <c r="T32" s="1">
        <f t="shared" si="6"/>
        <v>1.1272490823339083E-33</v>
      </c>
      <c r="U32" s="1">
        <f t="shared" si="6"/>
        <v>-1.5077915021354061E-36</v>
      </c>
      <c r="V32" s="1">
        <f t="shared" si="6"/>
        <v>1.8919991145313908E-39</v>
      </c>
      <c r="W32" s="1">
        <f t="shared" si="6"/>
        <v>-2.2356630161943186E-42</v>
      </c>
      <c r="X32" s="1">
        <f t="shared" si="6"/>
        <v>2.4961035751742794E-45</v>
      </c>
      <c r="Y32" s="1">
        <f t="shared" si="6"/>
        <v>-2.6411960155007671E-48</v>
      </c>
      <c r="Z32" s="1">
        <f t="shared" si="6"/>
        <v>2.6558286804065879E-51</v>
      </c>
      <c r="AG32">
        <v>20</v>
      </c>
      <c r="AH32">
        <f t="shared" ca="1" si="1"/>
        <v>1.9898</v>
      </c>
      <c r="AI32">
        <f t="shared" ca="1" si="2"/>
        <v>0.29810999999999999</v>
      </c>
      <c r="AL32" s="2">
        <v>4.5474999999999996E-13</v>
      </c>
      <c r="AM32">
        <v>0.83053999999999994</v>
      </c>
      <c r="AN32">
        <v>-3.8035000000000001</v>
      </c>
      <c r="AO32" s="2">
        <v>-1.0298000000000001E-6</v>
      </c>
      <c r="AP32" s="2">
        <v>-5.7904E-8</v>
      </c>
      <c r="AQ32" s="2">
        <v>-4.4986999999999999E-7</v>
      </c>
      <c r="AR32">
        <v>1.8035000000000001</v>
      </c>
      <c r="AS32">
        <v>1.9870000000000001</v>
      </c>
      <c r="AT32" s="2">
        <v>9.9999999999999995E-7</v>
      </c>
      <c r="AU32">
        <v>-3.8035000000000001</v>
      </c>
      <c r="AX32">
        <v>0</v>
      </c>
      <c r="AY32">
        <v>0.81474000000000002</v>
      </c>
      <c r="AZ32">
        <v>-3.7450999999999999</v>
      </c>
      <c r="BA32" s="2">
        <v>-9.6690000000000001E-7</v>
      </c>
      <c r="BB32" s="2">
        <v>-5.5707999999999998E-8</v>
      </c>
      <c r="BC32" s="2">
        <v>-4.2207999999999998E-7</v>
      </c>
      <c r="BD32">
        <v>1.7451000000000001</v>
      </c>
      <c r="BE32">
        <v>2.0163000000000002</v>
      </c>
      <c r="BF32" s="2">
        <v>9.9999999999999995E-7</v>
      </c>
      <c r="BG32">
        <v>-3.7450999999999999</v>
      </c>
      <c r="BJ32">
        <v>0</v>
      </c>
      <c r="BK32">
        <v>0.80945</v>
      </c>
      <c r="BL32">
        <v>-3.2233000000000001</v>
      </c>
      <c r="BM32" s="2">
        <v>-6.3158999999999995E-7</v>
      </c>
      <c r="BN32" s="2">
        <v>-3.4835000000000001E-8</v>
      </c>
      <c r="BO32" s="2">
        <v>-3.0310000000000001E-7</v>
      </c>
      <c r="BP32">
        <v>1.2233000000000001</v>
      </c>
      <c r="BQ32">
        <v>2.0272000000000001</v>
      </c>
      <c r="BR32" s="2">
        <v>9.9999999999999995E-7</v>
      </c>
      <c r="BS32">
        <v>-3.2233000000000001</v>
      </c>
      <c r="BV32">
        <v>0</v>
      </c>
      <c r="BW32">
        <v>0.86416000000000004</v>
      </c>
      <c r="BX32">
        <v>-2.6078000000000001</v>
      </c>
      <c r="BY32" s="2">
        <v>-4.3822999999999997E-7</v>
      </c>
      <c r="BZ32" s="2">
        <v>-2.569E-8</v>
      </c>
      <c r="CA32" s="2">
        <v>-1.9275999999999999E-7</v>
      </c>
      <c r="CB32">
        <v>0.60777000000000003</v>
      </c>
      <c r="CC32">
        <v>2.0851000000000002</v>
      </c>
      <c r="CD32" s="2">
        <v>9.9999999999999995E-7</v>
      </c>
      <c r="CE32">
        <v>-2.6078000000000001</v>
      </c>
      <c r="CH32">
        <v>0</v>
      </c>
      <c r="CI32">
        <v>0.81849000000000005</v>
      </c>
      <c r="CJ32">
        <v>-2.2980999999999998</v>
      </c>
      <c r="CK32" s="2">
        <v>-2.7557000000000003E-7</v>
      </c>
      <c r="CL32" s="2">
        <v>-1.3888999999999999E-8</v>
      </c>
      <c r="CM32" s="2">
        <v>-1.7204E-7</v>
      </c>
      <c r="CN32">
        <v>0.29810999999999999</v>
      </c>
      <c r="CO32">
        <v>1.9898</v>
      </c>
      <c r="CP32" s="2">
        <v>9.9999999999999995E-7</v>
      </c>
      <c r="CQ32">
        <v>-2.2980999999999998</v>
      </c>
      <c r="CT32" s="2">
        <v>-5.6842999999999997E-14</v>
      </c>
      <c r="CU32">
        <v>0.90444000000000002</v>
      </c>
      <c r="CV32">
        <v>-2.0581999999999998</v>
      </c>
      <c r="CW32" s="2">
        <v>-1.3449000000000001E-7</v>
      </c>
      <c r="CX32" s="2">
        <v>-8.2387999999999993E-9</v>
      </c>
      <c r="CY32" s="2">
        <v>-9.6492000000000001E-8</v>
      </c>
      <c r="CZ32">
        <v>5.8224999999999999E-2</v>
      </c>
      <c r="DA32">
        <v>2.11</v>
      </c>
      <c r="DB32" s="2">
        <v>9.9999999999999995E-7</v>
      </c>
      <c r="DC32">
        <v>-2.0581999999999998</v>
      </c>
    </row>
    <row r="33" spans="4:107" x14ac:dyDescent="0.25">
      <c r="D33">
        <v>12</v>
      </c>
      <c r="E33">
        <v>6</v>
      </c>
      <c r="F33" s="2">
        <f>E33^2*$G$12/(4*$F$12*$E$12)</f>
        <v>2.4E-2</v>
      </c>
      <c r="G33">
        <f t="shared" si="4"/>
        <v>3.1763425482898864</v>
      </c>
      <c r="H33" s="2">
        <f>$D$12/(4*PI()*$E$12)*G33</f>
        <v>0.58510488138129935</v>
      </c>
      <c r="I33" s="1">
        <f t="shared" si="5"/>
        <v>-1.44E-4</v>
      </c>
      <c r="J33" s="1">
        <f t="shared" si="5"/>
        <v>7.6799999999999999E-7</v>
      </c>
      <c r="K33" s="1">
        <f t="shared" si="5"/>
        <v>-3.4560000000000001E-9</v>
      </c>
      <c r="L33" s="1">
        <f t="shared" si="5"/>
        <v>1.3271040000000001E-11</v>
      </c>
      <c r="M33" s="1">
        <f t="shared" si="5"/>
        <v>-4.4236799999999998E-14</v>
      </c>
      <c r="N33" s="1">
        <f t="shared" si="5"/>
        <v>1.3000202448979592E-16</v>
      </c>
      <c r="O33" s="1">
        <f t="shared" si="5"/>
        <v>-3.4125531428571432E-19</v>
      </c>
      <c r="P33" s="1">
        <f t="shared" si="5"/>
        <v>8.089014857142859E-22</v>
      </c>
      <c r="Q33" s="1">
        <f t="shared" si="5"/>
        <v>-1.7472272091428571E-24</v>
      </c>
      <c r="R33" s="1">
        <f t="shared" si="5"/>
        <v>3.465574629704841E-27</v>
      </c>
      <c r="S33" s="1">
        <f t="shared" si="6"/>
        <v>-6.3535534877922088E-30</v>
      </c>
      <c r="T33" s="1">
        <f t="shared" si="6"/>
        <v>1.0827357422983172E-32</v>
      </c>
      <c r="U33" s="1">
        <f t="shared" si="6"/>
        <v>-1.7235385285565048E-35</v>
      </c>
      <c r="V33" s="1">
        <f t="shared" si="6"/>
        <v>2.5738175359777139E-38</v>
      </c>
      <c r="W33" s="1">
        <f t="shared" si="6"/>
        <v>-3.6194309099686608E-41</v>
      </c>
      <c r="X33" s="1">
        <f t="shared" si="6"/>
        <v>4.809209236774968E-44</v>
      </c>
      <c r="Y33" s="1">
        <f t="shared" si="6"/>
        <v>-6.0560412611240343E-47</v>
      </c>
      <c r="Z33" s="1">
        <f t="shared" si="6"/>
        <v>7.2471186282703123E-50</v>
      </c>
      <c r="AG33">
        <v>21</v>
      </c>
      <c r="AH33">
        <f t="shared" ca="1" si="1"/>
        <v>2.1392000000000002</v>
      </c>
      <c r="AI33">
        <f t="shared" ca="1" si="2"/>
        <v>0.29299999999999998</v>
      </c>
      <c r="AL33" s="2">
        <v>-2.2736999999999999E-13</v>
      </c>
      <c r="AM33">
        <v>0.81450999999999996</v>
      </c>
      <c r="AN33">
        <v>-3.7848999999999999</v>
      </c>
      <c r="AO33" s="2">
        <v>-1.034E-6</v>
      </c>
      <c r="AP33" s="2">
        <v>-6.8188000000000002E-8</v>
      </c>
      <c r="AQ33" s="2">
        <v>-3.8033999999999998E-7</v>
      </c>
      <c r="AR33">
        <v>1.7848999999999999</v>
      </c>
      <c r="AS33">
        <v>2.1392000000000002</v>
      </c>
      <c r="AT33" s="2">
        <v>9.9999999999999995E-7</v>
      </c>
      <c r="AU33">
        <v>-3.7848999999999999</v>
      </c>
      <c r="AX33" s="2">
        <v>2.2736999999999999E-13</v>
      </c>
      <c r="AY33">
        <v>0.80420999999999998</v>
      </c>
      <c r="AZ33">
        <v>-3.7305999999999999</v>
      </c>
      <c r="BA33" s="2">
        <v>-9.737000000000001E-7</v>
      </c>
      <c r="BB33" s="2">
        <v>-6.3998000000000002E-8</v>
      </c>
      <c r="BC33" s="2">
        <v>-3.6137000000000001E-7</v>
      </c>
      <c r="BD33">
        <v>1.7305999999999999</v>
      </c>
      <c r="BE33">
        <v>2.1392000000000002</v>
      </c>
      <c r="BF33" s="2">
        <v>9.9999999999999995E-7</v>
      </c>
      <c r="BG33">
        <v>-3.7305999999999999</v>
      </c>
      <c r="BJ33" s="2">
        <v>-2.2736999999999999E-13</v>
      </c>
      <c r="BK33">
        <v>0.80342000000000002</v>
      </c>
      <c r="BL33">
        <v>-3.2145999999999999</v>
      </c>
      <c r="BM33" s="2">
        <v>-6.6321999999999998E-7</v>
      </c>
      <c r="BN33" s="2">
        <v>-4.2383999999999998E-8</v>
      </c>
      <c r="BO33" s="2">
        <v>-2.7299000000000001E-7</v>
      </c>
      <c r="BP33">
        <v>1.2145999999999999</v>
      </c>
      <c r="BQ33">
        <v>2.1392000000000002</v>
      </c>
      <c r="BR33" s="2">
        <v>9.9999999999999995E-7</v>
      </c>
      <c r="BS33">
        <v>-3.2145999999999999</v>
      </c>
      <c r="BV33">
        <v>0</v>
      </c>
      <c r="BW33">
        <v>0.86321000000000003</v>
      </c>
      <c r="BX33">
        <v>-2.605</v>
      </c>
      <c r="BY33" s="2">
        <v>-4.5319E-7</v>
      </c>
      <c r="BZ33" s="2">
        <v>-2.8439000000000001E-8</v>
      </c>
      <c r="CA33" s="2">
        <v>-1.8388E-7</v>
      </c>
      <c r="CB33">
        <v>0.60502999999999996</v>
      </c>
      <c r="CC33">
        <v>2.1392000000000002</v>
      </c>
      <c r="CD33" s="2">
        <v>9.9999999999999995E-7</v>
      </c>
      <c r="CE33">
        <v>-2.605</v>
      </c>
      <c r="CH33">
        <v>0</v>
      </c>
      <c r="CI33">
        <v>0.81389</v>
      </c>
      <c r="CJ33">
        <v>-2.2930000000000001</v>
      </c>
      <c r="CK33" s="2">
        <v>-3.0456999999999998E-7</v>
      </c>
      <c r="CL33" s="2">
        <v>-1.9096999999999999E-8</v>
      </c>
      <c r="CM33" s="2">
        <v>-1.6021999999999999E-7</v>
      </c>
      <c r="CN33">
        <v>0.29299999999999998</v>
      </c>
      <c r="CO33">
        <v>2.1392000000000002</v>
      </c>
      <c r="CP33" s="2">
        <v>9.9999999999999995E-7</v>
      </c>
      <c r="CQ33">
        <v>-2.2930000000000001</v>
      </c>
      <c r="CT33">
        <v>0</v>
      </c>
      <c r="CU33">
        <v>0.90434000000000003</v>
      </c>
      <c r="CV33">
        <v>-2.0577999999999999</v>
      </c>
      <c r="CW33" s="2">
        <v>-1.3687000000000001E-7</v>
      </c>
      <c r="CX33" s="2">
        <v>-8.7030000000000002E-9</v>
      </c>
      <c r="CY33" s="2">
        <v>-9.3858000000000006E-8</v>
      </c>
      <c r="CZ33">
        <v>5.7775E-2</v>
      </c>
      <c r="DA33">
        <v>2.1392000000000002</v>
      </c>
      <c r="DB33" s="2">
        <v>9.9999999999999995E-7</v>
      </c>
      <c r="DC33">
        <v>-2.0577999999999999</v>
      </c>
    </row>
    <row r="34" spans="4:107" x14ac:dyDescent="0.25">
      <c r="D34">
        <v>13</v>
      </c>
      <c r="E34">
        <v>6.5</v>
      </c>
      <c r="F34" s="2">
        <f>E34^2*$G$12/(4*$F$12*$E$12)</f>
        <v>2.8166666666666663E-2</v>
      </c>
      <c r="G34">
        <f t="shared" si="4"/>
        <v>3.0203699297106508</v>
      </c>
      <c r="H34" s="2">
        <f>$D$12/(4*PI()*$E$12)*G34</f>
        <v>0.55637361606431779</v>
      </c>
      <c r="I34" s="1">
        <f t="shared" si="5"/>
        <v>-1.9834027777777772E-4</v>
      </c>
      <c r="J34" s="1">
        <f t="shared" si="5"/>
        <v>1.2414632201646084E-6</v>
      </c>
      <c r="K34" s="1">
        <f t="shared" si="5"/>
        <v>-6.5564776314943378E-9</v>
      </c>
      <c r="L34" s="1">
        <f t="shared" si="5"/>
        <v>2.9547859192601143E-11</v>
      </c>
      <c r="M34" s="1">
        <f t="shared" si="5"/>
        <v>-1.1559231952661093E-13</v>
      </c>
      <c r="N34" s="1">
        <f t="shared" si="5"/>
        <v>3.9867555102035195E-16</v>
      </c>
      <c r="O34" s="1">
        <f t="shared" si="5"/>
        <v>-1.2282113980653029E-18</v>
      </c>
      <c r="P34" s="1">
        <f t="shared" si="5"/>
        <v>3.4167526958524467E-21</v>
      </c>
      <c r="Q34" s="1">
        <f t="shared" si="5"/>
        <v>-8.6614680839859518E-24</v>
      </c>
      <c r="R34" s="1">
        <f t="shared" si="5"/>
        <v>2.0162370608727625E-26</v>
      </c>
      <c r="S34" s="1">
        <f t="shared" si="6"/>
        <v>-4.3381767316695191E-29</v>
      </c>
      <c r="T34" s="1">
        <f t="shared" si="6"/>
        <v>8.6763534633390381E-32</v>
      </c>
      <c r="U34" s="1">
        <f t="shared" si="6"/>
        <v>-1.6209139931084917E-34</v>
      </c>
      <c r="V34" s="1">
        <f t="shared" si="6"/>
        <v>2.8408018575516227E-37</v>
      </c>
      <c r="W34" s="1">
        <f t="shared" si="6"/>
        <v>-4.6884327531857831E-40</v>
      </c>
      <c r="X34" s="1">
        <f t="shared" si="6"/>
        <v>7.3111431168479559E-43</v>
      </c>
      <c r="Y34" s="1">
        <f t="shared" si="6"/>
        <v>-1.0804997003448651E-45</v>
      </c>
      <c r="Z34" s="1">
        <f t="shared" si="6"/>
        <v>1.5174884988222892E-48</v>
      </c>
      <c r="AG34">
        <v>22</v>
      </c>
      <c r="AH34">
        <f t="shared" ca="1" si="1"/>
        <v>2.1392000000000002</v>
      </c>
      <c r="AI34">
        <f t="shared" ca="1" si="2"/>
        <v>0.29299999999999998</v>
      </c>
      <c r="AL34" s="2">
        <v>2.2736999999999999E-13</v>
      </c>
      <c r="AM34">
        <v>0.81450999999999996</v>
      </c>
      <c r="AN34">
        <v>-3.7848999999999999</v>
      </c>
      <c r="AO34" s="2">
        <v>-1.034E-6</v>
      </c>
      <c r="AP34" s="2">
        <v>-6.8188000000000002E-8</v>
      </c>
      <c r="AQ34" s="2">
        <v>-3.8033999999999998E-7</v>
      </c>
      <c r="AR34">
        <v>1.7848999999999999</v>
      </c>
      <c r="AS34">
        <v>2.1392000000000002</v>
      </c>
      <c r="AT34" s="2">
        <v>9.9999999999999995E-7</v>
      </c>
      <c r="AU34">
        <v>-3.7848999999999999</v>
      </c>
      <c r="AX34" s="2">
        <v>-2.2736999999999999E-13</v>
      </c>
      <c r="AY34">
        <v>0.80420999999999998</v>
      </c>
      <c r="AZ34">
        <v>-3.7305999999999999</v>
      </c>
      <c r="BA34" s="2">
        <v>-9.737000000000001E-7</v>
      </c>
      <c r="BB34" s="2">
        <v>-6.3998000000000002E-8</v>
      </c>
      <c r="BC34" s="2">
        <v>-3.6137000000000001E-7</v>
      </c>
      <c r="BD34">
        <v>1.7305999999999999</v>
      </c>
      <c r="BE34">
        <v>2.1392000000000002</v>
      </c>
      <c r="BF34" s="2">
        <v>9.9999999999999995E-7</v>
      </c>
      <c r="BG34">
        <v>-3.7305999999999999</v>
      </c>
      <c r="BJ34">
        <v>0</v>
      </c>
      <c r="BK34">
        <v>0.80342000000000002</v>
      </c>
      <c r="BL34">
        <v>-3.2145999999999999</v>
      </c>
      <c r="BM34" s="2">
        <v>-6.6321999999999998E-7</v>
      </c>
      <c r="BN34" s="2">
        <v>-4.2383999999999998E-8</v>
      </c>
      <c r="BO34" s="2">
        <v>-2.7299000000000001E-7</v>
      </c>
      <c r="BP34">
        <v>1.2145999999999999</v>
      </c>
      <c r="BQ34">
        <v>2.1392000000000002</v>
      </c>
      <c r="BR34" s="2">
        <v>9.9999999999999995E-7</v>
      </c>
      <c r="BS34">
        <v>-3.2145999999999999</v>
      </c>
      <c r="BV34" s="2">
        <v>1.1368999999999999E-13</v>
      </c>
      <c r="BW34">
        <v>0.86321000000000003</v>
      </c>
      <c r="BX34">
        <v>-2.605</v>
      </c>
      <c r="BY34" s="2">
        <v>-4.5319E-7</v>
      </c>
      <c r="BZ34" s="2">
        <v>-2.8439000000000001E-8</v>
      </c>
      <c r="CA34" s="2">
        <v>-1.8388E-7</v>
      </c>
      <c r="CB34">
        <v>0.60502999999999996</v>
      </c>
      <c r="CC34">
        <v>2.1392000000000002</v>
      </c>
      <c r="CD34" s="2">
        <v>9.9999999999999995E-7</v>
      </c>
      <c r="CE34">
        <v>-2.605</v>
      </c>
      <c r="CH34" s="2">
        <v>-4.5474999999999996E-13</v>
      </c>
      <c r="CI34">
        <v>0.81389</v>
      </c>
      <c r="CJ34">
        <v>-2.2930000000000001</v>
      </c>
      <c r="CK34" s="2">
        <v>-3.0456999999999998E-7</v>
      </c>
      <c r="CL34" s="2">
        <v>-1.9096999999999999E-8</v>
      </c>
      <c r="CM34" s="2">
        <v>-1.6021999999999999E-7</v>
      </c>
      <c r="CN34">
        <v>0.29299999999999998</v>
      </c>
      <c r="CO34">
        <v>2.1392000000000002</v>
      </c>
      <c r="CP34" s="2">
        <v>9.9999999999999995E-7</v>
      </c>
      <c r="CQ34">
        <v>-2.2930000000000001</v>
      </c>
      <c r="CT34" s="2">
        <v>-5.6842999999999997E-14</v>
      </c>
      <c r="CU34">
        <v>0.90434000000000003</v>
      </c>
      <c r="CV34">
        <v>-2.0577999999999999</v>
      </c>
      <c r="CW34" s="2">
        <v>-1.3687000000000001E-7</v>
      </c>
      <c r="CX34" s="2">
        <v>-8.7030000000000002E-9</v>
      </c>
      <c r="CY34" s="2">
        <v>-9.3858000000000006E-8</v>
      </c>
      <c r="CZ34">
        <v>5.7775E-2</v>
      </c>
      <c r="DA34">
        <v>2.1392000000000002</v>
      </c>
      <c r="DB34" s="2">
        <v>9.9999999999999995E-7</v>
      </c>
      <c r="DC34">
        <v>-2.0577999999999999</v>
      </c>
    </row>
    <row r="35" spans="4:107" x14ac:dyDescent="0.25">
      <c r="D35">
        <v>14</v>
      </c>
      <c r="E35">
        <v>7</v>
      </c>
      <c r="F35" s="2">
        <f>E35^2*$G$12/(4*$F$12*$E$12)</f>
        <v>3.2666666666666663E-2</v>
      </c>
      <c r="G35">
        <f t="shared" si="4"/>
        <v>2.8765862377760723</v>
      </c>
      <c r="H35" s="2">
        <f>$D$12/(4*PI()*$E$12)*G35</f>
        <v>0.52988763769928249</v>
      </c>
      <c r="I35" s="1">
        <f t="shared" si="5"/>
        <v>-2.6677777777777773E-4</v>
      </c>
      <c r="J35" s="1">
        <f t="shared" si="5"/>
        <v>1.9366090534979418E-6</v>
      </c>
      <c r="K35" s="1">
        <f t="shared" si="5"/>
        <v>-1.1861730452674892E-8</v>
      </c>
      <c r="L35" s="1">
        <f t="shared" si="5"/>
        <v>6.1997311165980767E-11</v>
      </c>
      <c r="M35" s="1">
        <f t="shared" si="5"/>
        <v>-2.8128409695676454E-13</v>
      </c>
      <c r="N35" s="1">
        <f t="shared" si="5"/>
        <v>1.1251363878270582E-15</v>
      </c>
      <c r="O35" s="1">
        <f t="shared" si="5"/>
        <v>-4.0200185523404253E-18</v>
      </c>
      <c r="P35" s="1">
        <f t="shared" si="5"/>
        <v>1.2969936399320548E-20</v>
      </c>
      <c r="Q35" s="1">
        <f t="shared" si="5"/>
        <v>-3.8131613014002409E-23</v>
      </c>
      <c r="R35" s="1">
        <f t="shared" si="5"/>
        <v>1.0294485056121861E-25</v>
      </c>
      <c r="S35" s="1">
        <f t="shared" si="6"/>
        <v>-2.5688552987267047E-28</v>
      </c>
      <c r="T35" s="1">
        <f t="shared" si="6"/>
        <v>5.9585282668690422E-31</v>
      </c>
      <c r="U35" s="1">
        <f t="shared" si="6"/>
        <v>-1.2910144578216258E-33</v>
      </c>
      <c r="V35" s="1">
        <f t="shared" si="6"/>
        <v>2.6241064238981787E-36</v>
      </c>
      <c r="W35" s="1">
        <f t="shared" si="6"/>
        <v>-5.022703701992606E-39</v>
      </c>
      <c r="X35" s="1">
        <f t="shared" si="6"/>
        <v>9.0837363376290714E-42</v>
      </c>
      <c r="Y35" s="1">
        <f t="shared" si="6"/>
        <v>-1.556944931943419E-44</v>
      </c>
      <c r="Z35" s="1">
        <f t="shared" si="6"/>
        <v>2.5359657063233526E-47</v>
      </c>
      <c r="AG35">
        <v>23</v>
      </c>
      <c r="AH35">
        <f t="shared" ca="1" si="1"/>
        <v>2.1392000000000002</v>
      </c>
      <c r="AI35">
        <f t="shared" ca="1" si="2"/>
        <v>0.29299999999999998</v>
      </c>
      <c r="AL35" s="2">
        <v>-2.2736999999999999E-13</v>
      </c>
      <c r="AM35">
        <v>0.81450999999999996</v>
      </c>
      <c r="AN35">
        <v>-3.7848999999999999</v>
      </c>
      <c r="AO35" s="2">
        <v>-1.034E-6</v>
      </c>
      <c r="AP35" s="2">
        <v>-6.8188000000000002E-8</v>
      </c>
      <c r="AQ35" s="2">
        <v>-3.8033999999999998E-7</v>
      </c>
      <c r="AR35">
        <v>1.7848999999999999</v>
      </c>
      <c r="AS35">
        <v>2.1392000000000002</v>
      </c>
      <c r="AT35" s="2">
        <v>9.9999999999999995E-7</v>
      </c>
      <c r="AU35">
        <v>-3.7848999999999999</v>
      </c>
      <c r="AX35">
        <v>0</v>
      </c>
      <c r="AY35">
        <v>0.80420999999999998</v>
      </c>
      <c r="AZ35">
        <v>-3.7305999999999999</v>
      </c>
      <c r="BA35" s="2">
        <v>-9.737000000000001E-7</v>
      </c>
      <c r="BB35" s="2">
        <v>-6.3998000000000002E-8</v>
      </c>
      <c r="BC35" s="2">
        <v>-3.6137000000000001E-7</v>
      </c>
      <c r="BD35">
        <v>1.7305999999999999</v>
      </c>
      <c r="BE35">
        <v>2.1392000000000002</v>
      </c>
      <c r="BF35" s="2">
        <v>9.9999999999999995E-7</v>
      </c>
      <c r="BG35">
        <v>-3.7305999999999999</v>
      </c>
      <c r="BJ35" s="2">
        <v>-2.2736999999999999E-13</v>
      </c>
      <c r="BK35">
        <v>0.80342000000000002</v>
      </c>
      <c r="BL35">
        <v>-3.2145999999999999</v>
      </c>
      <c r="BM35" s="2">
        <v>-6.6321999999999998E-7</v>
      </c>
      <c r="BN35" s="2">
        <v>-4.2383999999999998E-8</v>
      </c>
      <c r="BO35" s="2">
        <v>-2.7299000000000001E-7</v>
      </c>
      <c r="BP35">
        <v>1.2145999999999999</v>
      </c>
      <c r="BQ35">
        <v>2.1392000000000002</v>
      </c>
      <c r="BR35" s="2">
        <v>9.9999999999999995E-7</v>
      </c>
      <c r="BS35">
        <v>-3.2145999999999999</v>
      </c>
      <c r="BV35" s="2">
        <v>-1.1368999999999999E-13</v>
      </c>
      <c r="BW35">
        <v>0.86321000000000003</v>
      </c>
      <c r="BX35">
        <v>-2.605</v>
      </c>
      <c r="BY35" s="2">
        <v>-4.5319E-7</v>
      </c>
      <c r="BZ35" s="2">
        <v>-2.8439000000000001E-8</v>
      </c>
      <c r="CA35" s="2">
        <v>-1.8388E-7</v>
      </c>
      <c r="CB35">
        <v>0.60502999999999996</v>
      </c>
      <c r="CC35">
        <v>2.1392000000000002</v>
      </c>
      <c r="CD35" s="2">
        <v>9.9999999999999995E-7</v>
      </c>
      <c r="CE35">
        <v>-2.605</v>
      </c>
      <c r="CH35">
        <v>0</v>
      </c>
      <c r="CI35">
        <v>0.81389</v>
      </c>
      <c r="CJ35">
        <v>-2.2930000000000001</v>
      </c>
      <c r="CK35" s="2">
        <v>-3.0456999999999998E-7</v>
      </c>
      <c r="CL35" s="2">
        <v>-1.9096999999999999E-8</v>
      </c>
      <c r="CM35" s="2">
        <v>-1.6021999999999999E-7</v>
      </c>
      <c r="CN35">
        <v>0.29299999999999998</v>
      </c>
      <c r="CO35">
        <v>2.1392000000000002</v>
      </c>
      <c r="CP35" s="2">
        <v>9.9999999999999995E-7</v>
      </c>
      <c r="CQ35">
        <v>-2.2930000000000001</v>
      </c>
      <c r="CT35" s="2">
        <v>-5.6842999999999997E-14</v>
      </c>
      <c r="CU35">
        <v>0.90434000000000003</v>
      </c>
      <c r="CV35">
        <v>-2.0577999999999999</v>
      </c>
      <c r="CW35" s="2">
        <v>-1.3687000000000001E-7</v>
      </c>
      <c r="CX35" s="2">
        <v>-8.7030000000000002E-9</v>
      </c>
      <c r="CY35" s="2">
        <v>-9.3858000000000006E-8</v>
      </c>
      <c r="CZ35">
        <v>5.7775E-2</v>
      </c>
      <c r="DA35">
        <v>2.1392000000000002</v>
      </c>
      <c r="DB35" s="2">
        <v>9.9999999999999995E-7</v>
      </c>
      <c r="DC35">
        <v>-2.0577999999999999</v>
      </c>
    </row>
    <row r="36" spans="4:107" x14ac:dyDescent="0.25">
      <c r="D36">
        <v>15</v>
      </c>
      <c r="E36">
        <v>7.5</v>
      </c>
      <c r="F36" s="2">
        <f>E36^2*$G$12/(4*$F$12*$E$12)</f>
        <v>3.7499999999999999E-2</v>
      </c>
      <c r="G36">
        <f t="shared" si="4"/>
        <v>2.7433500278153304</v>
      </c>
      <c r="H36" s="2">
        <f>$D$12/(4*PI()*$E$12)*G36</f>
        <v>0.50534458050705833</v>
      </c>
      <c r="I36" s="1">
        <f t="shared" si="5"/>
        <v>-3.5156249999999999E-4</v>
      </c>
      <c r="J36" s="1">
        <f t="shared" si="5"/>
        <v>2.9296875000000001E-6</v>
      </c>
      <c r="K36" s="1">
        <f t="shared" si="5"/>
        <v>-2.0599365234374998E-8</v>
      </c>
      <c r="L36" s="1">
        <f t="shared" si="5"/>
        <v>1.2359619140625001E-10</v>
      </c>
      <c r="M36" s="1">
        <f t="shared" si="5"/>
        <v>-6.4373016357421875E-13</v>
      </c>
      <c r="N36" s="1">
        <f t="shared" si="5"/>
        <v>2.9559038123305959E-15</v>
      </c>
      <c r="O36" s="1">
        <f t="shared" si="5"/>
        <v>-1.212382423026221E-17</v>
      </c>
      <c r="P36" s="1">
        <f t="shared" si="5"/>
        <v>4.4903052704674852E-20</v>
      </c>
      <c r="Q36" s="1">
        <f t="shared" si="5"/>
        <v>-1.5154780287827762E-22</v>
      </c>
      <c r="R36" s="1">
        <f t="shared" si="5"/>
        <v>4.6967294280457943E-25</v>
      </c>
      <c r="S36" s="1">
        <f t="shared" si="6"/>
        <v>-1.3454172840756179E-27</v>
      </c>
      <c r="T36" s="1">
        <f t="shared" si="6"/>
        <v>3.5824720581895153E-30</v>
      </c>
      <c r="U36" s="1">
        <f t="shared" si="6"/>
        <v>-8.9104853488132072E-33</v>
      </c>
      <c r="V36" s="1">
        <f t="shared" si="6"/>
        <v>2.079113248056415E-35</v>
      </c>
      <c r="W36" s="1">
        <f t="shared" si="6"/>
        <v>-4.5683640704364582E-38</v>
      </c>
      <c r="X36" s="1">
        <f t="shared" si="6"/>
        <v>9.4844928797988758E-41</v>
      </c>
      <c r="Y36" s="1">
        <f t="shared" si="6"/>
        <v>-1.8661617934789452E-43</v>
      </c>
      <c r="Z36" s="1">
        <f t="shared" si="6"/>
        <v>3.4893606941780837E-46</v>
      </c>
      <c r="AG36">
        <v>24</v>
      </c>
      <c r="AH36">
        <f t="shared" ca="1" si="1"/>
        <v>2.2902</v>
      </c>
      <c r="AI36">
        <f t="shared" ca="1" si="2"/>
        <v>0.28714000000000001</v>
      </c>
      <c r="AL36" s="2">
        <v>-2.2736999999999999E-13</v>
      </c>
      <c r="AM36">
        <v>0.79900000000000004</v>
      </c>
      <c r="AN36">
        <v>-3.7669000000000001</v>
      </c>
      <c r="AO36" s="2">
        <v>-1.0102000000000001E-6</v>
      </c>
      <c r="AP36" s="2">
        <v>-6.2006999999999994E-8</v>
      </c>
      <c r="AQ36" s="2">
        <v>-3.2399999999999999E-7</v>
      </c>
      <c r="AR36">
        <v>1.7668999999999999</v>
      </c>
      <c r="AS36">
        <v>2.2795999999999998</v>
      </c>
      <c r="AT36" s="2">
        <v>9.9999999999999995E-7</v>
      </c>
      <c r="AU36">
        <v>-3.7669000000000001</v>
      </c>
      <c r="AX36">
        <v>0</v>
      </c>
      <c r="AY36">
        <v>0.79395000000000004</v>
      </c>
      <c r="AZ36">
        <v>-3.7164999999999999</v>
      </c>
      <c r="BA36" s="2">
        <v>-9.5891999999999996E-7</v>
      </c>
      <c r="BB36" s="2">
        <v>-5.9348000000000003E-8</v>
      </c>
      <c r="BC36" s="2">
        <v>-3.1227999999999999E-7</v>
      </c>
      <c r="BD36">
        <v>1.7164999999999999</v>
      </c>
      <c r="BE36">
        <v>2.2530999999999999</v>
      </c>
      <c r="BF36" s="2">
        <v>9.9999999999999995E-7</v>
      </c>
      <c r="BG36">
        <v>-3.7164999999999999</v>
      </c>
      <c r="BJ36">
        <v>0</v>
      </c>
      <c r="BK36">
        <v>0.79701</v>
      </c>
      <c r="BL36">
        <v>-3.2052999999999998</v>
      </c>
      <c r="BM36" s="2">
        <v>-6.7672000000000004E-7</v>
      </c>
      <c r="BN36" s="2">
        <v>-4.0750999999999999E-8</v>
      </c>
      <c r="BO36" s="2">
        <v>-2.4433000000000002E-7</v>
      </c>
      <c r="BP36">
        <v>1.2053</v>
      </c>
      <c r="BQ36">
        <v>2.2471999999999999</v>
      </c>
      <c r="BR36" s="2">
        <v>9.9999999999999995E-7</v>
      </c>
      <c r="BS36">
        <v>-3.2052999999999998</v>
      </c>
      <c r="BV36" s="2">
        <v>-1.1368999999999999E-13</v>
      </c>
      <c r="BW36">
        <v>0.86214999999999997</v>
      </c>
      <c r="BX36">
        <v>-2.6019000000000001</v>
      </c>
      <c r="BY36" s="2">
        <v>-4.6319000000000001E-7</v>
      </c>
      <c r="BZ36" s="2">
        <v>-2.8197999999999999E-8</v>
      </c>
      <c r="CA36" s="2">
        <v>-1.7468E-7</v>
      </c>
      <c r="CB36">
        <v>0.60194999999999999</v>
      </c>
      <c r="CC36">
        <v>2.1928000000000001</v>
      </c>
      <c r="CD36" s="2">
        <v>9.9999999999999995E-7</v>
      </c>
      <c r="CE36">
        <v>-2.6019000000000001</v>
      </c>
      <c r="CH36">
        <v>0</v>
      </c>
      <c r="CI36">
        <v>0.80862000000000001</v>
      </c>
      <c r="CJ36">
        <v>-2.2871000000000001</v>
      </c>
      <c r="CK36" s="2">
        <v>-3.2496999999999998E-7</v>
      </c>
      <c r="CL36" s="2">
        <v>-1.8707E-8</v>
      </c>
      <c r="CM36" s="2">
        <v>-1.4711E-7</v>
      </c>
      <c r="CN36">
        <v>0.28714000000000001</v>
      </c>
      <c r="CO36">
        <v>2.2902</v>
      </c>
      <c r="CP36" s="2">
        <v>9.9999999999999995E-7</v>
      </c>
      <c r="CQ36">
        <v>-2.2871000000000001</v>
      </c>
      <c r="CT36" s="2">
        <v>-5.6842999999999997E-14</v>
      </c>
      <c r="CU36">
        <v>0.90422999999999998</v>
      </c>
      <c r="CV36">
        <v>-2.0573000000000001</v>
      </c>
      <c r="CW36" s="2">
        <v>-1.3826E-7</v>
      </c>
      <c r="CX36" s="2">
        <v>-8.6421999999999998E-9</v>
      </c>
      <c r="CY36" s="2">
        <v>-9.0967999999999998E-8</v>
      </c>
      <c r="CZ36">
        <v>5.7258999999999997E-2</v>
      </c>
      <c r="DA36">
        <v>2.1692999999999998</v>
      </c>
      <c r="DB36" s="2">
        <v>9.9999999999999995E-7</v>
      </c>
      <c r="DC36">
        <v>-2.0573000000000001</v>
      </c>
    </row>
    <row r="37" spans="4:107" x14ac:dyDescent="0.25">
      <c r="D37">
        <v>16</v>
      </c>
      <c r="E37">
        <v>8</v>
      </c>
      <c r="F37" s="2">
        <f>E37^2*$G$12/(4*$F$12*$E$12)</f>
        <v>4.2666666666666658E-2</v>
      </c>
      <c r="G37">
        <f t="shared" si="4"/>
        <v>2.6193374752254797</v>
      </c>
      <c r="H37" s="2">
        <f>$D$12/(4*PI()*$E$12)*G37</f>
        <v>0.48250058658331019</v>
      </c>
      <c r="I37" s="1">
        <f t="shared" si="5"/>
        <v>-4.5511111111111094E-4</v>
      </c>
      <c r="J37" s="1">
        <f t="shared" si="5"/>
        <v>4.3151275720164588E-6</v>
      </c>
      <c r="K37" s="1">
        <f t="shared" si="5"/>
        <v>-3.4521020576131662E-8</v>
      </c>
      <c r="L37" s="1">
        <f t="shared" si="5"/>
        <v>2.3566350046639211E-10</v>
      </c>
      <c r="M37" s="1">
        <f t="shared" si="5"/>
        <v>-1.3965244472082492E-12</v>
      </c>
      <c r="N37" s="1">
        <f t="shared" si="5"/>
        <v>7.2961277241900356E-15</v>
      </c>
      <c r="O37" s="1">
        <f t="shared" si="5"/>
        <v>-3.4048596046220157E-17</v>
      </c>
      <c r="P37" s="1">
        <f t="shared" si="5"/>
        <v>1.4348050350341331E-19</v>
      </c>
      <c r="Q37" s="1">
        <f t="shared" si="5"/>
        <v>-5.50965133453107E-22</v>
      </c>
      <c r="R37" s="1">
        <f t="shared" si="5"/>
        <v>1.9427971647933245E-24</v>
      </c>
      <c r="S37" s="1">
        <f t="shared" si="6"/>
        <v>-6.3320796482152786E-27</v>
      </c>
      <c r="T37" s="1">
        <f t="shared" si="6"/>
        <v>1.9183578579208413E-29</v>
      </c>
      <c r="U37" s="1">
        <f t="shared" si="6"/>
        <v>-5.428822237381428E-32</v>
      </c>
      <c r="V37" s="1">
        <f t="shared" si="6"/>
        <v>1.4412517702796321E-34</v>
      </c>
      <c r="W37" s="1">
        <f t="shared" si="6"/>
        <v>-3.6031294256990793E-37</v>
      </c>
      <c r="X37" s="1">
        <f t="shared" si="6"/>
        <v>8.5111984588601074E-40</v>
      </c>
      <c r="Y37" s="1">
        <f t="shared" si="6"/>
        <v>-1.9053876385267067E-42</v>
      </c>
      <c r="Z37" s="1">
        <f t="shared" si="6"/>
        <v>4.0535670537077854E-45</v>
      </c>
      <c r="AG37">
        <v>25</v>
      </c>
      <c r="AH37">
        <f t="shared" ca="1" si="1"/>
        <v>2.4022999999999999</v>
      </c>
      <c r="AI37">
        <f t="shared" ca="1" si="2"/>
        <v>0.28294999999999998</v>
      </c>
      <c r="AL37">
        <v>0</v>
      </c>
      <c r="AM37">
        <v>0.80550999999999995</v>
      </c>
      <c r="AN37">
        <v>-3.7522000000000002</v>
      </c>
      <c r="AO37" s="2">
        <v>-1.02E-6</v>
      </c>
      <c r="AP37" s="2">
        <v>-6.0446999999999999E-8</v>
      </c>
      <c r="AQ37" s="2">
        <v>-3.0964000000000001E-7</v>
      </c>
      <c r="AR37">
        <v>1.7522</v>
      </c>
      <c r="AS37">
        <v>2.4022999999999999</v>
      </c>
      <c r="AT37" s="2">
        <v>9.9999999999999995E-7</v>
      </c>
      <c r="AU37">
        <v>-3.7522000000000002</v>
      </c>
      <c r="AX37" s="2">
        <v>2.2736999999999999E-13</v>
      </c>
      <c r="AY37">
        <v>0.80952999999999997</v>
      </c>
      <c r="AZ37">
        <v>-3.6993999999999998</v>
      </c>
      <c r="BA37" s="2">
        <v>-9.8217999999999997E-7</v>
      </c>
      <c r="BB37" s="2">
        <v>-5.7888000000000002E-8</v>
      </c>
      <c r="BC37" s="2">
        <v>-2.9195999999999998E-7</v>
      </c>
      <c r="BD37">
        <v>1.6994</v>
      </c>
      <c r="BE37">
        <v>2.4022999999999999</v>
      </c>
      <c r="BF37" s="2">
        <v>9.9999999999999995E-7</v>
      </c>
      <c r="BG37">
        <v>-3.6993999999999998</v>
      </c>
      <c r="BJ37" s="2">
        <v>-2.2736999999999999E-13</v>
      </c>
      <c r="BK37">
        <v>0.80942000000000003</v>
      </c>
      <c r="BL37">
        <v>-3.1926999999999999</v>
      </c>
      <c r="BM37" s="2">
        <v>-7.0640999999999998E-7</v>
      </c>
      <c r="BN37" s="2">
        <v>-4.0328000000000002E-8</v>
      </c>
      <c r="BO37" s="2">
        <v>-2.3225999999999999E-7</v>
      </c>
      <c r="BP37">
        <v>1.1927000000000001</v>
      </c>
      <c r="BQ37">
        <v>2.4022999999999999</v>
      </c>
      <c r="BR37" s="2">
        <v>9.9999999999999995E-7</v>
      </c>
      <c r="BS37">
        <v>-3.1926999999999999</v>
      </c>
      <c r="BV37" s="2">
        <v>1.1368999999999999E-13</v>
      </c>
      <c r="BW37">
        <v>0.87622999999999995</v>
      </c>
      <c r="BX37">
        <v>-2.5907</v>
      </c>
      <c r="BY37" s="2">
        <v>-5.0579999999999999E-7</v>
      </c>
      <c r="BZ37" s="2">
        <v>-2.8185000000000001E-8</v>
      </c>
      <c r="CA37" s="2">
        <v>-1.6404000000000001E-7</v>
      </c>
      <c r="CB37">
        <v>0.59065999999999996</v>
      </c>
      <c r="CC37">
        <v>2.4022999999999999</v>
      </c>
      <c r="CD37" s="2">
        <v>9.9999999999999995E-7</v>
      </c>
      <c r="CE37">
        <v>-2.5907</v>
      </c>
      <c r="CH37">
        <v>0</v>
      </c>
      <c r="CI37">
        <v>0.80930999999999997</v>
      </c>
      <c r="CJ37">
        <v>-2.2829999999999999</v>
      </c>
      <c r="CK37" s="2">
        <v>-3.34E-7</v>
      </c>
      <c r="CL37" s="2">
        <v>-1.8622E-8</v>
      </c>
      <c r="CM37" s="2">
        <v>-1.4441000000000001E-7</v>
      </c>
      <c r="CN37">
        <v>0.28294999999999998</v>
      </c>
      <c r="CO37">
        <v>2.4022999999999999</v>
      </c>
      <c r="CP37" s="2">
        <v>9.9999999999999995E-7</v>
      </c>
      <c r="CQ37">
        <v>-2.2829999999999999</v>
      </c>
      <c r="CT37" s="2">
        <v>5.6842999999999997E-14</v>
      </c>
      <c r="CU37">
        <v>0.90800999999999998</v>
      </c>
      <c r="CV37">
        <v>-2.0539000000000001</v>
      </c>
      <c r="CW37" s="2">
        <v>-1.4817000000000001E-7</v>
      </c>
      <c r="CX37" s="2">
        <v>-8.4036000000000002E-9</v>
      </c>
      <c r="CY37" s="2">
        <v>-8.3181999999999997E-8</v>
      </c>
      <c r="CZ37">
        <v>5.3865000000000003E-2</v>
      </c>
      <c r="DA37">
        <v>2.4022999999999999</v>
      </c>
      <c r="DB37" s="2">
        <v>9.9999999999999995E-7</v>
      </c>
      <c r="DC37">
        <v>-2.0539000000000001</v>
      </c>
    </row>
    <row r="38" spans="4:107" x14ac:dyDescent="0.25">
      <c r="D38">
        <v>17</v>
      </c>
      <c r="E38">
        <v>8.5</v>
      </c>
      <c r="F38" s="2">
        <f>E38^2*$G$12/(4*$F$12*$E$12)</f>
        <v>4.8166666666666656E-2</v>
      </c>
      <c r="G38">
        <f t="shared" si="4"/>
        <v>2.5034652075021446</v>
      </c>
      <c r="H38" s="2">
        <f>$D$12/(4*PI()*$E$12)*G38</f>
        <v>0.46115609100988864</v>
      </c>
      <c r="I38" s="1">
        <f t="shared" ref="I38:X53" si="7">I$21*$F38^I$20/(I$20*FACT(I$20))</f>
        <v>-5.8000694444444419E-4</v>
      </c>
      <c r="J38" s="1">
        <f t="shared" si="7"/>
        <v>6.2082224794238638E-6</v>
      </c>
      <c r="K38" s="1">
        <f t="shared" si="7"/>
        <v>-5.606800926729676E-8</v>
      </c>
      <c r="L38" s="1">
        <f t="shared" si="7"/>
        <v>4.3209745808663363E-10</v>
      </c>
      <c r="M38" s="1">
        <f t="shared" si="7"/>
        <v>-2.8906519765517843E-12</v>
      </c>
      <c r="N38" s="1">
        <f t="shared" si="7"/>
        <v>1.7048947371907459E-14</v>
      </c>
      <c r="O38" s="1">
        <f t="shared" si="7"/>
        <v>-8.9817761805647867E-17</v>
      </c>
      <c r="P38" s="1">
        <f t="shared" si="7"/>
        <v>4.272812043099955E-19</v>
      </c>
      <c r="Q38" s="1">
        <f t="shared" si="7"/>
        <v>-1.8522640206838301E-21</v>
      </c>
      <c r="R38" s="1">
        <f t="shared" si="7"/>
        <v>7.3733374928047782E-24</v>
      </c>
      <c r="S38" s="1">
        <f t="shared" si="7"/>
        <v>-2.71294443166972E-26</v>
      </c>
      <c r="T38" s="1">
        <f t="shared" si="7"/>
        <v>9.2785910148230639E-29</v>
      </c>
      <c r="U38" s="1">
        <f t="shared" si="7"/>
        <v>-2.9642573505688984E-31</v>
      </c>
      <c r="V38" s="1">
        <f t="shared" si="7"/>
        <v>8.8839890669642658E-34</v>
      </c>
      <c r="W38" s="1">
        <f t="shared" si="7"/>
        <v>-2.5072976956569069E-36</v>
      </c>
      <c r="X38" s="1">
        <f t="shared" si="7"/>
        <v>6.6861271884184165E-39</v>
      </c>
      <c r="Y38" s="1">
        <f t="shared" ref="S38:AF54" si="8">Y$21*$F38^Y$20/(Y$20*FACT(Y$20))</f>
        <v>-1.6897604360442218E-41</v>
      </c>
      <c r="Z38" s="1">
        <f t="shared" si="8"/>
        <v>4.0582335126048199E-44</v>
      </c>
      <c r="AG38">
        <v>26</v>
      </c>
      <c r="AH38">
        <f t="shared" ca="1" si="1"/>
        <v>2.4022999999999999</v>
      </c>
      <c r="AI38">
        <f t="shared" ca="1" si="2"/>
        <v>0.28294999999999998</v>
      </c>
      <c r="AL38">
        <v>0</v>
      </c>
      <c r="AM38">
        <v>0.80550999999999995</v>
      </c>
      <c r="AN38">
        <v>-3.7522000000000002</v>
      </c>
      <c r="AO38" s="2">
        <v>-1.02E-6</v>
      </c>
      <c r="AP38" s="2">
        <v>-6.0445999999999997E-8</v>
      </c>
      <c r="AQ38" s="2">
        <v>-3.0964000000000001E-7</v>
      </c>
      <c r="AR38">
        <v>1.7522</v>
      </c>
      <c r="AS38">
        <v>2.4022999999999999</v>
      </c>
      <c r="AT38" s="2">
        <v>9.9999999999999995E-7</v>
      </c>
      <c r="AU38">
        <v>-3.7522000000000002</v>
      </c>
      <c r="AX38">
        <v>0</v>
      </c>
      <c r="AY38">
        <v>0.80952999999999997</v>
      </c>
      <c r="AZ38">
        <v>-3.6993999999999998</v>
      </c>
      <c r="BA38" s="2">
        <v>-9.8217999999999997E-7</v>
      </c>
      <c r="BB38" s="2">
        <v>-5.7888000000000002E-8</v>
      </c>
      <c r="BC38" s="2">
        <v>-2.9195999999999998E-7</v>
      </c>
      <c r="BD38">
        <v>1.6994</v>
      </c>
      <c r="BE38">
        <v>2.4022999999999999</v>
      </c>
      <c r="BF38" s="2">
        <v>9.9999999999999995E-7</v>
      </c>
      <c r="BG38">
        <v>-3.6993999999999998</v>
      </c>
      <c r="BJ38">
        <v>0</v>
      </c>
      <c r="BK38">
        <v>0.80942000000000003</v>
      </c>
      <c r="BL38">
        <v>-3.1926999999999999</v>
      </c>
      <c r="BM38" s="2">
        <v>-7.0640999999999998E-7</v>
      </c>
      <c r="BN38" s="2">
        <v>-4.0328000000000002E-8</v>
      </c>
      <c r="BO38" s="2">
        <v>-2.3225999999999999E-7</v>
      </c>
      <c r="BP38">
        <v>1.1927000000000001</v>
      </c>
      <c r="BQ38">
        <v>2.4022999999999999</v>
      </c>
      <c r="BR38" s="2">
        <v>9.9999999999999995E-7</v>
      </c>
      <c r="BS38">
        <v>-3.1926999999999999</v>
      </c>
      <c r="BV38" s="2">
        <v>1.1368999999999999E-13</v>
      </c>
      <c r="BW38">
        <v>0.87622999999999995</v>
      </c>
      <c r="BX38">
        <v>-2.5907</v>
      </c>
      <c r="BY38" s="2">
        <v>-5.0579999999999999E-7</v>
      </c>
      <c r="BZ38" s="2">
        <v>-2.8185000000000001E-8</v>
      </c>
      <c r="CA38" s="2">
        <v>-1.6404000000000001E-7</v>
      </c>
      <c r="CB38">
        <v>0.59065999999999996</v>
      </c>
      <c r="CC38">
        <v>2.4022999999999999</v>
      </c>
      <c r="CD38" s="2">
        <v>9.9999999999999995E-7</v>
      </c>
      <c r="CE38">
        <v>-2.5907</v>
      </c>
      <c r="CH38">
        <v>0</v>
      </c>
      <c r="CI38">
        <v>0.80930999999999997</v>
      </c>
      <c r="CJ38">
        <v>-2.2829999999999999</v>
      </c>
      <c r="CK38" s="2">
        <v>-3.34E-7</v>
      </c>
      <c r="CL38" s="2">
        <v>-1.8622E-8</v>
      </c>
      <c r="CM38" s="2">
        <v>-1.4441000000000001E-7</v>
      </c>
      <c r="CN38">
        <v>0.28294999999999998</v>
      </c>
      <c r="CO38">
        <v>2.4022999999999999</v>
      </c>
      <c r="CP38" s="2">
        <v>9.9999999999999995E-7</v>
      </c>
      <c r="CQ38">
        <v>-2.2829999999999999</v>
      </c>
      <c r="CT38" s="2">
        <v>-5.6842999999999997E-14</v>
      </c>
      <c r="CU38">
        <v>0.90800999999999998</v>
      </c>
      <c r="CV38">
        <v>-2.0539000000000001</v>
      </c>
      <c r="CW38" s="2">
        <v>-1.4817000000000001E-7</v>
      </c>
      <c r="CX38" s="2">
        <v>-8.4036000000000002E-9</v>
      </c>
      <c r="CY38" s="2">
        <v>-8.3181999999999997E-8</v>
      </c>
      <c r="CZ38">
        <v>5.3865000000000003E-2</v>
      </c>
      <c r="DA38">
        <v>2.4022999999999999</v>
      </c>
      <c r="DB38" s="2">
        <v>9.9999999999999995E-7</v>
      </c>
      <c r="DC38">
        <v>-2.0539000000000001</v>
      </c>
    </row>
    <row r="39" spans="4:107" x14ac:dyDescent="0.25">
      <c r="D39">
        <v>18</v>
      </c>
      <c r="E39">
        <v>9</v>
      </c>
      <c r="F39" s="2">
        <f>E39^2*$G$12/(4*$F$12*$E$12)</f>
        <v>5.3999999999999992E-2</v>
      </c>
      <c r="G39">
        <f t="shared" si="4"/>
        <v>2.3948352277024041</v>
      </c>
      <c r="H39" s="2">
        <f>$D$12/(4*PI()*$E$12)*G39</f>
        <v>0.44114567636509527</v>
      </c>
      <c r="I39" s="1">
        <f t="shared" si="7"/>
        <v>-7.2899999999999983E-4</v>
      </c>
      <c r="J39" s="1">
        <f t="shared" si="7"/>
        <v>8.7479999999999982E-6</v>
      </c>
      <c r="K39" s="1">
        <f t="shared" si="7"/>
        <v>-8.8573499999999956E-8</v>
      </c>
      <c r="L39" s="1">
        <f t="shared" si="7"/>
        <v>7.6527503999999959E-10</v>
      </c>
      <c r="M39" s="1">
        <f t="shared" si="7"/>
        <v>-5.7395627999999966E-12</v>
      </c>
      <c r="N39" s="1">
        <f t="shared" si="7"/>
        <v>3.7951394840816301E-14</v>
      </c>
      <c r="O39" s="1">
        <f t="shared" si="7"/>
        <v>-2.2415042577857123E-16</v>
      </c>
      <c r="P39" s="1">
        <f t="shared" si="7"/>
        <v>1.1954689374857128E-18</v>
      </c>
      <c r="Q39" s="1">
        <f t="shared" si="7"/>
        <v>-5.8099790361805653E-21</v>
      </c>
      <c r="R39" s="1">
        <f t="shared" si="7"/>
        <v>2.5928832062293429E-23</v>
      </c>
      <c r="S39" s="1">
        <f t="shared" si="8"/>
        <v>-1.0695643225696036E-25</v>
      </c>
      <c r="T39" s="1">
        <f t="shared" si="8"/>
        <v>4.1010513670124445E-28</v>
      </c>
      <c r="U39" s="1">
        <f t="shared" si="8"/>
        <v>-1.4688459487973142E-30</v>
      </c>
      <c r="V39" s="1">
        <f t="shared" si="8"/>
        <v>4.9353223879589759E-33</v>
      </c>
      <c r="W39" s="1">
        <f t="shared" si="8"/>
        <v>-1.5615668493151442E-35</v>
      </c>
      <c r="X39" s="1">
        <f t="shared" si="8"/>
        <v>4.6684905114473506E-38</v>
      </c>
      <c r="Y39" s="1">
        <f t="shared" si="8"/>
        <v>-1.3227389782434161E-40</v>
      </c>
      <c r="Z39" s="1">
        <f t="shared" si="8"/>
        <v>3.5615021796470924E-43</v>
      </c>
      <c r="AG39">
        <v>27</v>
      </c>
      <c r="AH39">
        <f t="shared" ca="1" si="1"/>
        <v>2.4022999999999999</v>
      </c>
      <c r="AI39">
        <f t="shared" ca="1" si="2"/>
        <v>0.28294999999999998</v>
      </c>
      <c r="AL39" s="2">
        <v>-2.2736999999999999E-13</v>
      </c>
      <c r="AM39">
        <v>0.80550999999999995</v>
      </c>
      <c r="AN39">
        <v>-3.7522000000000002</v>
      </c>
      <c r="AO39" s="2">
        <v>-1.02E-6</v>
      </c>
      <c r="AP39" s="2">
        <v>-6.0446999999999999E-8</v>
      </c>
      <c r="AQ39" s="2">
        <v>-3.0964000000000001E-7</v>
      </c>
      <c r="AR39">
        <v>1.7522</v>
      </c>
      <c r="AS39">
        <v>2.4022999999999999</v>
      </c>
      <c r="AT39" s="2">
        <v>9.9999999999999995E-7</v>
      </c>
      <c r="AU39">
        <v>-3.7522000000000002</v>
      </c>
      <c r="AX39" s="2">
        <v>-2.2736999999999999E-13</v>
      </c>
      <c r="AY39">
        <v>0.80952999999999997</v>
      </c>
      <c r="AZ39">
        <v>-3.6993999999999998</v>
      </c>
      <c r="BA39" s="2">
        <v>-9.8217999999999997E-7</v>
      </c>
      <c r="BB39" s="2">
        <v>-5.7888000000000002E-8</v>
      </c>
      <c r="BC39" s="2">
        <v>-2.9195999999999998E-7</v>
      </c>
      <c r="BD39">
        <v>1.6994</v>
      </c>
      <c r="BE39">
        <v>2.4022999999999999</v>
      </c>
      <c r="BF39" s="2">
        <v>9.9999999999999995E-7</v>
      </c>
      <c r="BG39">
        <v>-3.6993999999999998</v>
      </c>
      <c r="BJ39" s="2">
        <v>2.2736999999999999E-13</v>
      </c>
      <c r="BK39">
        <v>0.80942000000000003</v>
      </c>
      <c r="BL39">
        <v>-3.1926999999999999</v>
      </c>
      <c r="BM39" s="2">
        <v>-7.0640999999999998E-7</v>
      </c>
      <c r="BN39" s="2">
        <v>-4.0328000000000002E-8</v>
      </c>
      <c r="BO39" s="2">
        <v>-2.3225999999999999E-7</v>
      </c>
      <c r="BP39">
        <v>1.1927000000000001</v>
      </c>
      <c r="BQ39">
        <v>2.4022999999999999</v>
      </c>
      <c r="BR39" s="2">
        <v>9.9999999999999995E-7</v>
      </c>
      <c r="BS39">
        <v>-3.1926999999999999</v>
      </c>
      <c r="BV39" s="2">
        <v>1.1368999999999999E-13</v>
      </c>
      <c r="BW39">
        <v>0.87622999999999995</v>
      </c>
      <c r="BX39">
        <v>-2.5907</v>
      </c>
      <c r="BY39" s="2">
        <v>-5.0579999999999999E-7</v>
      </c>
      <c r="BZ39" s="2">
        <v>-2.8185000000000001E-8</v>
      </c>
      <c r="CA39" s="2">
        <v>-1.6404000000000001E-7</v>
      </c>
      <c r="CB39">
        <v>0.59065999999999996</v>
      </c>
      <c r="CC39">
        <v>2.4022999999999999</v>
      </c>
      <c r="CD39" s="2">
        <v>9.9999999999999995E-7</v>
      </c>
      <c r="CE39">
        <v>-2.5907</v>
      </c>
      <c r="CH39">
        <v>0</v>
      </c>
      <c r="CI39">
        <v>0.80930999999999997</v>
      </c>
      <c r="CJ39">
        <v>-2.2829999999999999</v>
      </c>
      <c r="CK39" s="2">
        <v>-3.34E-7</v>
      </c>
      <c r="CL39" s="2">
        <v>-1.8622E-8</v>
      </c>
      <c r="CM39" s="2">
        <v>-1.4441000000000001E-7</v>
      </c>
      <c r="CN39">
        <v>0.28294999999999998</v>
      </c>
      <c r="CO39">
        <v>2.4022999999999999</v>
      </c>
      <c r="CP39" s="2">
        <v>9.9999999999999995E-7</v>
      </c>
      <c r="CQ39">
        <v>-2.2829999999999999</v>
      </c>
      <c r="CT39">
        <v>0</v>
      </c>
      <c r="CU39">
        <v>0.90790000000000004</v>
      </c>
      <c r="CV39">
        <v>-2.0533000000000001</v>
      </c>
      <c r="CW39" s="2">
        <v>-1.4852999999999999E-7</v>
      </c>
      <c r="CX39" s="2">
        <v>-8.1091000000000005E-9</v>
      </c>
      <c r="CY39" s="2">
        <v>-8.0716000000000006E-8</v>
      </c>
      <c r="CZ39">
        <v>5.3332999999999998E-2</v>
      </c>
      <c r="DA39">
        <v>2.4317000000000002</v>
      </c>
      <c r="DB39" s="2">
        <v>9.9999999999999995E-7</v>
      </c>
      <c r="DC39">
        <v>-2.0533000000000001</v>
      </c>
    </row>
    <row r="40" spans="4:107" x14ac:dyDescent="0.25">
      <c r="D40">
        <v>19</v>
      </c>
      <c r="E40">
        <v>9.5</v>
      </c>
      <c r="F40" s="2">
        <f>E40^2*$G$12/(4*$F$12*$E$12)</f>
        <v>6.0166666666666653E-2</v>
      </c>
      <c r="G40">
        <f t="shared" si="4"/>
        <v>2.2926947497729744</v>
      </c>
      <c r="H40" s="2">
        <f>$D$12/(4*PI()*$E$12)*G40</f>
        <v>0.4223306741055613</v>
      </c>
      <c r="I40" s="1">
        <f t="shared" si="7"/>
        <v>-9.0500694444444407E-4</v>
      </c>
      <c r="J40" s="1">
        <f t="shared" si="7"/>
        <v>1.2100278034979415E-5</v>
      </c>
      <c r="K40" s="1">
        <f t="shared" si="7"/>
        <v>-1.3650626158211152E-7</v>
      </c>
      <c r="L40" s="1">
        <f t="shared" si="7"/>
        <v>1.3141002781637933E-9</v>
      </c>
      <c r="M40" s="1">
        <f t="shared" si="7"/>
        <v>-1.0981254639285401E-11</v>
      </c>
      <c r="N40" s="1">
        <f t="shared" si="7"/>
        <v>8.0902712750653638E-14</v>
      </c>
      <c r="O40" s="1">
        <f t="shared" si="7"/>
        <v>-5.3239884146068152E-16</v>
      </c>
      <c r="P40" s="1">
        <f t="shared" si="7"/>
        <v>3.1637198644824031E-18</v>
      </c>
      <c r="Q40" s="1">
        <f t="shared" si="7"/>
        <v>-1.7131543066172211E-20</v>
      </c>
      <c r="R40" s="1">
        <f t="shared" si="7"/>
        <v>8.5185771995704761E-23</v>
      </c>
      <c r="S40" s="1">
        <f t="shared" si="8"/>
        <v>-3.915193293922959E-25</v>
      </c>
      <c r="T40" s="1">
        <f t="shared" si="8"/>
        <v>1.6726447090014058E-27</v>
      </c>
      <c r="U40" s="1">
        <f t="shared" si="8"/>
        <v>-6.6749333497819696E-30</v>
      </c>
      <c r="V40" s="1">
        <f t="shared" si="8"/>
        <v>2.4988972703554113E-32</v>
      </c>
      <c r="W40" s="1">
        <f t="shared" si="8"/>
        <v>-8.8095890097490584E-35</v>
      </c>
      <c r="X40" s="1">
        <f t="shared" si="8"/>
        <v>2.9344974694527424E-37</v>
      </c>
      <c r="Y40" s="1">
        <f t="shared" si="8"/>
        <v>-9.2638945319091953E-40</v>
      </c>
      <c r="Z40" s="1">
        <f t="shared" si="8"/>
        <v>2.7791683595727577E-42</v>
      </c>
      <c r="AG40">
        <v>28</v>
      </c>
      <c r="AH40">
        <f t="shared" ca="1" si="1"/>
        <v>2.5550000000000002</v>
      </c>
      <c r="AI40">
        <f t="shared" ca="1" si="2"/>
        <v>0.27650999999999998</v>
      </c>
      <c r="AL40" s="2">
        <v>-2.2736999999999999E-13</v>
      </c>
      <c r="AM40">
        <v>0.79242000000000001</v>
      </c>
      <c r="AN40">
        <v>-3.7355</v>
      </c>
      <c r="AO40" s="2">
        <v>-9.8674999999999991E-7</v>
      </c>
      <c r="AP40" s="2">
        <v>-4.9018000000000003E-8</v>
      </c>
      <c r="AQ40" s="2">
        <v>-2.7099999999999998E-7</v>
      </c>
      <c r="AR40">
        <v>1.7355</v>
      </c>
      <c r="AS40">
        <v>2.5324</v>
      </c>
      <c r="AT40" s="2">
        <v>9.9999999999999995E-7</v>
      </c>
      <c r="AU40">
        <v>-3.7355</v>
      </c>
      <c r="AX40" s="2">
        <v>2.2736999999999999E-13</v>
      </c>
      <c r="AY40">
        <v>0.80139000000000005</v>
      </c>
      <c r="AZ40">
        <v>-3.6865000000000001</v>
      </c>
      <c r="BA40" s="2">
        <v>-9.605899999999999E-7</v>
      </c>
      <c r="BB40" s="2">
        <v>-4.9210000000000002E-8</v>
      </c>
      <c r="BC40" s="2">
        <v>-2.5958E-7</v>
      </c>
      <c r="BD40">
        <v>1.6865000000000001</v>
      </c>
      <c r="BE40">
        <v>2.5053000000000001</v>
      </c>
      <c r="BF40" s="2">
        <v>9.9999999999999995E-7</v>
      </c>
      <c r="BG40">
        <v>-3.6865000000000001</v>
      </c>
      <c r="BJ40" s="2">
        <v>2.2736999999999999E-13</v>
      </c>
      <c r="BK40">
        <v>0.80373000000000006</v>
      </c>
      <c r="BL40">
        <v>-3.1835</v>
      </c>
      <c r="BM40" s="2">
        <v>-7.0731000000000005E-7</v>
      </c>
      <c r="BN40" s="2">
        <v>-3.4789000000000001E-8</v>
      </c>
      <c r="BO40" s="2">
        <v>-2.1056E-7</v>
      </c>
      <c r="BP40">
        <v>1.1835</v>
      </c>
      <c r="BQ40">
        <v>2.5036</v>
      </c>
      <c r="BR40" s="2">
        <v>9.9999999999999995E-7</v>
      </c>
      <c r="BS40">
        <v>-3.1835</v>
      </c>
      <c r="BV40">
        <v>0</v>
      </c>
      <c r="BW40">
        <v>0.87531999999999999</v>
      </c>
      <c r="BX40">
        <v>-2.5876999999999999</v>
      </c>
      <c r="BY40" s="2">
        <v>-5.1058999999999997E-7</v>
      </c>
      <c r="BZ40" s="2">
        <v>-2.6516999999999998E-8</v>
      </c>
      <c r="CA40" s="2">
        <v>-1.5695000000000001E-7</v>
      </c>
      <c r="CB40">
        <v>0.58765000000000001</v>
      </c>
      <c r="CC40">
        <v>2.4506999999999999</v>
      </c>
      <c r="CD40" s="2">
        <v>9.9999999999999995E-7</v>
      </c>
      <c r="CE40">
        <v>-2.5876999999999999</v>
      </c>
      <c r="CH40">
        <v>0</v>
      </c>
      <c r="CI40">
        <v>0.80364999999999998</v>
      </c>
      <c r="CJ40">
        <v>-2.2765</v>
      </c>
      <c r="CK40" s="2">
        <v>-3.4505999999999999E-7</v>
      </c>
      <c r="CL40" s="2">
        <v>-1.5071E-8</v>
      </c>
      <c r="CM40" s="2">
        <v>-1.3234999999999999E-7</v>
      </c>
      <c r="CN40">
        <v>0.27650999999999998</v>
      </c>
      <c r="CO40">
        <v>2.5550000000000002</v>
      </c>
      <c r="CP40" s="2">
        <v>9.9999999999999995E-7</v>
      </c>
      <c r="CQ40">
        <v>-2.2765</v>
      </c>
      <c r="CT40">
        <v>0</v>
      </c>
      <c r="CU40">
        <v>0.91152</v>
      </c>
      <c r="CV40">
        <v>-2.0495000000000001</v>
      </c>
      <c r="CW40" s="2">
        <v>-1.5319000000000001E-7</v>
      </c>
      <c r="CX40" s="2">
        <v>-6.3587000000000004E-9</v>
      </c>
      <c r="CY40" s="2">
        <v>-7.3209000000000004E-8</v>
      </c>
      <c r="CZ40">
        <v>4.9510999999999999E-2</v>
      </c>
      <c r="DA40">
        <v>2.6785000000000001</v>
      </c>
      <c r="DB40" s="2">
        <v>9.9999999999999995E-7</v>
      </c>
      <c r="DC40">
        <v>-2.0495000000000001</v>
      </c>
    </row>
    <row r="41" spans="4:107" x14ac:dyDescent="0.25">
      <c r="D41">
        <v>20</v>
      </c>
      <c r="E41">
        <v>10</v>
      </c>
      <c r="F41" s="2">
        <f>E41^2*$G$12/(4*$F$12*$E$12)</f>
        <v>6.6666666666666666E-2</v>
      </c>
      <c r="G41">
        <f t="shared" si="4"/>
        <v>2.1964063490748971</v>
      </c>
      <c r="H41" s="2">
        <f>$D$12/(4*PI()*$E$12)*G41</f>
        <v>0.40459366608066299</v>
      </c>
      <c r="I41" s="1">
        <f t="shared" si="7"/>
        <v>-1.1111111111111111E-3</v>
      </c>
      <c r="J41" s="1">
        <f t="shared" si="7"/>
        <v>1.646090534979424E-5</v>
      </c>
      <c r="K41" s="1">
        <f t="shared" si="7"/>
        <v>-2.0576131687242799E-7</v>
      </c>
      <c r="L41" s="1">
        <f t="shared" si="7"/>
        <v>2.1947873799725653E-9</v>
      </c>
      <c r="M41" s="1">
        <f t="shared" si="7"/>
        <v>-2.0322105370116344E-11</v>
      </c>
      <c r="N41" s="1">
        <f t="shared" si="7"/>
        <v>1.6589473771523546E-13</v>
      </c>
      <c r="O41" s="1">
        <f t="shared" si="7"/>
        <v>-1.2096491291735919E-15</v>
      </c>
      <c r="P41" s="1">
        <f t="shared" si="7"/>
        <v>7.9647679287150076E-18</v>
      </c>
      <c r="Q41" s="1">
        <f t="shared" si="7"/>
        <v>-4.7788607572290052E-20</v>
      </c>
      <c r="R41" s="1">
        <f t="shared" si="7"/>
        <v>2.6329811334595067E-22</v>
      </c>
      <c r="S41" s="1">
        <f t="shared" si="8"/>
        <v>-1.3408700216691932E-24</v>
      </c>
      <c r="T41" s="1">
        <f t="shared" si="8"/>
        <v>6.3473137120435184E-27</v>
      </c>
      <c r="U41" s="1">
        <f t="shared" si="8"/>
        <v>-2.8066353148491751E-29</v>
      </c>
      <c r="V41" s="1">
        <f t="shared" si="8"/>
        <v>1.1642339083818799E-31</v>
      </c>
      <c r="W41" s="1">
        <f t="shared" si="8"/>
        <v>-4.5477887046167184E-34</v>
      </c>
      <c r="X41" s="1">
        <f t="shared" si="8"/>
        <v>1.6785379301930217E-36</v>
      </c>
      <c r="Y41" s="1">
        <f t="shared" si="8"/>
        <v>-5.8714289739262074E-39</v>
      </c>
      <c r="Z41" s="1">
        <f t="shared" si="8"/>
        <v>1.9517215425793488E-41</v>
      </c>
      <c r="AG41">
        <v>29</v>
      </c>
      <c r="AH41">
        <f t="shared" ca="1" si="1"/>
        <v>2.6785000000000001</v>
      </c>
      <c r="AI41">
        <f t="shared" ca="1" si="2"/>
        <v>0.27150000000000002</v>
      </c>
      <c r="AL41">
        <v>0</v>
      </c>
      <c r="AM41">
        <v>0.80247999999999997</v>
      </c>
      <c r="AN41">
        <v>-3.718</v>
      </c>
      <c r="AO41" s="2">
        <v>-9.907999999999999E-7</v>
      </c>
      <c r="AP41" s="2">
        <v>-4.3025000000000003E-8</v>
      </c>
      <c r="AQ41" s="2">
        <v>-2.5568000000000002E-7</v>
      </c>
      <c r="AR41">
        <v>1.718</v>
      </c>
      <c r="AS41">
        <v>2.6785000000000001</v>
      </c>
      <c r="AT41" s="2">
        <v>9.9999999999999995E-7</v>
      </c>
      <c r="AU41">
        <v>-3.718</v>
      </c>
      <c r="AX41" s="2">
        <v>2.2736999999999999E-13</v>
      </c>
      <c r="AY41">
        <v>0.81964000000000004</v>
      </c>
      <c r="AZ41">
        <v>-3.6665000000000001</v>
      </c>
      <c r="BA41" s="2">
        <v>-9.7535999999999997E-7</v>
      </c>
      <c r="BB41" s="2">
        <v>-4.1765999999999998E-8</v>
      </c>
      <c r="BC41" s="2">
        <v>-2.3933000000000001E-7</v>
      </c>
      <c r="BD41">
        <v>1.6665000000000001</v>
      </c>
      <c r="BE41">
        <v>2.6785000000000001</v>
      </c>
      <c r="BF41" s="2">
        <v>9.9999999999999995E-7</v>
      </c>
      <c r="BG41">
        <v>-3.6665000000000001</v>
      </c>
      <c r="BJ41">
        <v>0</v>
      </c>
      <c r="BK41">
        <v>0.81745999999999996</v>
      </c>
      <c r="BL41">
        <v>-3.1686000000000001</v>
      </c>
      <c r="BM41" s="2">
        <v>-7.2900999999999999E-7</v>
      </c>
      <c r="BN41" s="2">
        <v>-2.9525000000000001E-8</v>
      </c>
      <c r="BO41" s="2">
        <v>-1.9789999999999999E-7</v>
      </c>
      <c r="BP41">
        <v>1.1686000000000001</v>
      </c>
      <c r="BQ41">
        <v>2.6785000000000001</v>
      </c>
      <c r="BR41" s="2">
        <v>9.9999999999999995E-7</v>
      </c>
      <c r="BS41">
        <v>-3.1686000000000001</v>
      </c>
      <c r="BV41" s="2">
        <v>1.1368999999999999E-13</v>
      </c>
      <c r="BW41">
        <v>0.88927</v>
      </c>
      <c r="BX41">
        <v>-2.5743</v>
      </c>
      <c r="BY41" s="2">
        <v>-5.4269000000000005E-7</v>
      </c>
      <c r="BZ41" s="2">
        <v>-2.0879999999999999E-8</v>
      </c>
      <c r="CA41" s="2">
        <v>-1.466E-7</v>
      </c>
      <c r="CB41">
        <v>0.57430000000000003</v>
      </c>
      <c r="CC41">
        <v>2.6785000000000001</v>
      </c>
      <c r="CD41" s="2">
        <v>9.9999999999999995E-7</v>
      </c>
      <c r="CE41">
        <v>-2.5743</v>
      </c>
      <c r="CH41" s="2">
        <v>2.2736999999999999E-13</v>
      </c>
      <c r="CI41">
        <v>0.80437999999999998</v>
      </c>
      <c r="CJ41">
        <v>-2.2715000000000001</v>
      </c>
      <c r="CK41" s="2">
        <v>-3.5134000000000002E-7</v>
      </c>
      <c r="CL41" s="2">
        <v>-1.3612E-8</v>
      </c>
      <c r="CM41" s="2">
        <v>-1.2942E-7</v>
      </c>
      <c r="CN41">
        <v>0.27150000000000002</v>
      </c>
      <c r="CO41">
        <v>2.6785000000000001</v>
      </c>
      <c r="CP41" s="2">
        <v>9.9999999999999995E-7</v>
      </c>
      <c r="CQ41">
        <v>-2.2715000000000001</v>
      </c>
      <c r="CT41" s="2">
        <v>5.6842999999999997E-14</v>
      </c>
      <c r="CU41">
        <v>0.91152</v>
      </c>
      <c r="CV41">
        <v>-2.0495000000000001</v>
      </c>
      <c r="CW41" s="2">
        <v>-1.5319000000000001E-7</v>
      </c>
      <c r="CX41" s="2">
        <v>-6.3587000000000004E-9</v>
      </c>
      <c r="CY41" s="2">
        <v>-7.3209000000000004E-8</v>
      </c>
      <c r="CZ41">
        <v>4.9510999999999999E-2</v>
      </c>
      <c r="DA41">
        <v>2.6785000000000001</v>
      </c>
      <c r="DB41" s="2">
        <v>9.9999999999999995E-7</v>
      </c>
      <c r="DC41">
        <v>-2.0495000000000001</v>
      </c>
    </row>
    <row r="42" spans="4:107" x14ac:dyDescent="0.25">
      <c r="D42">
        <v>21</v>
      </c>
      <c r="E42">
        <v>10.5</v>
      </c>
      <c r="F42" s="2">
        <f>E42^2*$G$12/(4*$F$12*$E$12)</f>
        <v>7.3499999999999996E-2</v>
      </c>
      <c r="G42">
        <f t="shared" si="4"/>
        <v>2.1054254040850444</v>
      </c>
      <c r="H42" s="2">
        <f>$D$12/(4*PI()*$E$12)*G42</f>
        <v>0.38783432913354859</v>
      </c>
      <c r="I42" s="1">
        <f t="shared" si="7"/>
        <v>-1.3505624999999998E-3</v>
      </c>
      <c r="J42" s="1">
        <f t="shared" si="7"/>
        <v>2.2059187499999996E-5</v>
      </c>
      <c r="K42" s="1">
        <f t="shared" si="7"/>
        <v>-3.0400317773437492E-7</v>
      </c>
      <c r="L42" s="1">
        <f t="shared" si="7"/>
        <v>3.5750773701562483E-9</v>
      </c>
      <c r="M42" s="1">
        <f t="shared" si="7"/>
        <v>-3.6495581487011702E-11</v>
      </c>
      <c r="N42" s="1">
        <f t="shared" si="7"/>
        <v>3.2846023338310526E-13</v>
      </c>
      <c r="O42" s="1">
        <f t="shared" si="7"/>
        <v>-2.6405123449313698E-15</v>
      </c>
      <c r="P42" s="1">
        <f t="shared" si="7"/>
        <v>1.9168163689131425E-17</v>
      </c>
      <c r="Q42" s="1">
        <f t="shared" si="7"/>
        <v>-1.2679740280360435E-19</v>
      </c>
      <c r="R42" s="1">
        <f t="shared" si="7"/>
        <v>7.7021562860040653E-22</v>
      </c>
      <c r="S42" s="1">
        <f t="shared" si="8"/>
        <v>-4.3244398314126988E-24</v>
      </c>
      <c r="T42" s="1">
        <f t="shared" si="8"/>
        <v>2.2568970007727813E-26</v>
      </c>
      <c r="U42" s="1">
        <f t="shared" si="8"/>
        <v>-1.1002372878767308E-28</v>
      </c>
      <c r="V42" s="1">
        <f t="shared" si="8"/>
        <v>5.031751863222915E-31</v>
      </c>
      <c r="W42" s="1">
        <f t="shared" si="8"/>
        <v>-2.1669946989075248E-33</v>
      </c>
      <c r="X42" s="1">
        <f t="shared" si="8"/>
        <v>8.817943826696363E-36</v>
      </c>
      <c r="Y42" s="1">
        <f t="shared" si="8"/>
        <v>-3.4006237072398471E-38</v>
      </c>
      <c r="Z42" s="1">
        <f t="shared" si="8"/>
        <v>1.2462673586366531E-40</v>
      </c>
      <c r="AG42">
        <v>30</v>
      </c>
      <c r="AH42">
        <f t="shared" ca="1" si="1"/>
        <v>2.6785000000000001</v>
      </c>
      <c r="AI42">
        <f t="shared" ca="1" si="2"/>
        <v>0.27150000000000002</v>
      </c>
      <c r="AL42" s="2">
        <v>2.2736999999999999E-13</v>
      </c>
      <c r="AM42">
        <v>0.80247999999999997</v>
      </c>
      <c r="AN42">
        <v>-3.718</v>
      </c>
      <c r="AO42" s="2">
        <v>-9.907999999999999E-7</v>
      </c>
      <c r="AP42" s="2">
        <v>-4.3025000000000003E-8</v>
      </c>
      <c r="AQ42" s="2">
        <v>-2.5568000000000002E-7</v>
      </c>
      <c r="AR42">
        <v>1.718</v>
      </c>
      <c r="AS42">
        <v>2.6785000000000001</v>
      </c>
      <c r="AT42" s="2">
        <v>9.9999999999999995E-7</v>
      </c>
      <c r="AU42">
        <v>-3.718</v>
      </c>
      <c r="AX42" s="2">
        <v>2.2736999999999999E-13</v>
      </c>
      <c r="AY42">
        <v>0.81964000000000004</v>
      </c>
      <c r="AZ42">
        <v>-3.6665000000000001</v>
      </c>
      <c r="BA42" s="2">
        <v>-9.7535999999999997E-7</v>
      </c>
      <c r="BB42" s="2">
        <v>-4.1765999999999998E-8</v>
      </c>
      <c r="BC42" s="2">
        <v>-2.3933000000000001E-7</v>
      </c>
      <c r="BD42">
        <v>1.6665000000000001</v>
      </c>
      <c r="BE42">
        <v>2.6785000000000001</v>
      </c>
      <c r="BF42" s="2">
        <v>9.9999999999999995E-7</v>
      </c>
      <c r="BG42">
        <v>-3.6665000000000001</v>
      </c>
      <c r="BJ42">
        <v>0</v>
      </c>
      <c r="BK42">
        <v>0.81745999999999996</v>
      </c>
      <c r="BL42">
        <v>-3.1686000000000001</v>
      </c>
      <c r="BM42" s="2">
        <v>-7.2900999999999999E-7</v>
      </c>
      <c r="BN42" s="2">
        <v>-2.9525000000000001E-8</v>
      </c>
      <c r="BO42" s="2">
        <v>-1.9789999999999999E-7</v>
      </c>
      <c r="BP42">
        <v>1.1686000000000001</v>
      </c>
      <c r="BQ42">
        <v>2.6785000000000001</v>
      </c>
      <c r="BR42" s="2">
        <v>9.9999999999999995E-7</v>
      </c>
      <c r="BS42">
        <v>-3.1686000000000001</v>
      </c>
      <c r="BV42">
        <v>0</v>
      </c>
      <c r="BW42">
        <v>0.88927</v>
      </c>
      <c r="BX42">
        <v>-2.5743</v>
      </c>
      <c r="BY42" s="2">
        <v>-5.4269000000000005E-7</v>
      </c>
      <c r="BZ42" s="2">
        <v>-2.0879999999999999E-8</v>
      </c>
      <c r="CA42" s="2">
        <v>-1.466E-7</v>
      </c>
      <c r="CB42">
        <v>0.57430000000000003</v>
      </c>
      <c r="CC42">
        <v>2.6785000000000001</v>
      </c>
      <c r="CD42" s="2">
        <v>9.9999999999999995E-7</v>
      </c>
      <c r="CE42">
        <v>-2.5743</v>
      </c>
      <c r="CH42">
        <v>0</v>
      </c>
      <c r="CI42">
        <v>0.80437999999999998</v>
      </c>
      <c r="CJ42">
        <v>-2.2715000000000001</v>
      </c>
      <c r="CK42" s="2">
        <v>-3.5134000000000002E-7</v>
      </c>
      <c r="CL42" s="2">
        <v>-1.3612E-8</v>
      </c>
      <c r="CM42" s="2">
        <v>-1.2942E-7</v>
      </c>
      <c r="CN42">
        <v>0.27150000000000002</v>
      </c>
      <c r="CO42">
        <v>2.6785000000000001</v>
      </c>
      <c r="CP42" s="2">
        <v>9.9999999999999995E-7</v>
      </c>
      <c r="CQ42">
        <v>-2.2715000000000001</v>
      </c>
      <c r="CT42">
        <v>0</v>
      </c>
      <c r="CU42">
        <v>0.91573000000000004</v>
      </c>
      <c r="CV42">
        <v>-2.0453000000000001</v>
      </c>
      <c r="CW42" s="2">
        <v>-1.5498999999999999E-7</v>
      </c>
      <c r="CX42" s="2">
        <v>-6.5132999999999998E-9</v>
      </c>
      <c r="CY42" s="2">
        <v>-6.4887000000000004E-8</v>
      </c>
      <c r="CZ42">
        <v>4.5349E-2</v>
      </c>
      <c r="DA42">
        <v>2.9422999999999999</v>
      </c>
      <c r="DB42" s="2">
        <v>9.9999999999999995E-7</v>
      </c>
      <c r="DC42">
        <v>-2.0453000000000001</v>
      </c>
    </row>
    <row r="43" spans="4:107" x14ac:dyDescent="0.25">
      <c r="D43">
        <v>22</v>
      </c>
      <c r="E43">
        <v>11</v>
      </c>
      <c r="F43" s="2">
        <f>E43^2*$G$12/(4*$F$12*$E$12)</f>
        <v>8.066666666666665E-2</v>
      </c>
      <c r="G43">
        <f t="shared" ref="G43:G106" si="9">-$B$7-LN(F43)+F43+SUM(I43:Z43)</f>
        <v>2.0192827915407618</v>
      </c>
      <c r="H43" s="2">
        <f>$D$12/(4*PI()*$E$12)*G43</f>
        <v>0.37196624742374246</v>
      </c>
      <c r="I43" s="1">
        <f t="shared" si="7"/>
        <v>-1.6267777777777771E-3</v>
      </c>
      <c r="J43" s="1">
        <f t="shared" si="7"/>
        <v>2.9161497942386814E-5</v>
      </c>
      <c r="K43" s="1">
        <f t="shared" si="7"/>
        <v>-4.4106765637860047E-7</v>
      </c>
      <c r="L43" s="1">
        <f t="shared" si="7"/>
        <v>5.6927132183264682E-9</v>
      </c>
      <c r="M43" s="1">
        <f t="shared" si="7"/>
        <v>-6.3779472168287276E-11</v>
      </c>
      <c r="N43" s="1">
        <f t="shared" si="7"/>
        <v>6.2998499039695994E-13</v>
      </c>
      <c r="O43" s="1">
        <f t="shared" si="7"/>
        <v>-5.5583050715231763E-15</v>
      </c>
      <c r="P43" s="1">
        <f t="shared" si="7"/>
        <v>4.4283451104810147E-17</v>
      </c>
      <c r="Q43" s="1">
        <f t="shared" si="7"/>
        <v>-3.2149785502092161E-19</v>
      </c>
      <c r="R43" s="1">
        <f t="shared" si="7"/>
        <v>2.1433190334728102E-21</v>
      </c>
      <c r="S43" s="1">
        <f t="shared" si="8"/>
        <v>-1.3207211266445881E-23</v>
      </c>
      <c r="T43" s="1">
        <f t="shared" si="8"/>
        <v>7.5648405360471054E-26</v>
      </c>
      <c r="U43" s="1">
        <f t="shared" si="8"/>
        <v>-4.047446994286427E-28</v>
      </c>
      <c r="V43" s="1">
        <f t="shared" si="8"/>
        <v>2.0315185802433204E-30</v>
      </c>
      <c r="W43" s="1">
        <f t="shared" si="8"/>
        <v>-9.6020995394313166E-33</v>
      </c>
      <c r="X43" s="1">
        <f t="shared" si="8"/>
        <v>4.288273289120883E-35</v>
      </c>
      <c r="Y43" s="1">
        <f t="shared" si="8"/>
        <v>-1.8150160814242086E-37</v>
      </c>
      <c r="Z43" s="1">
        <f t="shared" si="8"/>
        <v>7.3002862887200839E-40</v>
      </c>
      <c r="AG43">
        <v>31</v>
      </c>
      <c r="AH43">
        <f t="shared" ca="1" si="1"/>
        <v>2.6785000000000001</v>
      </c>
      <c r="AI43">
        <f t="shared" ca="1" si="2"/>
        <v>0.27150000000000002</v>
      </c>
      <c r="AL43" s="2">
        <v>2.2736999999999999E-13</v>
      </c>
      <c r="AM43">
        <v>0.80247999999999997</v>
      </c>
      <c r="AN43">
        <v>-3.718</v>
      </c>
      <c r="AO43" s="2">
        <v>-9.907999999999999E-7</v>
      </c>
      <c r="AP43" s="2">
        <v>-4.3025000000000003E-8</v>
      </c>
      <c r="AQ43" s="2">
        <v>-2.5568000000000002E-7</v>
      </c>
      <c r="AR43">
        <v>1.718</v>
      </c>
      <c r="AS43">
        <v>2.6785000000000001</v>
      </c>
      <c r="AT43" s="2">
        <v>9.9999999999999995E-7</v>
      </c>
      <c r="AU43">
        <v>-3.718</v>
      </c>
      <c r="AX43">
        <v>0</v>
      </c>
      <c r="AY43">
        <v>0.81964000000000004</v>
      </c>
      <c r="AZ43">
        <v>-3.6665000000000001</v>
      </c>
      <c r="BA43" s="2">
        <v>-9.7535999999999997E-7</v>
      </c>
      <c r="BB43" s="2">
        <v>-4.1765999999999998E-8</v>
      </c>
      <c r="BC43" s="2">
        <v>-2.3933000000000001E-7</v>
      </c>
      <c r="BD43">
        <v>1.6665000000000001</v>
      </c>
      <c r="BE43">
        <v>2.6785000000000001</v>
      </c>
      <c r="BF43" s="2">
        <v>9.9999999999999995E-7</v>
      </c>
      <c r="BG43">
        <v>-3.6665000000000001</v>
      </c>
      <c r="BJ43">
        <v>0</v>
      </c>
      <c r="BK43">
        <v>0.81745999999999996</v>
      </c>
      <c r="BL43">
        <v>-3.1686000000000001</v>
      </c>
      <c r="BM43" s="2">
        <v>-7.2900999999999999E-7</v>
      </c>
      <c r="BN43" s="2">
        <v>-2.9525000000000001E-8</v>
      </c>
      <c r="BO43" s="2">
        <v>-1.9789999999999999E-7</v>
      </c>
      <c r="BP43">
        <v>1.1686000000000001</v>
      </c>
      <c r="BQ43">
        <v>2.6785000000000001</v>
      </c>
      <c r="BR43" s="2">
        <v>9.9999999999999995E-7</v>
      </c>
      <c r="BS43">
        <v>-3.1686000000000001</v>
      </c>
      <c r="BV43" s="2">
        <v>-5.6842999999999997E-14</v>
      </c>
      <c r="BW43">
        <v>0.90597000000000005</v>
      </c>
      <c r="BX43">
        <v>-2.5585</v>
      </c>
      <c r="BY43" s="2">
        <v>-5.7408000000000002E-7</v>
      </c>
      <c r="BZ43" s="2">
        <v>-2.2825000000000001E-8</v>
      </c>
      <c r="CA43" s="2">
        <v>-1.3475000000000001E-7</v>
      </c>
      <c r="CB43">
        <v>0.55845999999999996</v>
      </c>
      <c r="CC43">
        <v>2.9346000000000001</v>
      </c>
      <c r="CD43" s="2">
        <v>9.9999999999999995E-7</v>
      </c>
      <c r="CE43">
        <v>-2.5585</v>
      </c>
      <c r="CH43" s="2">
        <v>2.2736999999999999E-13</v>
      </c>
      <c r="CI43">
        <v>0.80437999999999998</v>
      </c>
      <c r="CJ43">
        <v>-2.2715000000000001</v>
      </c>
      <c r="CK43" s="2">
        <v>-3.5134000000000002E-7</v>
      </c>
      <c r="CL43" s="2">
        <v>-1.3612E-8</v>
      </c>
      <c r="CM43" s="2">
        <v>-1.2942E-7</v>
      </c>
      <c r="CN43">
        <v>0.27150000000000002</v>
      </c>
      <c r="CO43">
        <v>2.6785000000000001</v>
      </c>
      <c r="CP43" s="2">
        <v>9.9999999999999995E-7</v>
      </c>
      <c r="CQ43">
        <v>-2.2715000000000001</v>
      </c>
      <c r="CT43">
        <v>0</v>
      </c>
      <c r="CU43">
        <v>0.91564000000000001</v>
      </c>
      <c r="CV43">
        <v>-2.0449000000000002</v>
      </c>
      <c r="CW43" s="2">
        <v>-1.5487000000000001E-7</v>
      </c>
      <c r="CX43" s="2">
        <v>-6.5152E-9</v>
      </c>
      <c r="CY43" s="2">
        <v>-6.2714000000000002E-8</v>
      </c>
      <c r="CZ43">
        <v>4.4871000000000001E-2</v>
      </c>
      <c r="DA43">
        <v>2.9685999999999999</v>
      </c>
      <c r="DB43" s="2">
        <v>9.9999999999999995E-7</v>
      </c>
      <c r="DC43">
        <v>-2.0449000000000002</v>
      </c>
    </row>
    <row r="44" spans="4:107" x14ac:dyDescent="0.25">
      <c r="D44">
        <v>23</v>
      </c>
      <c r="E44">
        <v>11.5</v>
      </c>
      <c r="F44" s="2">
        <f>E44^2*$G$12/(4*$F$12*$E$12)</f>
        <v>8.8166666666666657E-2</v>
      </c>
      <c r="G44">
        <f t="shared" si="9"/>
        <v>1.937571432256582</v>
      </c>
      <c r="H44" s="2">
        <f>$D$12/(4*PI()*$E$12)*G44</f>
        <v>0.3569144340709241</v>
      </c>
      <c r="I44" s="1">
        <f t="shared" si="7"/>
        <v>-1.9433402777777773E-3</v>
      </c>
      <c r="J44" s="1">
        <f t="shared" si="7"/>
        <v>3.8075074331275703E-5</v>
      </c>
      <c r="K44" s="1">
        <f t="shared" si="7"/>
        <v>-6.2942857253890147E-7</v>
      </c>
      <c r="L44" s="1">
        <f t="shared" si="7"/>
        <v>8.8791390632821021E-9</v>
      </c>
      <c r="M44" s="1">
        <f t="shared" si="7"/>
        <v>-1.0872834639991277E-10</v>
      </c>
      <c r="N44" s="1">
        <f t="shared" si="7"/>
        <v>1.1738223519500784E-12</v>
      </c>
      <c r="O44" s="1">
        <f t="shared" si="7"/>
        <v>-1.1319437940810261E-14</v>
      </c>
      <c r="P44" s="1">
        <f t="shared" si="7"/>
        <v>9.8567615978413608E-17</v>
      </c>
      <c r="Q44" s="1">
        <f t="shared" si="7"/>
        <v>-7.8213403278871196E-19</v>
      </c>
      <c r="R44" s="1">
        <f t="shared" si="7"/>
        <v>5.6990207072345525E-21</v>
      </c>
      <c r="S44" s="1">
        <f t="shared" si="8"/>
        <v>-3.8382640619673451E-23</v>
      </c>
      <c r="T44" s="1">
        <f t="shared" si="8"/>
        <v>2.4028895725215682E-25</v>
      </c>
      <c r="U44" s="1">
        <f t="shared" si="8"/>
        <v>-1.4051591488291516E-27</v>
      </c>
      <c r="V44" s="1">
        <f t="shared" si="8"/>
        <v>7.7085990046138483E-30</v>
      </c>
      <c r="W44" s="1">
        <f t="shared" si="8"/>
        <v>-3.9822742904694587E-32</v>
      </c>
      <c r="X44" s="1">
        <f t="shared" si="8"/>
        <v>1.9438275429373411E-34</v>
      </c>
      <c r="Y44" s="1">
        <f t="shared" si="8"/>
        <v>-8.9922022086602401E-37</v>
      </c>
      <c r="Z44" s="1">
        <f t="shared" si="8"/>
        <v>3.9530816911755669E-39</v>
      </c>
      <c r="AG44">
        <v>32</v>
      </c>
      <c r="AH44">
        <f t="shared" ca="1" si="1"/>
        <v>2.8144</v>
      </c>
      <c r="AI44">
        <f t="shared" ca="1" si="2"/>
        <v>0.26571</v>
      </c>
      <c r="AL44">
        <v>0</v>
      </c>
      <c r="AM44">
        <v>0.81949000000000005</v>
      </c>
      <c r="AN44">
        <v>-3.6972999999999998</v>
      </c>
      <c r="AO44" s="2">
        <v>-9.9860000000000006E-7</v>
      </c>
      <c r="AP44" s="2">
        <v>-4.3326E-8</v>
      </c>
      <c r="AQ44" s="2">
        <v>-2.3652E-7</v>
      </c>
      <c r="AR44">
        <v>1.6973</v>
      </c>
      <c r="AS44">
        <v>2.8540999999999999</v>
      </c>
      <c r="AT44" s="2">
        <v>9.9999999999999995E-7</v>
      </c>
      <c r="AU44">
        <v>-3.6972999999999998</v>
      </c>
      <c r="AX44" s="2">
        <v>1.1368999999999999E-13</v>
      </c>
      <c r="AY44">
        <v>0.84448000000000001</v>
      </c>
      <c r="AZ44">
        <v>-3.6427</v>
      </c>
      <c r="BA44" s="2">
        <v>-9.9416999999999996E-7</v>
      </c>
      <c r="BB44" s="2">
        <v>-4.2605999999999998E-8</v>
      </c>
      <c r="BC44" s="2">
        <v>-2.1631000000000001E-7</v>
      </c>
      <c r="BD44">
        <v>1.6427</v>
      </c>
      <c r="BE44">
        <v>2.8858000000000001</v>
      </c>
      <c r="BF44" s="2">
        <v>9.9999999999999995E-7</v>
      </c>
      <c r="BG44">
        <v>-3.6427</v>
      </c>
      <c r="BJ44">
        <v>0</v>
      </c>
      <c r="BK44">
        <v>0.83613999999999999</v>
      </c>
      <c r="BL44">
        <v>-3.1507999999999998</v>
      </c>
      <c r="BM44" s="2">
        <v>-7.5295999999999999E-7</v>
      </c>
      <c r="BN44" s="2">
        <v>-3.0892000000000003E-8</v>
      </c>
      <c r="BO44" s="2">
        <v>-1.8257E-7</v>
      </c>
      <c r="BP44">
        <v>1.1508</v>
      </c>
      <c r="BQ44">
        <v>2.8811</v>
      </c>
      <c r="BR44" s="2">
        <v>9.9999999999999995E-7</v>
      </c>
      <c r="BS44">
        <v>-3.1507999999999998</v>
      </c>
      <c r="BV44">
        <v>0</v>
      </c>
      <c r="BW44">
        <v>0.90549999999999997</v>
      </c>
      <c r="BX44">
        <v>-2.5562999999999998</v>
      </c>
      <c r="BY44" s="2">
        <v>-5.7645E-7</v>
      </c>
      <c r="BZ44" s="2">
        <v>-2.3005E-8</v>
      </c>
      <c r="CA44" s="2">
        <v>-1.3012E-7</v>
      </c>
      <c r="CB44">
        <v>0.55625999999999998</v>
      </c>
      <c r="CC44">
        <v>2.9685999999999999</v>
      </c>
      <c r="CD44" s="2">
        <v>9.9999999999999995E-7</v>
      </c>
      <c r="CE44">
        <v>-2.5562999999999998</v>
      </c>
      <c r="CH44" s="2">
        <v>-2.2736999999999999E-13</v>
      </c>
      <c r="CI44">
        <v>0.80627000000000004</v>
      </c>
      <c r="CJ44">
        <v>-2.2656999999999998</v>
      </c>
      <c r="CK44" s="2">
        <v>-3.5718000000000003E-7</v>
      </c>
      <c r="CL44" s="2">
        <v>-1.4014000000000001E-8</v>
      </c>
      <c r="CM44" s="2">
        <v>-1.2583000000000001E-7</v>
      </c>
      <c r="CN44">
        <v>0.26571</v>
      </c>
      <c r="CO44">
        <v>2.8144</v>
      </c>
      <c r="CP44" s="2">
        <v>9.9999999999999995E-7</v>
      </c>
      <c r="CQ44">
        <v>-2.2656999999999998</v>
      </c>
      <c r="CT44">
        <v>0</v>
      </c>
      <c r="CU44">
        <v>0.91564000000000001</v>
      </c>
      <c r="CV44">
        <v>-2.0449000000000002</v>
      </c>
      <c r="CW44" s="2">
        <v>-1.5487000000000001E-7</v>
      </c>
      <c r="CX44" s="2">
        <v>-6.5151000000000004E-9</v>
      </c>
      <c r="CY44" s="2">
        <v>-6.2714000000000002E-8</v>
      </c>
      <c r="CZ44">
        <v>4.4871000000000001E-2</v>
      </c>
      <c r="DA44">
        <v>2.9685999999999999</v>
      </c>
      <c r="DB44" s="2">
        <v>9.9999999999999995E-7</v>
      </c>
      <c r="DC44">
        <v>-2.0449000000000002</v>
      </c>
    </row>
    <row r="45" spans="4:107" x14ac:dyDescent="0.25">
      <c r="D45">
        <v>24</v>
      </c>
      <c r="E45">
        <v>12</v>
      </c>
      <c r="F45" s="2">
        <f>E45^2*$G$12/(4*$F$12*$E$12)</f>
        <v>9.6000000000000002E-2</v>
      </c>
      <c r="G45">
        <f t="shared" si="9"/>
        <v>1.8599357032872277</v>
      </c>
      <c r="H45" s="2">
        <f>$D$12/(4*PI()*$E$12)*G45</f>
        <v>0.34261338080007298</v>
      </c>
      <c r="I45" s="1">
        <f t="shared" si="7"/>
        <v>-2.3040000000000001E-3</v>
      </c>
      <c r="J45" s="1">
        <f t="shared" si="7"/>
        <v>4.9152E-5</v>
      </c>
      <c r="K45" s="1">
        <f t="shared" si="7"/>
        <v>-8.8473600000000002E-7</v>
      </c>
      <c r="L45" s="1">
        <f t="shared" si="7"/>
        <v>1.3589544960000001E-8</v>
      </c>
      <c r="M45" s="1">
        <f t="shared" si="7"/>
        <v>-1.8119393279999999E-10</v>
      </c>
      <c r="N45" s="1">
        <f t="shared" si="7"/>
        <v>2.1299531692408164E-12</v>
      </c>
      <c r="O45" s="1">
        <f t="shared" si="7"/>
        <v>-2.2364508277028574E-14</v>
      </c>
      <c r="P45" s="1">
        <f t="shared" si="7"/>
        <v>2.1204867107108576E-16</v>
      </c>
      <c r="Q45" s="1">
        <f t="shared" si="7"/>
        <v>-1.8321005180541806E-18</v>
      </c>
      <c r="R45" s="1">
        <f t="shared" si="7"/>
        <v>1.4535673531669534E-20</v>
      </c>
      <c r="S45" s="1">
        <f t="shared" si="8"/>
        <v>-1.0659493923224325E-22</v>
      </c>
      <c r="T45" s="1">
        <f t="shared" si="8"/>
        <v>7.2661165677836819E-25</v>
      </c>
      <c r="U45" s="1">
        <f t="shared" si="8"/>
        <v>-4.6265885084663439E-27</v>
      </c>
      <c r="V45" s="1">
        <f t="shared" si="8"/>
        <v>2.7636155357238961E-29</v>
      </c>
      <c r="W45" s="1">
        <f t="shared" si="8"/>
        <v>-1.5545337388446918E-31</v>
      </c>
      <c r="X45" s="1">
        <f t="shared" si="8"/>
        <v>8.2621585566278433E-34</v>
      </c>
      <c r="Y45" s="1">
        <f t="shared" si="8"/>
        <v>-4.1616798655606918E-36</v>
      </c>
      <c r="Z45" s="1">
        <f t="shared" si="8"/>
        <v>1.9920727999138158E-38</v>
      </c>
      <c r="AG45">
        <v>33</v>
      </c>
      <c r="AH45">
        <f t="shared" ca="1" si="1"/>
        <v>2.9685999999999999</v>
      </c>
      <c r="AI45">
        <f t="shared" ca="1" si="2"/>
        <v>0.25889000000000001</v>
      </c>
      <c r="AL45" s="2">
        <v>2.2736999999999999E-13</v>
      </c>
      <c r="AM45">
        <v>0.81103999999999998</v>
      </c>
      <c r="AN45">
        <v>-3.6831999999999998</v>
      </c>
      <c r="AO45" s="2">
        <v>-9.7370999999999995E-7</v>
      </c>
      <c r="AP45" s="2">
        <v>-4.1958999999999999E-8</v>
      </c>
      <c r="AQ45" s="2">
        <v>-2.0883E-7</v>
      </c>
      <c r="AR45">
        <v>1.6832</v>
      </c>
      <c r="AS45">
        <v>2.9685999999999999</v>
      </c>
      <c r="AT45" s="2">
        <v>9.9999999999999995E-7</v>
      </c>
      <c r="AU45">
        <v>-3.6831999999999998</v>
      </c>
      <c r="AX45">
        <v>0</v>
      </c>
      <c r="AY45">
        <v>0.84011999999999998</v>
      </c>
      <c r="AZ45">
        <v>-3.6326999999999998</v>
      </c>
      <c r="BA45" s="2">
        <v>-9.7990999999999999E-7</v>
      </c>
      <c r="BB45" s="2">
        <v>-4.1805999999999997E-8</v>
      </c>
      <c r="BC45" s="2">
        <v>-1.9567999999999999E-7</v>
      </c>
      <c r="BD45">
        <v>1.6327</v>
      </c>
      <c r="BE45">
        <v>2.9685999999999999</v>
      </c>
      <c r="BF45" s="2">
        <v>9.9999999999999995E-7</v>
      </c>
      <c r="BG45">
        <v>-3.6326999999999998</v>
      </c>
      <c r="BJ45" s="2">
        <v>2.2736999999999999E-13</v>
      </c>
      <c r="BK45">
        <v>0.83238000000000001</v>
      </c>
      <c r="BL45">
        <v>-3.1427999999999998</v>
      </c>
      <c r="BM45" s="2">
        <v>-7.5189999999999995E-7</v>
      </c>
      <c r="BN45" s="2">
        <v>-3.0965E-8</v>
      </c>
      <c r="BO45" s="2">
        <v>-1.6626000000000001E-7</v>
      </c>
      <c r="BP45">
        <v>1.1428</v>
      </c>
      <c r="BQ45">
        <v>2.9685999999999999</v>
      </c>
      <c r="BR45" s="2">
        <v>9.9999999999999995E-7</v>
      </c>
      <c r="BS45">
        <v>-3.1427999999999998</v>
      </c>
      <c r="BV45">
        <v>0</v>
      </c>
      <c r="BW45">
        <v>0.90549999999999997</v>
      </c>
      <c r="BX45">
        <v>-2.5562999999999998</v>
      </c>
      <c r="BY45" s="2">
        <v>-5.7645E-7</v>
      </c>
      <c r="BZ45" s="2">
        <v>-2.3005E-8</v>
      </c>
      <c r="CA45" s="2">
        <v>-1.3012E-7</v>
      </c>
      <c r="CB45">
        <v>0.55625999999999998</v>
      </c>
      <c r="CC45">
        <v>2.9685999999999999</v>
      </c>
      <c r="CD45" s="2">
        <v>9.9999999999999995E-7</v>
      </c>
      <c r="CE45">
        <v>-2.5562999999999998</v>
      </c>
      <c r="CH45" s="2">
        <v>-4.5474999999999996E-13</v>
      </c>
      <c r="CI45">
        <v>0.80062999999999995</v>
      </c>
      <c r="CJ45">
        <v>-2.2589000000000001</v>
      </c>
      <c r="CK45" s="2">
        <v>-3.6432000000000002E-7</v>
      </c>
      <c r="CL45" s="2">
        <v>-1.4599000000000001E-8</v>
      </c>
      <c r="CM45" s="2">
        <v>-1.1354999999999999E-7</v>
      </c>
      <c r="CN45">
        <v>0.25889000000000001</v>
      </c>
      <c r="CO45">
        <v>2.9685999999999999</v>
      </c>
      <c r="CP45" s="2">
        <v>9.9999999999999995E-7</v>
      </c>
      <c r="CQ45">
        <v>-2.2589000000000001</v>
      </c>
      <c r="CT45">
        <v>0</v>
      </c>
      <c r="CU45">
        <v>0.91564000000000001</v>
      </c>
      <c r="CV45">
        <v>-2.0449000000000002</v>
      </c>
      <c r="CW45" s="2">
        <v>-1.5487000000000001E-7</v>
      </c>
      <c r="CX45" s="2">
        <v>-6.5152E-9</v>
      </c>
      <c r="CY45" s="2">
        <v>-6.2714000000000002E-8</v>
      </c>
      <c r="CZ45">
        <v>4.4871000000000001E-2</v>
      </c>
      <c r="DA45">
        <v>2.9685999999999999</v>
      </c>
      <c r="DB45" s="2">
        <v>9.9999999999999995E-7</v>
      </c>
      <c r="DC45">
        <v>-2.0449000000000002</v>
      </c>
    </row>
    <row r="46" spans="4:107" x14ac:dyDescent="0.25">
      <c r="D46">
        <v>25</v>
      </c>
      <c r="E46">
        <v>12.5</v>
      </c>
      <c r="F46" s="2">
        <f>E46^2*$G$12/(4*$F$12*$E$12)</f>
        <v>0.10416666666666666</v>
      </c>
      <c r="G46">
        <f t="shared" si="9"/>
        <v>1.7860630137139761</v>
      </c>
      <c r="H46" s="2">
        <f>$D$12/(4*PI()*$E$12)*G46</f>
        <v>0.3290055061414201</v>
      </c>
      <c r="I46" s="1">
        <f t="shared" si="7"/>
        <v>-2.7126736111111106E-3</v>
      </c>
      <c r="J46" s="1">
        <f t="shared" si="7"/>
        <v>6.2793370627571988E-5</v>
      </c>
      <c r="K46" s="1">
        <f t="shared" si="7"/>
        <v>-1.2264330200697654E-6</v>
      </c>
      <c r="L46" s="1">
        <f t="shared" si="7"/>
        <v>2.044055033449609E-8</v>
      </c>
      <c r="M46" s="1">
        <f t="shared" si="7"/>
        <v>-2.9572555460787164E-10</v>
      </c>
      <c r="N46" s="1">
        <f t="shared" si="7"/>
        <v>3.7720096251004027E-12</v>
      </c>
      <c r="O46" s="1">
        <f t="shared" si="7"/>
        <v>-4.2975370077641304E-14</v>
      </c>
      <c r="P46" s="1">
        <f t="shared" si="7"/>
        <v>4.4213343701277063E-16</v>
      </c>
      <c r="Q46" s="1">
        <f t="shared" si="7"/>
        <v>-4.1450009719947239E-18</v>
      </c>
      <c r="R46" s="1">
        <f t="shared" si="7"/>
        <v>3.5683548312626744E-20</v>
      </c>
      <c r="S46" s="1">
        <f t="shared" si="8"/>
        <v>-2.8394027158484827E-22</v>
      </c>
      <c r="T46" s="1">
        <f t="shared" si="8"/>
        <v>2.1001499377577536E-24</v>
      </c>
      <c r="U46" s="1">
        <f t="shared" si="8"/>
        <v>-1.4509964493436857E-26</v>
      </c>
      <c r="V46" s="1">
        <f t="shared" si="8"/>
        <v>9.404606616116479E-29</v>
      </c>
      <c r="W46" s="1">
        <f t="shared" si="8"/>
        <v>-5.7401163428445305E-31</v>
      </c>
      <c r="X46" s="1">
        <f t="shared" si="8"/>
        <v>3.3103323776496717E-33</v>
      </c>
      <c r="Y46" s="1">
        <f t="shared" si="8"/>
        <v>-1.8092737403563658E-35</v>
      </c>
      <c r="Z46" s="1">
        <f t="shared" si="8"/>
        <v>9.3971974048980221E-38</v>
      </c>
      <c r="AG46">
        <v>34</v>
      </c>
      <c r="AH46">
        <f t="shared" ca="1" si="1"/>
        <v>2.9685999999999999</v>
      </c>
      <c r="AI46">
        <f t="shared" ca="1" si="2"/>
        <v>0.25889000000000001</v>
      </c>
      <c r="AL46">
        <v>0</v>
      </c>
      <c r="AM46">
        <v>0.81103999999999998</v>
      </c>
      <c r="AN46">
        <v>-3.6831999999999998</v>
      </c>
      <c r="AO46" s="2">
        <v>-9.7370999999999995E-7</v>
      </c>
      <c r="AP46" s="2">
        <v>-4.1958999999999999E-8</v>
      </c>
      <c r="AQ46" s="2">
        <v>-2.0883E-7</v>
      </c>
      <c r="AR46">
        <v>1.6832</v>
      </c>
      <c r="AS46">
        <v>2.9685999999999999</v>
      </c>
      <c r="AT46" s="2">
        <v>9.9999999999999995E-7</v>
      </c>
      <c r="AU46">
        <v>-3.6831999999999998</v>
      </c>
      <c r="AX46" s="2">
        <v>1.1368999999999999E-13</v>
      </c>
      <c r="AY46">
        <v>0.84011999999999998</v>
      </c>
      <c r="AZ46">
        <v>-3.6326999999999998</v>
      </c>
      <c r="BA46" s="2">
        <v>-9.7990999999999999E-7</v>
      </c>
      <c r="BB46" s="2">
        <v>-4.1805999999999997E-8</v>
      </c>
      <c r="BC46" s="2">
        <v>-1.9567999999999999E-7</v>
      </c>
      <c r="BD46">
        <v>1.6327</v>
      </c>
      <c r="BE46">
        <v>2.9685999999999999</v>
      </c>
      <c r="BF46" s="2">
        <v>9.9999999999999995E-7</v>
      </c>
      <c r="BG46">
        <v>-3.6326999999999998</v>
      </c>
      <c r="BJ46" s="2">
        <v>-2.2736999999999999E-13</v>
      </c>
      <c r="BK46">
        <v>0.83238000000000001</v>
      </c>
      <c r="BL46">
        <v>-3.1427999999999998</v>
      </c>
      <c r="BM46" s="2">
        <v>-7.5189999999999995E-7</v>
      </c>
      <c r="BN46" s="2">
        <v>-3.0965E-8</v>
      </c>
      <c r="BO46" s="2">
        <v>-1.6626000000000001E-7</v>
      </c>
      <c r="BP46">
        <v>1.1428</v>
      </c>
      <c r="BQ46">
        <v>2.9685999999999999</v>
      </c>
      <c r="BR46" s="2">
        <v>9.9999999999999995E-7</v>
      </c>
      <c r="BS46">
        <v>-3.1427999999999998</v>
      </c>
      <c r="BV46">
        <v>0</v>
      </c>
      <c r="BW46">
        <v>0.90549999999999997</v>
      </c>
      <c r="BX46">
        <v>-2.5562999999999998</v>
      </c>
      <c r="BY46" s="2">
        <v>-5.7645E-7</v>
      </c>
      <c r="BZ46" s="2">
        <v>-2.3005E-8</v>
      </c>
      <c r="CA46" s="2">
        <v>-1.3012E-7</v>
      </c>
      <c r="CB46">
        <v>0.55625999999999998</v>
      </c>
      <c r="CC46">
        <v>2.9685999999999999</v>
      </c>
      <c r="CD46" s="2">
        <v>9.9999999999999995E-7</v>
      </c>
      <c r="CE46">
        <v>-2.5562999999999998</v>
      </c>
      <c r="CH46">
        <v>0</v>
      </c>
      <c r="CI46">
        <v>0.80062999999999995</v>
      </c>
      <c r="CJ46">
        <v>-2.2589000000000001</v>
      </c>
      <c r="CK46" s="2">
        <v>-3.6432000000000002E-7</v>
      </c>
      <c r="CL46" s="2">
        <v>-1.4599000000000001E-8</v>
      </c>
      <c r="CM46" s="2">
        <v>-1.1354999999999999E-7</v>
      </c>
      <c r="CN46">
        <v>0.25889000000000001</v>
      </c>
      <c r="CO46">
        <v>2.9685999999999999</v>
      </c>
      <c r="CP46" s="2">
        <v>9.9999999999999995E-7</v>
      </c>
      <c r="CQ46">
        <v>-2.2589000000000001</v>
      </c>
      <c r="CT46">
        <v>0</v>
      </c>
      <c r="CU46">
        <v>0.91554999999999997</v>
      </c>
      <c r="CV46">
        <v>-2.0444</v>
      </c>
      <c r="CW46" s="2">
        <v>-1.5405999999999999E-7</v>
      </c>
      <c r="CX46" s="2">
        <v>-6.5333999999999998E-9</v>
      </c>
      <c r="CY46" s="2">
        <v>-6.0643999999999997E-8</v>
      </c>
      <c r="CZ46">
        <v>4.4386000000000002E-2</v>
      </c>
      <c r="DA46">
        <v>2.9956</v>
      </c>
      <c r="DB46" s="2">
        <v>9.9999999999999995E-7</v>
      </c>
      <c r="DC46">
        <v>-2.0444</v>
      </c>
    </row>
    <row r="47" spans="4:107" x14ac:dyDescent="0.25">
      <c r="D47">
        <v>26</v>
      </c>
      <c r="E47">
        <v>13</v>
      </c>
      <c r="F47" s="2">
        <f>E47^2*$G$12/(4*$F$12*$E$12)</f>
        <v>0.11266666666666665</v>
      </c>
      <c r="G47">
        <f t="shared" si="9"/>
        <v>1.7156770344657291</v>
      </c>
      <c r="H47" s="2">
        <f>$D$12/(4*PI()*$E$12)*G47</f>
        <v>0.31603990831535284</v>
      </c>
      <c r="I47" s="1">
        <f t="shared" si="7"/>
        <v>-3.1734444444444436E-3</v>
      </c>
      <c r="J47" s="1">
        <f t="shared" si="7"/>
        <v>7.9453646090534941E-5</v>
      </c>
      <c r="K47" s="1">
        <f t="shared" si="7"/>
        <v>-1.6784582736625505E-6</v>
      </c>
      <c r="L47" s="1">
        <f t="shared" si="7"/>
        <v>3.0257007813223571E-8</v>
      </c>
      <c r="M47" s="1">
        <f t="shared" si="7"/>
        <v>-4.7346614078099838E-10</v>
      </c>
      <c r="N47" s="1">
        <f t="shared" si="7"/>
        <v>6.5319002279174464E-12</v>
      </c>
      <c r="O47" s="1">
        <f t="shared" si="7"/>
        <v>-8.0492062183607692E-14</v>
      </c>
      <c r="P47" s="1">
        <f t="shared" si="7"/>
        <v>8.9568121870154379E-16</v>
      </c>
      <c r="Q47" s="1">
        <f t="shared" si="7"/>
        <v>-9.0822075576336534E-18</v>
      </c>
      <c r="R47" s="1">
        <f t="shared" si="7"/>
        <v>8.4567111693668712E-20</v>
      </c>
      <c r="S47" s="1">
        <f t="shared" si="8"/>
        <v>-7.2782528073393563E-22</v>
      </c>
      <c r="T47" s="1">
        <f t="shared" si="8"/>
        <v>5.822602245871485E-24</v>
      </c>
      <c r="U47" s="1">
        <f t="shared" si="8"/>
        <v>-4.3511078687685883E-26</v>
      </c>
      <c r="V47" s="1">
        <f t="shared" si="8"/>
        <v>3.0502877681500676E-28</v>
      </c>
      <c r="W47" s="1">
        <f t="shared" si="8"/>
        <v>-2.0136665344428178E-30</v>
      </c>
      <c r="X47" s="1">
        <f t="shared" si="8"/>
        <v>1.2560448233294991E-32</v>
      </c>
      <c r="Y47" s="1">
        <f t="shared" si="8"/>
        <v>-7.4251374021103926E-35</v>
      </c>
      <c r="Z47" s="1">
        <f t="shared" si="8"/>
        <v>4.1712406236786347E-37</v>
      </c>
      <c r="AG47">
        <v>35</v>
      </c>
      <c r="AH47">
        <f t="shared" ca="1" si="1"/>
        <v>2.9685999999999999</v>
      </c>
      <c r="AI47">
        <f t="shared" ca="1" si="2"/>
        <v>0.25889000000000001</v>
      </c>
      <c r="AL47" s="2">
        <v>-2.2736999999999999E-13</v>
      </c>
      <c r="AM47">
        <v>0.81103999999999998</v>
      </c>
      <c r="AN47">
        <v>-3.6831999999999998</v>
      </c>
      <c r="AO47" s="2">
        <v>-9.7370999999999995E-7</v>
      </c>
      <c r="AP47" s="2">
        <v>-4.1958999999999999E-8</v>
      </c>
      <c r="AQ47" s="2">
        <v>-2.0883E-7</v>
      </c>
      <c r="AR47">
        <v>1.6832</v>
      </c>
      <c r="AS47">
        <v>2.9685999999999999</v>
      </c>
      <c r="AT47" s="2">
        <v>9.9999999999999995E-7</v>
      </c>
      <c r="AU47">
        <v>-3.6831999999999998</v>
      </c>
      <c r="AX47" s="2">
        <v>2.2736999999999999E-13</v>
      </c>
      <c r="AY47">
        <v>0.84011999999999998</v>
      </c>
      <c r="AZ47">
        <v>-3.6326999999999998</v>
      </c>
      <c r="BA47" s="2">
        <v>-9.7990999999999999E-7</v>
      </c>
      <c r="BB47" s="2">
        <v>-4.1805999999999997E-8</v>
      </c>
      <c r="BC47" s="2">
        <v>-1.9567999999999999E-7</v>
      </c>
      <c r="BD47">
        <v>1.6327</v>
      </c>
      <c r="BE47">
        <v>2.9685999999999999</v>
      </c>
      <c r="BF47" s="2">
        <v>9.9999999999999995E-7</v>
      </c>
      <c r="BG47">
        <v>-3.6326999999999998</v>
      </c>
      <c r="BJ47" s="2">
        <v>1.1368999999999999E-13</v>
      </c>
      <c r="BK47">
        <v>0.83238000000000001</v>
      </c>
      <c r="BL47">
        <v>-3.1427999999999998</v>
      </c>
      <c r="BM47" s="2">
        <v>-7.5189999999999995E-7</v>
      </c>
      <c r="BN47" s="2">
        <v>-3.0965E-8</v>
      </c>
      <c r="BO47" s="2">
        <v>-1.6626000000000001E-7</v>
      </c>
      <c r="BP47">
        <v>1.1428</v>
      </c>
      <c r="BQ47">
        <v>2.9685999999999999</v>
      </c>
      <c r="BR47" s="2">
        <v>9.9999999999999995E-7</v>
      </c>
      <c r="BS47">
        <v>-3.1427999999999998</v>
      </c>
      <c r="BV47">
        <v>0</v>
      </c>
      <c r="BW47">
        <v>0.90503</v>
      </c>
      <c r="BX47">
        <v>-2.5541</v>
      </c>
      <c r="BY47" s="2">
        <v>-5.7655000000000001E-7</v>
      </c>
      <c r="BZ47" s="2">
        <v>-2.3155000000000001E-8</v>
      </c>
      <c r="CA47" s="2">
        <v>-1.2595000000000001E-7</v>
      </c>
      <c r="CB47">
        <v>0.55406</v>
      </c>
      <c r="CC47">
        <v>3.0015000000000001</v>
      </c>
      <c r="CD47" s="2">
        <v>9.9999999999999995E-7</v>
      </c>
      <c r="CE47">
        <v>-2.5541</v>
      </c>
      <c r="CH47" s="2">
        <v>2.2736999999999999E-13</v>
      </c>
      <c r="CI47">
        <v>0.80062999999999995</v>
      </c>
      <c r="CJ47">
        <v>-2.2589000000000001</v>
      </c>
      <c r="CK47" s="2">
        <v>-3.6432000000000002E-7</v>
      </c>
      <c r="CL47" s="2">
        <v>-1.4599000000000001E-8</v>
      </c>
      <c r="CM47" s="2">
        <v>-1.1354999999999999E-7</v>
      </c>
      <c r="CN47">
        <v>0.25889000000000001</v>
      </c>
      <c r="CO47">
        <v>2.9685999999999999</v>
      </c>
      <c r="CP47" s="2">
        <v>9.9999999999999995E-7</v>
      </c>
      <c r="CQ47">
        <v>-2.2589000000000001</v>
      </c>
      <c r="CT47">
        <v>0</v>
      </c>
      <c r="CU47">
        <v>0.92</v>
      </c>
      <c r="CV47">
        <v>-2.04</v>
      </c>
      <c r="CW47" s="2">
        <v>-1.5060000000000001E-7</v>
      </c>
      <c r="CX47" s="2">
        <v>-6.7556999999999997E-9</v>
      </c>
      <c r="CY47" s="2">
        <v>-5.2566999999999997E-8</v>
      </c>
      <c r="CZ47">
        <v>4.0023999999999997E-2</v>
      </c>
      <c r="DA47">
        <v>3.2730999999999999</v>
      </c>
      <c r="DB47" s="2">
        <v>9.9999999999999995E-7</v>
      </c>
      <c r="DC47">
        <v>-2.04</v>
      </c>
    </row>
    <row r="48" spans="4:107" x14ac:dyDescent="0.25">
      <c r="D48">
        <v>27</v>
      </c>
      <c r="E48">
        <v>13.5</v>
      </c>
      <c r="F48" s="2">
        <f>E48^2*$G$12/(4*$F$12*$E$12)</f>
        <v>0.12149999999999998</v>
      </c>
      <c r="G48">
        <f t="shared" si="9"/>
        <v>1.6485322073414357</v>
      </c>
      <c r="H48" s="2">
        <f>$D$12/(4*PI()*$E$12)*G48</f>
        <v>0.30367135375530419</v>
      </c>
      <c r="I48" s="1">
        <f t="shared" si="7"/>
        <v>-3.690562499999999E-3</v>
      </c>
      <c r="J48" s="1">
        <f t="shared" si="7"/>
        <v>9.9645187499999954E-5</v>
      </c>
      <c r="K48" s="1">
        <f t="shared" si="7"/>
        <v>-2.2700419277343738E-6</v>
      </c>
      <c r="L48" s="1">
        <f t="shared" si="7"/>
        <v>4.4129615075156219E-8</v>
      </c>
      <c r="M48" s="1">
        <f t="shared" si="7"/>
        <v>-7.4468725439326117E-10</v>
      </c>
      <c r="N48" s="1">
        <f t="shared" si="7"/>
        <v>1.1079122621483413E-11</v>
      </c>
      <c r="O48" s="1">
        <f t="shared" si="7"/>
        <v>-1.4723115296205691E-13</v>
      </c>
      <c r="P48" s="1">
        <f t="shared" si="7"/>
        <v>1.7667738355446826E-15</v>
      </c>
      <c r="Q48" s="1">
        <f t="shared" si="7"/>
        <v>-1.9319671891681101E-17</v>
      </c>
      <c r="R48" s="1">
        <f t="shared" si="7"/>
        <v>1.9399505246605402E-19</v>
      </c>
      <c r="S48" s="1">
        <f t="shared" si="8"/>
        <v>-1.8005165807005637E-21</v>
      </c>
      <c r="T48" s="1">
        <f t="shared" si="8"/>
        <v>1.5533450737641547E-23</v>
      </c>
      <c r="U48" s="1">
        <f t="shared" si="8"/>
        <v>-1.2517900734747357E-25</v>
      </c>
      <c r="V48" s="1">
        <f t="shared" si="8"/>
        <v>9.4635329554690009E-28</v>
      </c>
      <c r="W48" s="1">
        <f t="shared" si="8"/>
        <v>-6.7372221919305661E-30</v>
      </c>
      <c r="X48" s="1">
        <f t="shared" si="8"/>
        <v>4.5318892529802832E-32</v>
      </c>
      <c r="Y48" s="1">
        <f t="shared" si="8"/>
        <v>-2.8890793987749303E-34</v>
      </c>
      <c r="Z48" s="1">
        <f t="shared" si="8"/>
        <v>1.7502539183160031E-36</v>
      </c>
      <c r="AG48">
        <v>36</v>
      </c>
      <c r="AH48">
        <f t="shared" ca="1" si="1"/>
        <v>3.1219999999999999</v>
      </c>
      <c r="AI48">
        <f t="shared" ca="1" si="2"/>
        <v>0.25189</v>
      </c>
      <c r="AL48">
        <v>0</v>
      </c>
      <c r="AM48">
        <v>0.80354000000000003</v>
      </c>
      <c r="AN48">
        <v>-3.6705999999999999</v>
      </c>
      <c r="AO48" s="2">
        <v>-9.4401000000000005E-7</v>
      </c>
      <c r="AP48" s="2">
        <v>-4.1637999999999999E-8</v>
      </c>
      <c r="AQ48" s="2">
        <v>-1.8699999999999999E-7</v>
      </c>
      <c r="AR48">
        <v>1.6706000000000001</v>
      </c>
      <c r="AS48">
        <v>3.0724999999999998</v>
      </c>
      <c r="AT48" s="2">
        <v>9.9999999999999995E-7</v>
      </c>
      <c r="AU48">
        <v>-3.6705999999999999</v>
      </c>
      <c r="AX48" s="2">
        <v>-1.1368999999999999E-13</v>
      </c>
      <c r="AY48">
        <v>0.83621999999999996</v>
      </c>
      <c r="AZ48">
        <v>-3.6236999999999999</v>
      </c>
      <c r="BA48" s="2">
        <v>-9.6161999999999995E-7</v>
      </c>
      <c r="BB48" s="2">
        <v>-4.1695999999999998E-8</v>
      </c>
      <c r="BC48" s="2">
        <v>-1.7984E-7</v>
      </c>
      <c r="BD48">
        <v>1.6236999999999999</v>
      </c>
      <c r="BE48">
        <v>3.0438999999999998</v>
      </c>
      <c r="BF48" s="2">
        <v>9.9999999999999995E-7</v>
      </c>
      <c r="BG48">
        <v>-3.6236999999999999</v>
      </c>
      <c r="BJ48" s="2">
        <v>-1.1368999999999999E-13</v>
      </c>
      <c r="BK48">
        <v>0.82879999999999998</v>
      </c>
      <c r="BL48">
        <v>-3.1352000000000002</v>
      </c>
      <c r="BM48" s="2">
        <v>-7.4442000000000004E-7</v>
      </c>
      <c r="BN48" s="2">
        <v>-3.1184999999999998E-8</v>
      </c>
      <c r="BO48" s="2">
        <v>-1.526E-7</v>
      </c>
      <c r="BP48">
        <v>1.1352</v>
      </c>
      <c r="BQ48">
        <v>3.0508999999999999</v>
      </c>
      <c r="BR48" s="2">
        <v>9.9999999999999995E-7</v>
      </c>
      <c r="BS48">
        <v>-3.1352000000000002</v>
      </c>
      <c r="BV48" s="2">
        <v>-5.6842999999999997E-14</v>
      </c>
      <c r="BW48">
        <v>0.92327000000000004</v>
      </c>
      <c r="BX48">
        <v>-2.5367000000000002</v>
      </c>
      <c r="BY48" s="2">
        <v>-5.9581000000000004E-7</v>
      </c>
      <c r="BZ48" s="2">
        <v>-2.4876999999999998E-8</v>
      </c>
      <c r="CA48" s="2">
        <v>-1.1538E-7</v>
      </c>
      <c r="CB48">
        <v>0.53673999999999999</v>
      </c>
      <c r="CC48">
        <v>3.2730999999999999</v>
      </c>
      <c r="CD48" s="2">
        <v>9.9999999999999995E-7</v>
      </c>
      <c r="CE48">
        <v>-2.5367000000000002</v>
      </c>
      <c r="CH48" s="2">
        <v>2.2736999999999999E-13</v>
      </c>
      <c r="CI48">
        <v>0.79484999999999995</v>
      </c>
      <c r="CJ48">
        <v>-2.2519</v>
      </c>
      <c r="CK48" s="2">
        <v>-3.6379E-7</v>
      </c>
      <c r="CL48" s="2">
        <v>-1.5069000000000001E-8</v>
      </c>
      <c r="CM48" s="2">
        <v>-1.0167E-7</v>
      </c>
      <c r="CN48">
        <v>0.25189</v>
      </c>
      <c r="CO48">
        <v>3.1219999999999999</v>
      </c>
      <c r="CP48" s="2">
        <v>9.9999999999999995E-7</v>
      </c>
      <c r="CQ48">
        <v>-2.2519</v>
      </c>
      <c r="CT48">
        <v>0</v>
      </c>
      <c r="CU48">
        <v>0.92</v>
      </c>
      <c r="CV48">
        <v>-2.04</v>
      </c>
      <c r="CW48" s="2">
        <v>-1.5060000000000001E-7</v>
      </c>
      <c r="CX48" s="2">
        <v>-6.7556999999999997E-9</v>
      </c>
      <c r="CY48" s="2">
        <v>-5.2567999999999998E-8</v>
      </c>
      <c r="CZ48">
        <v>4.0023999999999997E-2</v>
      </c>
      <c r="DA48">
        <v>3.2730999999999999</v>
      </c>
      <c r="DB48" s="2">
        <v>9.9999999999999995E-7</v>
      </c>
      <c r="DC48">
        <v>-2.04</v>
      </c>
    </row>
    <row r="49" spans="4:107" x14ac:dyDescent="0.25">
      <c r="D49">
        <v>28</v>
      </c>
      <c r="E49">
        <v>14</v>
      </c>
      <c r="F49" s="2">
        <f>E49^2*$G$12/(4*$F$12*$E$12)</f>
        <v>0.13066666666666665</v>
      </c>
      <c r="G49">
        <f t="shared" si="9"/>
        <v>1.5844092539081838</v>
      </c>
      <c r="H49" s="2">
        <f>$D$12/(4*PI()*$E$12)*G49</f>
        <v>0.29185944981484879</v>
      </c>
      <c r="I49" s="1">
        <f t="shared" si="7"/>
        <v>-4.2684444444444436E-3</v>
      </c>
      <c r="J49" s="1">
        <f t="shared" si="7"/>
        <v>1.2394297942386828E-4</v>
      </c>
      <c r="K49" s="1">
        <f t="shared" si="7"/>
        <v>-3.0366029958847723E-6</v>
      </c>
      <c r="L49" s="1">
        <f t="shared" si="7"/>
        <v>6.3485246633964306E-8</v>
      </c>
      <c r="M49" s="1">
        <f t="shared" si="7"/>
        <v>-1.1521396611349076E-9</v>
      </c>
      <c r="N49" s="1">
        <f t="shared" si="7"/>
        <v>1.8434234578158522E-11</v>
      </c>
      <c r="O49" s="1">
        <f t="shared" si="7"/>
        <v>-2.6345593584618211E-13</v>
      </c>
      <c r="P49" s="1">
        <f t="shared" si="7"/>
        <v>3.3999910074634857E-15</v>
      </c>
      <c r="Q49" s="1">
        <f t="shared" si="7"/>
        <v>-3.998389424777059E-17</v>
      </c>
      <c r="R49" s="1">
        <f t="shared" si="7"/>
        <v>4.3178199848832147E-19</v>
      </c>
      <c r="S49" s="1">
        <f t="shared" si="8"/>
        <v>-4.309824021948245E-21</v>
      </c>
      <c r="T49" s="1">
        <f t="shared" si="8"/>
        <v>3.9987006310147026E-23</v>
      </c>
      <c r="U49" s="1">
        <f t="shared" si="8"/>
        <v>-3.4655405468794089E-25</v>
      </c>
      <c r="V49" s="1">
        <f t="shared" si="8"/>
        <v>2.8176128179665476E-27</v>
      </c>
      <c r="W49" s="1">
        <f t="shared" si="8"/>
        <v>-2.1572348137556373E-29</v>
      </c>
      <c r="X49" s="1">
        <f t="shared" si="8"/>
        <v>1.560574019824147E-31</v>
      </c>
      <c r="Y49" s="1">
        <f t="shared" si="8"/>
        <v>-1.0699244102991888E-33</v>
      </c>
      <c r="Z49" s="1">
        <f t="shared" si="8"/>
        <v>6.9708094543592576E-36</v>
      </c>
      <c r="AG49">
        <v>37</v>
      </c>
      <c r="AH49">
        <f t="shared" ca="1" si="1"/>
        <v>3.2730999999999999</v>
      </c>
      <c r="AI49">
        <f t="shared" ca="1" si="2"/>
        <v>0.24526000000000001</v>
      </c>
      <c r="AL49" s="2">
        <v>-2.2736999999999999E-13</v>
      </c>
      <c r="AM49">
        <v>0.82948</v>
      </c>
      <c r="AN49">
        <v>-3.6476000000000002</v>
      </c>
      <c r="AO49" s="2">
        <v>-9.5041E-7</v>
      </c>
      <c r="AP49" s="2">
        <v>-4.2973999999999998E-8</v>
      </c>
      <c r="AQ49" s="2">
        <v>-1.6912E-7</v>
      </c>
      <c r="AR49">
        <v>1.6476</v>
      </c>
      <c r="AS49">
        <v>3.2730999999999999</v>
      </c>
      <c r="AT49" s="2">
        <v>9.9999999999999995E-7</v>
      </c>
      <c r="AU49">
        <v>-3.6476000000000002</v>
      </c>
      <c r="AX49" s="2">
        <v>1.1368999999999999E-13</v>
      </c>
      <c r="AY49">
        <v>0.86802999999999997</v>
      </c>
      <c r="AZ49">
        <v>-3.5977999999999999</v>
      </c>
      <c r="BA49" s="2">
        <v>-9.7511000000000005E-7</v>
      </c>
      <c r="BB49" s="2">
        <v>-4.3643000000000002E-8</v>
      </c>
      <c r="BC49" s="2">
        <v>-1.6303E-7</v>
      </c>
      <c r="BD49">
        <v>1.5978000000000001</v>
      </c>
      <c r="BE49">
        <v>3.2730999999999999</v>
      </c>
      <c r="BF49" s="2">
        <v>9.9999999999999995E-7</v>
      </c>
      <c r="BG49">
        <v>-3.5977999999999999</v>
      </c>
      <c r="BJ49" s="2">
        <v>-1.1368999999999999E-13</v>
      </c>
      <c r="BK49">
        <v>0.85267999999999999</v>
      </c>
      <c r="BL49">
        <v>-3.1156000000000001</v>
      </c>
      <c r="BM49" s="2">
        <v>-7.6234000000000004E-7</v>
      </c>
      <c r="BN49" s="2">
        <v>-3.2870999999999997E-8</v>
      </c>
      <c r="BO49" s="2">
        <v>-1.3932000000000001E-7</v>
      </c>
      <c r="BP49">
        <v>1.1155999999999999</v>
      </c>
      <c r="BQ49">
        <v>3.2730999999999999</v>
      </c>
      <c r="BR49" s="2">
        <v>9.9999999999999995E-7</v>
      </c>
      <c r="BS49">
        <v>-3.1156000000000001</v>
      </c>
      <c r="BV49" s="2">
        <v>5.6842999999999997E-14</v>
      </c>
      <c r="BW49">
        <v>0.92327000000000004</v>
      </c>
      <c r="BX49">
        <v>-2.5367000000000002</v>
      </c>
      <c r="BY49" s="2">
        <v>-5.9581000000000004E-7</v>
      </c>
      <c r="BZ49" s="2">
        <v>-2.4876999999999998E-8</v>
      </c>
      <c r="CA49" s="2">
        <v>-1.1538E-7</v>
      </c>
      <c r="CB49">
        <v>0.53673999999999999</v>
      </c>
      <c r="CC49">
        <v>3.2730999999999999</v>
      </c>
      <c r="CD49" s="2">
        <v>9.9999999999999995E-7</v>
      </c>
      <c r="CE49">
        <v>-2.5367000000000002</v>
      </c>
      <c r="CH49" s="2">
        <v>-2.2736999999999999E-13</v>
      </c>
      <c r="CI49">
        <v>0.79810000000000003</v>
      </c>
      <c r="CJ49">
        <v>-2.2452999999999999</v>
      </c>
      <c r="CK49" s="2">
        <v>-3.6676999999999999E-7</v>
      </c>
      <c r="CL49" s="2">
        <v>-1.5443999999999999E-8</v>
      </c>
      <c r="CM49" s="2">
        <v>-9.7941000000000003E-8</v>
      </c>
      <c r="CN49">
        <v>0.24526000000000001</v>
      </c>
      <c r="CO49">
        <v>3.2730999999999999</v>
      </c>
      <c r="CP49" s="2">
        <v>9.9999999999999995E-7</v>
      </c>
      <c r="CQ49">
        <v>-2.2452999999999999</v>
      </c>
      <c r="CT49">
        <v>0</v>
      </c>
      <c r="CU49">
        <v>0.91993000000000003</v>
      </c>
      <c r="CV49">
        <v>-2.0396000000000001</v>
      </c>
      <c r="CW49" s="2">
        <v>-1.4950999999999999E-7</v>
      </c>
      <c r="CX49" s="2">
        <v>-6.7873000000000003E-9</v>
      </c>
      <c r="CY49" s="2">
        <v>-5.0788999999999999E-8</v>
      </c>
      <c r="CZ49">
        <v>3.9593000000000003E-2</v>
      </c>
      <c r="DA49">
        <v>3.2984</v>
      </c>
      <c r="DB49" s="2">
        <v>9.9999999999999995E-7</v>
      </c>
      <c r="DC49">
        <v>-2.0396000000000001</v>
      </c>
    </row>
    <row r="50" spans="4:107" x14ac:dyDescent="0.25">
      <c r="D50">
        <v>29</v>
      </c>
      <c r="E50">
        <v>14.5</v>
      </c>
      <c r="F50" s="2">
        <f>E50^2*$G$12/(4*$F$12*$E$12)</f>
        <v>0.14016666666666663</v>
      </c>
      <c r="G50">
        <f t="shared" si="9"/>
        <v>1.5231114736186839</v>
      </c>
      <c r="H50" s="2">
        <f>$D$12/(4*PI()*$E$12)*G50</f>
        <v>0.28056796285462327</v>
      </c>
      <c r="I50" s="1">
        <f t="shared" si="7"/>
        <v>-4.9116736111111088E-3</v>
      </c>
      <c r="J50" s="1">
        <f t="shared" si="7"/>
        <v>1.5298953729423858E-4</v>
      </c>
      <c r="K50" s="1">
        <f t="shared" si="7"/>
        <v>-4.0207562770142067E-6</v>
      </c>
      <c r="L50" s="1">
        <f t="shared" si="7"/>
        <v>9.0172160772505251E-8</v>
      </c>
      <c r="M50" s="1">
        <f t="shared" si="7"/>
        <v>-1.7554348891128913E-9</v>
      </c>
      <c r="N50" s="1">
        <f t="shared" si="7"/>
        <v>3.0128994729468188E-11</v>
      </c>
      <c r="O50" s="1">
        <f t="shared" si="7"/>
        <v>-4.6189945826140413E-13</v>
      </c>
      <c r="P50" s="1">
        <f t="shared" si="7"/>
        <v>6.3943612246558151E-15</v>
      </c>
      <c r="Q50" s="1">
        <f t="shared" si="7"/>
        <v>-8.0664866849033102E-17</v>
      </c>
      <c r="R50" s="1">
        <f t="shared" si="7"/>
        <v>9.3442359531731158E-19</v>
      </c>
      <c r="S50" s="1">
        <f t="shared" si="8"/>
        <v>-1.0005037824398668E-20</v>
      </c>
      <c r="T50" s="1">
        <f t="shared" si="8"/>
        <v>9.9576766986026943E-23</v>
      </c>
      <c r="U50" s="1">
        <f t="shared" si="8"/>
        <v>-9.2574217130802075E-25</v>
      </c>
      <c r="V50" s="1">
        <f t="shared" si="8"/>
        <v>8.0738432036893575E-27</v>
      </c>
      <c r="W50" s="1">
        <f t="shared" si="8"/>
        <v>-6.6309591155300285E-29</v>
      </c>
      <c r="X50" s="1">
        <f t="shared" si="8"/>
        <v>5.1456854589718589E-31</v>
      </c>
      <c r="Y50" s="1">
        <f t="shared" si="8"/>
        <v>-3.7843551958292516E-33</v>
      </c>
      <c r="Z50" s="1">
        <f t="shared" si="8"/>
        <v>2.6448554457277565E-35</v>
      </c>
      <c r="AG50">
        <v>38</v>
      </c>
      <c r="AH50">
        <f t="shared" ca="1" si="1"/>
        <v>3.2730999999999999</v>
      </c>
      <c r="AI50">
        <f t="shared" ca="1" si="2"/>
        <v>0.24526000000000001</v>
      </c>
      <c r="AL50" s="2">
        <v>1.1368999999999999E-13</v>
      </c>
      <c r="AM50">
        <v>0.82948</v>
      </c>
      <c r="AN50">
        <v>-3.6476000000000002</v>
      </c>
      <c r="AO50" s="2">
        <v>-9.5041E-7</v>
      </c>
      <c r="AP50" s="2">
        <v>-4.2973999999999998E-8</v>
      </c>
      <c r="AQ50" s="2">
        <v>-1.6912E-7</v>
      </c>
      <c r="AR50">
        <v>1.6476</v>
      </c>
      <c r="AS50">
        <v>3.2730999999999999</v>
      </c>
      <c r="AT50" s="2">
        <v>9.9999999999999995E-7</v>
      </c>
      <c r="AU50">
        <v>-3.6476000000000002</v>
      </c>
      <c r="AX50">
        <v>0</v>
      </c>
      <c r="AY50">
        <v>0.86802999999999997</v>
      </c>
      <c r="AZ50">
        <v>-3.5977999999999999</v>
      </c>
      <c r="BA50" s="2">
        <v>-9.7511000000000005E-7</v>
      </c>
      <c r="BB50" s="2">
        <v>-4.3643000000000002E-8</v>
      </c>
      <c r="BC50" s="2">
        <v>-1.6303E-7</v>
      </c>
      <c r="BD50">
        <v>1.5978000000000001</v>
      </c>
      <c r="BE50">
        <v>3.2730999999999999</v>
      </c>
      <c r="BF50" s="2">
        <v>9.9999999999999995E-7</v>
      </c>
      <c r="BG50">
        <v>-3.5977999999999999</v>
      </c>
      <c r="BJ50">
        <v>0</v>
      </c>
      <c r="BK50">
        <v>0.85267999999999999</v>
      </c>
      <c r="BL50">
        <v>-3.1156000000000001</v>
      </c>
      <c r="BM50" s="2">
        <v>-7.6234000000000004E-7</v>
      </c>
      <c r="BN50" s="2">
        <v>-3.2870999999999997E-8</v>
      </c>
      <c r="BO50" s="2">
        <v>-1.3932000000000001E-7</v>
      </c>
      <c r="BP50">
        <v>1.1155999999999999</v>
      </c>
      <c r="BQ50">
        <v>3.2730999999999999</v>
      </c>
      <c r="BR50" s="2">
        <v>9.9999999999999995E-7</v>
      </c>
      <c r="BS50">
        <v>-3.1156000000000001</v>
      </c>
      <c r="BV50" s="2">
        <v>-5.6842999999999997E-14</v>
      </c>
      <c r="BW50">
        <v>0.92301999999999995</v>
      </c>
      <c r="BX50">
        <v>-2.5352000000000001</v>
      </c>
      <c r="BY50" s="2">
        <v>-5.9554E-7</v>
      </c>
      <c r="BZ50" s="2">
        <v>-2.5179E-8</v>
      </c>
      <c r="CA50" s="2">
        <v>-1.128E-7</v>
      </c>
      <c r="CB50">
        <v>0.53522999999999998</v>
      </c>
      <c r="CC50">
        <v>3.2955999999999999</v>
      </c>
      <c r="CD50" s="2">
        <v>9.9999999999999995E-7</v>
      </c>
      <c r="CE50">
        <v>-2.5352000000000001</v>
      </c>
      <c r="CH50" s="2">
        <v>2.2736999999999999E-13</v>
      </c>
      <c r="CI50">
        <v>0.79810000000000003</v>
      </c>
      <c r="CJ50">
        <v>-2.2452999999999999</v>
      </c>
      <c r="CK50" s="2">
        <v>-3.6676999999999999E-7</v>
      </c>
      <c r="CL50" s="2">
        <v>-1.5443999999999999E-8</v>
      </c>
      <c r="CM50" s="2">
        <v>-9.7941000000000003E-8</v>
      </c>
      <c r="CN50">
        <v>0.24526000000000001</v>
      </c>
      <c r="CO50">
        <v>3.2730999999999999</v>
      </c>
      <c r="CP50" s="2">
        <v>9.9999999999999995E-7</v>
      </c>
      <c r="CQ50">
        <v>-2.2452999999999999</v>
      </c>
      <c r="CT50" s="2">
        <v>-5.6842999999999997E-14</v>
      </c>
      <c r="CU50">
        <v>0.92481000000000002</v>
      </c>
      <c r="CV50">
        <v>-2.0352000000000001</v>
      </c>
      <c r="CW50" s="2">
        <v>-1.4247999999999999E-7</v>
      </c>
      <c r="CX50" s="2">
        <v>-7.2922000000000001E-9</v>
      </c>
      <c r="CY50" s="2">
        <v>-4.2644000000000001E-8</v>
      </c>
      <c r="CZ50">
        <v>3.5163E-2</v>
      </c>
      <c r="DA50">
        <v>3.5929000000000002</v>
      </c>
      <c r="DB50" s="2">
        <v>9.9999999999999995E-7</v>
      </c>
      <c r="DC50">
        <v>-2.0352000000000001</v>
      </c>
    </row>
    <row r="51" spans="4:107" x14ac:dyDescent="0.25">
      <c r="D51">
        <v>30</v>
      </c>
      <c r="E51">
        <v>15</v>
      </c>
      <c r="F51" s="2">
        <f>E51^2*$G$12/(4*$F$12*$E$12)</f>
        <v>0.15</v>
      </c>
      <c r="G51">
        <f t="shared" si="9"/>
        <v>1.4644616705202771</v>
      </c>
      <c r="H51" s="2">
        <f>$D$12/(4*PI()*$E$12)*G51</f>
        <v>0.26976425212027394</v>
      </c>
      <c r="I51" s="1">
        <f t="shared" si="7"/>
        <v>-5.6249999999999998E-3</v>
      </c>
      <c r="J51" s="1">
        <f t="shared" si="7"/>
        <v>1.875E-4</v>
      </c>
      <c r="K51" s="1">
        <f t="shared" si="7"/>
        <v>-5.2734374999999994E-6</v>
      </c>
      <c r="L51" s="1">
        <f t="shared" si="7"/>
        <v>1.2656250000000001E-7</v>
      </c>
      <c r="M51" s="1">
        <f t="shared" si="7"/>
        <v>-2.63671875E-9</v>
      </c>
      <c r="N51" s="1">
        <f t="shared" si="7"/>
        <v>4.8429528061224484E-11</v>
      </c>
      <c r="O51" s="1">
        <f t="shared" si="7"/>
        <v>-7.9454694475446417E-13</v>
      </c>
      <c r="P51" s="1">
        <f t="shared" si="7"/>
        <v>1.1771065848214285E-14</v>
      </c>
      <c r="Q51" s="1">
        <f t="shared" si="7"/>
        <v>-1.5890938895089284E-16</v>
      </c>
      <c r="R51" s="1">
        <f t="shared" si="7"/>
        <v>1.9699511026970187E-18</v>
      </c>
      <c r="S51" s="1">
        <f t="shared" si="8"/>
        <v>-2.2572356385070002E-20</v>
      </c>
      <c r="T51" s="1">
        <f t="shared" si="8"/>
        <v>2.4041563013684027E-22</v>
      </c>
      <c r="U51" s="1">
        <f t="shared" si="8"/>
        <v>-2.3918901977899923E-24</v>
      </c>
      <c r="V51" s="1">
        <f t="shared" si="8"/>
        <v>2.2324308512706595E-26</v>
      </c>
      <c r="W51" s="1">
        <f t="shared" si="8"/>
        <v>-1.9620974278746028E-28</v>
      </c>
      <c r="X51" s="1">
        <f t="shared" si="8"/>
        <v>1.6294234695152412E-30</v>
      </c>
      <c r="Y51" s="1">
        <f t="shared" si="8"/>
        <v>-1.2824166195258841E-32</v>
      </c>
      <c r="Z51" s="1">
        <f t="shared" si="8"/>
        <v>9.5914816418833453E-35</v>
      </c>
      <c r="AG51">
        <v>39</v>
      </c>
      <c r="AH51">
        <f t="shared" ca="1" si="1"/>
        <v>3.2730999999999999</v>
      </c>
      <c r="AI51">
        <f t="shared" ca="1" si="2"/>
        <v>0.24526000000000001</v>
      </c>
      <c r="AL51" s="2">
        <v>2.2736999999999999E-13</v>
      </c>
      <c r="AM51">
        <v>0.82948</v>
      </c>
      <c r="AN51">
        <v>-3.6476000000000002</v>
      </c>
      <c r="AO51" s="2">
        <v>-9.5041E-7</v>
      </c>
      <c r="AP51" s="2">
        <v>-4.2973999999999998E-8</v>
      </c>
      <c r="AQ51" s="2">
        <v>-1.6912E-7</v>
      </c>
      <c r="AR51">
        <v>1.6476</v>
      </c>
      <c r="AS51">
        <v>3.2730999999999999</v>
      </c>
      <c r="AT51" s="2">
        <v>9.9999999999999995E-7</v>
      </c>
      <c r="AU51">
        <v>-3.6476000000000002</v>
      </c>
      <c r="AX51" s="2">
        <v>1.1368999999999999E-13</v>
      </c>
      <c r="AY51">
        <v>0.86802999999999997</v>
      </c>
      <c r="AZ51">
        <v>-3.5977999999999999</v>
      </c>
      <c r="BA51" s="2">
        <v>-9.7511000000000005E-7</v>
      </c>
      <c r="BB51" s="2">
        <v>-4.3643000000000002E-8</v>
      </c>
      <c r="BC51" s="2">
        <v>-1.6303E-7</v>
      </c>
      <c r="BD51">
        <v>1.5978000000000001</v>
      </c>
      <c r="BE51">
        <v>3.2730999999999999</v>
      </c>
      <c r="BF51" s="2">
        <v>9.9999999999999995E-7</v>
      </c>
      <c r="BG51">
        <v>-3.5977999999999999</v>
      </c>
      <c r="BJ51">
        <v>0</v>
      </c>
      <c r="BK51">
        <v>0.85267999999999999</v>
      </c>
      <c r="BL51">
        <v>-3.1156000000000001</v>
      </c>
      <c r="BM51" s="2">
        <v>-7.6234000000000004E-7</v>
      </c>
      <c r="BN51" s="2">
        <v>-3.2870999999999997E-8</v>
      </c>
      <c r="BO51" s="2">
        <v>-1.3932000000000001E-7</v>
      </c>
      <c r="BP51">
        <v>1.1155999999999999</v>
      </c>
      <c r="BQ51">
        <v>3.2730999999999999</v>
      </c>
      <c r="BR51" s="2">
        <v>9.9999999999999995E-7</v>
      </c>
      <c r="BS51">
        <v>-3.1156000000000001</v>
      </c>
      <c r="BV51">
        <v>0</v>
      </c>
      <c r="BW51">
        <v>0.94296999999999997</v>
      </c>
      <c r="BX51">
        <v>-2.5160999999999998</v>
      </c>
      <c r="BY51" s="2">
        <v>-6.1193E-7</v>
      </c>
      <c r="BZ51" s="2">
        <v>-2.9738999999999999E-8</v>
      </c>
      <c r="CA51" s="2">
        <v>-1.0174E-7</v>
      </c>
      <c r="CB51">
        <v>0.51614000000000004</v>
      </c>
      <c r="CC51">
        <v>3.5929000000000002</v>
      </c>
      <c r="CD51" s="2">
        <v>9.9999999999999995E-7</v>
      </c>
      <c r="CE51">
        <v>-2.5160999999999998</v>
      </c>
      <c r="CH51" s="2">
        <v>2.2736999999999999E-13</v>
      </c>
      <c r="CI51">
        <v>0.79810000000000003</v>
      </c>
      <c r="CJ51">
        <v>-2.2452999999999999</v>
      </c>
      <c r="CK51" s="2">
        <v>-3.6676999999999999E-7</v>
      </c>
      <c r="CL51" s="2">
        <v>-1.5443999999999999E-8</v>
      </c>
      <c r="CM51" s="2">
        <v>-9.7941000000000003E-8</v>
      </c>
      <c r="CN51">
        <v>0.24526000000000001</v>
      </c>
      <c r="CO51">
        <v>3.2730999999999999</v>
      </c>
      <c r="CP51" s="2">
        <v>9.9999999999999995E-7</v>
      </c>
      <c r="CQ51">
        <v>-2.2452999999999999</v>
      </c>
      <c r="CT51" s="2">
        <v>-5.6842999999999997E-14</v>
      </c>
      <c r="CU51">
        <v>0.92481000000000002</v>
      </c>
      <c r="CV51">
        <v>-2.0352000000000001</v>
      </c>
      <c r="CW51" s="2">
        <v>-1.4247999999999999E-7</v>
      </c>
      <c r="CX51" s="2">
        <v>-7.2922000000000001E-9</v>
      </c>
      <c r="CY51" s="2">
        <v>-4.2644000000000001E-8</v>
      </c>
      <c r="CZ51">
        <v>3.5163E-2</v>
      </c>
      <c r="DA51">
        <v>3.5929000000000002</v>
      </c>
      <c r="DB51" s="2">
        <v>9.9999999999999995E-7</v>
      </c>
      <c r="DC51">
        <v>-2.0352000000000001</v>
      </c>
    </row>
    <row r="52" spans="4:107" x14ac:dyDescent="0.25">
      <c r="D52">
        <v>31</v>
      </c>
      <c r="E52">
        <v>15.5</v>
      </c>
      <c r="F52" s="2">
        <f>E52^2*$G$12/(4*$F$12*$E$12)</f>
        <v>0.16016666666666662</v>
      </c>
      <c r="G52">
        <f t="shared" si="9"/>
        <v>1.4082995848214932</v>
      </c>
      <c r="H52" s="2">
        <f>$D$12/(4*PI()*$E$12)*G52</f>
        <v>0.25941879661875528</v>
      </c>
      <c r="I52" s="1">
        <f t="shared" si="7"/>
        <v>-6.4133402777777748E-3</v>
      </c>
      <c r="J52" s="1">
        <f t="shared" si="7"/>
        <v>2.2826740766460887E-4</v>
      </c>
      <c r="K52" s="1">
        <f t="shared" si="7"/>
        <v>-6.8551555864277835E-6</v>
      </c>
      <c r="L52" s="1">
        <f t="shared" si="7"/>
        <v>1.7567478716152263E-7</v>
      </c>
      <c r="M52" s="1">
        <f t="shared" si="7"/>
        <v>-3.9079507051440561E-9</v>
      </c>
      <c r="N52" s="1">
        <f t="shared" si="7"/>
        <v>7.6643686278437474E-11</v>
      </c>
      <c r="O52" s="1">
        <f t="shared" si="7"/>
        <v>-1.3426616604037729E-12</v>
      </c>
      <c r="P52" s="1">
        <f t="shared" si="7"/>
        <v>2.1239470874864614E-14</v>
      </c>
      <c r="Q52" s="1">
        <f t="shared" si="7"/>
        <v>-3.0616697266117336E-16</v>
      </c>
      <c r="R52" s="1">
        <f t="shared" si="7"/>
        <v>4.0527060706251724E-18</v>
      </c>
      <c r="S52" s="1">
        <f t="shared" si="8"/>
        <v>-4.9584671148817925E-20</v>
      </c>
      <c r="T52" s="1">
        <f t="shared" si="8"/>
        <v>5.639156091599291E-22</v>
      </c>
      <c r="U52" s="1">
        <f t="shared" si="8"/>
        <v>-5.9906443071726136E-24</v>
      </c>
      <c r="V52" s="1">
        <f t="shared" si="8"/>
        <v>5.9702317413852088E-26</v>
      </c>
      <c r="W52" s="1">
        <f t="shared" si="8"/>
        <v>-5.6029225619835782E-28</v>
      </c>
      <c r="X52" s="1">
        <f t="shared" si="8"/>
        <v>4.9683124171314587E-30</v>
      </c>
      <c r="Y52" s="1">
        <f t="shared" si="8"/>
        <v>-4.1752736604257514E-32</v>
      </c>
      <c r="Z52" s="1">
        <f t="shared" si="8"/>
        <v>3.3344360008330856E-34</v>
      </c>
      <c r="AG52">
        <v>40</v>
      </c>
      <c r="AH52">
        <f t="shared" ca="1" si="1"/>
        <v>3.4255</v>
      </c>
      <c r="AI52">
        <f t="shared" ca="1" si="2"/>
        <v>0.23830999999999999</v>
      </c>
      <c r="AL52" s="2">
        <v>-2.2736999999999999E-13</v>
      </c>
      <c r="AM52">
        <v>0.82459000000000005</v>
      </c>
      <c r="AN52">
        <v>-3.6375000000000002</v>
      </c>
      <c r="AO52" s="2">
        <v>-9.2926E-7</v>
      </c>
      <c r="AP52" s="2">
        <v>-4.3420000000000001E-8</v>
      </c>
      <c r="AQ52" s="2">
        <v>-1.5412999999999999E-7</v>
      </c>
      <c r="AR52">
        <v>1.6375</v>
      </c>
      <c r="AS52">
        <v>3.3610000000000002</v>
      </c>
      <c r="AT52" s="2">
        <v>9.9999999999999995E-7</v>
      </c>
      <c r="AU52">
        <v>-3.6375000000000002</v>
      </c>
      <c r="AX52">
        <v>0</v>
      </c>
      <c r="AY52">
        <v>0.86585000000000001</v>
      </c>
      <c r="AZ52">
        <v>-3.5912000000000002</v>
      </c>
      <c r="BA52" s="2">
        <v>-9.6298000000000001E-7</v>
      </c>
      <c r="BB52" s="2">
        <v>-4.4049E-8</v>
      </c>
      <c r="BC52" s="2">
        <v>-1.5340000000000001E-7</v>
      </c>
      <c r="BD52">
        <v>1.5911999999999999</v>
      </c>
      <c r="BE52">
        <v>3.3313999999999999</v>
      </c>
      <c r="BF52" s="2">
        <v>9.9999999999999995E-7</v>
      </c>
      <c r="BG52">
        <v>-3.5912000000000002</v>
      </c>
      <c r="BJ52" s="2">
        <v>-1.1368999999999999E-13</v>
      </c>
      <c r="BK52">
        <v>0.85024</v>
      </c>
      <c r="BL52">
        <v>-3.1092</v>
      </c>
      <c r="BM52" s="2">
        <v>-7.5606999999999997E-7</v>
      </c>
      <c r="BN52" s="2">
        <v>-3.3738000000000001E-8</v>
      </c>
      <c r="BO52" s="2">
        <v>-1.2958E-7</v>
      </c>
      <c r="BP52">
        <v>1.1092</v>
      </c>
      <c r="BQ52">
        <v>3.343</v>
      </c>
      <c r="BR52" s="2">
        <v>9.9999999999999995E-7</v>
      </c>
      <c r="BS52">
        <v>-3.1092</v>
      </c>
      <c r="BV52">
        <v>0</v>
      </c>
      <c r="BW52">
        <v>0.94296999999999997</v>
      </c>
      <c r="BX52">
        <v>-2.5160999999999998</v>
      </c>
      <c r="BY52" s="2">
        <v>-6.1193E-7</v>
      </c>
      <c r="BZ52" s="2">
        <v>-2.9738999999999999E-8</v>
      </c>
      <c r="CA52" s="2">
        <v>-1.0174E-7</v>
      </c>
      <c r="CB52">
        <v>0.51614000000000004</v>
      </c>
      <c r="CC52">
        <v>3.5929000000000002</v>
      </c>
      <c r="CD52" s="2">
        <v>9.9999999999999995E-7</v>
      </c>
      <c r="CE52">
        <v>-2.5160999999999998</v>
      </c>
      <c r="CH52">
        <v>0</v>
      </c>
      <c r="CI52">
        <v>0.79259000000000002</v>
      </c>
      <c r="CJ52">
        <v>-2.2383000000000002</v>
      </c>
      <c r="CK52" s="2">
        <v>-3.6357999999999998E-7</v>
      </c>
      <c r="CL52" s="2">
        <v>-1.6817000000000001E-8</v>
      </c>
      <c r="CM52" s="2">
        <v>-8.6526000000000003E-8</v>
      </c>
      <c r="CN52">
        <v>0.23830999999999999</v>
      </c>
      <c r="CO52">
        <v>3.4255</v>
      </c>
      <c r="CP52" s="2">
        <v>9.9999999999999995E-7</v>
      </c>
      <c r="CQ52">
        <v>-2.2383000000000002</v>
      </c>
      <c r="CT52">
        <v>0</v>
      </c>
      <c r="CU52">
        <v>0.92481000000000002</v>
      </c>
      <c r="CV52">
        <v>-2.0352000000000001</v>
      </c>
      <c r="CW52" s="2">
        <v>-1.4247999999999999E-7</v>
      </c>
      <c r="CX52" s="2">
        <v>-7.2922000000000001E-9</v>
      </c>
      <c r="CY52" s="2">
        <v>-4.2643E-8</v>
      </c>
      <c r="CZ52">
        <v>3.5163E-2</v>
      </c>
      <c r="DA52">
        <v>3.5929000000000002</v>
      </c>
      <c r="DB52" s="2">
        <v>9.9999999999999995E-7</v>
      </c>
      <c r="DC52">
        <v>-2.0352000000000001</v>
      </c>
    </row>
    <row r="53" spans="4:107" x14ac:dyDescent="0.25">
      <c r="D53">
        <v>32</v>
      </c>
      <c r="E53">
        <v>16</v>
      </c>
      <c r="F53" s="2">
        <f>E53^2*$G$12/(4*$F$12*$E$12)</f>
        <v>0.17066666666666663</v>
      </c>
      <c r="G53">
        <f t="shared" si="9"/>
        <v>1.3544797330980434</v>
      </c>
      <c r="H53" s="2">
        <f>$D$12/(4*PI()*$E$12)*G53</f>
        <v>0.24950479726891744</v>
      </c>
      <c r="I53" s="1">
        <f t="shared" si="7"/>
        <v>-7.281777777777775E-3</v>
      </c>
      <c r="J53" s="1">
        <f t="shared" si="7"/>
        <v>2.7616816460905336E-4</v>
      </c>
      <c r="K53" s="1">
        <f t="shared" si="7"/>
        <v>-8.8373812674897055E-6</v>
      </c>
      <c r="L53" s="1">
        <f t="shared" si="7"/>
        <v>2.4131942447758552E-7</v>
      </c>
      <c r="M53" s="1">
        <f t="shared" si="7"/>
        <v>-5.7201641357649888E-9</v>
      </c>
      <c r="N53" s="1">
        <f t="shared" si="7"/>
        <v>1.1953975663312954E-10</v>
      </c>
      <c r="O53" s="1">
        <f t="shared" si="7"/>
        <v>-2.2314087904850842E-12</v>
      </c>
      <c r="P53" s="1">
        <f t="shared" si="7"/>
        <v>3.7612553110398778E-14</v>
      </c>
      <c r="Q53" s="1">
        <f t="shared" si="7"/>
        <v>-5.7772881577572513E-16</v>
      </c>
      <c r="R53" s="1">
        <f t="shared" si="7"/>
        <v>8.1486819194813002E-18</v>
      </c>
      <c r="S53" s="1">
        <f t="shared" si="8"/>
        <v>-1.0623466798731174E-19</v>
      </c>
      <c r="T53" s="1">
        <f t="shared" si="8"/>
        <v>1.2873881659054106E-21</v>
      </c>
      <c r="U53" s="1">
        <f t="shared" si="8"/>
        <v>-1.4572883728344239E-23</v>
      </c>
      <c r="V53" s="1">
        <f t="shared" si="8"/>
        <v>1.5475323046632812E-25</v>
      </c>
      <c r="W53" s="1">
        <f t="shared" si="8"/>
        <v>-1.5475323046632808E-27</v>
      </c>
      <c r="X53" s="1">
        <f t="shared" si="8"/>
        <v>1.4622127612227905E-29</v>
      </c>
      <c r="Y53" s="1">
        <f t="shared" si="8"/>
        <v>-1.30937241498798E-31</v>
      </c>
      <c r="Z53" s="1">
        <f t="shared" si="8"/>
        <v>1.1142360273803529E-33</v>
      </c>
      <c r="AG53">
        <v>41</v>
      </c>
      <c r="AH53">
        <f t="shared" ca="1" si="1"/>
        <v>3.5929000000000002</v>
      </c>
      <c r="AI53">
        <f t="shared" ca="1" si="2"/>
        <v>0.23096</v>
      </c>
      <c r="AL53">
        <v>0</v>
      </c>
      <c r="AM53">
        <v>0.85967000000000005</v>
      </c>
      <c r="AN53">
        <v>-3.6118999999999999</v>
      </c>
      <c r="AO53" s="2">
        <v>-9.4410999999999995E-7</v>
      </c>
      <c r="AP53" s="2">
        <v>-4.7250000000000003E-8</v>
      </c>
      <c r="AQ53" s="2">
        <v>-1.3876999999999999E-7</v>
      </c>
      <c r="AR53">
        <v>1.6119000000000001</v>
      </c>
      <c r="AS53">
        <v>3.5929000000000002</v>
      </c>
      <c r="AT53" s="2">
        <v>9.9999999999999995E-7</v>
      </c>
      <c r="AU53">
        <v>-3.6118999999999999</v>
      </c>
      <c r="AX53">
        <v>0</v>
      </c>
      <c r="AY53">
        <v>0.90312999999999999</v>
      </c>
      <c r="AZ53">
        <v>-3.5627</v>
      </c>
      <c r="BA53" s="2">
        <v>-9.7621999999999999E-7</v>
      </c>
      <c r="BB53" s="2">
        <v>-4.8794E-8</v>
      </c>
      <c r="BC53" s="2">
        <v>-1.4212E-7</v>
      </c>
      <c r="BD53">
        <v>1.5627</v>
      </c>
      <c r="BE53">
        <v>3.5929000000000002</v>
      </c>
      <c r="BF53" s="2">
        <v>9.9999999999999995E-7</v>
      </c>
      <c r="BG53">
        <v>-3.5627</v>
      </c>
      <c r="BJ53">
        <v>0</v>
      </c>
      <c r="BK53">
        <v>0.88007999999999997</v>
      </c>
      <c r="BL53">
        <v>-3.0872999999999999</v>
      </c>
      <c r="BM53" s="2">
        <v>-7.7670000000000001E-7</v>
      </c>
      <c r="BN53" s="2">
        <v>-3.8167E-8</v>
      </c>
      <c r="BO53" s="2">
        <v>-1.1901E-7</v>
      </c>
      <c r="BP53">
        <v>1.0872999999999999</v>
      </c>
      <c r="BQ53">
        <v>3.5929000000000002</v>
      </c>
      <c r="BR53" s="2">
        <v>9.9999999999999995E-7</v>
      </c>
      <c r="BS53">
        <v>-3.0872999999999999</v>
      </c>
      <c r="BV53">
        <v>0</v>
      </c>
      <c r="BW53">
        <v>0.94296999999999997</v>
      </c>
      <c r="BX53">
        <v>-2.5160999999999998</v>
      </c>
      <c r="BY53" s="2">
        <v>-6.1193E-7</v>
      </c>
      <c r="BZ53" s="2">
        <v>-2.9738999999999999E-8</v>
      </c>
      <c r="CA53" s="2">
        <v>-1.0174E-7</v>
      </c>
      <c r="CB53">
        <v>0.51614000000000004</v>
      </c>
      <c r="CC53">
        <v>3.5929000000000002</v>
      </c>
      <c r="CD53" s="2">
        <v>9.9999999999999995E-7</v>
      </c>
      <c r="CE53">
        <v>-2.5160999999999998</v>
      </c>
      <c r="CH53">
        <v>0</v>
      </c>
      <c r="CI53">
        <v>0.79832999999999998</v>
      </c>
      <c r="CJ53">
        <v>-2.2309999999999999</v>
      </c>
      <c r="CK53" s="2">
        <v>-3.6619000000000003E-7</v>
      </c>
      <c r="CL53" s="2">
        <v>-1.7917999999999999E-8</v>
      </c>
      <c r="CM53" s="2">
        <v>-8.2394000000000003E-8</v>
      </c>
      <c r="CN53">
        <v>0.23096</v>
      </c>
      <c r="CO53">
        <v>3.5929000000000002</v>
      </c>
      <c r="CP53" s="2">
        <v>9.9999999999999995E-7</v>
      </c>
      <c r="CQ53">
        <v>-2.2309999999999999</v>
      </c>
      <c r="CT53" s="2">
        <v>-5.6842999999999997E-14</v>
      </c>
      <c r="CU53">
        <v>0.92874999999999996</v>
      </c>
      <c r="CV53">
        <v>-2.0306999999999999</v>
      </c>
      <c r="CW53" s="2">
        <v>-1.3281000000000001E-7</v>
      </c>
      <c r="CX53" s="2">
        <v>-5.4601999999999998E-9</v>
      </c>
      <c r="CY53" s="2">
        <v>-3.5928999999999997E-8</v>
      </c>
      <c r="CZ53">
        <v>3.0682000000000001E-2</v>
      </c>
      <c r="DA53">
        <v>3.9079999999999999</v>
      </c>
      <c r="DB53" s="2">
        <v>9.9999999999999995E-7</v>
      </c>
      <c r="DC53">
        <v>-2.0306999999999999</v>
      </c>
    </row>
    <row r="54" spans="4:107" x14ac:dyDescent="0.25">
      <c r="D54">
        <v>33</v>
      </c>
      <c r="E54">
        <v>16.5</v>
      </c>
      <c r="F54" s="2">
        <f>E54^2*$G$12/(4*$F$12*$E$12)</f>
        <v>0.18149999999999997</v>
      </c>
      <c r="G54">
        <f t="shared" si="9"/>
        <v>1.3028695816572864</v>
      </c>
      <c r="H54" s="2">
        <f>$D$12/(4*PI()*$E$12)*G54</f>
        <v>0.23999784042225336</v>
      </c>
      <c r="I54" s="1">
        <f t="shared" ref="I54:X79" si="10">I$21*$F54^I$20/(I$20*FACT(I$20))</f>
        <v>-8.2355624999999964E-3</v>
      </c>
      <c r="J54" s="1">
        <f t="shared" si="10"/>
        <v>3.3216768749999982E-4</v>
      </c>
      <c r="K54" s="1">
        <f t="shared" si="10"/>
        <v>-1.1304081615234365E-5</v>
      </c>
      <c r="L54" s="1">
        <f t="shared" si="10"/>
        <v>3.282705301064059E-7</v>
      </c>
      <c r="M54" s="1">
        <f t="shared" si="10"/>
        <v>-8.2751529464323134E-9</v>
      </c>
      <c r="N54" s="1">
        <f t="shared" si="10"/>
        <v>1.8391105221764872E-10</v>
      </c>
      <c r="O54" s="1">
        <f t="shared" si="10"/>
        <v>-3.6509217475394169E-12</v>
      </c>
      <c r="P54" s="1">
        <f t="shared" si="10"/>
        <v>6.544615280774361E-14</v>
      </c>
      <c r="Q54" s="1">
        <f t="shared" si="10"/>
        <v>-1.0690629061144916E-15</v>
      </c>
      <c r="R54" s="1">
        <f t="shared" si="10"/>
        <v>1.6035943591717368E-17</v>
      </c>
      <c r="S54" s="1">
        <f t="shared" si="8"/>
        <v>-2.2233167625599805E-19</v>
      </c>
      <c r="T54" s="1">
        <f t="shared" si="8"/>
        <v>2.8653159223997852E-21</v>
      </c>
      <c r="U54" s="1">
        <f t="shared" si="8"/>
        <v>-3.4493433259705566E-23</v>
      </c>
      <c r="V54" s="1">
        <f t="shared" si="8"/>
        <v>3.8954583961294149E-25</v>
      </c>
      <c r="W54" s="1">
        <f t="shared" si="8"/>
        <v>-4.1427287044774722E-27</v>
      </c>
      <c r="X54" s="1">
        <f t="shared" si="8"/>
        <v>4.1627972864368779E-29</v>
      </c>
      <c r="Y54" s="1">
        <f t="shared" si="8"/>
        <v>-3.9642935269447481E-31</v>
      </c>
      <c r="Z54" s="1">
        <f t="shared" si="8"/>
        <v>3.587630734772435E-33</v>
      </c>
      <c r="AG54">
        <v>42</v>
      </c>
      <c r="AH54">
        <f t="shared" ca="1" si="1"/>
        <v>3.5929000000000002</v>
      </c>
      <c r="AI54">
        <f t="shared" ca="1" si="2"/>
        <v>0.23096</v>
      </c>
      <c r="AL54" s="2">
        <v>1.1368999999999999E-13</v>
      </c>
      <c r="AM54">
        <v>0.85967000000000005</v>
      </c>
      <c r="AN54">
        <v>-3.6118999999999999</v>
      </c>
      <c r="AO54" s="2">
        <v>-9.4410999999999995E-7</v>
      </c>
      <c r="AP54" s="2">
        <v>-4.7250999999999997E-8</v>
      </c>
      <c r="AQ54" s="2">
        <v>-1.3876999999999999E-7</v>
      </c>
      <c r="AR54">
        <v>1.6119000000000001</v>
      </c>
      <c r="AS54">
        <v>3.5929000000000002</v>
      </c>
      <c r="AT54" s="2">
        <v>9.9999999999999995E-7</v>
      </c>
      <c r="AU54">
        <v>-3.6118999999999999</v>
      </c>
      <c r="AX54" s="2">
        <v>1.1368999999999999E-13</v>
      </c>
      <c r="AY54">
        <v>0.90312999999999999</v>
      </c>
      <c r="AZ54">
        <v>-3.5627</v>
      </c>
      <c r="BA54" s="2">
        <v>-9.7621999999999999E-7</v>
      </c>
      <c r="BB54" s="2">
        <v>-4.8794E-8</v>
      </c>
      <c r="BC54" s="2">
        <v>-1.4212E-7</v>
      </c>
      <c r="BD54">
        <v>1.5627</v>
      </c>
      <c r="BE54">
        <v>3.5929000000000002</v>
      </c>
      <c r="BF54" s="2">
        <v>9.9999999999999995E-7</v>
      </c>
      <c r="BG54">
        <v>-3.5627</v>
      </c>
      <c r="BJ54" s="2">
        <v>-1.1368999999999999E-13</v>
      </c>
      <c r="BK54">
        <v>0.88007999999999997</v>
      </c>
      <c r="BL54">
        <v>-3.0872999999999999</v>
      </c>
      <c r="BM54" s="2">
        <v>-7.7670000000000001E-7</v>
      </c>
      <c r="BN54" s="2">
        <v>-3.8167E-8</v>
      </c>
      <c r="BO54" s="2">
        <v>-1.1901E-7</v>
      </c>
      <c r="BP54">
        <v>1.0872999999999999</v>
      </c>
      <c r="BQ54">
        <v>3.5929000000000002</v>
      </c>
      <c r="BR54" s="2">
        <v>9.9999999999999995E-7</v>
      </c>
      <c r="BS54">
        <v>-3.0872999999999999</v>
      </c>
      <c r="BV54" s="2">
        <v>-7.1053999999999999E-15</v>
      </c>
      <c r="BW54">
        <v>0.95455999999999996</v>
      </c>
      <c r="BX54">
        <v>-2.5</v>
      </c>
      <c r="BY54" s="2">
        <v>-6.1366999999999996E-7</v>
      </c>
      <c r="BZ54" s="2">
        <v>-2.2938E-8</v>
      </c>
      <c r="CA54" s="2">
        <v>-9.3444E-8</v>
      </c>
      <c r="CB54">
        <v>0.5</v>
      </c>
      <c r="CC54">
        <v>3.8407</v>
      </c>
      <c r="CD54" s="2">
        <v>9.9999999999999995E-7</v>
      </c>
      <c r="CE54">
        <v>-2.5</v>
      </c>
      <c r="CH54" s="2">
        <v>-2.2736999999999999E-13</v>
      </c>
      <c r="CI54">
        <v>0.79832999999999998</v>
      </c>
      <c r="CJ54">
        <v>-2.2309999999999999</v>
      </c>
      <c r="CK54" s="2">
        <v>-3.6619000000000003E-7</v>
      </c>
      <c r="CL54" s="2">
        <v>-1.7917999999999999E-8</v>
      </c>
      <c r="CM54" s="2">
        <v>-8.2394000000000003E-8</v>
      </c>
      <c r="CN54">
        <v>0.23096</v>
      </c>
      <c r="CO54">
        <v>3.5929000000000002</v>
      </c>
      <c r="CP54" s="2">
        <v>9.9999999999999995E-7</v>
      </c>
      <c r="CQ54">
        <v>-2.2309999999999999</v>
      </c>
      <c r="CT54">
        <v>0</v>
      </c>
      <c r="CU54">
        <v>0.92869999999999997</v>
      </c>
      <c r="CV54">
        <v>-2.0304000000000002</v>
      </c>
      <c r="CW54" s="2">
        <v>-1.3183999999999999E-7</v>
      </c>
      <c r="CX54" s="2">
        <v>-5.3054000000000003E-9</v>
      </c>
      <c r="CY54" s="2">
        <v>-3.4889999999999997E-8</v>
      </c>
      <c r="CZ54">
        <v>3.0355E-2</v>
      </c>
      <c r="DA54">
        <v>3.9287000000000001</v>
      </c>
      <c r="DB54" s="2">
        <v>9.9999999999999995E-7</v>
      </c>
      <c r="DC54">
        <v>-2.0304000000000002</v>
      </c>
    </row>
    <row r="55" spans="4:107" x14ac:dyDescent="0.25">
      <c r="D55">
        <v>34</v>
      </c>
      <c r="E55">
        <v>17</v>
      </c>
      <c r="F55" s="2">
        <f>E55^2*$G$12/(4*$F$12*$E$12)</f>
        <v>0.19266666666666662</v>
      </c>
      <c r="G55">
        <f t="shared" si="9"/>
        <v>1.2533479933614442</v>
      </c>
      <c r="H55" s="2">
        <f>$D$12/(4*PI()*$E$12)*G55</f>
        <v>0.23087561175669197</v>
      </c>
      <c r="I55" s="1">
        <f t="shared" si="10"/>
        <v>-9.280111111111107E-3</v>
      </c>
      <c r="J55" s="1">
        <f t="shared" si="10"/>
        <v>3.9732623868312728E-4</v>
      </c>
      <c r="K55" s="1">
        <f t="shared" si="10"/>
        <v>-1.4353410372427971E-5</v>
      </c>
      <c r="L55" s="1">
        <f t="shared" si="10"/>
        <v>4.4246779708071284E-7</v>
      </c>
      <c r="M55" s="1">
        <f t="shared" si="10"/>
        <v>-1.1840110495956109E-8</v>
      </c>
      <c r="N55" s="1">
        <f t="shared" si="10"/>
        <v>2.793299537413318E-10</v>
      </c>
      <c r="O55" s="1">
        <f t="shared" si="10"/>
        <v>-5.8862968376949386E-12</v>
      </c>
      <c r="P55" s="1">
        <f t="shared" si="10"/>
        <v>1.1200920402263946E-13</v>
      </c>
      <c r="Q55" s="1">
        <f t="shared" si="10"/>
        <v>-1.9422395977525679E-15</v>
      </c>
      <c r="R55" s="1">
        <f t="shared" si="10"/>
        <v>3.0926018939421052E-17</v>
      </c>
      <c r="S55" s="1">
        <f t="shared" si="10"/>
        <v>-4.5515654726120134E-19</v>
      </c>
      <c r="T55" s="1">
        <f t="shared" si="10"/>
        <v>6.2267570252538298E-21</v>
      </c>
      <c r="U55" s="1">
        <f t="shared" si="10"/>
        <v>-7.957117736013141E-23</v>
      </c>
      <c r="V55" s="1">
        <f t="shared" si="10"/>
        <v>9.5391106251582689E-25</v>
      </c>
      <c r="W55" s="1">
        <f t="shared" si="10"/>
        <v>-1.0768761604182576E-26</v>
      </c>
      <c r="X55" s="1">
        <f t="shared" si="10"/>
        <v>1.1486679044461412E-28</v>
      </c>
      <c r="Y55" s="1">
        <f t="shared" ref="S55:AF87" si="11">Y$21*$F55^Y$20/(Y$20*FACT(Y$20))</f>
        <v>-1.1611945297415412E-30</v>
      </c>
      <c r="Z55" s="1">
        <f t="shared" si="11"/>
        <v>1.1155187338348099E-32</v>
      </c>
      <c r="AG55">
        <v>43</v>
      </c>
      <c r="AH55">
        <f t="shared" ca="1" si="1"/>
        <v>3.5929000000000002</v>
      </c>
      <c r="AI55">
        <f t="shared" ca="1" si="2"/>
        <v>0.23096</v>
      </c>
      <c r="AL55">
        <v>0</v>
      </c>
      <c r="AM55">
        <v>0.85967000000000005</v>
      </c>
      <c r="AN55">
        <v>-3.6118999999999999</v>
      </c>
      <c r="AO55" s="2">
        <v>-9.4410999999999995E-7</v>
      </c>
      <c r="AP55" s="2">
        <v>-4.7250000000000003E-8</v>
      </c>
      <c r="AQ55" s="2">
        <v>-1.3876999999999999E-7</v>
      </c>
      <c r="AR55">
        <v>1.6119000000000001</v>
      </c>
      <c r="AS55">
        <v>3.5929000000000002</v>
      </c>
      <c r="AT55" s="2">
        <v>9.9999999999999995E-7</v>
      </c>
      <c r="AU55">
        <v>-3.6118999999999999</v>
      </c>
      <c r="AX55">
        <v>0</v>
      </c>
      <c r="AY55">
        <v>0.90312999999999999</v>
      </c>
      <c r="AZ55">
        <v>-3.5627</v>
      </c>
      <c r="BA55" s="2">
        <v>-9.7621999999999999E-7</v>
      </c>
      <c r="BB55" s="2">
        <v>-4.8794E-8</v>
      </c>
      <c r="BC55" s="2">
        <v>-1.4212E-7</v>
      </c>
      <c r="BD55">
        <v>1.5627</v>
      </c>
      <c r="BE55">
        <v>3.5929000000000002</v>
      </c>
      <c r="BF55" s="2">
        <v>9.9999999999999995E-7</v>
      </c>
      <c r="BG55">
        <v>-3.5627</v>
      </c>
      <c r="BJ55">
        <v>0</v>
      </c>
      <c r="BK55">
        <v>0.88007999999999997</v>
      </c>
      <c r="BL55">
        <v>-3.0872999999999999</v>
      </c>
      <c r="BM55" s="2">
        <v>-7.7670000000000001E-7</v>
      </c>
      <c r="BN55" s="2">
        <v>-3.8167E-8</v>
      </c>
      <c r="BO55" s="2">
        <v>-1.1901E-7</v>
      </c>
      <c r="BP55">
        <v>1.0872999999999999</v>
      </c>
      <c r="BQ55">
        <v>3.5929000000000002</v>
      </c>
      <c r="BR55" s="2">
        <v>9.9999999999999995E-7</v>
      </c>
      <c r="BS55">
        <v>-3.0872999999999999</v>
      </c>
      <c r="BV55" s="2">
        <v>5.1159000000000004E-13</v>
      </c>
      <c r="BW55">
        <v>0.95367000000000002</v>
      </c>
      <c r="BX55">
        <v>-2.4943</v>
      </c>
      <c r="BY55" s="2">
        <v>-6.1142999999999996E-7</v>
      </c>
      <c r="BZ55" s="2">
        <v>-2.0443E-8</v>
      </c>
      <c r="CA55" s="2">
        <v>-9.083E-8</v>
      </c>
      <c r="CB55">
        <v>0.49431000000000003</v>
      </c>
      <c r="CC55">
        <v>3.9287000000000001</v>
      </c>
      <c r="CD55" s="2">
        <v>9.9999999999999995E-7</v>
      </c>
      <c r="CE55">
        <v>-2.4943</v>
      </c>
      <c r="CH55" s="2">
        <v>-4.5474999999999996E-13</v>
      </c>
      <c r="CI55">
        <v>0.79832999999999998</v>
      </c>
      <c r="CJ55">
        <v>-2.2309999999999999</v>
      </c>
      <c r="CK55" s="2">
        <v>-3.6619000000000003E-7</v>
      </c>
      <c r="CL55" s="2">
        <v>-1.7917999999999999E-8</v>
      </c>
      <c r="CM55" s="2">
        <v>-8.2394000000000003E-8</v>
      </c>
      <c r="CN55">
        <v>0.23096</v>
      </c>
      <c r="CO55">
        <v>3.5929000000000002</v>
      </c>
      <c r="CP55" s="2">
        <v>9.9999999999999995E-7</v>
      </c>
      <c r="CQ55">
        <v>-2.2309999999999999</v>
      </c>
      <c r="CT55">
        <v>0</v>
      </c>
      <c r="CU55">
        <v>0.93255999999999994</v>
      </c>
      <c r="CV55">
        <v>-2.0261</v>
      </c>
      <c r="CW55" s="2">
        <v>-1.1981000000000001E-7</v>
      </c>
      <c r="CX55" s="2">
        <v>-6.4871000000000001E-9</v>
      </c>
      <c r="CY55" s="2">
        <v>-2.8778000000000001E-8</v>
      </c>
      <c r="CZ55">
        <v>2.6055999999999999E-2</v>
      </c>
      <c r="DA55">
        <v>4.2628000000000004</v>
      </c>
      <c r="DB55" s="2">
        <v>9.9999999999999995E-7</v>
      </c>
      <c r="DC55">
        <v>-2.0261</v>
      </c>
    </row>
    <row r="56" spans="4:107" x14ac:dyDescent="0.25">
      <c r="D56">
        <v>35</v>
      </c>
      <c r="E56">
        <v>17.5</v>
      </c>
      <c r="F56" s="2">
        <f>E56^2*$G$12/(4*$F$12*$E$12)</f>
        <v>0.20416666666666666</v>
      </c>
      <c r="G56">
        <f t="shared" si="9"/>
        <v>1.2058039003290335</v>
      </c>
      <c r="H56" s="2">
        <f>$D$12/(4*PI()*$E$12)*G56</f>
        <v>0.22211765177876477</v>
      </c>
      <c r="I56" s="1">
        <f t="shared" si="10"/>
        <v>-1.0421006944444445E-2</v>
      </c>
      <c r="J56" s="1">
        <f t="shared" si="10"/>
        <v>4.7280494470164608E-4</v>
      </c>
      <c r="K56" s="1">
        <f t="shared" si="10"/>
        <v>-1.8099564289359889E-5</v>
      </c>
      <c r="L56" s="1">
        <f t="shared" si="10"/>
        <v>5.9125243345242305E-7</v>
      </c>
      <c r="M56" s="1">
        <f t="shared" si="10"/>
        <v>-1.6765838680074499E-8</v>
      </c>
      <c r="N56" s="1">
        <f t="shared" si="10"/>
        <v>4.191459670018624E-10</v>
      </c>
      <c r="O56" s="1">
        <f t="shared" si="10"/>
        <v>-9.3598350704191947E-12</v>
      </c>
      <c r="P56" s="1">
        <f t="shared" si="10"/>
        <v>1.8873741500022242E-13</v>
      </c>
      <c r="Q56" s="1">
        <f t="shared" si="10"/>
        <v>-3.468050000629087E-15</v>
      </c>
      <c r="R56" s="1">
        <f t="shared" si="10"/>
        <v>5.8517372600146451E-17</v>
      </c>
      <c r="S56" s="1">
        <f t="shared" si="11"/>
        <v>-9.1264073586455263E-19</v>
      </c>
      <c r="T56" s="1">
        <f t="shared" si="11"/>
        <v>1.3230590549515703E-20</v>
      </c>
      <c r="U56" s="1">
        <f t="shared" si="11"/>
        <v>-1.791642470246918E-22</v>
      </c>
      <c r="V56" s="1">
        <f t="shared" si="11"/>
        <v>2.2760495084988626E-24</v>
      </c>
      <c r="W56" s="1">
        <f t="shared" si="11"/>
        <v>-2.7228131327256903E-26</v>
      </c>
      <c r="X56" s="1">
        <f t="shared" si="11"/>
        <v>3.0776895848571816E-28</v>
      </c>
      <c r="Y56" s="1">
        <f t="shared" si="11"/>
        <v>-3.2969591360417083E-30</v>
      </c>
      <c r="Z56" s="1">
        <f t="shared" si="11"/>
        <v>3.3563226661920438E-32</v>
      </c>
      <c r="AG56">
        <v>44</v>
      </c>
      <c r="AH56">
        <f t="shared" ca="1" si="1"/>
        <v>3.5929000000000002</v>
      </c>
      <c r="AI56">
        <f t="shared" ca="1" si="2"/>
        <v>0.23096</v>
      </c>
      <c r="AL56" s="2">
        <v>1.1368999999999999E-13</v>
      </c>
      <c r="AM56">
        <v>0.85967000000000005</v>
      </c>
      <c r="AN56">
        <v>-3.6118999999999999</v>
      </c>
      <c r="AO56" s="2">
        <v>-9.4410999999999995E-7</v>
      </c>
      <c r="AP56" s="2">
        <v>-4.7250000000000003E-8</v>
      </c>
      <c r="AQ56" s="2">
        <v>-1.3876999999999999E-7</v>
      </c>
      <c r="AR56">
        <v>1.6119000000000001</v>
      </c>
      <c r="AS56">
        <v>3.5929000000000002</v>
      </c>
      <c r="AT56" s="2">
        <v>9.9999999999999995E-7</v>
      </c>
      <c r="AU56">
        <v>-3.6118999999999999</v>
      </c>
      <c r="AX56">
        <v>0</v>
      </c>
      <c r="AY56">
        <v>0.90312999999999999</v>
      </c>
      <c r="AZ56">
        <v>-3.5627</v>
      </c>
      <c r="BA56" s="2">
        <v>-9.7621999999999999E-7</v>
      </c>
      <c r="BB56" s="2">
        <v>-4.8794E-8</v>
      </c>
      <c r="BC56" s="2">
        <v>-1.4212E-7</v>
      </c>
      <c r="BD56">
        <v>1.5627</v>
      </c>
      <c r="BE56">
        <v>3.5929000000000002</v>
      </c>
      <c r="BF56" s="2">
        <v>9.9999999999999995E-7</v>
      </c>
      <c r="BG56">
        <v>-3.5627</v>
      </c>
      <c r="BJ56">
        <v>0</v>
      </c>
      <c r="BK56">
        <v>0.88007999999999997</v>
      </c>
      <c r="BL56">
        <v>-3.0872999999999999</v>
      </c>
      <c r="BM56" s="2">
        <v>-7.7670000000000001E-7</v>
      </c>
      <c r="BN56" s="2">
        <v>-3.8167E-8</v>
      </c>
      <c r="BO56" s="2">
        <v>-1.1901E-7</v>
      </c>
      <c r="BP56">
        <v>1.0872999999999999</v>
      </c>
      <c r="BQ56">
        <v>3.5929000000000002</v>
      </c>
      <c r="BR56" s="2">
        <v>9.9999999999999995E-7</v>
      </c>
      <c r="BS56">
        <v>-3.0872999999999999</v>
      </c>
      <c r="BV56" s="2">
        <v>5.6132999999999999E-13</v>
      </c>
      <c r="BW56">
        <v>0.95359000000000005</v>
      </c>
      <c r="BX56">
        <v>-2.4941</v>
      </c>
      <c r="BY56" s="2">
        <v>-6.1131000000000004E-7</v>
      </c>
      <c r="BZ56" s="2">
        <v>-2.0502999999999998E-8</v>
      </c>
      <c r="CA56" s="2">
        <v>-9.0789999999999994E-8</v>
      </c>
      <c r="CB56" s="2">
        <v>0.49404999999999999</v>
      </c>
      <c r="CC56">
        <v>3.9327999999999999</v>
      </c>
      <c r="CD56" s="2">
        <v>9.9999999999999995E-7</v>
      </c>
      <c r="CE56">
        <v>-2.4941</v>
      </c>
      <c r="CH56" s="2">
        <v>2.2736999999999999E-13</v>
      </c>
      <c r="CI56">
        <v>0.79832999999999998</v>
      </c>
      <c r="CJ56">
        <v>-2.2309999999999999</v>
      </c>
      <c r="CK56" s="2">
        <v>-3.6619000000000003E-7</v>
      </c>
      <c r="CL56" s="2">
        <v>-1.7917999999999999E-8</v>
      </c>
      <c r="CM56" s="2">
        <v>-8.2394000000000003E-8</v>
      </c>
      <c r="CN56">
        <v>0.23096</v>
      </c>
      <c r="CO56">
        <v>3.5929000000000002</v>
      </c>
      <c r="CP56" s="2">
        <v>9.9999999999999995E-7</v>
      </c>
      <c r="CQ56">
        <v>-2.2309999999999999</v>
      </c>
      <c r="CT56" s="2">
        <v>2.8422E-14</v>
      </c>
      <c r="CU56">
        <v>0.93252000000000002</v>
      </c>
      <c r="CV56">
        <v>-2.0257999999999998</v>
      </c>
      <c r="CW56" s="2">
        <v>-1.1885999999999999E-7</v>
      </c>
      <c r="CX56" s="2">
        <v>-6.5579000000000003E-9</v>
      </c>
      <c r="CY56" s="2">
        <v>-2.8002999999999999E-8</v>
      </c>
      <c r="CZ56">
        <v>2.5794000000000001E-2</v>
      </c>
      <c r="DA56">
        <v>4.2812000000000001</v>
      </c>
      <c r="DB56" s="2">
        <v>9.9999999999999995E-7</v>
      </c>
      <c r="DC56">
        <v>-2.0257999999999998</v>
      </c>
    </row>
    <row r="57" spans="4:107" x14ac:dyDescent="0.25">
      <c r="D57">
        <v>36</v>
      </c>
      <c r="E57">
        <v>18</v>
      </c>
      <c r="F57" s="2">
        <f>E57^2*$G$12/(4*$F$12*$E$12)</f>
        <v>0.21599999999999997</v>
      </c>
      <c r="G57">
        <f t="shared" si="9"/>
        <v>1.1601351643202451</v>
      </c>
      <c r="H57" s="2">
        <f>$D$12/(4*PI()*$E$12)*G57</f>
        <v>0.21370514589848988</v>
      </c>
      <c r="I57" s="1">
        <f t="shared" si="10"/>
        <v>-1.1663999999999997E-2</v>
      </c>
      <c r="J57" s="1">
        <f t="shared" si="10"/>
        <v>5.5987199999999989E-4</v>
      </c>
      <c r="K57" s="1">
        <f t="shared" si="10"/>
        <v>-2.2674815999999989E-5</v>
      </c>
      <c r="L57" s="1">
        <f t="shared" si="10"/>
        <v>7.8364164095999958E-7</v>
      </c>
      <c r="M57" s="1">
        <f t="shared" si="10"/>
        <v>-2.3509249228799986E-8</v>
      </c>
      <c r="N57" s="1">
        <f t="shared" si="10"/>
        <v>6.2179565307193427E-10</v>
      </c>
      <c r="O57" s="1">
        <f t="shared" si="10"/>
        <v>-1.4689922303824444E-11</v>
      </c>
      <c r="P57" s="1">
        <f t="shared" si="10"/>
        <v>3.1338500914825471E-13</v>
      </c>
      <c r="Q57" s="1">
        <f t="shared" si="10"/>
        <v>-6.0922045778420724E-15</v>
      </c>
      <c r="R57" s="1">
        <f t="shared" si="10"/>
        <v>1.0875340403420558E-16</v>
      </c>
      <c r="S57" s="1">
        <f t="shared" si="11"/>
        <v>-1.7944311665643915E-18</v>
      </c>
      <c r="T57" s="1">
        <f t="shared" si="11"/>
        <v>2.7521689844585222E-20</v>
      </c>
      <c r="U57" s="1">
        <f t="shared" si="11"/>
        <v>-3.942903320591597E-22</v>
      </c>
      <c r="V57" s="1">
        <f t="shared" si="11"/>
        <v>5.2992620628751065E-24</v>
      </c>
      <c r="W57" s="1">
        <f t="shared" si="11"/>
        <v>-6.7068785483263043E-26</v>
      </c>
      <c r="X57" s="1">
        <f t="shared" si="11"/>
        <v>8.0204056273410737E-28</v>
      </c>
      <c r="Y57" s="1">
        <f t="shared" si="11"/>
        <v>-9.0897930443198844E-30</v>
      </c>
      <c r="Z57" s="1">
        <f t="shared" si="11"/>
        <v>9.7897826471788665E-32</v>
      </c>
      <c r="AG57">
        <v>45</v>
      </c>
      <c r="AH57">
        <f t="shared" ca="1" si="1"/>
        <v>3.5929000000000002</v>
      </c>
      <c r="AI57">
        <f t="shared" ca="1" si="2"/>
        <v>0.23096</v>
      </c>
      <c r="AL57">
        <v>0</v>
      </c>
      <c r="AM57">
        <v>0.85967000000000005</v>
      </c>
      <c r="AN57">
        <v>-3.6118999999999999</v>
      </c>
      <c r="AO57" s="2">
        <v>-9.4410999999999995E-7</v>
      </c>
      <c r="AP57" s="2">
        <v>-4.7250999999999997E-8</v>
      </c>
      <c r="AQ57" s="2">
        <v>-1.3876999999999999E-7</v>
      </c>
      <c r="AR57">
        <v>1.6119000000000001</v>
      </c>
      <c r="AS57">
        <v>3.5929000000000002</v>
      </c>
      <c r="AT57" s="2">
        <v>9.9999999999999995E-7</v>
      </c>
      <c r="AU57">
        <v>-3.6118999999999999</v>
      </c>
      <c r="AX57">
        <v>0</v>
      </c>
      <c r="AY57">
        <v>0.90312999999999999</v>
      </c>
      <c r="AZ57">
        <v>-3.5627</v>
      </c>
      <c r="BA57" s="2">
        <v>-9.7621999999999999E-7</v>
      </c>
      <c r="BB57" s="2">
        <v>-4.8794E-8</v>
      </c>
      <c r="BC57" s="2">
        <v>-1.4212E-7</v>
      </c>
      <c r="BD57">
        <v>1.5627</v>
      </c>
      <c r="BE57">
        <v>3.5929000000000002</v>
      </c>
      <c r="BF57" s="2">
        <v>9.9999999999999995E-7</v>
      </c>
      <c r="BG57">
        <v>-3.5627</v>
      </c>
      <c r="BJ57" s="2">
        <v>1.1368999999999999E-13</v>
      </c>
      <c r="BK57">
        <v>0.88007999999999997</v>
      </c>
      <c r="BL57">
        <v>-3.0872999999999999</v>
      </c>
      <c r="BM57" s="2">
        <v>-7.7670000000000001E-7</v>
      </c>
      <c r="BN57" s="2">
        <v>-3.8167E-8</v>
      </c>
      <c r="BO57" s="2">
        <v>-1.1901E-7</v>
      </c>
      <c r="BP57">
        <v>1.0872999999999999</v>
      </c>
      <c r="BQ57">
        <v>3.5929000000000002</v>
      </c>
      <c r="BR57" s="2">
        <v>9.9999999999999995E-7</v>
      </c>
      <c r="BS57">
        <v>-3.0872999999999999</v>
      </c>
      <c r="BV57" s="2">
        <v>8.5265000000000003E-14</v>
      </c>
      <c r="BW57">
        <v>0.94703999999999999</v>
      </c>
      <c r="BX57">
        <v>-2.4722</v>
      </c>
      <c r="BY57" s="2">
        <v>-5.9441000000000004E-7</v>
      </c>
      <c r="BZ57" s="2">
        <v>-3.0785000000000001E-8</v>
      </c>
      <c r="CA57" s="2">
        <v>-8.0620000000000003E-8</v>
      </c>
      <c r="CB57">
        <v>0.47223999999999999</v>
      </c>
      <c r="CC57">
        <v>4.2812000000000001</v>
      </c>
      <c r="CD57" s="2">
        <v>9.9999999999999995E-7</v>
      </c>
      <c r="CE57">
        <v>-2.4722</v>
      </c>
      <c r="CH57" s="2">
        <v>2.2736999999999999E-13</v>
      </c>
      <c r="CI57">
        <v>0.79832999999999998</v>
      </c>
      <c r="CJ57">
        <v>-2.2309999999999999</v>
      </c>
      <c r="CK57" s="2">
        <v>-3.6619000000000003E-7</v>
      </c>
      <c r="CL57" s="2">
        <v>-1.7917999999999999E-8</v>
      </c>
      <c r="CM57" s="2">
        <v>-8.2394000000000003E-8</v>
      </c>
      <c r="CN57">
        <v>0.23096</v>
      </c>
      <c r="CO57">
        <v>3.5929000000000002</v>
      </c>
      <c r="CP57" s="2">
        <v>9.9999999999999995E-7</v>
      </c>
      <c r="CQ57">
        <v>-2.2309999999999999</v>
      </c>
      <c r="CT57" s="2">
        <v>-2.8422E-14</v>
      </c>
      <c r="CU57">
        <v>0.93252000000000002</v>
      </c>
      <c r="CV57">
        <v>-2.0257999999999998</v>
      </c>
      <c r="CW57" s="2">
        <v>-1.1885999999999999E-7</v>
      </c>
      <c r="CX57" s="2">
        <v>-6.5579000000000003E-9</v>
      </c>
      <c r="CY57" s="2">
        <v>-2.8002999999999999E-8</v>
      </c>
      <c r="CZ57">
        <v>2.5794000000000001E-2</v>
      </c>
      <c r="DA57">
        <v>4.2812000000000001</v>
      </c>
      <c r="DB57" s="2">
        <v>9.9999999999999995E-7</v>
      </c>
      <c r="DC57">
        <v>-2.0257999999999998</v>
      </c>
    </row>
    <row r="58" spans="4:107" x14ac:dyDescent="0.25">
      <c r="D58">
        <v>37</v>
      </c>
      <c r="E58">
        <v>18.5</v>
      </c>
      <c r="F58" s="2">
        <f>E58^2*$G$12/(4*$F$12*$E$12)</f>
        <v>0.22816666666666663</v>
      </c>
      <c r="G58">
        <f t="shared" si="9"/>
        <v>1.1162475939397072</v>
      </c>
      <c r="H58" s="2">
        <f>$D$12/(4*PI()*$E$12)*G58</f>
        <v>0.20562074339113331</v>
      </c>
      <c r="I58" s="1">
        <f t="shared" si="10"/>
        <v>-1.301500694444444E-2</v>
      </c>
      <c r="J58" s="1">
        <f t="shared" si="10"/>
        <v>6.5990905581275695E-4</v>
      </c>
      <c r="K58" s="1">
        <f t="shared" si="10"/>
        <v>-2.8231734293989499E-5</v>
      </c>
      <c r="L58" s="1">
        <f t="shared" si="10"/>
        <v>1.0306465132925764E-6</v>
      </c>
      <c r="M58" s="1">
        <f t="shared" si="10"/>
        <v>-3.2660997145776315E-8</v>
      </c>
      <c r="N58" s="1">
        <f t="shared" si="10"/>
        <v>9.1250826719526064E-10</v>
      </c>
      <c r="O58" s="1">
        <f t="shared" si="10"/>
        <v>-2.2772309178469223E-11</v>
      </c>
      <c r="P58" s="1">
        <f t="shared" si="10"/>
        <v>5.1317351877077134E-13</v>
      </c>
      <c r="Q58" s="1">
        <f t="shared" si="10"/>
        <v>-1.0538018207957789E-14</v>
      </c>
      <c r="R58" s="1">
        <f t="shared" si="10"/>
        <v>1.9871276758531972E-16</v>
      </c>
      <c r="S58" s="1">
        <f t="shared" si="11"/>
        <v>-3.4634439433649636E-18</v>
      </c>
      <c r="T58" s="1">
        <f t="shared" si="11"/>
        <v>5.6111890632741233E-20</v>
      </c>
      <c r="U58" s="1">
        <f t="shared" si="11"/>
        <v>-8.4916948774736018E-22</v>
      </c>
      <c r="V58" s="1">
        <f t="shared" si="11"/>
        <v>1.2055690668271039E-23</v>
      </c>
      <c r="W58" s="1">
        <f t="shared" si="11"/>
        <v>-1.6117422387561572E-25</v>
      </c>
      <c r="X58" s="1">
        <f t="shared" si="11"/>
        <v>2.0359632063272701E-27</v>
      </c>
      <c r="Y58" s="1">
        <f t="shared" si="11"/>
        <v>-2.4373956636242049E-29</v>
      </c>
      <c r="Z58" s="1">
        <f t="shared" si="11"/>
        <v>2.7729595541564015E-31</v>
      </c>
      <c r="AG58">
        <v>46</v>
      </c>
      <c r="AH58">
        <f t="shared" ca="1" si="1"/>
        <v>3.7791000000000001</v>
      </c>
      <c r="AI58">
        <f t="shared" ca="1" si="2"/>
        <v>0.22272</v>
      </c>
      <c r="AL58">
        <v>0</v>
      </c>
      <c r="AM58">
        <v>0.89004000000000005</v>
      </c>
      <c r="AN58">
        <v>-3.5817000000000001</v>
      </c>
      <c r="AO58" s="2">
        <v>-9.4379999999999997E-7</v>
      </c>
      <c r="AP58" s="2">
        <v>-3.6448999999999998E-8</v>
      </c>
      <c r="AQ58" s="2">
        <v>-1.2742000000000001E-7</v>
      </c>
      <c r="AR58">
        <v>1.5817000000000001</v>
      </c>
      <c r="AS58">
        <v>3.8738000000000001</v>
      </c>
      <c r="AT58" s="2">
        <v>9.9999999999999995E-7</v>
      </c>
      <c r="AU58">
        <v>-3.5817000000000001</v>
      </c>
      <c r="AX58" s="2">
        <v>2.8422E-14</v>
      </c>
      <c r="AY58">
        <v>0.93293999999999999</v>
      </c>
      <c r="AZ58">
        <v>-3.5289000000000001</v>
      </c>
      <c r="BA58" s="2">
        <v>-9.6724999999999993E-7</v>
      </c>
      <c r="BB58" s="2">
        <v>-3.5631999999999998E-8</v>
      </c>
      <c r="BC58" s="2">
        <v>-1.3061999999999999E-7</v>
      </c>
      <c r="BD58">
        <v>1.5288999999999999</v>
      </c>
      <c r="BE58">
        <v>3.9093</v>
      </c>
      <c r="BF58" s="2">
        <v>9.9999999999999995E-7</v>
      </c>
      <c r="BG58">
        <v>-3.5289000000000001</v>
      </c>
      <c r="BJ58">
        <v>0</v>
      </c>
      <c r="BK58">
        <v>0.90537000000000001</v>
      </c>
      <c r="BL58">
        <v>-3.0615000000000001</v>
      </c>
      <c r="BM58" s="2">
        <v>-7.822E-7</v>
      </c>
      <c r="BN58" s="2">
        <v>-2.8543E-8</v>
      </c>
      <c r="BO58" s="2">
        <v>-1.0961E-7</v>
      </c>
      <c r="BP58">
        <v>1.0615000000000001</v>
      </c>
      <c r="BQ58">
        <v>3.8873000000000002</v>
      </c>
      <c r="BR58" s="2">
        <v>9.9999999999999995E-7</v>
      </c>
      <c r="BS58">
        <v>-3.0615000000000001</v>
      </c>
      <c r="BV58" s="2">
        <v>-1.7053000000000001E-13</v>
      </c>
      <c r="BW58">
        <v>0.94703999999999999</v>
      </c>
      <c r="BX58">
        <v>-2.4722</v>
      </c>
      <c r="BY58" s="2">
        <v>-5.9441000000000004E-7</v>
      </c>
      <c r="BZ58" s="2">
        <v>-3.0785000000000001E-8</v>
      </c>
      <c r="CA58" s="2">
        <v>-8.0619000000000002E-8</v>
      </c>
      <c r="CB58">
        <v>0.47223999999999999</v>
      </c>
      <c r="CC58">
        <v>4.2812000000000001</v>
      </c>
      <c r="CD58" s="2">
        <v>9.9999999999999995E-7</v>
      </c>
      <c r="CE58">
        <v>-2.4722</v>
      </c>
      <c r="CH58" s="2">
        <v>2.2736999999999999E-13</v>
      </c>
      <c r="CI58">
        <v>0.80330000000000001</v>
      </c>
      <c r="CJ58">
        <v>-2.2227000000000001</v>
      </c>
      <c r="CK58" s="2">
        <v>-3.6524000000000001E-7</v>
      </c>
      <c r="CL58" s="2">
        <v>-1.5576E-8</v>
      </c>
      <c r="CM58" s="2">
        <v>-7.8370999999999994E-8</v>
      </c>
      <c r="CN58">
        <v>0.22272</v>
      </c>
      <c r="CO58">
        <v>3.7791000000000001</v>
      </c>
      <c r="CP58" s="2">
        <v>9.9999999999999995E-7</v>
      </c>
      <c r="CQ58">
        <v>-2.2227000000000001</v>
      </c>
      <c r="CT58">
        <v>0</v>
      </c>
      <c r="CU58">
        <v>0.93252000000000002</v>
      </c>
      <c r="CV58">
        <v>-2.0257999999999998</v>
      </c>
      <c r="CW58" s="2">
        <v>-1.1885999999999999E-7</v>
      </c>
      <c r="CX58" s="2">
        <v>-6.5579000000000003E-9</v>
      </c>
      <c r="CY58" s="2">
        <v>-2.8002999999999999E-8</v>
      </c>
      <c r="CZ58">
        <v>2.5794000000000001E-2</v>
      </c>
      <c r="DA58">
        <v>4.2812000000000001</v>
      </c>
      <c r="DB58" s="2">
        <v>9.9999999999999995E-7</v>
      </c>
      <c r="DC58">
        <v>-2.0257999999999998</v>
      </c>
    </row>
    <row r="59" spans="4:107" x14ac:dyDescent="0.25">
      <c r="D59">
        <v>38</v>
      </c>
      <c r="E59">
        <v>19</v>
      </c>
      <c r="F59" s="2">
        <f>E59^2*$G$12/(4*$F$12*$E$12)</f>
        <v>0.24066666666666661</v>
      </c>
      <c r="G59">
        <f t="shared" si="9"/>
        <v>1.0740540935536143</v>
      </c>
      <c r="H59" s="2">
        <f>$D$12/(4*PI()*$E$12)*G59</f>
        <v>0.19784840062169295</v>
      </c>
      <c r="I59" s="1">
        <f t="shared" si="10"/>
        <v>-1.4480111111111105E-2</v>
      </c>
      <c r="J59" s="1">
        <f t="shared" si="10"/>
        <v>7.7441779423868254E-4</v>
      </c>
      <c r="K59" s="1">
        <f t="shared" si="10"/>
        <v>-3.4945602965020549E-5</v>
      </c>
      <c r="L59" s="1">
        <f t="shared" si="10"/>
        <v>1.3456386848397243E-6</v>
      </c>
      <c r="M59" s="1">
        <f t="shared" si="10"/>
        <v>-4.4979219002513003E-8</v>
      </c>
      <c r="N59" s="1">
        <f t="shared" si="10"/>
        <v>1.3255100457067092E-9</v>
      </c>
      <c r="O59" s="1">
        <f t="shared" si="10"/>
        <v>-3.4891290473967224E-11</v>
      </c>
      <c r="P59" s="1">
        <f t="shared" si="10"/>
        <v>8.2935018015487507E-13</v>
      </c>
      <c r="Q59" s="1">
        <f t="shared" si="10"/>
        <v>-1.7963724902154592E-14</v>
      </c>
      <c r="R59" s="1">
        <f t="shared" si="10"/>
        <v>3.5729502422467246E-16</v>
      </c>
      <c r="S59" s="1">
        <f t="shared" si="11"/>
        <v>-6.568604357389697E-18</v>
      </c>
      <c r="T59" s="1">
        <f t="shared" si="11"/>
        <v>1.1224928629669492E-19</v>
      </c>
      <c r="U59" s="1">
        <f t="shared" si="11"/>
        <v>-1.7917887775183305E-21</v>
      </c>
      <c r="V59" s="1">
        <f t="shared" si="11"/>
        <v>2.6831705130600405E-23</v>
      </c>
      <c r="W59" s="1">
        <f t="shared" si="11"/>
        <v>-3.7836896688073231E-25</v>
      </c>
      <c r="X59" s="1">
        <f t="shared" si="11"/>
        <v>5.041428264597715E-27</v>
      </c>
      <c r="Y59" s="1">
        <f t="shared" si="11"/>
        <v>-6.3660998477029155E-29</v>
      </c>
      <c r="Z59" s="1">
        <f t="shared" si="11"/>
        <v>7.6393198172434962E-31</v>
      </c>
      <c r="AG59">
        <v>47</v>
      </c>
      <c r="AH59">
        <f t="shared" ca="1" si="1"/>
        <v>3.9287000000000001</v>
      </c>
      <c r="AI59">
        <f t="shared" ca="1" si="2"/>
        <v>0.21587999999999999</v>
      </c>
      <c r="AL59">
        <v>0</v>
      </c>
      <c r="AM59">
        <v>0.88844000000000001</v>
      </c>
      <c r="AN59">
        <v>-3.5756000000000001</v>
      </c>
      <c r="AO59" s="2">
        <v>-9.3310999999999997E-7</v>
      </c>
      <c r="AP59" s="2">
        <v>-3.3447000000000002E-8</v>
      </c>
      <c r="AQ59" s="2">
        <v>-1.2141E-7</v>
      </c>
      <c r="AR59">
        <v>1.5755999999999999</v>
      </c>
      <c r="AS59">
        <v>3.9287000000000001</v>
      </c>
      <c r="AT59" s="2">
        <v>9.9999999999999995E-7</v>
      </c>
      <c r="AU59">
        <v>-3.5756000000000001</v>
      </c>
      <c r="AX59">
        <v>0</v>
      </c>
      <c r="AY59">
        <v>0.93262999999999996</v>
      </c>
      <c r="AZ59">
        <v>-3.5266999999999999</v>
      </c>
      <c r="BA59" s="2">
        <v>-9.638199999999999E-7</v>
      </c>
      <c r="BB59" s="2">
        <v>-3.4597000000000002E-8</v>
      </c>
      <c r="BC59" s="2">
        <v>-1.2856999999999999E-7</v>
      </c>
      <c r="BD59">
        <v>1.5266999999999999</v>
      </c>
      <c r="BE59">
        <v>3.9287000000000001</v>
      </c>
      <c r="BF59" s="2">
        <v>9.9999999999999995E-7</v>
      </c>
      <c r="BG59">
        <v>-3.5266999999999999</v>
      </c>
      <c r="BJ59">
        <v>0</v>
      </c>
      <c r="BK59">
        <v>0.90456999999999999</v>
      </c>
      <c r="BL59">
        <v>-3.0577999999999999</v>
      </c>
      <c r="BM59" s="2">
        <v>-7.7815999999999997E-7</v>
      </c>
      <c r="BN59" s="2">
        <v>-2.6750999999999999E-8</v>
      </c>
      <c r="BO59" s="2">
        <v>-1.0572999999999999E-7</v>
      </c>
      <c r="BP59">
        <v>1.0578000000000001</v>
      </c>
      <c r="BQ59">
        <v>3.9287000000000001</v>
      </c>
      <c r="BR59" s="2">
        <v>9.9999999999999995E-7</v>
      </c>
      <c r="BS59">
        <v>-3.0577999999999999</v>
      </c>
      <c r="BV59" s="2">
        <v>5.6842999999999997E-14</v>
      </c>
      <c r="BW59">
        <v>0.94703999999999999</v>
      </c>
      <c r="BX59">
        <v>-2.4722</v>
      </c>
      <c r="BY59" s="2">
        <v>-5.9441000000000004E-7</v>
      </c>
      <c r="BZ59" s="2">
        <v>-3.0785000000000001E-8</v>
      </c>
      <c r="CA59" s="2">
        <v>-8.0619000000000002E-8</v>
      </c>
      <c r="CB59">
        <v>0.47223999999999999</v>
      </c>
      <c r="CC59">
        <v>4.2812000000000001</v>
      </c>
      <c r="CD59" s="2">
        <v>9.9999999999999995E-7</v>
      </c>
      <c r="CE59">
        <v>-2.4722</v>
      </c>
      <c r="CH59">
        <v>0</v>
      </c>
      <c r="CI59">
        <v>0.79844999999999999</v>
      </c>
      <c r="CJ59">
        <v>-2.2159</v>
      </c>
      <c r="CK59" s="2">
        <v>-3.5844000000000003E-7</v>
      </c>
      <c r="CL59" s="2">
        <v>-1.2317E-8</v>
      </c>
      <c r="CM59" s="2">
        <v>-6.9851999999999996E-8</v>
      </c>
      <c r="CN59">
        <v>0.21587999999999999</v>
      </c>
      <c r="CO59">
        <v>3.9287000000000001</v>
      </c>
      <c r="CP59" s="2">
        <v>9.9999999999999995E-7</v>
      </c>
      <c r="CQ59">
        <v>-2.2159</v>
      </c>
      <c r="CT59">
        <v>0</v>
      </c>
      <c r="CU59">
        <v>0.93249000000000004</v>
      </c>
      <c r="CV59">
        <v>-2.0255999999999998</v>
      </c>
      <c r="CW59" s="2">
        <v>-1.1780999999999999E-7</v>
      </c>
      <c r="CX59" s="2">
        <v>-6.4329999999999996E-9</v>
      </c>
      <c r="CY59" s="2">
        <v>-2.7262E-8</v>
      </c>
      <c r="CZ59">
        <v>2.5554E-2</v>
      </c>
      <c r="DA59">
        <v>4.3000999999999996</v>
      </c>
      <c r="DB59" s="2">
        <v>9.9999999999999995E-7</v>
      </c>
      <c r="DC59">
        <v>-2.0255999999999998</v>
      </c>
    </row>
    <row r="60" spans="4:107" x14ac:dyDescent="0.25">
      <c r="D60">
        <v>39</v>
      </c>
      <c r="E60">
        <v>19.5</v>
      </c>
      <c r="F60" s="2">
        <f>E60^2*$G$12/(4*$F$12*$E$12)</f>
        <v>0.2535</v>
      </c>
      <c r="G60">
        <f t="shared" si="9"/>
        <v>1.0334739233834429</v>
      </c>
      <c r="H60" s="2">
        <f>$D$12/(4*PI()*$E$12)*G60</f>
        <v>0.19037324474890005</v>
      </c>
      <c r="I60" s="1">
        <f t="shared" si="10"/>
        <v>-1.6065562500000002E-2</v>
      </c>
      <c r="J60" s="1">
        <f t="shared" si="10"/>
        <v>9.0502668750000014E-4</v>
      </c>
      <c r="K60" s="1">
        <f t="shared" si="10"/>
        <v>-4.3017049740234384E-5</v>
      </c>
      <c r="L60" s="1">
        <f t="shared" si="10"/>
        <v>1.7447715374639068E-6</v>
      </c>
      <c r="M60" s="1">
        <f t="shared" si="10"/>
        <v>-6.1430497881541722E-8</v>
      </c>
      <c r="N60" s="1">
        <f t="shared" si="10"/>
        <v>1.9068528015882645E-9</v>
      </c>
      <c r="O60" s="1">
        <f t="shared" si="10"/>
        <v>-5.2870473381537124E-11</v>
      </c>
      <c r="P60" s="1">
        <f t="shared" si="10"/>
        <v>1.3237200002192258E-12</v>
      </c>
      <c r="Q60" s="1">
        <f t="shared" si="10"/>
        <v>-3.0200671805001642E-14</v>
      </c>
      <c r="R60" s="1">
        <f t="shared" si="10"/>
        <v>6.3271655393123269E-16</v>
      </c>
      <c r="S60" s="1">
        <f t="shared" si="11"/>
        <v>-1.2252292434980852E-17</v>
      </c>
      <c r="T60" s="1">
        <f t="shared" si="11"/>
        <v>2.2054126382965533E-19</v>
      </c>
      <c r="U60" s="1">
        <f t="shared" si="11"/>
        <v>-3.7081313007685163E-21</v>
      </c>
      <c r="V60" s="1">
        <f t="shared" si="11"/>
        <v>5.8489591050788738E-23</v>
      </c>
      <c r="W60" s="1">
        <f t="shared" si="11"/>
        <v>-8.6877605457275085E-25</v>
      </c>
      <c r="X60" s="1">
        <f t="shared" si="11"/>
        <v>1.219292621919404E-26</v>
      </c>
      <c r="Y60" s="1">
        <f t="shared" si="11"/>
        <v>-1.6217720846178001E-28</v>
      </c>
      <c r="Z60" s="1">
        <f t="shared" si="11"/>
        <v>2.0499019451831084E-30</v>
      </c>
      <c r="AG60">
        <v>48</v>
      </c>
      <c r="AH60">
        <f t="shared" ca="1" si="1"/>
        <v>4.1352000000000002</v>
      </c>
      <c r="AI60">
        <f t="shared" ca="1" si="2"/>
        <v>0.20710999999999999</v>
      </c>
      <c r="AL60" s="2">
        <v>-5.6842999999999997E-14</v>
      </c>
      <c r="AM60">
        <v>0.92017000000000004</v>
      </c>
      <c r="AN60">
        <v>-3.5428000000000002</v>
      </c>
      <c r="AO60" s="2">
        <v>-9.2348999999999997E-7</v>
      </c>
      <c r="AP60" s="2">
        <v>-4.7354000000000002E-8</v>
      </c>
      <c r="AQ60" s="2">
        <v>-1.1259E-7</v>
      </c>
      <c r="AR60">
        <v>1.5427999999999999</v>
      </c>
      <c r="AS60">
        <v>4.2510000000000003</v>
      </c>
      <c r="AT60" s="2">
        <v>9.9999999999999995E-7</v>
      </c>
      <c r="AU60">
        <v>-3.5428000000000002</v>
      </c>
      <c r="AX60" s="2">
        <v>4.2633E-14</v>
      </c>
      <c r="AY60">
        <v>0.95252000000000003</v>
      </c>
      <c r="AZ60">
        <v>-3.5</v>
      </c>
      <c r="BA60" s="2">
        <v>-9.4720999999999997E-7</v>
      </c>
      <c r="BB60" s="2">
        <v>-4.6136999999999998E-8</v>
      </c>
      <c r="BC60" s="2">
        <v>-1.1903E-7</v>
      </c>
      <c r="BD60">
        <v>1.5</v>
      </c>
      <c r="BE60">
        <v>4.1947000000000001</v>
      </c>
      <c r="BF60" s="2">
        <v>9.9999999999999995E-7</v>
      </c>
      <c r="BG60">
        <v>-3.5</v>
      </c>
      <c r="BJ60">
        <v>0</v>
      </c>
      <c r="BK60">
        <v>0.93037000000000003</v>
      </c>
      <c r="BL60">
        <v>-3.03</v>
      </c>
      <c r="BM60" s="2">
        <v>-7.7570000000000004E-7</v>
      </c>
      <c r="BN60" s="2">
        <v>-3.9594999999999998E-8</v>
      </c>
      <c r="BO60" s="2">
        <v>-9.6874999999999999E-8</v>
      </c>
      <c r="BP60">
        <v>1.03</v>
      </c>
      <c r="BQ60">
        <v>4.26</v>
      </c>
      <c r="BR60" s="2">
        <v>9.9999999999999995E-7</v>
      </c>
      <c r="BS60">
        <v>-3.03</v>
      </c>
      <c r="BV60" s="2">
        <v>0</v>
      </c>
      <c r="BW60">
        <v>0.93871000000000004</v>
      </c>
      <c r="BX60">
        <v>-2.4514</v>
      </c>
      <c r="BY60" s="2">
        <v>-5.7392000000000005E-7</v>
      </c>
      <c r="BZ60" s="2">
        <v>-2.4077000000000001E-8</v>
      </c>
      <c r="CA60" s="2">
        <v>-6.9765000000000003E-8</v>
      </c>
      <c r="CB60">
        <v>0.45143</v>
      </c>
      <c r="CC60">
        <v>4.6154000000000002</v>
      </c>
      <c r="CD60" s="2">
        <v>9.9999999999999995E-7</v>
      </c>
      <c r="CE60">
        <v>-2.4514</v>
      </c>
      <c r="CH60" s="2">
        <v>2.2736999999999999E-13</v>
      </c>
      <c r="CI60">
        <v>0.80539000000000005</v>
      </c>
      <c r="CJ60">
        <v>-2.2071000000000001</v>
      </c>
      <c r="CK60" s="2">
        <v>-3.5577999999999997E-7</v>
      </c>
      <c r="CL60" s="2">
        <v>-1.5221000000000001E-8</v>
      </c>
      <c r="CM60" s="2">
        <v>-6.5786000000000004E-8</v>
      </c>
      <c r="CN60">
        <v>0.20710999999999999</v>
      </c>
      <c r="CO60">
        <v>4.1352000000000002</v>
      </c>
      <c r="CP60" s="2">
        <v>9.9999999999999995E-7</v>
      </c>
      <c r="CQ60">
        <v>-2.2071000000000001</v>
      </c>
      <c r="CT60">
        <v>0</v>
      </c>
      <c r="CU60">
        <v>0.93672999999999995</v>
      </c>
      <c r="CV60">
        <v>-2.0215000000000001</v>
      </c>
      <c r="CW60" s="2">
        <v>-1.0362E-7</v>
      </c>
      <c r="CX60" s="2">
        <v>-4.6226999999999998E-9</v>
      </c>
      <c r="CY60" s="2">
        <v>-2.1187E-8</v>
      </c>
      <c r="CZ60">
        <v>2.1488E-2</v>
      </c>
      <c r="DA60">
        <v>4.6513</v>
      </c>
      <c r="DB60" s="2">
        <v>9.9999999999999995E-7</v>
      </c>
      <c r="DC60">
        <v>-2.0215000000000001</v>
      </c>
    </row>
    <row r="61" spans="4:107" x14ac:dyDescent="0.25">
      <c r="D61">
        <v>40</v>
      </c>
      <c r="E61">
        <v>20</v>
      </c>
      <c r="F61" s="2">
        <f>E61^2*$G$12/(4*$F$12*$E$12)</f>
        <v>0.26666666666666666</v>
      </c>
      <c r="G61">
        <f t="shared" si="9"/>
        <v>0.99443205387866018</v>
      </c>
      <c r="H61" s="2">
        <f>$D$12/(4*PI()*$E$12)*G61</f>
        <v>0.18318145479608189</v>
      </c>
      <c r="I61" s="1">
        <f t="shared" si="10"/>
        <v>-1.7777777777777778E-2</v>
      </c>
      <c r="J61" s="1">
        <f t="shared" si="10"/>
        <v>1.0534979423868314E-3</v>
      </c>
      <c r="K61" s="1">
        <f t="shared" si="10"/>
        <v>-5.2674897119341567E-5</v>
      </c>
      <c r="L61" s="1">
        <f t="shared" si="10"/>
        <v>2.2474622770919068E-6</v>
      </c>
      <c r="M61" s="1">
        <f t="shared" si="10"/>
        <v>-8.3239343595996544E-8</v>
      </c>
      <c r="N61" s="1">
        <f t="shared" si="10"/>
        <v>2.7180193827264177E-9</v>
      </c>
      <c r="O61" s="1">
        <f t="shared" si="10"/>
        <v>-7.9275565329520518E-11</v>
      </c>
      <c r="P61" s="1">
        <f t="shared" si="10"/>
        <v>2.087916123905067E-12</v>
      </c>
      <c r="Q61" s="1">
        <f t="shared" si="10"/>
        <v>-5.0109986973721614E-14</v>
      </c>
      <c r="R61" s="1">
        <f t="shared" si="10"/>
        <v>1.1043523299993743E-15</v>
      </c>
      <c r="S61" s="1">
        <f t="shared" si="11"/>
        <v>-2.2496065981468736E-17</v>
      </c>
      <c r="T61" s="1">
        <f t="shared" si="11"/>
        <v>4.2596101266686364E-19</v>
      </c>
      <c r="U61" s="1">
        <f t="shared" si="11"/>
        <v>-7.5340043056724188E-21</v>
      </c>
      <c r="V61" s="1">
        <f t="shared" si="11"/>
        <v>1.2500866403486086E-22</v>
      </c>
      <c r="W61" s="1">
        <f t="shared" si="11"/>
        <v>-1.953260375544701E-24</v>
      </c>
      <c r="X61" s="1">
        <f t="shared" si="11"/>
        <v>2.8837062061098236E-26</v>
      </c>
      <c r="Y61" s="1">
        <f t="shared" si="11"/>
        <v>-4.0348152678079836E-28</v>
      </c>
      <c r="Z61" s="1">
        <f t="shared" si="11"/>
        <v>5.3648513256172638E-30</v>
      </c>
      <c r="AG61">
        <v>49</v>
      </c>
      <c r="AH61">
        <f t="shared" ca="1" si="1"/>
        <v>4.2812000000000001</v>
      </c>
      <c r="AI61">
        <f t="shared" ca="1" si="2"/>
        <v>0.20071</v>
      </c>
      <c r="AL61">
        <v>0</v>
      </c>
      <c r="AM61">
        <v>0.91961999999999999</v>
      </c>
      <c r="AN61">
        <v>-3.5396000000000001</v>
      </c>
      <c r="AO61" s="2">
        <v>-9.1803000000000002E-7</v>
      </c>
      <c r="AP61" s="2">
        <v>-4.8619E-8</v>
      </c>
      <c r="AQ61" s="2">
        <v>-1.1004E-7</v>
      </c>
      <c r="AR61">
        <v>1.5396000000000001</v>
      </c>
      <c r="AS61">
        <v>4.2812000000000001</v>
      </c>
      <c r="AT61" s="2">
        <v>9.9999999999999995E-7</v>
      </c>
      <c r="AU61">
        <v>-3.5396000000000001</v>
      </c>
      <c r="AX61" s="2">
        <v>-4.4054000000000001E-13</v>
      </c>
      <c r="AY61">
        <v>0.95157000000000003</v>
      </c>
      <c r="AZ61">
        <v>-3.4912999999999998</v>
      </c>
      <c r="BA61" s="2">
        <v>-9.3513000000000004E-7</v>
      </c>
      <c r="BB61" s="2">
        <v>-4.9510999999999999E-8</v>
      </c>
      <c r="BC61" s="2">
        <v>-1.1583E-7</v>
      </c>
      <c r="BD61">
        <v>1.4913000000000001</v>
      </c>
      <c r="BE61">
        <v>4.2812000000000001</v>
      </c>
      <c r="BF61" s="2">
        <v>9.9999999999999995E-7</v>
      </c>
      <c r="BG61">
        <v>-3.4912999999999998</v>
      </c>
      <c r="BJ61" s="2">
        <v>5.6842999999999997E-14</v>
      </c>
      <c r="BK61">
        <v>0.93010000000000004</v>
      </c>
      <c r="BL61">
        <v>-3.0282</v>
      </c>
      <c r="BM61" s="2">
        <v>-7.7349999999999998E-7</v>
      </c>
      <c r="BN61" s="2">
        <v>-4.0417999999999998E-8</v>
      </c>
      <c r="BO61" s="2">
        <v>-9.5252999999999999E-8</v>
      </c>
      <c r="BP61">
        <v>1.0282</v>
      </c>
      <c r="BQ61">
        <v>4.2812000000000001</v>
      </c>
      <c r="BR61" s="2">
        <v>9.9999999999999995E-7</v>
      </c>
      <c r="BS61">
        <v>-3.0282</v>
      </c>
      <c r="BV61" s="2">
        <v>1.1368999999999999E-13</v>
      </c>
      <c r="BW61">
        <v>0.93783000000000005</v>
      </c>
      <c r="BX61">
        <v>-2.4491999999999998</v>
      </c>
      <c r="BY61" s="2">
        <v>-5.7263000000000001E-7</v>
      </c>
      <c r="BZ61" s="2">
        <v>-2.3726E-8</v>
      </c>
      <c r="CA61" s="2">
        <v>-6.9389E-8</v>
      </c>
      <c r="CB61">
        <v>0.44922000000000001</v>
      </c>
      <c r="CC61">
        <v>4.6513</v>
      </c>
      <c r="CD61" s="2">
        <v>9.9999999999999995E-7</v>
      </c>
      <c r="CE61">
        <v>-2.4491999999999998</v>
      </c>
      <c r="CH61">
        <v>0</v>
      </c>
      <c r="CI61">
        <v>0.80113999999999996</v>
      </c>
      <c r="CJ61">
        <v>-2.2006999999999999</v>
      </c>
      <c r="CK61" s="2">
        <v>-3.4718000000000002E-7</v>
      </c>
      <c r="CL61" s="2">
        <v>-1.8161E-8</v>
      </c>
      <c r="CM61" s="2">
        <v>-5.8353E-8</v>
      </c>
      <c r="CN61">
        <v>0.20071</v>
      </c>
      <c r="CO61">
        <v>4.2812000000000001</v>
      </c>
      <c r="CP61" s="2">
        <v>9.9999999999999995E-7</v>
      </c>
      <c r="CQ61">
        <v>-2.2006999999999999</v>
      </c>
      <c r="CT61">
        <v>0</v>
      </c>
      <c r="CU61">
        <v>0.93672999999999995</v>
      </c>
      <c r="CV61">
        <v>-2.0215000000000001</v>
      </c>
      <c r="CW61" s="2">
        <v>-1.0362E-7</v>
      </c>
      <c r="CX61" s="2">
        <v>-4.6226999999999998E-9</v>
      </c>
      <c r="CY61" s="2">
        <v>-2.1187E-8</v>
      </c>
      <c r="CZ61">
        <v>2.1488E-2</v>
      </c>
      <c r="DA61">
        <v>4.6513999999999998</v>
      </c>
      <c r="DB61" s="2">
        <v>9.9999999999999995E-7</v>
      </c>
      <c r="DC61">
        <v>-2.0215000000000001</v>
      </c>
    </row>
    <row r="62" spans="4:107" x14ac:dyDescent="0.25">
      <c r="D62">
        <v>41</v>
      </c>
      <c r="E62">
        <v>20.5</v>
      </c>
      <c r="F62" s="2">
        <f>E62^2*$G$12/(4*$F$12*$E$12)</f>
        <v>0.28016666666666662</v>
      </c>
      <c r="G62">
        <f t="shared" si="9"/>
        <v>0.95685860039158699</v>
      </c>
      <c r="H62" s="2">
        <f>$D$12/(4*PI()*$E$12)*G62</f>
        <v>0.17626015751425189</v>
      </c>
      <c r="I62" s="1">
        <f t="shared" si="10"/>
        <v>-1.9623340277777773E-2</v>
      </c>
      <c r="J62" s="1">
        <f t="shared" si="10"/>
        <v>1.2217346298868308E-3</v>
      </c>
      <c r="K62" s="1">
        <f t="shared" si="10"/>
        <v>-6.4179247276242569E-5</v>
      </c>
      <c r="L62" s="1">
        <f t="shared" si="10"/>
        <v>2.8769417245696996E-6</v>
      </c>
      <c r="M62" s="1">
        <f t="shared" si="10"/>
        <v>-1.1194766293985335E-7</v>
      </c>
      <c r="N62" s="1">
        <f t="shared" si="10"/>
        <v>3.840490232691703E-9</v>
      </c>
      <c r="O62" s="1">
        <f t="shared" si="10"/>
        <v>-1.1768502231271684E-10</v>
      </c>
      <c r="P62" s="1">
        <f t="shared" si="10"/>
        <v>3.2564365844885091E-12</v>
      </c>
      <c r="Q62" s="1">
        <f t="shared" si="10"/>
        <v>-8.2111048477877753E-14</v>
      </c>
      <c r="R62" s="1">
        <f t="shared" si="10"/>
        <v>1.9012213841778581E-15</v>
      </c>
      <c r="S62" s="1">
        <f t="shared" si="11"/>
        <v>-4.0689218304204596E-17</v>
      </c>
      <c r="T62" s="1">
        <f t="shared" si="11"/>
        <v>8.0945060318778589E-19</v>
      </c>
      <c r="U62" s="1">
        <f t="shared" si="11"/>
        <v>-1.5041602067570309E-20</v>
      </c>
      <c r="V62" s="1">
        <f t="shared" si="11"/>
        <v>2.6221412078385157E-22</v>
      </c>
      <c r="W62" s="1">
        <f t="shared" si="11"/>
        <v>-4.3045111038833435E-24</v>
      </c>
      <c r="X62" s="1">
        <f t="shared" si="11"/>
        <v>6.6767088033475411E-26</v>
      </c>
      <c r="Y62" s="1">
        <f t="shared" si="11"/>
        <v>-9.8148306313406731E-28</v>
      </c>
      <c r="Z62" s="1">
        <f t="shared" si="11"/>
        <v>1.3710856197742662E-29</v>
      </c>
      <c r="AG62">
        <v>50</v>
      </c>
      <c r="AH62">
        <f t="shared" ca="1" si="1"/>
        <v>4.2812000000000001</v>
      </c>
      <c r="AI62">
        <f t="shared" ca="1" si="2"/>
        <v>0.20071</v>
      </c>
      <c r="AL62">
        <v>0</v>
      </c>
      <c r="AM62">
        <v>0.91961999999999999</v>
      </c>
      <c r="AN62">
        <v>-3.5396000000000001</v>
      </c>
      <c r="AO62" s="2">
        <v>-9.1803000000000002E-7</v>
      </c>
      <c r="AP62" s="2">
        <v>-4.8619E-8</v>
      </c>
      <c r="AQ62" s="2">
        <v>-1.1004E-7</v>
      </c>
      <c r="AR62">
        <v>1.5396000000000001</v>
      </c>
      <c r="AS62">
        <v>4.2812000000000001</v>
      </c>
      <c r="AT62" s="2">
        <v>9.9999999999999995E-7</v>
      </c>
      <c r="AU62">
        <v>-3.5396000000000001</v>
      </c>
      <c r="AX62" s="2">
        <v>3.6948000000000001E-13</v>
      </c>
      <c r="AY62">
        <v>0.95157000000000003</v>
      </c>
      <c r="AZ62">
        <v>-3.4912999999999998</v>
      </c>
      <c r="BA62" s="2">
        <v>-9.3513000000000004E-7</v>
      </c>
      <c r="BB62" s="2">
        <v>-4.9510999999999999E-8</v>
      </c>
      <c r="BC62" s="2">
        <v>-1.1583E-7</v>
      </c>
      <c r="BD62">
        <v>1.4913000000000001</v>
      </c>
      <c r="BE62">
        <v>4.2812000000000001</v>
      </c>
      <c r="BF62" s="2">
        <v>9.9999999999999995E-7</v>
      </c>
      <c r="BG62">
        <v>-3.4912999999999998</v>
      </c>
      <c r="BJ62">
        <v>0</v>
      </c>
      <c r="BK62">
        <v>0.93010000000000004</v>
      </c>
      <c r="BL62">
        <v>-3.0282</v>
      </c>
      <c r="BM62" s="2">
        <v>-7.7349999999999998E-7</v>
      </c>
      <c r="BN62" s="2">
        <v>-4.0417999999999998E-8</v>
      </c>
      <c r="BO62" s="2">
        <v>-9.5252999999999999E-8</v>
      </c>
      <c r="BP62">
        <v>1.0282</v>
      </c>
      <c r="BQ62">
        <v>4.2812000000000001</v>
      </c>
      <c r="BR62" s="2">
        <v>9.9999999999999995E-7</v>
      </c>
      <c r="BS62">
        <v>-3.0282</v>
      </c>
      <c r="BV62" s="2">
        <v>-3.4106000000000001E-13</v>
      </c>
      <c r="BW62">
        <v>0.93783000000000005</v>
      </c>
      <c r="BX62">
        <v>-2.4491999999999998</v>
      </c>
      <c r="BY62" s="2">
        <v>-5.7263000000000001E-7</v>
      </c>
      <c r="BZ62" s="2">
        <v>-2.3726E-8</v>
      </c>
      <c r="CA62" s="2">
        <v>-6.9389E-8</v>
      </c>
      <c r="CB62">
        <v>0.44922000000000001</v>
      </c>
      <c r="CC62">
        <v>4.6513999999999998</v>
      </c>
      <c r="CD62" s="2">
        <v>9.9999999999999995E-7</v>
      </c>
      <c r="CE62">
        <v>-2.4491999999999998</v>
      </c>
      <c r="CH62">
        <v>0</v>
      </c>
      <c r="CI62">
        <v>0.80113999999999996</v>
      </c>
      <c r="CJ62">
        <v>-2.2006999999999999</v>
      </c>
      <c r="CK62" s="2">
        <v>-3.4718000000000002E-7</v>
      </c>
      <c r="CL62" s="2">
        <v>-1.8161E-8</v>
      </c>
      <c r="CM62" s="2">
        <v>-5.8353E-8</v>
      </c>
      <c r="CN62">
        <v>0.20071</v>
      </c>
      <c r="CO62">
        <v>4.2812000000000001</v>
      </c>
      <c r="CP62" s="2">
        <v>9.9999999999999995E-7</v>
      </c>
      <c r="CQ62">
        <v>-2.2006999999999999</v>
      </c>
      <c r="CT62">
        <v>0</v>
      </c>
      <c r="CU62">
        <v>0.93977999999999995</v>
      </c>
      <c r="CV62">
        <v>-2.0177</v>
      </c>
      <c r="CW62" s="2">
        <v>-8.9560000000000003E-8</v>
      </c>
      <c r="CX62" s="2">
        <v>-3.8702999999999998E-9</v>
      </c>
      <c r="CY62" s="2">
        <v>-1.6881000000000001E-8</v>
      </c>
      <c r="CZ62">
        <v>1.7738E-2</v>
      </c>
      <c r="DA62">
        <v>5.0262000000000002</v>
      </c>
      <c r="DB62" s="2">
        <v>9.9999999999999995E-7</v>
      </c>
      <c r="DC62">
        <v>-2.0177</v>
      </c>
    </row>
    <row r="63" spans="4:107" x14ac:dyDescent="0.25">
      <c r="D63">
        <v>42</v>
      </c>
      <c r="E63">
        <v>21</v>
      </c>
      <c r="F63" s="2">
        <f>E63^2*$G$12/(4*$F$12*$E$12)</f>
        <v>0.29399999999999998</v>
      </c>
      <c r="G63">
        <f t="shared" si="9"/>
        <v>0.92068832653508748</v>
      </c>
      <c r="H63" s="2">
        <f>$D$12/(4*PI()*$E$12)*G63</f>
        <v>0.16959733589706505</v>
      </c>
      <c r="I63" s="1">
        <f t="shared" si="10"/>
        <v>-2.1608999999999996E-2</v>
      </c>
      <c r="J63" s="1">
        <f t="shared" si="10"/>
        <v>1.4117879999999998E-3</v>
      </c>
      <c r="K63" s="1">
        <f t="shared" si="10"/>
        <v>-7.7824813499999981E-5</v>
      </c>
      <c r="L63" s="1">
        <f t="shared" si="10"/>
        <v>3.6608792270399983E-6</v>
      </c>
      <c r="M63" s="1">
        <f t="shared" si="10"/>
        <v>-1.4948590177079993E-7</v>
      </c>
      <c r="N63" s="1">
        <f t="shared" si="10"/>
        <v>5.3814924637487966E-9</v>
      </c>
      <c r="O63" s="1">
        <f t="shared" si="10"/>
        <v>-1.7304861703742225E-10</v>
      </c>
      <c r="P63" s="1">
        <f t="shared" si="10"/>
        <v>5.0248191021236682E-12</v>
      </c>
      <c r="Q63" s="1">
        <f t="shared" si="10"/>
        <v>-1.3295671344219223E-13</v>
      </c>
      <c r="R63" s="1">
        <f t="shared" si="10"/>
        <v>3.2305184919011995E-15</v>
      </c>
      <c r="S63" s="1">
        <f t="shared" si="11"/>
        <v>-7.2552061130614433E-17</v>
      </c>
      <c r="T63" s="1">
        <f t="shared" si="11"/>
        <v>1.5145779388686847E-18</v>
      </c>
      <c r="U63" s="1">
        <f t="shared" si="11"/>
        <v>-2.9534269807939351E-20</v>
      </c>
      <c r="V63" s="1">
        <f t="shared" si="11"/>
        <v>5.4028024235323712E-22</v>
      </c>
      <c r="W63" s="1">
        <f t="shared" si="11"/>
        <v>-9.307171362413186E-24</v>
      </c>
      <c r="X63" s="1">
        <f t="shared" si="11"/>
        <v>1.5149112141450388E-25</v>
      </c>
      <c r="Y63" s="1">
        <f t="shared" si="11"/>
        <v>-2.3368908173755875E-27</v>
      </c>
      <c r="Z63" s="1">
        <f t="shared" si="11"/>
        <v>3.4257136303467059E-29</v>
      </c>
      <c r="AG63">
        <v>51</v>
      </c>
      <c r="AH63">
        <f t="shared" ca="1" si="1"/>
        <v>4.2812000000000001</v>
      </c>
      <c r="AI63">
        <f t="shared" ca="1" si="2"/>
        <v>0.20071</v>
      </c>
      <c r="AL63" s="2">
        <v>5.6842999999999997E-14</v>
      </c>
      <c r="AM63">
        <v>0.91961999999999999</v>
      </c>
      <c r="AN63">
        <v>-3.5396000000000001</v>
      </c>
      <c r="AO63" s="2">
        <v>-9.1803000000000002E-7</v>
      </c>
      <c r="AP63" s="2">
        <v>-4.8619E-8</v>
      </c>
      <c r="AQ63" s="2">
        <v>-1.1004E-7</v>
      </c>
      <c r="AR63">
        <v>1.5396000000000001</v>
      </c>
      <c r="AS63">
        <v>4.2812000000000001</v>
      </c>
      <c r="AT63" s="2">
        <v>9.9999999999999995E-7</v>
      </c>
      <c r="AU63">
        <v>-3.5396000000000001</v>
      </c>
      <c r="AX63" s="2">
        <v>-1.5632000000000001E-13</v>
      </c>
      <c r="AY63">
        <v>0.95157000000000003</v>
      </c>
      <c r="AZ63">
        <v>-3.4912999999999998</v>
      </c>
      <c r="BA63" s="2">
        <v>-9.3513000000000004E-7</v>
      </c>
      <c r="BB63" s="2">
        <v>-4.9510999999999999E-8</v>
      </c>
      <c r="BC63" s="2">
        <v>-1.1583E-7</v>
      </c>
      <c r="BD63">
        <v>1.4913000000000001</v>
      </c>
      <c r="BE63">
        <v>4.2812000000000001</v>
      </c>
      <c r="BF63" s="2">
        <v>9.9999999999999995E-7</v>
      </c>
      <c r="BG63">
        <v>-3.4912999999999998</v>
      </c>
      <c r="BJ63">
        <v>0</v>
      </c>
      <c r="BK63">
        <v>0.93010000000000004</v>
      </c>
      <c r="BL63">
        <v>-3.0282</v>
      </c>
      <c r="BM63" s="2">
        <v>-7.7349999999999998E-7</v>
      </c>
      <c r="BN63" s="2">
        <v>-4.0417999999999998E-8</v>
      </c>
      <c r="BO63" s="2">
        <v>-9.5252999999999999E-8</v>
      </c>
      <c r="BP63">
        <v>1.0282</v>
      </c>
      <c r="BQ63">
        <v>4.2812000000000001</v>
      </c>
      <c r="BR63" s="2">
        <v>9.9999999999999995E-7</v>
      </c>
      <c r="BS63">
        <v>-3.0282</v>
      </c>
      <c r="BV63" s="2">
        <v>-1.7053000000000001E-13</v>
      </c>
      <c r="BW63">
        <v>0.93615000000000004</v>
      </c>
      <c r="BX63">
        <v>-2.4468000000000001</v>
      </c>
      <c r="BY63" s="2">
        <v>-5.7037999999999995E-7</v>
      </c>
      <c r="BZ63" s="2">
        <v>-2.3490999999999998E-8</v>
      </c>
      <c r="CA63" s="2">
        <v>-6.8946000000000001E-8</v>
      </c>
      <c r="CB63">
        <v>0.44677</v>
      </c>
      <c r="CC63">
        <v>4.6927000000000003</v>
      </c>
      <c r="CD63" s="2">
        <v>9.9999999999999995E-7</v>
      </c>
      <c r="CE63">
        <v>-2.4468000000000001</v>
      </c>
      <c r="CH63">
        <v>0</v>
      </c>
      <c r="CI63">
        <v>0.80113999999999996</v>
      </c>
      <c r="CJ63">
        <v>-2.2006999999999999</v>
      </c>
      <c r="CK63" s="2">
        <v>-3.4718000000000002E-7</v>
      </c>
      <c r="CL63" s="2">
        <v>-1.8161E-8</v>
      </c>
      <c r="CM63" s="2">
        <v>-5.8353E-8</v>
      </c>
      <c r="CN63">
        <v>0.20071</v>
      </c>
      <c r="CO63">
        <v>4.2812000000000001</v>
      </c>
      <c r="CP63" s="2">
        <v>9.9999999999999995E-7</v>
      </c>
      <c r="CQ63">
        <v>-2.2006999999999999</v>
      </c>
      <c r="CT63" s="2">
        <v>2.8422E-14</v>
      </c>
      <c r="CU63">
        <v>0.93976000000000004</v>
      </c>
      <c r="CV63">
        <v>-2.0175999999999998</v>
      </c>
      <c r="CW63" s="2">
        <v>-8.8889999999999997E-8</v>
      </c>
      <c r="CX63" s="2">
        <v>-3.8345000000000004E-9</v>
      </c>
      <c r="CY63" s="2">
        <v>-1.6540999999999999E-8</v>
      </c>
      <c r="CZ63">
        <v>1.7589E-2</v>
      </c>
      <c r="DA63">
        <v>5.04</v>
      </c>
      <c r="DB63" s="2">
        <v>9.9999999999999995E-7</v>
      </c>
      <c r="DC63">
        <v>-2.0175999999999998</v>
      </c>
    </row>
    <row r="64" spans="4:107" x14ac:dyDescent="0.25">
      <c r="D64">
        <v>43</v>
      </c>
      <c r="E64">
        <v>21.5</v>
      </c>
      <c r="F64" s="2">
        <f>E64^2*$G$12/(4*$F$12*$E$12)</f>
        <v>0.30816666666666664</v>
      </c>
      <c r="G64">
        <f t="shared" si="9"/>
        <v>0.88586020651727504</v>
      </c>
      <c r="H64" s="2">
        <f>$D$12/(4*PI()*$E$12)*G64</f>
        <v>0.16318174855975875</v>
      </c>
      <c r="I64" s="1">
        <f t="shared" si="10"/>
        <v>-2.3741673611111107E-2</v>
      </c>
      <c r="J64" s="1">
        <f t="shared" si="10"/>
        <v>1.6258649817386828E-3</v>
      </c>
      <c r="K64" s="1">
        <f t="shared" si="10"/>
        <v>-9.3944510976088258E-5</v>
      </c>
      <c r="L64" s="1">
        <f t="shared" si="10"/>
        <v>4.6320906878609919E-6</v>
      </c>
      <c r="M64" s="1">
        <f t="shared" si="10"/>
        <v>-1.9825777041330953E-7</v>
      </c>
      <c r="N64" s="1">
        <f t="shared" si="10"/>
        <v>7.4811962753920276E-9</v>
      </c>
      <c r="O64" s="1">
        <f t="shared" si="10"/>
        <v>-2.5215917550103905E-10</v>
      </c>
      <c r="P64" s="1">
        <f t="shared" si="10"/>
        <v>7.6747706255377978E-12</v>
      </c>
      <c r="Q64" s="1">
        <f t="shared" si="10"/>
        <v>-2.1285976329929076E-13</v>
      </c>
      <c r="R64" s="1">
        <f t="shared" si="10"/>
        <v>5.4211804730081082E-15</v>
      </c>
      <c r="S64" s="1">
        <f t="shared" si="11"/>
        <v>-1.2761734912096285E-16</v>
      </c>
      <c r="T64" s="1">
        <f t="shared" si="11"/>
        <v>2.7924790357947964E-18</v>
      </c>
      <c r="U64" s="1">
        <f t="shared" si="11"/>
        <v>-5.7077226686564207E-20</v>
      </c>
      <c r="V64" s="1">
        <f t="shared" si="11"/>
        <v>1.0944452518580752E-21</v>
      </c>
      <c r="W64" s="1">
        <f t="shared" si="11"/>
        <v>-1.9762004596538869E-23</v>
      </c>
      <c r="X64" s="1">
        <f t="shared" si="11"/>
        <v>3.3716213609227558E-25</v>
      </c>
      <c r="Y64" s="1">
        <f t="shared" si="11"/>
        <v>-5.451655053389145E-27</v>
      </c>
      <c r="Z64" s="1">
        <f t="shared" si="11"/>
        <v>8.3768228756647047E-29</v>
      </c>
      <c r="AG64">
        <v>52</v>
      </c>
      <c r="AH64">
        <f t="shared" ca="1" si="1"/>
        <v>4.2812000000000001</v>
      </c>
      <c r="AI64">
        <f t="shared" ca="1" si="2"/>
        <v>0.20071</v>
      </c>
      <c r="AL64">
        <v>0</v>
      </c>
      <c r="AM64">
        <v>0.91913999999999996</v>
      </c>
      <c r="AN64">
        <v>-3.5369000000000002</v>
      </c>
      <c r="AO64" s="2">
        <v>-9.1329000000000005E-7</v>
      </c>
      <c r="AP64" s="2">
        <v>-4.7598E-8</v>
      </c>
      <c r="AQ64" s="2">
        <v>-1.0789E-7</v>
      </c>
      <c r="AR64">
        <v>1.5368999999999999</v>
      </c>
      <c r="AS64">
        <v>4.3085000000000004</v>
      </c>
      <c r="AT64" s="2">
        <v>9.9999999999999995E-7</v>
      </c>
      <c r="AU64">
        <v>-3.5369000000000002</v>
      </c>
      <c r="AX64" s="2">
        <v>2.2736999999999999E-13</v>
      </c>
      <c r="AY64">
        <v>0.94218999999999997</v>
      </c>
      <c r="AZ64">
        <v>-3.4584999999999999</v>
      </c>
      <c r="BA64" s="2">
        <v>-8.8128000000000001E-7</v>
      </c>
      <c r="BB64" s="2">
        <v>-3.7546999999999999E-8</v>
      </c>
      <c r="BC64" s="2">
        <v>-1.0051E-7</v>
      </c>
      <c r="BD64">
        <v>1.4584999999999999</v>
      </c>
      <c r="BE64">
        <v>4.6205999999999996</v>
      </c>
      <c r="BF64" s="2">
        <v>9.9999999999999995E-7</v>
      </c>
      <c r="BG64">
        <v>-3.4584999999999999</v>
      </c>
      <c r="BJ64">
        <v>0</v>
      </c>
      <c r="BK64">
        <v>0.92984999999999995</v>
      </c>
      <c r="BL64">
        <v>-3.0265</v>
      </c>
      <c r="BM64" s="2">
        <v>-7.7141999999999996E-7</v>
      </c>
      <c r="BN64" s="2">
        <v>-3.9849000000000002E-8</v>
      </c>
      <c r="BO64" s="2">
        <v>-9.3808000000000002E-8</v>
      </c>
      <c r="BP64">
        <v>1.0265</v>
      </c>
      <c r="BQ64">
        <v>4.3007999999999997</v>
      </c>
      <c r="BR64" s="2">
        <v>9.9999999999999995E-7</v>
      </c>
      <c r="BS64">
        <v>-3.0265</v>
      </c>
      <c r="BV64" s="2">
        <v>-2.2736999999999999E-13</v>
      </c>
      <c r="BW64">
        <v>0.92181999999999997</v>
      </c>
      <c r="BX64">
        <v>-2.4260000000000002</v>
      </c>
      <c r="BY64" s="2">
        <v>-5.4081000000000004E-7</v>
      </c>
      <c r="BZ64" s="2">
        <v>-1.9906E-8</v>
      </c>
      <c r="CA64" s="2">
        <v>-6.0278000000000005E-8</v>
      </c>
      <c r="CB64">
        <v>0.42597000000000002</v>
      </c>
      <c r="CC64">
        <v>5.04</v>
      </c>
      <c r="CD64" s="2">
        <v>9.9999999999999995E-7</v>
      </c>
      <c r="CE64">
        <v>-2.4260000000000002</v>
      </c>
      <c r="CH64" s="2">
        <v>4.5474999999999996E-13</v>
      </c>
      <c r="CI64">
        <v>0.80113999999999996</v>
      </c>
      <c r="CJ64">
        <v>-2.2006999999999999</v>
      </c>
      <c r="CK64" s="2">
        <v>-3.4718000000000002E-7</v>
      </c>
      <c r="CL64" s="2">
        <v>-1.8161E-8</v>
      </c>
      <c r="CM64" s="2">
        <v>-5.8353E-8</v>
      </c>
      <c r="CN64">
        <v>0.20071</v>
      </c>
      <c r="CO64">
        <v>4.2812000000000001</v>
      </c>
      <c r="CP64" s="2">
        <v>9.9999999999999995E-7</v>
      </c>
      <c r="CQ64">
        <v>-2.2006999999999999</v>
      </c>
      <c r="CT64">
        <v>0</v>
      </c>
      <c r="CU64">
        <v>0.93976000000000004</v>
      </c>
      <c r="CV64">
        <v>-2.0175999999999998</v>
      </c>
      <c r="CW64" s="2">
        <v>-8.8889999999999997E-8</v>
      </c>
      <c r="CX64" s="2">
        <v>-3.8345000000000004E-9</v>
      </c>
      <c r="CY64" s="2">
        <v>-1.6540999999999999E-8</v>
      </c>
      <c r="CZ64">
        <v>1.7589E-2</v>
      </c>
      <c r="DA64">
        <v>5.04</v>
      </c>
      <c r="DB64" s="2">
        <v>9.9999999999999995E-7</v>
      </c>
      <c r="DC64">
        <v>-2.0175999999999998</v>
      </c>
    </row>
    <row r="65" spans="4:107" x14ac:dyDescent="0.25">
      <c r="D65">
        <v>44</v>
      </c>
      <c r="E65">
        <v>22</v>
      </c>
      <c r="F65" s="2">
        <f>E65^2*$G$12/(4*$F$12*$E$12)</f>
        <v>0.3226666666666666</v>
      </c>
      <c r="G65">
        <f t="shared" si="9"/>
        <v>0.85231703830894279</v>
      </c>
      <c r="H65" s="2">
        <f>$D$12/(4*PI()*$E$12)*G65</f>
        <v>0.15700285848184325</v>
      </c>
      <c r="I65" s="1">
        <f t="shared" si="10"/>
        <v>-2.6028444444444434E-2</v>
      </c>
      <c r="J65" s="1">
        <f t="shared" si="10"/>
        <v>1.8663358683127561E-3</v>
      </c>
      <c r="K65" s="1">
        <f t="shared" si="10"/>
        <v>-1.1291332003292172E-4</v>
      </c>
      <c r="L65" s="1">
        <f t="shared" si="10"/>
        <v>5.8293383355663034E-6</v>
      </c>
      <c r="M65" s="1">
        <f t="shared" si="10"/>
        <v>-2.6124071800130468E-7</v>
      </c>
      <c r="N65" s="1">
        <f t="shared" si="10"/>
        <v>1.0321674082663792E-8</v>
      </c>
      <c r="O65" s="1">
        <f t="shared" si="10"/>
        <v>-3.6426908116734288E-10</v>
      </c>
      <c r="P65" s="1">
        <f t="shared" si="10"/>
        <v>1.1608641006419351E-11</v>
      </c>
      <c r="Q65" s="1">
        <f t="shared" si="10"/>
        <v>-3.371149348264179E-13</v>
      </c>
      <c r="R65" s="1">
        <f t="shared" si="10"/>
        <v>8.9897315953711417E-15</v>
      </c>
      <c r="S65" s="1">
        <f t="shared" si="11"/>
        <v>-2.2158023617479609E-16</v>
      </c>
      <c r="T65" s="1">
        <f t="shared" si="11"/>
        <v>5.0766785471527229E-18</v>
      </c>
      <c r="U65" s="1">
        <f t="shared" si="11"/>
        <v>-1.0864782795471064E-19</v>
      </c>
      <c r="V65" s="1">
        <f t="shared" si="11"/>
        <v>2.1813264658403532E-21</v>
      </c>
      <c r="W65" s="1">
        <f t="shared" si="11"/>
        <v>-4.1240703494794167E-23</v>
      </c>
      <c r="X65" s="1">
        <f t="shared" si="11"/>
        <v>7.367197413233818E-25</v>
      </c>
      <c r="Y65" s="1">
        <f t="shared" si="11"/>
        <v>-1.2472695538289678E-26</v>
      </c>
      <c r="Z65" s="1">
        <f t="shared" si="11"/>
        <v>2.0066874151353583E-28</v>
      </c>
      <c r="AG65">
        <v>53</v>
      </c>
      <c r="AH65">
        <f t="shared" ca="1" si="1"/>
        <v>4.4252000000000002</v>
      </c>
      <c r="AI65">
        <f t="shared" ca="1" si="2"/>
        <v>0.19453999999999999</v>
      </c>
      <c r="AL65" s="2">
        <v>3.5526999999999999E-15</v>
      </c>
      <c r="AM65">
        <v>0.95450000000000002</v>
      </c>
      <c r="AN65">
        <v>-3.5032000000000001</v>
      </c>
      <c r="AO65" s="2">
        <v>-9.0218E-7</v>
      </c>
      <c r="AP65" s="2">
        <v>-3.8047999999999998E-8</v>
      </c>
      <c r="AQ65" s="2">
        <v>-9.9563000000000003E-8</v>
      </c>
      <c r="AR65">
        <v>1.5032000000000001</v>
      </c>
      <c r="AS65">
        <v>4.6513</v>
      </c>
      <c r="AT65" s="2">
        <v>9.9999999999999995E-7</v>
      </c>
      <c r="AU65">
        <v>-3.5032000000000001</v>
      </c>
      <c r="AX65" s="2">
        <v>5.1159000000000004E-13</v>
      </c>
      <c r="AY65">
        <v>0.94137999999999999</v>
      </c>
      <c r="AZ65">
        <v>-3.4556</v>
      </c>
      <c r="BA65" s="2">
        <v>-8.7866999999999997E-7</v>
      </c>
      <c r="BB65" s="2">
        <v>-3.7031999999999997E-8</v>
      </c>
      <c r="BC65" s="2">
        <v>-1.0002E-7</v>
      </c>
      <c r="BD65">
        <v>1.4556</v>
      </c>
      <c r="BE65">
        <v>4.6513</v>
      </c>
      <c r="BF65" s="2">
        <v>9.9999999999999995E-7</v>
      </c>
      <c r="BG65">
        <v>-3.4556</v>
      </c>
      <c r="BJ65" s="2">
        <v>2.1315999999999998E-14</v>
      </c>
      <c r="BK65">
        <v>0.95606999999999998</v>
      </c>
      <c r="BL65">
        <v>-3</v>
      </c>
      <c r="BM65" s="2">
        <v>-7.6754E-7</v>
      </c>
      <c r="BN65" s="2">
        <v>-3.2623E-8</v>
      </c>
      <c r="BO65" s="2">
        <v>-8.5826000000000004E-8</v>
      </c>
      <c r="BP65">
        <v>1</v>
      </c>
      <c r="BQ65">
        <v>4.6226000000000003</v>
      </c>
      <c r="BR65" s="2">
        <v>9.9999999999999995E-7</v>
      </c>
      <c r="BS65">
        <v>-3</v>
      </c>
      <c r="BV65" s="2">
        <v>2.2736999999999999E-13</v>
      </c>
      <c r="BW65">
        <v>0.92181999999999997</v>
      </c>
      <c r="BX65">
        <v>-2.4260000000000002</v>
      </c>
      <c r="BY65" s="2">
        <v>-5.4081000000000004E-7</v>
      </c>
      <c r="BZ65" s="2">
        <v>-1.9904999999999999E-8</v>
      </c>
      <c r="CA65" s="2">
        <v>-6.0278000000000005E-8</v>
      </c>
      <c r="CB65">
        <v>0.42597000000000002</v>
      </c>
      <c r="CC65">
        <v>5.04</v>
      </c>
      <c r="CD65" s="2">
        <v>9.9999999999999995E-7</v>
      </c>
      <c r="CE65">
        <v>-2.4260000000000002</v>
      </c>
      <c r="CH65">
        <v>0</v>
      </c>
      <c r="CI65">
        <v>0.79703999999999997</v>
      </c>
      <c r="CJ65">
        <v>-2.1945000000000001</v>
      </c>
      <c r="CK65" s="2">
        <v>-3.3734999999999999E-7</v>
      </c>
      <c r="CL65" s="2">
        <v>-1.5962000000000001E-8</v>
      </c>
      <c r="CM65" s="2">
        <v>-5.1020999999999997E-8</v>
      </c>
      <c r="CN65">
        <v>0.19453999999999999</v>
      </c>
      <c r="CO65">
        <v>4.4252000000000002</v>
      </c>
      <c r="CP65" s="2">
        <v>9.9999999999999995E-7</v>
      </c>
      <c r="CQ65">
        <v>-2.1945000000000001</v>
      </c>
      <c r="CT65">
        <v>0</v>
      </c>
      <c r="CU65">
        <v>0.93974000000000002</v>
      </c>
      <c r="CV65">
        <v>-2.0175000000000001</v>
      </c>
      <c r="CW65" s="2">
        <v>-8.8322000000000002E-8</v>
      </c>
      <c r="CX65" s="2">
        <v>-3.8138000000000002E-9</v>
      </c>
      <c r="CY65" s="2">
        <v>-1.6265E-8</v>
      </c>
      <c r="CZ65">
        <v>1.7458000000000001E-2</v>
      </c>
      <c r="DA65">
        <v>5.0542999999999996</v>
      </c>
      <c r="DB65" s="2">
        <v>9.9999999999999995E-7</v>
      </c>
      <c r="DC65">
        <v>-2.0175000000000001</v>
      </c>
    </row>
    <row r="66" spans="4:107" x14ac:dyDescent="0.25">
      <c r="D66">
        <v>45</v>
      </c>
      <c r="E66">
        <v>22.5</v>
      </c>
      <c r="F66" s="2">
        <f>E66^2*$G$12/(4*$F$12*$E$12)</f>
        <v>0.33749999999999991</v>
      </c>
      <c r="G66">
        <f t="shared" si="9"/>
        <v>0.82000510078011013</v>
      </c>
      <c r="H66" s="2">
        <f>$D$12/(4*PI()*$E$12)*G66</f>
        <v>0.15105076984921564</v>
      </c>
      <c r="I66" s="1">
        <f t="shared" si="10"/>
        <v>-2.8476562499999986E-2</v>
      </c>
      <c r="J66" s="1">
        <f t="shared" si="10"/>
        <v>2.1357421874999985E-3</v>
      </c>
      <c r="K66" s="1">
        <f t="shared" si="10"/>
        <v>-1.3515243530273424E-4</v>
      </c>
      <c r="L66" s="1">
        <f t="shared" si="10"/>
        <v>7.2982315063476473E-6</v>
      </c>
      <c r="M66" s="1">
        <f t="shared" si="10"/>
        <v>-3.421046018600459E-7</v>
      </c>
      <c r="N66" s="1">
        <f t="shared" si="10"/>
        <v>1.4137996301359037E-8</v>
      </c>
      <c r="O66" s="1">
        <f t="shared" si="10"/>
        <v>-5.2189087909313618E-10</v>
      </c>
      <c r="P66" s="1">
        <f t="shared" si="10"/>
        <v>1.7396362636437868E-11</v>
      </c>
      <c r="Q66" s="1">
        <f t="shared" si="10"/>
        <v>-5.2841451508180017E-13</v>
      </c>
      <c r="R66" s="1">
        <f t="shared" si="10"/>
        <v>1.4738834614884919E-14</v>
      </c>
      <c r="S66" s="1">
        <f t="shared" si="11"/>
        <v>-3.7998557991500166E-16</v>
      </c>
      <c r="T66" s="1">
        <f t="shared" si="11"/>
        <v>9.1061633056553633E-18</v>
      </c>
      <c r="U66" s="1">
        <f t="shared" si="11"/>
        <v>-2.0384332399776991E-19</v>
      </c>
      <c r="V66" s="1">
        <f t="shared" si="11"/>
        <v>4.2807098039531675E-21</v>
      </c>
      <c r="W66" s="1">
        <f t="shared" si="11"/>
        <v>-8.4652708525441029E-23</v>
      </c>
      <c r="X66" s="1">
        <f t="shared" si="11"/>
        <v>1.581746110855991E-24</v>
      </c>
      <c r="Y66" s="1">
        <f t="shared" si="11"/>
        <v>-2.8010087379741503E-26</v>
      </c>
      <c r="Z66" s="1">
        <f t="shared" si="11"/>
        <v>4.7136088873110683E-28</v>
      </c>
      <c r="AG66">
        <v>54</v>
      </c>
      <c r="AH66">
        <f t="shared" ca="1" si="1"/>
        <v>4.6513</v>
      </c>
      <c r="AI66">
        <f t="shared" ca="1" si="2"/>
        <v>0.18514</v>
      </c>
      <c r="AL66" s="2">
        <v>-3.5526999999999999E-15</v>
      </c>
      <c r="AM66">
        <v>0.95450000000000002</v>
      </c>
      <c r="AN66">
        <v>-3.5032000000000001</v>
      </c>
      <c r="AO66" s="2">
        <v>-9.0218E-7</v>
      </c>
      <c r="AP66" s="2">
        <v>-3.8047999999999998E-8</v>
      </c>
      <c r="AQ66" s="2">
        <v>-9.9563000000000003E-8</v>
      </c>
      <c r="AR66">
        <v>1.5032000000000001</v>
      </c>
      <c r="AS66">
        <v>4.6513999999999998</v>
      </c>
      <c r="AT66" s="2">
        <v>9.9999999999999995E-7</v>
      </c>
      <c r="AU66">
        <v>-3.5032000000000001</v>
      </c>
      <c r="AX66">
        <v>0</v>
      </c>
      <c r="AY66">
        <v>0.94137999999999999</v>
      </c>
      <c r="AZ66">
        <v>-3.4556</v>
      </c>
      <c r="BA66" s="2">
        <v>-8.7866999999999997E-7</v>
      </c>
      <c r="BB66" s="2">
        <v>-3.7031999999999997E-8</v>
      </c>
      <c r="BC66" s="2">
        <v>-1.0002E-7</v>
      </c>
      <c r="BD66">
        <v>1.4556</v>
      </c>
      <c r="BE66">
        <v>4.6513999999999998</v>
      </c>
      <c r="BF66" s="2">
        <v>9.9999999999999995E-7</v>
      </c>
      <c r="BG66">
        <v>-3.4556</v>
      </c>
      <c r="BJ66" s="2">
        <v>-1.7763999999999999E-13</v>
      </c>
      <c r="BK66">
        <v>0.95623999999999998</v>
      </c>
      <c r="BL66">
        <v>-2.9977999999999998</v>
      </c>
      <c r="BM66" s="2">
        <v>-7.6558999999999996E-7</v>
      </c>
      <c r="BN66" s="2">
        <v>-3.1926999999999999E-8</v>
      </c>
      <c r="BO66" s="2">
        <v>-8.5068000000000004E-8</v>
      </c>
      <c r="BP66">
        <v>0.99777000000000005</v>
      </c>
      <c r="BQ66">
        <v>4.6497000000000002</v>
      </c>
      <c r="BR66" s="2">
        <v>9.9999999999999995E-7</v>
      </c>
      <c r="BS66">
        <v>-2.9977999999999998</v>
      </c>
      <c r="BV66" s="2">
        <v>-3.4106000000000001E-13</v>
      </c>
      <c r="BW66">
        <v>0.90552999999999995</v>
      </c>
      <c r="BX66">
        <v>-2.4068999999999998</v>
      </c>
      <c r="BY66" s="2">
        <v>-5.1449000000000005E-7</v>
      </c>
      <c r="BZ66" s="2">
        <v>-1.8987E-8</v>
      </c>
      <c r="CA66" s="2">
        <v>-5.2706999999999997E-8</v>
      </c>
      <c r="CB66">
        <v>0.40686</v>
      </c>
      <c r="CC66">
        <v>5.3720999999999997</v>
      </c>
      <c r="CD66" s="2">
        <v>9.9999999999999995E-7</v>
      </c>
      <c r="CE66">
        <v>-2.4068999999999998</v>
      </c>
      <c r="CH66">
        <v>0</v>
      </c>
      <c r="CI66">
        <v>0.80796000000000001</v>
      </c>
      <c r="CJ66">
        <v>-2.1850999999999998</v>
      </c>
      <c r="CK66" s="2">
        <v>-3.3421999999999998E-7</v>
      </c>
      <c r="CL66" s="2">
        <v>-1.4041E-8</v>
      </c>
      <c r="CM66" s="2">
        <v>-4.6811000000000001E-8</v>
      </c>
      <c r="CN66">
        <v>0.18514</v>
      </c>
      <c r="CO66">
        <v>4.6513</v>
      </c>
      <c r="CP66" s="2">
        <v>9.9999999999999995E-7</v>
      </c>
      <c r="CQ66">
        <v>-2.1850999999999998</v>
      </c>
      <c r="CT66" s="2">
        <v>-2.8422E-14</v>
      </c>
      <c r="CU66">
        <v>0.94250999999999996</v>
      </c>
      <c r="CV66">
        <v>-2.0141</v>
      </c>
      <c r="CW66" s="2">
        <v>-7.5904000000000003E-8</v>
      </c>
      <c r="CX66" s="2">
        <v>-3.3772999999999999E-9</v>
      </c>
      <c r="CY66" s="2">
        <v>-1.2661999999999999E-8</v>
      </c>
      <c r="CZ66">
        <v>1.4119E-2</v>
      </c>
      <c r="DA66">
        <v>5.4481000000000002</v>
      </c>
      <c r="DB66" s="2">
        <v>9.9999999999999995E-7</v>
      </c>
      <c r="DC66">
        <v>-2.0141</v>
      </c>
    </row>
    <row r="67" spans="4:107" x14ac:dyDescent="0.25">
      <c r="D67">
        <v>46</v>
      </c>
      <c r="E67">
        <v>23</v>
      </c>
      <c r="F67" s="2">
        <f>E67^2*$G$12/(4*$F$12*$E$12)</f>
        <v>0.35266666666666663</v>
      </c>
      <c r="G67">
        <f t="shared" si="9"/>
        <v>0.78887384899753465</v>
      </c>
      <c r="H67" s="2">
        <f>$D$12/(4*PI()*$E$12)*G67</f>
        <v>0.14531617192579521</v>
      </c>
      <c r="I67" s="1">
        <f t="shared" si="10"/>
        <v>-3.1093444444444437E-2</v>
      </c>
      <c r="J67" s="1">
        <f t="shared" si="10"/>
        <v>2.436804757201645E-3</v>
      </c>
      <c r="K67" s="1">
        <f t="shared" si="10"/>
        <v>-1.6113371456995878E-4</v>
      </c>
      <c r="L67" s="1">
        <f t="shared" si="10"/>
        <v>9.0922384008008725E-6</v>
      </c>
      <c r="M67" s="1">
        <f t="shared" si="10"/>
        <v>-4.453513068540427E-7</v>
      </c>
      <c r="N67" s="1">
        <f t="shared" si="10"/>
        <v>1.9231905414350084E-8</v>
      </c>
      <c r="O67" s="1">
        <f t="shared" si="10"/>
        <v>-7.4183068488894124E-10</v>
      </c>
      <c r="P67" s="1">
        <f t="shared" si="10"/>
        <v>2.5838909123045257E-11</v>
      </c>
      <c r="Q67" s="1">
        <f t="shared" si="10"/>
        <v>-8.2012697556545644E-13</v>
      </c>
      <c r="R67" s="1">
        <f t="shared" si="10"/>
        <v>2.3903425348436712E-14</v>
      </c>
      <c r="S67" s="1">
        <f t="shared" si="11"/>
        <v>-6.4395385232663533E-16</v>
      </c>
      <c r="T67" s="1">
        <f t="shared" si="11"/>
        <v>1.6125518952936806E-17</v>
      </c>
      <c r="U67" s="1">
        <f t="shared" si="11"/>
        <v>-3.7719453686852518E-19</v>
      </c>
      <c r="V67" s="1">
        <f t="shared" si="11"/>
        <v>8.2770451556986579E-21</v>
      </c>
      <c r="W67" s="1">
        <f t="shared" si="11"/>
        <v>-1.710373784126793E-22</v>
      </c>
      <c r="X67" s="1">
        <f t="shared" si="11"/>
        <v>3.3394702903919663E-24</v>
      </c>
      <c r="Y67" s="1">
        <f t="shared" si="11"/>
        <v>-6.1793943048343519E-26</v>
      </c>
      <c r="Z67" s="1">
        <f t="shared" si="11"/>
        <v>1.0866148212489876E-27</v>
      </c>
      <c r="AG67">
        <v>55</v>
      </c>
      <c r="AH67">
        <f t="shared" ca="1" si="1"/>
        <v>4.6513</v>
      </c>
      <c r="AI67">
        <f t="shared" ca="1" si="2"/>
        <v>0.18514</v>
      </c>
      <c r="AL67" s="2">
        <v>3.5526999999999999E-15</v>
      </c>
      <c r="AM67">
        <v>0.95637000000000005</v>
      </c>
      <c r="AN67">
        <v>-3.5</v>
      </c>
      <c r="AO67" s="2">
        <v>-8.9922000000000003E-7</v>
      </c>
      <c r="AP67" s="2">
        <v>-3.7561000000000001E-8</v>
      </c>
      <c r="AQ67" s="2">
        <v>-9.8665000000000004E-8</v>
      </c>
      <c r="AR67">
        <v>1.5</v>
      </c>
      <c r="AS67">
        <v>4.6862000000000004</v>
      </c>
      <c r="AT67" s="2">
        <v>9.9999999999999995E-7</v>
      </c>
      <c r="AU67">
        <v>-3.5</v>
      </c>
      <c r="AX67">
        <v>0</v>
      </c>
      <c r="AY67">
        <v>0.93908999999999998</v>
      </c>
      <c r="AZ67">
        <v>-3.4521999999999999</v>
      </c>
      <c r="BA67" s="2">
        <v>-8.7425000000000004E-7</v>
      </c>
      <c r="BB67" s="2">
        <v>-3.6650000000000001E-8</v>
      </c>
      <c r="BC67" s="2">
        <v>-9.9336999999999998E-8</v>
      </c>
      <c r="BD67">
        <v>1.4521999999999999</v>
      </c>
      <c r="BE67">
        <v>4.6885000000000003</v>
      </c>
      <c r="BF67" s="2">
        <v>9.9999999999999995E-7</v>
      </c>
      <c r="BG67">
        <v>-3.4521999999999999</v>
      </c>
      <c r="BJ67" s="2">
        <v>4.2633E-14</v>
      </c>
      <c r="BK67">
        <v>0.95625000000000004</v>
      </c>
      <c r="BL67">
        <v>-2.9975999999999998</v>
      </c>
      <c r="BM67" s="2">
        <v>-7.6555000000000002E-7</v>
      </c>
      <c r="BN67" s="2">
        <v>-3.1908999999999998E-8</v>
      </c>
      <c r="BO67" s="2">
        <v>-8.5059999999999995E-8</v>
      </c>
      <c r="BP67">
        <v>0.99763999999999997</v>
      </c>
      <c r="BQ67">
        <v>4.6513</v>
      </c>
      <c r="BR67" s="2">
        <v>9.9999999999999995E-7</v>
      </c>
      <c r="BS67">
        <v>-2.9975999999999998</v>
      </c>
      <c r="BV67" s="2">
        <v>-2.2736999999999999E-13</v>
      </c>
      <c r="BW67">
        <v>0.90192000000000005</v>
      </c>
      <c r="BX67">
        <v>-2.4024999999999999</v>
      </c>
      <c r="BY67" s="2">
        <v>-5.1061999999999995E-7</v>
      </c>
      <c r="BZ67" s="2">
        <v>-1.8848999999999999E-8</v>
      </c>
      <c r="CA67" s="2">
        <v>-5.2015E-8</v>
      </c>
      <c r="CB67" s="2">
        <v>0.40253</v>
      </c>
      <c r="CC67">
        <v>5.4481000000000002</v>
      </c>
      <c r="CD67" s="2">
        <v>9.9999999999999995E-7</v>
      </c>
      <c r="CE67">
        <v>-2.4024999999999999</v>
      </c>
      <c r="CH67" s="2">
        <v>-2.2736999999999999E-13</v>
      </c>
      <c r="CI67">
        <v>0.80796000000000001</v>
      </c>
      <c r="CJ67">
        <v>-2.1850999999999998</v>
      </c>
      <c r="CK67" s="2">
        <v>-3.3421999999999998E-7</v>
      </c>
      <c r="CL67" s="2">
        <v>-1.4041E-8</v>
      </c>
      <c r="CM67" s="2">
        <v>-4.6811000000000001E-8</v>
      </c>
      <c r="CN67">
        <v>0.18514</v>
      </c>
      <c r="CO67">
        <v>4.6513</v>
      </c>
      <c r="CP67" s="2">
        <v>9.9999999999999995E-7</v>
      </c>
      <c r="CQ67">
        <v>-2.1850999999999998</v>
      </c>
      <c r="CT67" s="2">
        <v>2.8422E-14</v>
      </c>
      <c r="CU67">
        <v>0.94250999999999996</v>
      </c>
      <c r="CV67">
        <v>-2.0141</v>
      </c>
      <c r="CW67" s="2">
        <v>-7.5904000000000003E-8</v>
      </c>
      <c r="CX67" s="2">
        <v>-3.3772999999999999E-9</v>
      </c>
      <c r="CY67" s="2">
        <v>-1.2661999999999999E-8</v>
      </c>
      <c r="CZ67">
        <v>1.4119E-2</v>
      </c>
      <c r="DA67">
        <v>5.4481000000000002</v>
      </c>
      <c r="DB67" s="2">
        <v>9.9999999999999995E-7</v>
      </c>
      <c r="DC67">
        <v>-2.0141</v>
      </c>
    </row>
    <row r="68" spans="4:107" x14ac:dyDescent="0.25">
      <c r="D68">
        <v>47</v>
      </c>
      <c r="E68">
        <v>23.5</v>
      </c>
      <c r="F68" s="2">
        <f>E68^2*$G$12/(4*$F$12*$E$12)</f>
        <v>0.36816666666666664</v>
      </c>
      <c r="G68">
        <f t="shared" si="9"/>
        <v>0.75887564274886676</v>
      </c>
      <c r="H68" s="2">
        <f>$D$12/(4*PI()*$E$12)*G68</f>
        <v>0.13979028904574234</v>
      </c>
      <c r="I68" s="1">
        <f t="shared" si="10"/>
        <v>-3.3886673611111105E-2</v>
      </c>
      <c r="J68" s="1">
        <f t="shared" si="10"/>
        <v>2.7724319261831273E-3</v>
      </c>
      <c r="K68" s="1">
        <f t="shared" si="10"/>
        <v>-1.9138444140432895E-4</v>
      </c>
      <c r="L68" s="1">
        <f t="shared" si="10"/>
        <v>1.1273819494991003E-5</v>
      </c>
      <c r="M68" s="1">
        <f t="shared" si="10"/>
        <v>-5.7647840889896118E-7</v>
      </c>
      <c r="N68" s="1">
        <f t="shared" si="10"/>
        <v>2.5988587862404189E-8</v>
      </c>
      <c r="O68" s="1">
        <f t="shared" si="10"/>
        <v>-1.0465144117613435E-9</v>
      </c>
      <c r="P68" s="1">
        <f t="shared" si="10"/>
        <v>3.8053503466350742E-11</v>
      </c>
      <c r="Q68" s="1">
        <f t="shared" si="10"/>
        <v>-1.2609028373575315E-12</v>
      </c>
      <c r="R68" s="1">
        <f t="shared" si="10"/>
        <v>3.8365487158716085E-14</v>
      </c>
      <c r="S68" s="1">
        <f t="shared" si="11"/>
        <v>-1.0789849218398632E-15</v>
      </c>
      <c r="T68" s="1">
        <f t="shared" si="11"/>
        <v>2.8206836595790038E-17</v>
      </c>
      <c r="U68" s="1">
        <f t="shared" si="11"/>
        <v>-6.8878888309634543E-19</v>
      </c>
      <c r="V68" s="1">
        <f t="shared" si="11"/>
        <v>1.5778877776768576E-20</v>
      </c>
      <c r="W68" s="1">
        <f t="shared" si="11"/>
        <v>-3.4038614266486114E-22</v>
      </c>
      <c r="X68" s="1">
        <f t="shared" si="11"/>
        <v>6.9380667972011821E-24</v>
      </c>
      <c r="Y68" s="1">
        <f t="shared" si="11"/>
        <v>-1.3402532018276543E-25</v>
      </c>
      <c r="Z68" s="1">
        <f t="shared" si="11"/>
        <v>2.4603484677318182E-27</v>
      </c>
      <c r="AG68">
        <v>56</v>
      </c>
      <c r="AH68">
        <f t="shared" ca="1" si="1"/>
        <v>4.6513999999999998</v>
      </c>
      <c r="AI68">
        <f t="shared" ca="1" si="2"/>
        <v>0.18514</v>
      </c>
      <c r="AL68" s="2">
        <v>-3.979E-13</v>
      </c>
      <c r="AM68">
        <v>0.94565999999999995</v>
      </c>
      <c r="AN68">
        <v>-3.4672999999999998</v>
      </c>
      <c r="AO68" s="2">
        <v>-8.4410999999999995E-7</v>
      </c>
      <c r="AP68" s="2">
        <v>-3.1709999999999997E-8</v>
      </c>
      <c r="AQ68" s="2">
        <v>-8.8403000000000001E-8</v>
      </c>
      <c r="AR68">
        <v>1.4673</v>
      </c>
      <c r="AS68">
        <v>5.04</v>
      </c>
      <c r="AT68" s="2">
        <v>9.9999999999999995E-7</v>
      </c>
      <c r="AU68">
        <v>-3.4672999999999998</v>
      </c>
      <c r="AX68" s="2">
        <v>-2.2736999999999999E-13</v>
      </c>
      <c r="AY68">
        <v>0.91683000000000003</v>
      </c>
      <c r="AZ68">
        <v>-3.4201000000000001</v>
      </c>
      <c r="BA68" s="2">
        <v>-8.1032999999999998E-7</v>
      </c>
      <c r="BB68" s="2">
        <v>-3.0358E-8</v>
      </c>
      <c r="BC68" s="2">
        <v>-8.6774999999999995E-8</v>
      </c>
      <c r="BD68">
        <v>1.4200999999999999</v>
      </c>
      <c r="BE68">
        <v>5.04</v>
      </c>
      <c r="BF68" s="2">
        <v>9.9999999999999995E-7</v>
      </c>
      <c r="BG68">
        <v>-3.4201000000000001</v>
      </c>
      <c r="BJ68" s="2">
        <v>-5.4712E-13</v>
      </c>
      <c r="BK68">
        <v>0.95625000000000004</v>
      </c>
      <c r="BL68">
        <v>-2.9975999999999998</v>
      </c>
      <c r="BM68" s="2">
        <v>-7.6553999999999996E-7</v>
      </c>
      <c r="BN68" s="2">
        <v>-3.1908999999999998E-8</v>
      </c>
      <c r="BO68" s="2">
        <v>-8.5059999999999995E-8</v>
      </c>
      <c r="BP68">
        <v>0.99763999999999997</v>
      </c>
      <c r="BQ68">
        <v>4.6513999999999998</v>
      </c>
      <c r="BR68" s="2">
        <v>9.9999999999999995E-7</v>
      </c>
      <c r="BS68">
        <v>-2.9975999999999998</v>
      </c>
      <c r="BV68">
        <v>0</v>
      </c>
      <c r="BW68">
        <v>0.90192000000000005</v>
      </c>
      <c r="BX68">
        <v>-2.4024999999999999</v>
      </c>
      <c r="BY68" s="2">
        <v>-5.1061999999999995E-7</v>
      </c>
      <c r="BZ68" s="2">
        <v>-1.8848999999999999E-8</v>
      </c>
      <c r="CA68" s="2">
        <v>-5.2015E-8</v>
      </c>
      <c r="CB68">
        <v>0.40253</v>
      </c>
      <c r="CC68">
        <v>5.4481000000000002</v>
      </c>
      <c r="CD68" s="2">
        <v>9.9999999999999995E-7</v>
      </c>
      <c r="CE68">
        <v>-2.4024999999999999</v>
      </c>
      <c r="CH68" s="2">
        <v>-2.2736999999999999E-13</v>
      </c>
      <c r="CI68">
        <v>0.80796000000000001</v>
      </c>
      <c r="CJ68">
        <v>-2.1850999999999998</v>
      </c>
      <c r="CK68" s="2">
        <v>-3.3421999999999998E-7</v>
      </c>
      <c r="CL68" s="2">
        <v>-1.4041E-8</v>
      </c>
      <c r="CM68" s="2">
        <v>-4.6811000000000001E-8</v>
      </c>
      <c r="CN68">
        <v>0.18514</v>
      </c>
      <c r="CO68">
        <v>4.6513999999999998</v>
      </c>
      <c r="CP68" s="2">
        <v>9.9999999999999995E-7</v>
      </c>
      <c r="CQ68">
        <v>-2.1850999999999998</v>
      </c>
      <c r="CT68" s="2">
        <v>-2.8422E-14</v>
      </c>
      <c r="CU68">
        <v>0.9425</v>
      </c>
      <c r="CV68">
        <v>-2.0139999999999998</v>
      </c>
      <c r="CW68" s="2">
        <v>-7.5412000000000001E-8</v>
      </c>
      <c r="CX68" s="2">
        <v>-3.3607000000000002E-9</v>
      </c>
      <c r="CY68" s="2">
        <v>-1.2477E-8</v>
      </c>
      <c r="CZ68">
        <v>1.4029E-2</v>
      </c>
      <c r="DA68">
        <v>5.4600999999999997</v>
      </c>
      <c r="DB68" s="2">
        <v>9.9999999999999995E-7</v>
      </c>
      <c r="DC68">
        <v>-2.0139999999999998</v>
      </c>
    </row>
    <row r="69" spans="4:107" x14ac:dyDescent="0.25">
      <c r="D69">
        <v>48</v>
      </c>
      <c r="E69">
        <v>24</v>
      </c>
      <c r="F69" s="2">
        <f>E69^2*$G$12/(4*$F$12*$E$12)</f>
        <v>0.38400000000000001</v>
      </c>
      <c r="G69">
        <f t="shared" si="9"/>
        <v>0.72996550408576621</v>
      </c>
      <c r="H69" s="2">
        <f>$D$12/(4*PI()*$E$12)*G69</f>
        <v>0.13446483595117686</v>
      </c>
      <c r="I69" s="1">
        <f t="shared" si="10"/>
        <v>-3.6864000000000001E-2</v>
      </c>
      <c r="J69" s="1">
        <f t="shared" si="10"/>
        <v>3.145728E-3</v>
      </c>
      <c r="K69" s="1">
        <f t="shared" si="10"/>
        <v>-2.26492416E-4</v>
      </c>
      <c r="L69" s="1">
        <f t="shared" si="10"/>
        <v>1.3915694039040001E-5</v>
      </c>
      <c r="M69" s="1">
        <f t="shared" si="10"/>
        <v>-7.4217034874879997E-7</v>
      </c>
      <c r="N69" s="1">
        <f t="shared" si="10"/>
        <v>3.4897152724841536E-8</v>
      </c>
      <c r="O69" s="1">
        <f t="shared" si="10"/>
        <v>-1.4656804144433446E-9</v>
      </c>
      <c r="P69" s="1">
        <f t="shared" si="10"/>
        <v>5.5587286829258706E-11</v>
      </c>
      <c r="Q69" s="1">
        <f t="shared" si="10"/>
        <v>-1.9210966328191804E-12</v>
      </c>
      <c r="R69" s="1">
        <f t="shared" si="10"/>
        <v>6.0967033636575651E-14</v>
      </c>
      <c r="S69" s="1">
        <f t="shared" si="11"/>
        <v>-1.7883663200062192E-15</v>
      </c>
      <c r="T69" s="1">
        <f t="shared" si="11"/>
        <v>4.8762082855554189E-17</v>
      </c>
      <c r="U69" s="1">
        <f t="shared" si="11"/>
        <v>-1.2419403959945229E-18</v>
      </c>
      <c r="V69" s="1">
        <f t="shared" si="11"/>
        <v>2.9674095861629134E-20</v>
      </c>
      <c r="W69" s="1">
        <f t="shared" si="11"/>
        <v>-6.6766715688665563E-22</v>
      </c>
      <c r="X69" s="1">
        <f t="shared" si="11"/>
        <v>1.419428031803326E-23</v>
      </c>
      <c r="Y69" s="1">
        <f t="shared" si="11"/>
        <v>-2.8598846270407756E-25</v>
      </c>
      <c r="Z69" s="1">
        <f t="shared" si="11"/>
        <v>5.475768017203834E-27</v>
      </c>
      <c r="AG69">
        <v>57</v>
      </c>
      <c r="AH69">
        <f t="shared" ca="1" si="1"/>
        <v>4.9038000000000004</v>
      </c>
      <c r="AI69">
        <f t="shared" ca="1" si="2"/>
        <v>0.17518</v>
      </c>
      <c r="AL69" s="2">
        <v>-4.5474999999999996E-13</v>
      </c>
      <c r="AM69">
        <v>0.94565999999999995</v>
      </c>
      <c r="AN69">
        <v>-3.4672999999999998</v>
      </c>
      <c r="AO69" s="2">
        <v>-8.4410999999999995E-7</v>
      </c>
      <c r="AP69" s="2">
        <v>-3.1709999999999997E-8</v>
      </c>
      <c r="AQ69" s="2">
        <v>-8.8403000000000001E-8</v>
      </c>
      <c r="AR69">
        <v>1.4673</v>
      </c>
      <c r="AS69">
        <v>5.04</v>
      </c>
      <c r="AT69" s="2">
        <v>9.9999999999999995E-7</v>
      </c>
      <c r="AU69">
        <v>-3.4672999999999998</v>
      </c>
      <c r="AX69" s="2">
        <v>2.2736999999999999E-13</v>
      </c>
      <c r="AY69">
        <v>0.91683000000000003</v>
      </c>
      <c r="AZ69">
        <v>-3.4201000000000001</v>
      </c>
      <c r="BA69" s="2">
        <v>-8.1032999999999998E-7</v>
      </c>
      <c r="BB69" s="2">
        <v>-3.0358E-8</v>
      </c>
      <c r="BC69" s="2">
        <v>-8.6774999999999995E-8</v>
      </c>
      <c r="BD69">
        <v>1.4200999999999999</v>
      </c>
      <c r="BE69">
        <v>5.04</v>
      </c>
      <c r="BF69" s="2">
        <v>9.9999999999999995E-7</v>
      </c>
      <c r="BG69">
        <v>-3.4201000000000001</v>
      </c>
      <c r="BJ69" s="2">
        <v>-6.4658999999999997E-13</v>
      </c>
      <c r="BK69">
        <v>0.95620000000000005</v>
      </c>
      <c r="BL69">
        <v>-2.9975000000000001</v>
      </c>
      <c r="BM69" s="2">
        <v>-7.6542000000000003E-7</v>
      </c>
      <c r="BN69" s="2">
        <v>-3.1895000000000002E-8</v>
      </c>
      <c r="BO69" s="2">
        <v>-8.5041E-8</v>
      </c>
      <c r="BP69">
        <v>0.99748000000000003</v>
      </c>
      <c r="BQ69">
        <v>4.6532999999999998</v>
      </c>
      <c r="BR69" s="2">
        <v>9.9999999999999995E-7</v>
      </c>
      <c r="BS69">
        <v>-2.9975000000000001</v>
      </c>
      <c r="BV69" s="2">
        <v>1.1368999999999999E-13</v>
      </c>
      <c r="BW69">
        <v>0.88431999999999999</v>
      </c>
      <c r="BX69">
        <v>-2.3843999999999999</v>
      </c>
      <c r="BY69" s="2">
        <v>-4.7869000000000001E-7</v>
      </c>
      <c r="BZ69" s="2">
        <v>-1.9064999999999999E-8</v>
      </c>
      <c r="CA69" s="2">
        <v>-4.5435999999999997E-8</v>
      </c>
      <c r="CB69" s="2">
        <v>0.38440000000000002</v>
      </c>
      <c r="CC69">
        <v>5.7774999999999999</v>
      </c>
      <c r="CD69" s="2">
        <v>9.9999999999999995E-7</v>
      </c>
      <c r="CE69">
        <v>-2.3843999999999999</v>
      </c>
      <c r="CH69">
        <v>0</v>
      </c>
      <c r="CI69">
        <v>0.81694999999999995</v>
      </c>
      <c r="CJ69">
        <v>-2.1751999999999998</v>
      </c>
      <c r="CK69" s="2">
        <v>-3.2697999999999998E-7</v>
      </c>
      <c r="CL69" s="2">
        <v>-1.3001E-8</v>
      </c>
      <c r="CM69" s="2">
        <v>-4.3218999999999998E-8</v>
      </c>
      <c r="CN69">
        <v>0.17518</v>
      </c>
      <c r="CO69">
        <v>4.9038000000000004</v>
      </c>
      <c r="CP69" s="2">
        <v>9.9999999999999995E-7</v>
      </c>
      <c r="CQ69">
        <v>-2.1751999999999998</v>
      </c>
      <c r="CT69">
        <v>0</v>
      </c>
      <c r="CU69">
        <v>0.94506000000000001</v>
      </c>
      <c r="CV69">
        <v>-2.0110999999999999</v>
      </c>
      <c r="CW69" s="2">
        <v>-6.1517999999999995E-8</v>
      </c>
      <c r="CX69" s="2">
        <v>-2.9050000000000002E-9</v>
      </c>
      <c r="CY69" s="2">
        <v>-9.3310999999999998E-9</v>
      </c>
      <c r="CZ69">
        <v>1.1103999999999999E-2</v>
      </c>
      <c r="DA69">
        <v>5.8765999999999998</v>
      </c>
      <c r="DB69" s="2">
        <v>9.9999999999999995E-7</v>
      </c>
      <c r="DC69">
        <v>-2.0110999999999999</v>
      </c>
    </row>
    <row r="70" spans="4:107" x14ac:dyDescent="0.25">
      <c r="D70">
        <v>49</v>
      </c>
      <c r="E70">
        <v>24.5</v>
      </c>
      <c r="F70" s="2">
        <f>E70^2*$G$12/(4*$F$12*$E$12)</f>
        <v>0.40016666666666667</v>
      </c>
      <c r="G70">
        <f t="shared" si="9"/>
        <v>0.70210090028507344</v>
      </c>
      <c r="H70" s="2">
        <f>$D$12/(4*PI()*$E$12)*G70</f>
        <v>0.12933197781208258</v>
      </c>
      <c r="I70" s="1">
        <f t="shared" si="10"/>
        <v>-4.0033340277777781E-2</v>
      </c>
      <c r="J70" s="1">
        <f t="shared" si="10"/>
        <v>3.560001852109054E-3</v>
      </c>
      <c r="K70" s="1">
        <f t="shared" si="10"/>
        <v>-2.6711138896605744E-4</v>
      </c>
      <c r="L70" s="1">
        <f t="shared" si="10"/>
        <v>1.7102251864200106E-5</v>
      </c>
      <c r="M70" s="1">
        <f t="shared" si="10"/>
        <v>-9.5052098902649207E-7</v>
      </c>
      <c r="N70" s="1">
        <f t="shared" si="10"/>
        <v>4.657552846229811E-8</v>
      </c>
      <c r="O70" s="1">
        <f t="shared" si="10"/>
        <v>-2.0385284032964697E-9</v>
      </c>
      <c r="P70" s="1">
        <f t="shared" si="10"/>
        <v>8.0568011461972406E-11</v>
      </c>
      <c r="Q70" s="1">
        <f t="shared" si="10"/>
        <v>-2.9016569328029367E-12</v>
      </c>
      <c r="R70" s="1">
        <f t="shared" si="10"/>
        <v>9.5962510959502075E-14</v>
      </c>
      <c r="S70" s="1">
        <f t="shared" si="11"/>
        <v>-2.9334095798048722E-15</v>
      </c>
      <c r="T70" s="1">
        <f t="shared" si="11"/>
        <v>8.335048995398223E-17</v>
      </c>
      <c r="U70" s="1">
        <f t="shared" si="11"/>
        <v>-2.212260920861945E-18</v>
      </c>
      <c r="V70" s="1">
        <f t="shared" si="11"/>
        <v>5.5083658217669202E-20</v>
      </c>
      <c r="W70" s="1">
        <f t="shared" si="11"/>
        <v>-1.2915611658264039E-21</v>
      </c>
      <c r="X70" s="1">
        <f t="shared" si="11"/>
        <v>2.8613964098262476E-23</v>
      </c>
      <c r="Y70" s="1">
        <f t="shared" si="11"/>
        <v>-6.0079021224217048E-25</v>
      </c>
      <c r="Z70" s="1">
        <f t="shared" si="11"/>
        <v>1.1987512184987131E-26</v>
      </c>
      <c r="AG70">
        <v>58</v>
      </c>
      <c r="AH70">
        <f t="shared" ca="1" si="1"/>
        <v>5.04</v>
      </c>
      <c r="AI70">
        <f t="shared" ca="1" si="2"/>
        <v>0.16966999999999999</v>
      </c>
      <c r="AL70" s="2">
        <v>-4.5474999999999996E-13</v>
      </c>
      <c r="AM70">
        <v>0.92757000000000001</v>
      </c>
      <c r="AN70">
        <v>-3.4361999999999999</v>
      </c>
      <c r="AO70" s="2">
        <v>-7.9238000000000001E-7</v>
      </c>
      <c r="AP70" s="2">
        <v>-2.9653000000000001E-8</v>
      </c>
      <c r="AQ70" s="2">
        <v>-7.7472999999999995E-8</v>
      </c>
      <c r="AR70">
        <v>1.4361999999999999</v>
      </c>
      <c r="AS70">
        <v>5.3959999999999999</v>
      </c>
      <c r="AT70" s="2">
        <v>9.9999999999999995E-7</v>
      </c>
      <c r="AU70">
        <v>-3.4361999999999999</v>
      </c>
      <c r="AX70" s="2">
        <v>1.1368999999999999E-13</v>
      </c>
      <c r="AY70">
        <v>0.89154</v>
      </c>
      <c r="AZ70">
        <v>-3.3923000000000001</v>
      </c>
      <c r="BA70" s="2">
        <v>-7.5735000000000004E-7</v>
      </c>
      <c r="BB70" s="2">
        <v>-2.8325000000000001E-8</v>
      </c>
      <c r="BC70" s="2">
        <v>-7.6996999999999998E-8</v>
      </c>
      <c r="BD70">
        <v>1.3923000000000001</v>
      </c>
      <c r="BE70">
        <v>5.3601999999999999</v>
      </c>
      <c r="BF70" s="2">
        <v>9.9999999999999995E-7</v>
      </c>
      <c r="BG70">
        <v>-3.3923000000000001</v>
      </c>
      <c r="BJ70" s="2">
        <v>4.5474999999999996E-13</v>
      </c>
      <c r="BK70">
        <v>0.94569999999999999</v>
      </c>
      <c r="BL70">
        <v>-2.9670999999999998</v>
      </c>
      <c r="BM70" s="2">
        <v>-7.2368999999999999E-7</v>
      </c>
      <c r="BN70" s="2">
        <v>-2.6770999999999999E-8</v>
      </c>
      <c r="BO70" s="2">
        <v>-7.561E-8</v>
      </c>
      <c r="BP70">
        <v>0.96711000000000003</v>
      </c>
      <c r="BQ70">
        <v>5.04</v>
      </c>
      <c r="BR70" s="2">
        <v>9.9999999999999995E-7</v>
      </c>
      <c r="BS70">
        <v>-2.9670999999999998</v>
      </c>
      <c r="BV70" s="2">
        <v>3.4106000000000001E-13</v>
      </c>
      <c r="BW70">
        <v>0.87963999999999998</v>
      </c>
      <c r="BX70">
        <v>-2.379</v>
      </c>
      <c r="BY70" s="2">
        <v>-4.7296999999999998E-7</v>
      </c>
      <c r="BZ70" s="2">
        <v>-1.9052000000000001E-8</v>
      </c>
      <c r="CA70" s="2">
        <v>-4.4706999999999998E-8</v>
      </c>
      <c r="CB70" s="2">
        <v>0.379</v>
      </c>
      <c r="CC70">
        <v>5.8765999999999998</v>
      </c>
      <c r="CD70" s="2">
        <v>9.9999999999999995E-7</v>
      </c>
      <c r="CE70">
        <v>-2.379</v>
      </c>
      <c r="CH70" s="2">
        <v>-2.2736999999999999E-13</v>
      </c>
      <c r="CI70">
        <v>0.81384999999999996</v>
      </c>
      <c r="CJ70">
        <v>-2.1697000000000002</v>
      </c>
      <c r="CK70" s="2">
        <v>-3.1693999999999998E-7</v>
      </c>
      <c r="CL70" s="2">
        <v>-1.201E-8</v>
      </c>
      <c r="CM70" s="2">
        <v>-3.8447E-8</v>
      </c>
      <c r="CN70">
        <v>0.16966999999999999</v>
      </c>
      <c r="CO70">
        <v>5.04</v>
      </c>
      <c r="CP70" s="2">
        <v>9.9999999999999995E-7</v>
      </c>
      <c r="CQ70">
        <v>-2.1697000000000002</v>
      </c>
      <c r="CT70">
        <v>0</v>
      </c>
      <c r="CU70">
        <v>0.94506000000000001</v>
      </c>
      <c r="CV70">
        <v>-2.0110999999999999</v>
      </c>
      <c r="CW70" s="2">
        <v>-6.1517999999999995E-8</v>
      </c>
      <c r="CX70" s="2">
        <v>-2.9050000000000002E-9</v>
      </c>
      <c r="CY70" s="2">
        <v>-9.3310999999999998E-9</v>
      </c>
      <c r="CZ70">
        <v>1.1103999999999999E-2</v>
      </c>
      <c r="DA70">
        <v>5.8765999999999998</v>
      </c>
      <c r="DB70" s="2">
        <v>9.9999999999999995E-7</v>
      </c>
      <c r="DC70">
        <v>-2.0110999999999999</v>
      </c>
    </row>
    <row r="71" spans="4:107" x14ac:dyDescent="0.25">
      <c r="D71">
        <v>50</v>
      </c>
      <c r="E71">
        <v>25</v>
      </c>
      <c r="F71" s="2">
        <f>E71^2*$G$12/(4*$F$12*$E$12)</f>
        <v>0.41666666666666663</v>
      </c>
      <c r="G71">
        <f t="shared" si="9"/>
        <v>0.67524154913582768</v>
      </c>
      <c r="H71" s="2">
        <f>$D$12/(4*PI()*$E$12)*G71</f>
        <v>0.12438429435879156</v>
      </c>
      <c r="I71" s="1">
        <f t="shared" si="10"/>
        <v>-4.3402777777777769E-2</v>
      </c>
      <c r="J71" s="1">
        <f t="shared" si="10"/>
        <v>4.0187757201646072E-3</v>
      </c>
      <c r="K71" s="1">
        <f t="shared" si="10"/>
        <v>-3.1396685313785994E-4</v>
      </c>
      <c r="L71" s="1">
        <f t="shared" si="10"/>
        <v>2.0931123542523996E-5</v>
      </c>
      <c r="M71" s="1">
        <f t="shared" si="10"/>
        <v>-1.2112918716738422E-6</v>
      </c>
      <c r="N71" s="1">
        <f t="shared" si="10"/>
        <v>6.1800605697644997E-8</v>
      </c>
      <c r="O71" s="1">
        <f t="shared" si="10"/>
        <v>-2.8164338534083005E-9</v>
      </c>
      <c r="P71" s="1">
        <f t="shared" si="10"/>
        <v>1.1590262771227574E-10</v>
      </c>
      <c r="Q71" s="1">
        <f t="shared" si="10"/>
        <v>-4.3463485392103396E-12</v>
      </c>
      <c r="R71" s="1">
        <f t="shared" si="10"/>
        <v>1.496676494218436E-13</v>
      </c>
      <c r="S71" s="1">
        <f t="shared" si="11"/>
        <v>-4.7637272674776617E-15</v>
      </c>
      <c r="T71" s="1">
        <f t="shared" si="11"/>
        <v>1.4093867655259355E-16</v>
      </c>
      <c r="U71" s="1">
        <f t="shared" si="11"/>
        <v>-3.8949889353395318E-18</v>
      </c>
      <c r="V71" s="1">
        <f t="shared" si="11"/>
        <v>1.0098119461991376E-19</v>
      </c>
      <c r="W71" s="1">
        <f t="shared" si="11"/>
        <v>-2.4653611967752382E-21</v>
      </c>
      <c r="X71" s="1">
        <f t="shared" si="11"/>
        <v>5.6871077203581045E-23</v>
      </c>
      <c r="Y71" s="1">
        <f t="shared" si="11"/>
        <v>-1.2433234470947498E-24</v>
      </c>
      <c r="Z71" s="1">
        <f t="shared" si="11"/>
        <v>2.5830819537979568E-26</v>
      </c>
      <c r="AG71">
        <v>59</v>
      </c>
      <c r="AH71">
        <f t="shared" ca="1" si="1"/>
        <v>5.04</v>
      </c>
      <c r="AI71">
        <f t="shared" ca="1" si="2"/>
        <v>0.16966999999999999</v>
      </c>
      <c r="AL71" s="2">
        <v>3.4106000000000001E-13</v>
      </c>
      <c r="AM71">
        <v>0.92498999999999998</v>
      </c>
      <c r="AN71">
        <v>-3.4317000000000002</v>
      </c>
      <c r="AO71" s="2">
        <v>-7.8772000000000002E-7</v>
      </c>
      <c r="AP71" s="2">
        <v>-2.9469000000000001E-8</v>
      </c>
      <c r="AQ71" s="2">
        <v>-7.6740999999999999E-8</v>
      </c>
      <c r="AR71">
        <v>1.4317</v>
      </c>
      <c r="AS71">
        <v>5.4481000000000002</v>
      </c>
      <c r="AT71" s="2">
        <v>9.9999999999999995E-7</v>
      </c>
      <c r="AU71">
        <v>-3.4317000000000002</v>
      </c>
      <c r="AX71">
        <v>0</v>
      </c>
      <c r="AY71">
        <v>0.88524000000000003</v>
      </c>
      <c r="AZ71">
        <v>-3.3847999999999998</v>
      </c>
      <c r="BA71" s="2">
        <v>-7.4799999999999997E-7</v>
      </c>
      <c r="BB71" s="2">
        <v>-2.7967999999999999E-8</v>
      </c>
      <c r="BC71" s="2">
        <v>-7.5886999999999997E-8</v>
      </c>
      <c r="BD71">
        <v>1.3848</v>
      </c>
      <c r="BE71">
        <v>5.4481000000000002</v>
      </c>
      <c r="BF71" s="2">
        <v>9.9999999999999995E-7</v>
      </c>
      <c r="BG71">
        <v>-3.3847999999999998</v>
      </c>
      <c r="BJ71" s="2">
        <v>-6.2528000000000004E-13</v>
      </c>
      <c r="BK71">
        <v>0.94569999999999999</v>
      </c>
      <c r="BL71">
        <v>-2.9670999999999998</v>
      </c>
      <c r="BM71" s="2">
        <v>-7.2368999999999999E-7</v>
      </c>
      <c r="BN71" s="2">
        <v>-2.6770999999999999E-8</v>
      </c>
      <c r="BO71" s="2">
        <v>-7.561E-8</v>
      </c>
      <c r="BP71">
        <v>0.96711000000000003</v>
      </c>
      <c r="BQ71">
        <v>5.04</v>
      </c>
      <c r="BR71" s="2">
        <v>9.9999999999999995E-7</v>
      </c>
      <c r="BS71">
        <v>-2.9670999999999998</v>
      </c>
      <c r="BV71" s="2">
        <v>-5.6843000000000003E-13</v>
      </c>
      <c r="BW71">
        <v>0.87963999999999998</v>
      </c>
      <c r="BX71">
        <v>-2.379</v>
      </c>
      <c r="BY71" s="2">
        <v>-4.7296999999999998E-7</v>
      </c>
      <c r="BZ71" s="2">
        <v>-1.9052000000000001E-8</v>
      </c>
      <c r="CA71" s="2">
        <v>-4.4706999999999998E-8</v>
      </c>
      <c r="CB71">
        <v>0.379</v>
      </c>
      <c r="CC71">
        <v>5.8765999999999998</v>
      </c>
      <c r="CD71" s="2">
        <v>9.9999999999999995E-7</v>
      </c>
      <c r="CE71">
        <v>-2.379</v>
      </c>
      <c r="CH71" s="2">
        <v>-2.2736999999999999E-13</v>
      </c>
      <c r="CI71">
        <v>0.81384999999999996</v>
      </c>
      <c r="CJ71">
        <v>-2.1697000000000002</v>
      </c>
      <c r="CK71" s="2">
        <v>-3.1693999999999998E-7</v>
      </c>
      <c r="CL71" s="2">
        <v>-1.201E-8</v>
      </c>
      <c r="CM71" s="2">
        <v>-3.8447E-8</v>
      </c>
      <c r="CN71">
        <v>0.16966999999999999</v>
      </c>
      <c r="CO71">
        <v>5.04</v>
      </c>
      <c r="CP71" s="2">
        <v>9.9999999999999995E-7</v>
      </c>
      <c r="CQ71">
        <v>-2.1697000000000002</v>
      </c>
      <c r="CT71" s="2">
        <v>1.4211E-14</v>
      </c>
      <c r="CU71">
        <v>0.94723999999999997</v>
      </c>
      <c r="CV71">
        <v>-2.0085999999999999</v>
      </c>
      <c r="CW71" s="2">
        <v>-4.9141000000000003E-8</v>
      </c>
      <c r="CX71" s="2">
        <v>-2.3272E-9</v>
      </c>
      <c r="CY71" s="2">
        <v>-6.7986999999999997E-9</v>
      </c>
      <c r="CZ71">
        <v>8.5886000000000001E-3</v>
      </c>
      <c r="DA71">
        <v>6.3186999999999998</v>
      </c>
      <c r="DB71" s="2">
        <v>9.9999999999999995E-7</v>
      </c>
      <c r="DC71">
        <v>-2.0085999999999999</v>
      </c>
    </row>
    <row r="72" spans="4:107" x14ac:dyDescent="0.25">
      <c r="D72">
        <v>51</v>
      </c>
      <c r="E72">
        <v>25.5</v>
      </c>
      <c r="F72" s="2">
        <f>E72^2*$G$12/(4*$F$12*$E$12)</f>
        <v>0.43349999999999994</v>
      </c>
      <c r="G72">
        <f t="shared" si="9"/>
        <v>0.64934924388806103</v>
      </c>
      <c r="H72" s="2">
        <f>$D$12/(4*PI()*$E$12)*G72</f>
        <v>0.11961474763630743</v>
      </c>
      <c r="I72" s="1">
        <f t="shared" si="10"/>
        <v>-4.6980562499999989E-2</v>
      </c>
      <c r="J72" s="1">
        <f t="shared" si="10"/>
        <v>4.5257941874999978E-3</v>
      </c>
      <c r="K72" s="1">
        <f t="shared" si="10"/>
        <v>-3.6786220880273421E-4</v>
      </c>
      <c r="L72" s="1">
        <f t="shared" si="10"/>
        <v>2.5514922802557641E-5</v>
      </c>
      <c r="M72" s="1">
        <f t="shared" si="10"/>
        <v>-1.5362109770706577E-6</v>
      </c>
      <c r="N72" s="1">
        <f t="shared" si="10"/>
        <v>8.1544586762464913E-8</v>
      </c>
      <c r="O72" s="1">
        <f t="shared" si="10"/>
        <v>-3.8663601332921828E-9</v>
      </c>
      <c r="P72" s="1">
        <f t="shared" si="10"/>
        <v>1.6553749311428754E-10</v>
      </c>
      <c r="Q72" s="1">
        <f t="shared" si="10"/>
        <v>-6.4584452938539272E-12</v>
      </c>
      <c r="R72" s="1">
        <f t="shared" si="10"/>
        <v>2.3138314337898154E-13</v>
      </c>
      <c r="S72" s="1">
        <f t="shared" si="11"/>
        <v>-7.6621563833518989E-15</v>
      </c>
      <c r="T72" s="1">
        <f t="shared" si="11"/>
        <v>2.3584933435619272E-16</v>
      </c>
      <c r="U72" s="1">
        <f t="shared" si="11"/>
        <v>-6.7812700192057342E-18</v>
      </c>
      <c r="V72" s="1">
        <f t="shared" si="11"/>
        <v>1.82913456651376E-19</v>
      </c>
      <c r="W72" s="1">
        <f t="shared" si="11"/>
        <v>-4.6460732495139537E-21</v>
      </c>
      <c r="X72" s="1">
        <f t="shared" si="11"/>
        <v>1.1150575798833486E-22</v>
      </c>
      <c r="Y72" s="1">
        <f t="shared" si="11"/>
        <v>-2.5362397638735613E-24</v>
      </c>
      <c r="Z72" s="1">
        <f t="shared" si="11"/>
        <v>5.4820717112203303E-26</v>
      </c>
      <c r="AG72">
        <v>60</v>
      </c>
      <c r="AH72">
        <f t="shared" ca="1" si="1"/>
        <v>5.04</v>
      </c>
      <c r="AI72">
        <f t="shared" ca="1" si="2"/>
        <v>0.16966999999999999</v>
      </c>
      <c r="AL72" s="2">
        <v>3.4106000000000001E-13</v>
      </c>
      <c r="AM72">
        <v>0.92498999999999998</v>
      </c>
      <c r="AN72">
        <v>-3.4317000000000002</v>
      </c>
      <c r="AO72" s="2">
        <v>-7.8772000000000002E-7</v>
      </c>
      <c r="AP72" s="2">
        <v>-2.9469000000000001E-8</v>
      </c>
      <c r="AQ72" s="2">
        <v>-7.6740999999999999E-8</v>
      </c>
      <c r="AR72">
        <v>1.4317</v>
      </c>
      <c r="AS72">
        <v>5.4481000000000002</v>
      </c>
      <c r="AT72" s="2">
        <v>9.9999999999999995E-7</v>
      </c>
      <c r="AU72">
        <v>-3.4317000000000002</v>
      </c>
      <c r="AX72" s="2">
        <v>4.5474999999999996E-13</v>
      </c>
      <c r="AY72">
        <v>0.88524000000000003</v>
      </c>
      <c r="AZ72">
        <v>-3.3847999999999998</v>
      </c>
      <c r="BA72" s="2">
        <v>-7.4799999999999997E-7</v>
      </c>
      <c r="BB72" s="2">
        <v>-2.7967999999999999E-8</v>
      </c>
      <c r="BC72" s="2">
        <v>-7.5886999999999997E-8</v>
      </c>
      <c r="BD72">
        <v>1.3848</v>
      </c>
      <c r="BE72">
        <v>5.4481000000000002</v>
      </c>
      <c r="BF72" s="2">
        <v>9.9999999999999995E-7</v>
      </c>
      <c r="BG72">
        <v>-3.3847999999999998</v>
      </c>
      <c r="BJ72" s="2">
        <v>-4.5474999999999996E-13</v>
      </c>
      <c r="BK72">
        <v>0.93052999999999997</v>
      </c>
      <c r="BL72">
        <v>-2.9401000000000002</v>
      </c>
      <c r="BM72" s="2">
        <v>-6.8724E-7</v>
      </c>
      <c r="BN72" s="2">
        <v>-2.5381999999999999E-8</v>
      </c>
      <c r="BO72" s="2">
        <v>-6.6530000000000001E-8</v>
      </c>
      <c r="BP72">
        <v>0.94011999999999996</v>
      </c>
      <c r="BQ72">
        <v>5.3992000000000004</v>
      </c>
      <c r="BR72" s="2">
        <v>9.9999999999999995E-7</v>
      </c>
      <c r="BS72">
        <v>-2.9401000000000002</v>
      </c>
      <c r="BV72" s="2">
        <v>0</v>
      </c>
      <c r="BW72">
        <v>0.87526999999999999</v>
      </c>
      <c r="BX72">
        <v>-2.3731</v>
      </c>
      <c r="BY72" s="2">
        <v>-4.6676999999999999E-7</v>
      </c>
      <c r="BZ72" s="2">
        <v>-1.8813999999999999E-8</v>
      </c>
      <c r="CA72" s="2">
        <v>-4.3945000000000001E-8</v>
      </c>
      <c r="CB72">
        <v>0.37307000000000001</v>
      </c>
      <c r="CC72">
        <v>5.9908000000000001</v>
      </c>
      <c r="CD72" s="2">
        <v>9.9999999999999995E-7</v>
      </c>
      <c r="CE72">
        <v>-2.3731</v>
      </c>
      <c r="CH72">
        <v>0</v>
      </c>
      <c r="CI72">
        <v>0.81384999999999996</v>
      </c>
      <c r="CJ72">
        <v>-2.1697000000000002</v>
      </c>
      <c r="CK72" s="2">
        <v>-3.1693999999999998E-7</v>
      </c>
      <c r="CL72" s="2">
        <v>-1.201E-8</v>
      </c>
      <c r="CM72" s="2">
        <v>-3.8447E-8</v>
      </c>
      <c r="CN72">
        <v>0.16966999999999999</v>
      </c>
      <c r="CO72">
        <v>5.04</v>
      </c>
      <c r="CP72" s="2">
        <v>9.9999999999999995E-7</v>
      </c>
      <c r="CQ72">
        <v>-2.1697000000000002</v>
      </c>
      <c r="CT72">
        <v>0</v>
      </c>
      <c r="CU72">
        <v>0.94723999999999997</v>
      </c>
      <c r="CV72">
        <v>-2.0085000000000002</v>
      </c>
      <c r="CW72" s="2">
        <v>-4.8882000000000001E-8</v>
      </c>
      <c r="CX72" s="2">
        <v>-2.3148999999999999E-9</v>
      </c>
      <c r="CY72" s="2">
        <v>-6.7122999999999997E-9</v>
      </c>
      <c r="CZ72">
        <v>8.5418000000000004E-3</v>
      </c>
      <c r="DA72">
        <v>6.3265000000000002</v>
      </c>
      <c r="DB72" s="2">
        <v>9.9999999999999995E-7</v>
      </c>
      <c r="DC72">
        <v>-2.0085000000000002</v>
      </c>
    </row>
    <row r="73" spans="4:107" x14ac:dyDescent="0.25">
      <c r="D73">
        <v>52</v>
      </c>
      <c r="E73">
        <v>26</v>
      </c>
      <c r="F73" s="2">
        <f>E73^2*$G$12/(4*$F$12*$E$12)</f>
        <v>0.4506666666666666</v>
      </c>
      <c r="G73">
        <f t="shared" si="9"/>
        <v>0.62438769556092821</v>
      </c>
      <c r="H73" s="2">
        <f>$D$12/(4*PI()*$E$12)*G73</f>
        <v>0.11501665295634167</v>
      </c>
      <c r="I73" s="1">
        <f t="shared" si="10"/>
        <v>-5.0775111111111097E-2</v>
      </c>
      <c r="J73" s="1">
        <f t="shared" si="10"/>
        <v>5.0850333497942362E-3</v>
      </c>
      <c r="K73" s="1">
        <f t="shared" si="10"/>
        <v>-4.2968531805761292E-4</v>
      </c>
      <c r="L73" s="1">
        <f t="shared" si="10"/>
        <v>3.0983176000740936E-5</v>
      </c>
      <c r="M73" s="1">
        <f t="shared" si="10"/>
        <v>-1.9393173126389694E-6</v>
      </c>
      <c r="N73" s="1">
        <f t="shared" si="10"/>
        <v>1.0701865333419944E-7</v>
      </c>
      <c r="O73" s="1">
        <f t="shared" si="10"/>
        <v>-5.2751277872649137E-9</v>
      </c>
      <c r="P73" s="1">
        <f t="shared" si="10"/>
        <v>2.347974573952975E-10</v>
      </c>
      <c r="Q73" s="1">
        <f t="shared" si="10"/>
        <v>-9.5233848719532657E-12</v>
      </c>
      <c r="R73" s="1">
        <f t="shared" si="10"/>
        <v>3.5470017484520145E-13</v>
      </c>
      <c r="S73" s="1">
        <f t="shared" si="11"/>
        <v>-1.2210881945133877E-14</v>
      </c>
      <c r="T73" s="1">
        <f t="shared" si="11"/>
        <v>3.9074822224428405E-16</v>
      </c>
      <c r="U73" s="1">
        <f t="shared" si="11"/>
        <v>-1.1679916248580841E-17</v>
      </c>
      <c r="V73" s="1">
        <f t="shared" si="11"/>
        <v>3.2752215518983427E-19</v>
      </c>
      <c r="W73" s="1">
        <f t="shared" si="11"/>
        <v>-8.64863191048156E-21</v>
      </c>
      <c r="X73" s="1">
        <f t="shared" si="11"/>
        <v>2.1578685754041186E-22</v>
      </c>
      <c r="Y73" s="1">
        <f t="shared" si="11"/>
        <v>-5.102515569659286E-24</v>
      </c>
      <c r="Z73" s="1">
        <f t="shared" si="11"/>
        <v>1.1465818919965683E-25</v>
      </c>
      <c r="AG73">
        <v>61</v>
      </c>
      <c r="AH73">
        <f t="shared" ca="1" si="1"/>
        <v>5.1742999999999997</v>
      </c>
      <c r="AI73">
        <f t="shared" ca="1" si="2"/>
        <v>0.16456000000000001</v>
      </c>
      <c r="AL73">
        <v>0</v>
      </c>
      <c r="AM73">
        <v>0.90129999999999999</v>
      </c>
      <c r="AN73">
        <v>-3.4030999999999998</v>
      </c>
      <c r="AO73" s="2">
        <v>-7.286E-7</v>
      </c>
      <c r="AP73" s="2">
        <v>-2.9296E-8</v>
      </c>
      <c r="AQ73" s="2">
        <v>-6.7292000000000005E-8</v>
      </c>
      <c r="AR73">
        <v>1.4031</v>
      </c>
      <c r="AS73">
        <v>5.7935999999999996</v>
      </c>
      <c r="AT73" s="2">
        <v>9.9999999999999995E-7</v>
      </c>
      <c r="AU73">
        <v>-3.4030999999999998</v>
      </c>
      <c r="AX73" s="2">
        <v>4.5474999999999996E-13</v>
      </c>
      <c r="AY73">
        <v>0.86016000000000004</v>
      </c>
      <c r="AZ73">
        <v>-3.3595000000000002</v>
      </c>
      <c r="BA73" s="2">
        <v>-6.9159000000000001E-7</v>
      </c>
      <c r="BB73" s="2">
        <v>-2.7695000000000001E-8</v>
      </c>
      <c r="BC73" s="2">
        <v>-6.8113999999999997E-8</v>
      </c>
      <c r="BD73">
        <v>1.3594999999999999</v>
      </c>
      <c r="BE73">
        <v>5.7561</v>
      </c>
      <c r="BF73" s="2">
        <v>9.9999999999999995E-7</v>
      </c>
      <c r="BG73">
        <v>-3.3595000000000002</v>
      </c>
      <c r="BJ73" s="2">
        <v>-3.4106000000000001E-13</v>
      </c>
      <c r="BK73">
        <v>0.92849999999999999</v>
      </c>
      <c r="BL73">
        <v>-2.9365000000000001</v>
      </c>
      <c r="BM73" s="2">
        <v>-6.8415000000000005E-7</v>
      </c>
      <c r="BN73" s="2">
        <v>-2.5264E-8</v>
      </c>
      <c r="BO73" s="2">
        <v>-6.6010999999999995E-8</v>
      </c>
      <c r="BP73">
        <v>0.93649000000000004</v>
      </c>
      <c r="BQ73">
        <v>5.4481000000000002</v>
      </c>
      <c r="BR73" s="2">
        <v>9.9999999999999995E-7</v>
      </c>
      <c r="BS73">
        <v>-2.9365000000000001</v>
      </c>
      <c r="BV73" s="2">
        <v>-4.5474999999999996E-13</v>
      </c>
      <c r="BW73">
        <v>0.85799999999999998</v>
      </c>
      <c r="BX73">
        <v>-2.3555000000000001</v>
      </c>
      <c r="BY73" s="2">
        <v>-4.3551000000000001E-7</v>
      </c>
      <c r="BZ73" s="2">
        <v>-1.7601E-8</v>
      </c>
      <c r="CA73" s="2">
        <v>-3.8443999999999997E-8</v>
      </c>
      <c r="CB73">
        <v>0.35548999999999997</v>
      </c>
      <c r="CC73">
        <v>6.3265000000000002</v>
      </c>
      <c r="CD73" s="2">
        <v>9.9999999999999995E-7</v>
      </c>
      <c r="CE73">
        <v>-2.3555000000000001</v>
      </c>
      <c r="CH73" s="2">
        <v>2.2736999999999999E-13</v>
      </c>
      <c r="CI73">
        <v>0.81096999999999997</v>
      </c>
      <c r="CJ73">
        <v>-2.1646000000000001</v>
      </c>
      <c r="CK73" s="2">
        <v>-3.0825999999999998E-7</v>
      </c>
      <c r="CL73" s="2">
        <v>-1.1726E-8</v>
      </c>
      <c r="CM73" s="2">
        <v>-3.4380000000000001E-8</v>
      </c>
      <c r="CN73">
        <v>0.16456000000000001</v>
      </c>
      <c r="CO73">
        <v>5.1742999999999997</v>
      </c>
      <c r="CP73" s="2">
        <v>9.9999999999999995E-7</v>
      </c>
      <c r="CQ73">
        <v>-2.1646000000000001</v>
      </c>
      <c r="CT73">
        <v>0</v>
      </c>
      <c r="CU73">
        <v>0.94723999999999997</v>
      </c>
      <c r="CV73">
        <v>-2.0085000000000002</v>
      </c>
      <c r="CW73" s="2">
        <v>-4.8882000000000001E-8</v>
      </c>
      <c r="CX73" s="2">
        <v>-2.3148999999999999E-9</v>
      </c>
      <c r="CY73" s="2">
        <v>-6.7122999999999997E-9</v>
      </c>
      <c r="CZ73">
        <v>8.5418000000000004E-3</v>
      </c>
      <c r="DA73">
        <v>6.3265000000000002</v>
      </c>
      <c r="DB73" s="2">
        <v>9.9999999999999995E-7</v>
      </c>
      <c r="DC73">
        <v>-2.0085000000000002</v>
      </c>
    </row>
    <row r="74" spans="4:107" x14ac:dyDescent="0.25">
      <c r="D74">
        <v>53</v>
      </c>
      <c r="E74">
        <v>26.5</v>
      </c>
      <c r="F74" s="2">
        <f>E74^2*$G$12/(4*$F$12*$E$12)</f>
        <v>0.46816666666666662</v>
      </c>
      <c r="G74">
        <f t="shared" si="9"/>
        <v>0.60032239061428205</v>
      </c>
      <c r="H74" s="2">
        <f>$D$12/(4*PI()*$E$12)*G74</f>
        <v>0.11058365267940581</v>
      </c>
      <c r="I74" s="1">
        <f t="shared" si="10"/>
        <v>-5.4795006944444433E-2</v>
      </c>
      <c r="J74" s="1">
        <f t="shared" si="10"/>
        <v>5.7007101669238665E-3</v>
      </c>
      <c r="K74" s="1">
        <f t="shared" si="10"/>
        <v>-5.0041546434028566E-4</v>
      </c>
      <c r="L74" s="1">
        <f t="shared" si="10"/>
        <v>3.7484454382182991E-5</v>
      </c>
      <c r="M74" s="1">
        <f t="shared" si="10"/>
        <v>-2.4373572305451854E-6</v>
      </c>
      <c r="N74" s="1">
        <f t="shared" si="10"/>
        <v>1.3972523388982501E-7</v>
      </c>
      <c r="O74" s="1">
        <f t="shared" si="10"/>
        <v>-7.154732484311533E-9</v>
      </c>
      <c r="P74" s="1">
        <f t="shared" si="10"/>
        <v>3.3082540820462708E-10</v>
      </c>
      <c r="Q74" s="1">
        <f t="shared" si="10"/>
        <v>-1.3939328574701958E-11</v>
      </c>
      <c r="R74" s="1">
        <f t="shared" si="10"/>
        <v>5.3933297474294493E-13</v>
      </c>
      <c r="S74" s="1">
        <f t="shared" si="11"/>
        <v>-1.9288020354840574E-14</v>
      </c>
      <c r="T74" s="1">
        <f t="shared" si="11"/>
        <v>6.4118401392600193E-16</v>
      </c>
      <c r="U74" s="1">
        <f t="shared" si="11"/>
        <v>-1.9909963126305962E-17</v>
      </c>
      <c r="V74" s="1">
        <f t="shared" si="11"/>
        <v>5.799845999297098E-19</v>
      </c>
      <c r="W74" s="1">
        <f t="shared" si="11"/>
        <v>-1.5909929113306194E-20</v>
      </c>
      <c r="X74" s="1">
        <f t="shared" si="11"/>
        <v>4.1237361826322581E-22</v>
      </c>
      <c r="Y74" s="1">
        <f t="shared" si="11"/>
        <v>-1.0129669440804433E-23</v>
      </c>
      <c r="Z74" s="1">
        <f t="shared" si="11"/>
        <v>2.3646184038132671E-25</v>
      </c>
      <c r="AG74">
        <v>62</v>
      </c>
      <c r="AH74">
        <f t="shared" ca="1" si="1"/>
        <v>5.4481000000000002</v>
      </c>
      <c r="AI74">
        <f t="shared" ca="1" si="2"/>
        <v>0.15440999999999999</v>
      </c>
      <c r="AL74">
        <v>0</v>
      </c>
      <c r="AM74">
        <v>0.89593999999999996</v>
      </c>
      <c r="AN74">
        <v>-3.3963000000000001</v>
      </c>
      <c r="AO74" s="2">
        <v>-7.1984000000000002E-7</v>
      </c>
      <c r="AP74" s="2">
        <v>-2.9194E-8</v>
      </c>
      <c r="AQ74" s="2">
        <v>-6.6276000000000004E-8</v>
      </c>
      <c r="AR74">
        <v>1.3963000000000001</v>
      </c>
      <c r="AS74">
        <v>5.8765999999999998</v>
      </c>
      <c r="AT74" s="2">
        <v>9.9999999999999995E-7</v>
      </c>
      <c r="AU74">
        <v>-3.3963000000000001</v>
      </c>
      <c r="AX74" s="2">
        <v>-1.1368999999999999E-13</v>
      </c>
      <c r="AY74">
        <v>0.85336999999999996</v>
      </c>
      <c r="AZ74">
        <v>-3.3496000000000001</v>
      </c>
      <c r="BA74" s="2">
        <v>-6.7930999999999996E-7</v>
      </c>
      <c r="BB74" s="2">
        <v>-2.7581000000000001E-8</v>
      </c>
      <c r="BC74" s="2">
        <v>-6.7072999999999995E-8</v>
      </c>
      <c r="BD74">
        <v>1.3495999999999999</v>
      </c>
      <c r="BE74">
        <v>5.8765999999999998</v>
      </c>
      <c r="BF74" s="2">
        <v>9.9999999999999995E-7</v>
      </c>
      <c r="BG74">
        <v>-3.3496000000000001</v>
      </c>
      <c r="BJ74" s="2">
        <v>5.6843000000000003E-13</v>
      </c>
      <c r="BK74">
        <v>0.92849999999999999</v>
      </c>
      <c r="BL74">
        <v>-2.9365000000000001</v>
      </c>
      <c r="BM74" s="2">
        <v>-6.8415000000000005E-7</v>
      </c>
      <c r="BN74" s="2">
        <v>-2.5264E-8</v>
      </c>
      <c r="BO74" s="2">
        <v>-6.6010999999999995E-8</v>
      </c>
      <c r="BP74">
        <v>0.93649000000000004</v>
      </c>
      <c r="BQ74">
        <v>5.4481000000000002</v>
      </c>
      <c r="BR74" s="2">
        <v>9.9999999999999995E-7</v>
      </c>
      <c r="BS74">
        <v>-2.9365000000000001</v>
      </c>
      <c r="BV74" s="2">
        <v>0</v>
      </c>
      <c r="BW74">
        <v>0.85799999999999998</v>
      </c>
      <c r="BX74">
        <v>-2.3555000000000001</v>
      </c>
      <c r="BY74" s="2">
        <v>-4.3551000000000001E-7</v>
      </c>
      <c r="BZ74" s="2">
        <v>-1.7601E-8</v>
      </c>
      <c r="CA74" s="2">
        <v>-3.8443999999999997E-8</v>
      </c>
      <c r="CB74">
        <v>0.35548999999999997</v>
      </c>
      <c r="CC74">
        <v>6.3265000000000002</v>
      </c>
      <c r="CD74" s="2">
        <v>9.9999999999999995E-7</v>
      </c>
      <c r="CE74">
        <v>-2.3555000000000001</v>
      </c>
      <c r="CH74" s="2">
        <v>2.2736999999999999E-13</v>
      </c>
      <c r="CI74">
        <v>0.82162000000000002</v>
      </c>
      <c r="CJ74">
        <v>-2.1543999999999999</v>
      </c>
      <c r="CK74" s="2">
        <v>-3.0183E-7</v>
      </c>
      <c r="CL74" s="2">
        <v>-1.1562E-8</v>
      </c>
      <c r="CM74" s="2">
        <v>-3.1190999999999998E-8</v>
      </c>
      <c r="CN74">
        <v>0.15440999999999999</v>
      </c>
      <c r="CO74">
        <v>5.4481000000000002</v>
      </c>
      <c r="CP74" s="2">
        <v>9.9999999999999995E-7</v>
      </c>
      <c r="CQ74">
        <v>-2.1543999999999999</v>
      </c>
      <c r="CT74">
        <v>0</v>
      </c>
      <c r="CU74">
        <v>0.94723000000000002</v>
      </c>
      <c r="CV74">
        <v>-2.0085000000000002</v>
      </c>
      <c r="CW74" s="2">
        <v>-4.8662999999999997E-8</v>
      </c>
      <c r="CX74" s="2">
        <v>-2.3042E-9</v>
      </c>
      <c r="CY74" s="2">
        <v>-6.6499000000000004E-9</v>
      </c>
      <c r="CZ74">
        <v>8.5039E-3</v>
      </c>
      <c r="DA74">
        <v>6.3345000000000002</v>
      </c>
      <c r="DB74" s="2">
        <v>9.9999999999999995E-7</v>
      </c>
      <c r="DC74">
        <v>-2.0085000000000002</v>
      </c>
    </row>
    <row r="75" spans="4:107" x14ac:dyDescent="0.25">
      <c r="D75">
        <v>54</v>
      </c>
      <c r="E75">
        <v>27</v>
      </c>
      <c r="F75" s="2">
        <f>E75^2*$G$12/(4*$F$12*$E$12)</f>
        <v>0.48599999999999993</v>
      </c>
      <c r="G75">
        <f t="shared" si="9"/>
        <v>0.57712046224853397</v>
      </c>
      <c r="H75" s="2">
        <f>$D$12/(4*PI()*$E$12)*G75</f>
        <v>0.10630969250733073</v>
      </c>
      <c r="I75" s="1">
        <f t="shared" si="10"/>
        <v>-5.9048999999999983E-2</v>
      </c>
      <c r="J75" s="1">
        <f t="shared" si="10"/>
        <v>6.3772919999999971E-3</v>
      </c>
      <c r="K75" s="1">
        <f t="shared" si="10"/>
        <v>-5.8113073349999969E-4</v>
      </c>
      <c r="L75" s="1">
        <f t="shared" si="10"/>
        <v>4.5188725836959969E-5</v>
      </c>
      <c r="M75" s="1">
        <f t="shared" si="10"/>
        <v>-3.0502389939947978E-6</v>
      </c>
      <c r="N75" s="1">
        <f t="shared" si="10"/>
        <v>1.8152034503038424E-7</v>
      </c>
      <c r="O75" s="1">
        <f t="shared" si="10"/>
        <v>-9.6489408405213616E-9</v>
      </c>
      <c r="P75" s="1">
        <f t="shared" si="10"/>
        <v>4.6314916034502528E-10</v>
      </c>
      <c r="Q75" s="1">
        <f t="shared" si="10"/>
        <v>-2.0258144273491402E-11</v>
      </c>
      <c r="R75" s="1">
        <f t="shared" si="10"/>
        <v>8.1367422453858026E-13</v>
      </c>
      <c r="S75" s="1">
        <f t="shared" si="11"/>
        <v>-3.0207655585994788E-14</v>
      </c>
      <c r="T75" s="1">
        <f t="shared" si="11"/>
        <v>1.0424322330030862E-15</v>
      </c>
      <c r="U75" s="1">
        <f t="shared" si="11"/>
        <v>-3.3602483918946417E-17</v>
      </c>
      <c r="V75" s="1">
        <f t="shared" si="11"/>
        <v>1.0161391137089396E-18</v>
      </c>
      <c r="W75" s="1">
        <f t="shared" si="11"/>
        <v>-2.8936148980227216E-20</v>
      </c>
      <c r="X75" s="1">
        <f t="shared" si="11"/>
        <v>7.7857264522576747E-22</v>
      </c>
      <c r="Y75" s="1">
        <f t="shared" si="11"/>
        <v>-1.9853602453257069E-23</v>
      </c>
      <c r="Z75" s="1">
        <f t="shared" si="11"/>
        <v>4.8110613368723769E-25</v>
      </c>
      <c r="AG75">
        <v>63</v>
      </c>
      <c r="AH75">
        <f t="shared" ca="1" si="1"/>
        <v>5.4481000000000002</v>
      </c>
      <c r="AI75">
        <f t="shared" ca="1" si="2"/>
        <v>0.15440999999999999</v>
      </c>
      <c r="AL75" s="2">
        <v>-1.1368999999999999E-13</v>
      </c>
      <c r="AM75">
        <v>0.89593999999999996</v>
      </c>
      <c r="AN75">
        <v>-3.3963000000000001</v>
      </c>
      <c r="AO75" s="2">
        <v>-7.1984000000000002E-7</v>
      </c>
      <c r="AP75" s="2">
        <v>-2.9194E-8</v>
      </c>
      <c r="AQ75" s="2">
        <v>-6.6276000000000004E-8</v>
      </c>
      <c r="AR75">
        <v>1.3963000000000001</v>
      </c>
      <c r="AS75">
        <v>5.8765999999999998</v>
      </c>
      <c r="AT75" s="2">
        <v>9.9999999999999995E-7</v>
      </c>
      <c r="AU75">
        <v>-3.3963000000000001</v>
      </c>
      <c r="AX75" s="2">
        <v>2.2736999999999999E-13</v>
      </c>
      <c r="AY75">
        <v>0.85336999999999996</v>
      </c>
      <c r="AZ75">
        <v>-3.3496000000000001</v>
      </c>
      <c r="BA75" s="2">
        <v>-6.7930999999999996E-7</v>
      </c>
      <c r="BB75" s="2">
        <v>-2.7581000000000001E-8</v>
      </c>
      <c r="BC75" s="2">
        <v>-6.7072999999999995E-8</v>
      </c>
      <c r="BD75">
        <v>1.3495999999999999</v>
      </c>
      <c r="BE75">
        <v>5.8765999999999998</v>
      </c>
      <c r="BF75" s="2">
        <v>9.9999999999999995E-7</v>
      </c>
      <c r="BG75">
        <v>-3.3496000000000001</v>
      </c>
      <c r="BJ75" s="2">
        <v>-1.1368999999999999E-13</v>
      </c>
      <c r="BK75">
        <v>0.90873000000000004</v>
      </c>
      <c r="BL75">
        <v>-2.9112</v>
      </c>
      <c r="BM75" s="2">
        <v>-6.4015999999999998E-7</v>
      </c>
      <c r="BN75" s="2">
        <v>-2.5515000000000001E-8</v>
      </c>
      <c r="BO75" s="2">
        <v>-5.7743999999999997E-8</v>
      </c>
      <c r="BP75">
        <v>0.91119000000000006</v>
      </c>
      <c r="BQ75">
        <v>5.8005000000000004</v>
      </c>
      <c r="BR75" s="2">
        <v>9.9999999999999995E-7</v>
      </c>
      <c r="BS75">
        <v>-2.9112</v>
      </c>
      <c r="BV75" s="2">
        <v>-1.1368999999999999E-13</v>
      </c>
      <c r="BW75">
        <v>0.85799999999999998</v>
      </c>
      <c r="BX75">
        <v>-2.3555000000000001</v>
      </c>
      <c r="BY75" s="2">
        <v>-4.3551000000000001E-7</v>
      </c>
      <c r="BZ75" s="2">
        <v>-1.7601E-8</v>
      </c>
      <c r="CA75" s="2">
        <v>-3.8443999999999997E-8</v>
      </c>
      <c r="CB75">
        <v>0.35548999999999997</v>
      </c>
      <c r="CC75">
        <v>6.3265000000000002</v>
      </c>
      <c r="CD75" s="2">
        <v>9.9999999999999995E-7</v>
      </c>
      <c r="CE75">
        <v>-2.3555000000000001</v>
      </c>
      <c r="CH75" s="2">
        <v>-2.2736999999999999E-13</v>
      </c>
      <c r="CI75">
        <v>0.82162000000000002</v>
      </c>
      <c r="CJ75">
        <v>-2.1543999999999999</v>
      </c>
      <c r="CK75" s="2">
        <v>-3.0183E-7</v>
      </c>
      <c r="CL75" s="2">
        <v>-1.1562E-8</v>
      </c>
      <c r="CM75" s="2">
        <v>-3.1190999999999998E-8</v>
      </c>
      <c r="CN75">
        <v>0.15440999999999999</v>
      </c>
      <c r="CO75">
        <v>5.4481000000000002</v>
      </c>
      <c r="CP75" s="2">
        <v>9.9999999999999995E-7</v>
      </c>
      <c r="CQ75">
        <v>-2.1543999999999999</v>
      </c>
      <c r="CT75" s="2">
        <v>7.1053999999999999E-15</v>
      </c>
      <c r="CU75">
        <v>0.94899</v>
      </c>
      <c r="CV75">
        <v>-2.0064000000000002</v>
      </c>
      <c r="CW75" s="2">
        <v>-3.7894000000000002E-8</v>
      </c>
      <c r="CX75" s="2">
        <v>-1.7902000000000001E-9</v>
      </c>
      <c r="CY75" s="2">
        <v>-4.7583E-9</v>
      </c>
      <c r="CZ75">
        <v>6.4286999999999999E-3</v>
      </c>
      <c r="DA75">
        <v>6.7988999999999997</v>
      </c>
      <c r="DB75" s="2">
        <v>9.9999999999999995E-7</v>
      </c>
      <c r="DC75">
        <v>-2.0064000000000002</v>
      </c>
    </row>
    <row r="76" spans="4:107" x14ac:dyDescent="0.25">
      <c r="D76">
        <v>55</v>
      </c>
      <c r="E76">
        <v>27.5</v>
      </c>
      <c r="F76" s="2">
        <f>E76^2*$G$12/(4*$F$12*$E$12)</f>
        <v>0.50416666666666654</v>
      </c>
      <c r="G76">
        <f t="shared" si="9"/>
        <v>0.55475057382012294</v>
      </c>
      <c r="H76" s="2">
        <f>$D$12/(4*PI()*$E$12)*G76</f>
        <v>0.10218900000756707</v>
      </c>
      <c r="I76" s="1">
        <f t="shared" si="10"/>
        <v>-6.3546006944444414E-2</v>
      </c>
      <c r="J76" s="1">
        <f t="shared" si="10"/>
        <v>7.1195063335905296E-3</v>
      </c>
      <c r="K76" s="1">
        <f t="shared" si="10"/>
        <v>-6.7301583309722956E-4</v>
      </c>
      <c r="L76" s="1">
        <f t="shared" si="10"/>
        <v>5.4289943869843166E-5</v>
      </c>
      <c r="M76" s="1">
        <f t="shared" si="10"/>
        <v>-3.8015527825526752E-6</v>
      </c>
      <c r="N76" s="1">
        <f t="shared" si="10"/>
        <v>2.3468769729024159E-7</v>
      </c>
      <c r="O76" s="1">
        <f t="shared" si="10"/>
        <v>-1.2941437474273084E-8</v>
      </c>
      <c r="P76" s="1">
        <f t="shared" si="10"/>
        <v>6.4440902649672536E-10</v>
      </c>
      <c r="Q76" s="1">
        <f t="shared" si="10"/>
        <v>-2.9240059577288912E-11</v>
      </c>
      <c r="R76" s="1">
        <f t="shared" si="10"/>
        <v>1.2183358157203709E-12</v>
      </c>
      <c r="S76" s="1">
        <f t="shared" si="11"/>
        <v>-4.6921440125110332E-14</v>
      </c>
      <c r="T76" s="1">
        <f t="shared" si="11"/>
        <v>1.6797320281474406E-15</v>
      </c>
      <c r="U76" s="1">
        <f t="shared" si="11"/>
        <v>-5.6169610550083413E-17</v>
      </c>
      <c r="V76" s="1">
        <f t="shared" si="11"/>
        <v>1.7620614865155791E-18</v>
      </c>
      <c r="W76" s="1">
        <f t="shared" si="11"/>
        <v>-5.2053085905367422E-20</v>
      </c>
      <c r="X76" s="1">
        <f t="shared" si="11"/>
        <v>1.4529235050863799E-21</v>
      </c>
      <c r="Y76" s="1">
        <f t="shared" si="11"/>
        <v>-3.8434460519067424E-23</v>
      </c>
      <c r="Z76" s="1">
        <f t="shared" si="11"/>
        <v>9.6618484545855063E-25</v>
      </c>
      <c r="AG76">
        <v>64</v>
      </c>
      <c r="AH76">
        <f t="shared" ca="1" si="1"/>
        <v>5.4481000000000002</v>
      </c>
      <c r="AI76">
        <f t="shared" ca="1" si="2"/>
        <v>0.15440999999999999</v>
      </c>
      <c r="AL76" s="2">
        <v>-1.1368999999999999E-13</v>
      </c>
      <c r="AM76">
        <v>0.88983999999999996</v>
      </c>
      <c r="AN76">
        <v>-3.3885000000000001</v>
      </c>
      <c r="AO76" s="2">
        <v>-7.0976999999999998E-7</v>
      </c>
      <c r="AP76" s="2">
        <v>-2.878E-8</v>
      </c>
      <c r="AQ76" s="2">
        <v>-6.5432E-8</v>
      </c>
      <c r="AR76">
        <v>1.3885000000000001</v>
      </c>
      <c r="AS76">
        <v>5.9768999999999997</v>
      </c>
      <c r="AT76" s="2">
        <v>9.9999999999999995E-7</v>
      </c>
      <c r="AU76">
        <v>-3.3885000000000001</v>
      </c>
      <c r="AX76" s="2">
        <v>1.1368999999999999E-13</v>
      </c>
      <c r="AY76">
        <v>0.85336999999999996</v>
      </c>
      <c r="AZ76">
        <v>-3.3496000000000001</v>
      </c>
      <c r="BA76" s="2">
        <v>-6.7930999999999996E-7</v>
      </c>
      <c r="BB76" s="2">
        <v>-2.7581000000000001E-8</v>
      </c>
      <c r="BC76" s="2">
        <v>-6.7072999999999995E-8</v>
      </c>
      <c r="BD76">
        <v>1.3495999999999999</v>
      </c>
      <c r="BE76">
        <v>5.8765999999999998</v>
      </c>
      <c r="BF76" s="2">
        <v>9.9999999999999995E-7</v>
      </c>
      <c r="BG76">
        <v>-3.3496000000000001</v>
      </c>
      <c r="BJ76">
        <v>0</v>
      </c>
      <c r="BK76">
        <v>0.90459000000000001</v>
      </c>
      <c r="BL76">
        <v>-2.9058000000000002</v>
      </c>
      <c r="BM76" s="2">
        <v>-6.3424000000000005E-7</v>
      </c>
      <c r="BN76" s="2">
        <v>-2.5485E-8</v>
      </c>
      <c r="BO76" s="2">
        <v>-5.6965000000000001E-8</v>
      </c>
      <c r="BP76">
        <v>0.90578999999999998</v>
      </c>
      <c r="BQ76">
        <v>5.8765999999999998</v>
      </c>
      <c r="BR76" s="2">
        <v>9.9999999999999995E-7</v>
      </c>
      <c r="BS76">
        <v>-2.9058000000000002</v>
      </c>
      <c r="BV76" s="2">
        <v>2.2736999999999999E-13</v>
      </c>
      <c r="BW76">
        <v>0.84247000000000005</v>
      </c>
      <c r="BX76">
        <v>-2.3397000000000001</v>
      </c>
      <c r="BY76" s="2">
        <v>-4.0649999999999999E-7</v>
      </c>
      <c r="BZ76" s="2">
        <v>-1.6823000000000001E-8</v>
      </c>
      <c r="CA76" s="2">
        <v>-3.3734000000000003E-8</v>
      </c>
      <c r="CB76">
        <v>0.33968999999999999</v>
      </c>
      <c r="CC76">
        <v>6.6474000000000002</v>
      </c>
      <c r="CD76" s="2">
        <v>9.9999999999999995E-7</v>
      </c>
      <c r="CE76">
        <v>-2.3397000000000001</v>
      </c>
      <c r="CH76">
        <v>0</v>
      </c>
      <c r="CI76">
        <v>0.82162000000000002</v>
      </c>
      <c r="CJ76">
        <v>-2.1543999999999999</v>
      </c>
      <c r="CK76" s="2">
        <v>-3.0183E-7</v>
      </c>
      <c r="CL76" s="2">
        <v>-1.1562E-8</v>
      </c>
      <c r="CM76" s="2">
        <v>-3.1190999999999998E-8</v>
      </c>
      <c r="CN76">
        <v>0.15440999999999999</v>
      </c>
      <c r="CO76">
        <v>5.4481000000000002</v>
      </c>
      <c r="CP76" s="2">
        <v>9.9999999999999995E-7</v>
      </c>
      <c r="CQ76">
        <v>-2.1543999999999999</v>
      </c>
      <c r="CT76" s="2">
        <v>7.1053999999999999E-15</v>
      </c>
      <c r="CU76">
        <v>0.94899</v>
      </c>
      <c r="CV76">
        <v>-2.0064000000000002</v>
      </c>
      <c r="CW76" s="2">
        <v>-3.7894000000000002E-8</v>
      </c>
      <c r="CX76" s="2">
        <v>-1.7902000000000001E-9</v>
      </c>
      <c r="CY76" s="2">
        <v>-4.7583E-9</v>
      </c>
      <c r="CZ76">
        <v>6.4286999999999999E-3</v>
      </c>
      <c r="DA76">
        <v>6.7988999999999997</v>
      </c>
      <c r="DB76" s="2">
        <v>9.9999999999999995E-7</v>
      </c>
      <c r="DC76">
        <v>-2.0064000000000002</v>
      </c>
    </row>
    <row r="77" spans="4:107" x14ac:dyDescent="0.25">
      <c r="D77">
        <v>56</v>
      </c>
      <c r="E77">
        <v>28</v>
      </c>
      <c r="F77" s="2">
        <f>E77^2*$G$12/(4*$F$12*$E$12)</f>
        <v>0.52266666666666661</v>
      </c>
      <c r="G77">
        <f t="shared" si="9"/>
        <v>0.53318281305035298</v>
      </c>
      <c r="H77" s="2">
        <f>$D$12/(4*PI()*$E$12)*G77</f>
        <v>9.8216065125700927E-2</v>
      </c>
      <c r="I77" s="1">
        <f t="shared" si="10"/>
        <v>-6.8295111111111098E-2</v>
      </c>
      <c r="J77" s="1">
        <f t="shared" si="10"/>
        <v>7.9323506831275696E-3</v>
      </c>
      <c r="K77" s="1">
        <f t="shared" si="10"/>
        <v>-7.7737036694650171E-4</v>
      </c>
      <c r="L77" s="1">
        <f t="shared" si="10"/>
        <v>6.5008892553179449E-5</v>
      </c>
      <c r="M77" s="1">
        <f t="shared" si="10"/>
        <v>-4.7191640520085814E-6</v>
      </c>
      <c r="N77" s="1">
        <f t="shared" si="10"/>
        <v>3.0202649932854922E-7</v>
      </c>
      <c r="O77" s="1">
        <f t="shared" si="10"/>
        <v>-1.7265848211615391E-8</v>
      </c>
      <c r="P77" s="1">
        <f t="shared" si="10"/>
        <v>8.9128724266050799E-10</v>
      </c>
      <c r="Q77" s="1">
        <f t="shared" si="10"/>
        <v>-4.1926151894750294E-11</v>
      </c>
      <c r="R77" s="1">
        <f t="shared" si="10"/>
        <v>1.8110249633875607E-12</v>
      </c>
      <c r="S77" s="1">
        <f t="shared" si="11"/>
        <v>-7.2306848538214447E-14</v>
      </c>
      <c r="T77" s="1">
        <f t="shared" si="11"/>
        <v>2.6834825682347986E-15</v>
      </c>
      <c r="U77" s="1">
        <f t="shared" si="11"/>
        <v>-9.3027395698806349E-17</v>
      </c>
      <c r="V77" s="1">
        <f t="shared" si="11"/>
        <v>3.0253887264891807E-18</v>
      </c>
      <c r="W77" s="1">
        <f t="shared" si="11"/>
        <v>-9.2652529748731131E-20</v>
      </c>
      <c r="X77" s="1">
        <f t="shared" si="11"/>
        <v>2.6810457512527869E-21</v>
      </c>
      <c r="Y77" s="1">
        <f t="shared" si="11"/>
        <v>-7.3524645622833626E-23</v>
      </c>
      <c r="Z77" s="1">
        <f t="shared" si="11"/>
        <v>1.9161215125197194E-24</v>
      </c>
      <c r="AG77">
        <v>65</v>
      </c>
      <c r="AH77">
        <f t="shared" ca="1" si="1"/>
        <v>5.5765000000000002</v>
      </c>
      <c r="AI77">
        <f t="shared" ca="1" si="2"/>
        <v>0.14985999999999999</v>
      </c>
      <c r="AL77" s="2">
        <v>-2.2736999999999999E-13</v>
      </c>
      <c r="AM77">
        <v>0.86338999999999999</v>
      </c>
      <c r="AN77">
        <v>-3.3611</v>
      </c>
      <c r="AO77" s="2">
        <v>-6.5395999999999996E-7</v>
      </c>
      <c r="AP77" s="2">
        <v>-2.6446999999999999E-8</v>
      </c>
      <c r="AQ77" s="2">
        <v>-5.8412000000000001E-8</v>
      </c>
      <c r="AR77">
        <v>1.3611</v>
      </c>
      <c r="AS77">
        <v>6.3265000000000002</v>
      </c>
      <c r="AT77" s="2">
        <v>9.9999999999999995E-7</v>
      </c>
      <c r="AU77">
        <v>-3.3611</v>
      </c>
      <c r="AX77">
        <v>0</v>
      </c>
      <c r="AY77">
        <v>0.84897999999999996</v>
      </c>
      <c r="AZ77">
        <v>-3.3384</v>
      </c>
      <c r="BA77" s="2">
        <v>-6.6741999999999998E-7</v>
      </c>
      <c r="BB77" s="2">
        <v>-2.7100000000000001E-8</v>
      </c>
      <c r="BC77" s="2">
        <v>-6.5699999999999999E-8</v>
      </c>
      <c r="BD77">
        <v>1.3384</v>
      </c>
      <c r="BE77">
        <v>6.0220000000000002</v>
      </c>
      <c r="BF77" s="2">
        <v>9.9999999999999995E-7</v>
      </c>
      <c r="BG77">
        <v>-3.3384</v>
      </c>
      <c r="BJ77">
        <v>0</v>
      </c>
      <c r="BK77">
        <v>0.90459000000000001</v>
      </c>
      <c r="BL77">
        <v>-2.9058000000000002</v>
      </c>
      <c r="BM77" s="2">
        <v>-6.3424000000000005E-7</v>
      </c>
      <c r="BN77" s="2">
        <v>-2.5485E-8</v>
      </c>
      <c r="BO77" s="2">
        <v>-5.6965000000000001E-8</v>
      </c>
      <c r="BP77">
        <v>0.90578999999999998</v>
      </c>
      <c r="BQ77">
        <v>5.8765999999999998</v>
      </c>
      <c r="BR77" s="2">
        <v>9.9999999999999995E-7</v>
      </c>
      <c r="BS77">
        <v>-2.9058000000000002</v>
      </c>
      <c r="BV77" s="2">
        <v>-2.2736999999999999E-13</v>
      </c>
      <c r="BW77">
        <v>0.83882000000000001</v>
      </c>
      <c r="BX77">
        <v>-2.3323</v>
      </c>
      <c r="BY77" s="2">
        <v>-3.9971000000000002E-7</v>
      </c>
      <c r="BZ77" s="2">
        <v>-1.6645999999999999E-8</v>
      </c>
      <c r="CA77" s="2">
        <v>-3.2859000000000003E-8</v>
      </c>
      <c r="CB77">
        <v>0.33229999999999998</v>
      </c>
      <c r="CC77">
        <v>6.7988999999999997</v>
      </c>
      <c r="CD77" s="2">
        <v>9.9999999999999995E-7</v>
      </c>
      <c r="CE77">
        <v>-2.3323</v>
      </c>
      <c r="CH77" s="2">
        <v>-2.2736999999999999E-13</v>
      </c>
      <c r="CI77">
        <v>0.81927000000000005</v>
      </c>
      <c r="CJ77">
        <v>-2.1499000000000001</v>
      </c>
      <c r="CK77" s="2">
        <v>-2.9206999999999999E-7</v>
      </c>
      <c r="CL77" s="2">
        <v>-1.1525000000000001E-8</v>
      </c>
      <c r="CM77" s="2">
        <v>-2.7817E-8</v>
      </c>
      <c r="CN77">
        <v>0.14985999999999999</v>
      </c>
      <c r="CO77">
        <v>5.5765000000000002</v>
      </c>
      <c r="CP77" s="2">
        <v>9.9999999999999995E-7</v>
      </c>
      <c r="CQ77">
        <v>-2.1499000000000001</v>
      </c>
      <c r="CT77" s="2">
        <v>7.1053999999999999E-15</v>
      </c>
      <c r="CU77">
        <v>0.95043999999999995</v>
      </c>
      <c r="CV77">
        <v>-2.0047000000000001</v>
      </c>
      <c r="CW77" s="2">
        <v>-2.8156000000000001E-8</v>
      </c>
      <c r="CX77" s="2">
        <v>-1.2709E-9</v>
      </c>
      <c r="CY77" s="2">
        <v>-3.2781000000000001E-9</v>
      </c>
      <c r="CZ77">
        <v>4.7473999999999997E-3</v>
      </c>
      <c r="DA77">
        <v>7.2900999999999998</v>
      </c>
      <c r="DB77" s="2">
        <v>9.9999999999999995E-7</v>
      </c>
      <c r="DC77">
        <v>-2.0047000000000001</v>
      </c>
    </row>
    <row r="78" spans="4:107" x14ac:dyDescent="0.25">
      <c r="D78">
        <v>57</v>
      </c>
      <c r="E78">
        <v>28.5</v>
      </c>
      <c r="F78" s="2">
        <f>E78^2*$G$12/(4*$F$12*$E$12)</f>
        <v>0.54149999999999998</v>
      </c>
      <c r="G78">
        <f t="shared" si="9"/>
        <v>0.51238859586886343</v>
      </c>
      <c r="H78" s="2">
        <f>$D$12/(4*PI()*$E$12)*G78</f>
        <v>9.4385622472737407E-2</v>
      </c>
      <c r="I78" s="1">
        <f t="shared" si="10"/>
        <v>-7.3305562499999991E-2</v>
      </c>
      <c r="J78" s="1">
        <f t="shared" si="10"/>
        <v>8.8211026874999987E-3</v>
      </c>
      <c r="K78" s="1">
        <f t="shared" si="10"/>
        <v>-8.9561758224023424E-4</v>
      </c>
      <c r="L78" s="1">
        <f t="shared" si="10"/>
        <v>7.7596307325293896E-5</v>
      </c>
      <c r="M78" s="1">
        <f t="shared" si="10"/>
        <v>-5.8358889467564773E-6</v>
      </c>
      <c r="N78" s="1">
        <f t="shared" si="10"/>
        <v>3.8695516710228151E-7</v>
      </c>
      <c r="O78" s="1">
        <f t="shared" si="10"/>
        <v>-2.2918024389081218E-8</v>
      </c>
      <c r="P78" s="1">
        <f t="shared" si="10"/>
        <v>1.2256898969567882E-9</v>
      </c>
      <c r="Q78" s="1">
        <f t="shared" si="10"/>
        <v>-5.9733997128189069E-11</v>
      </c>
      <c r="R78" s="1">
        <f t="shared" ref="R78:AA104" si="12">R$21*$F78^R$20/(R$20*FACT(R$20))</f>
        <v>2.6732197888358988E-12</v>
      </c>
      <c r="S78" s="1">
        <f t="shared" si="11"/>
        <v>-1.1057662272361827E-13</v>
      </c>
      <c r="T78" s="1">
        <f t="shared" si="11"/>
        <v>4.251638428745985E-15</v>
      </c>
      <c r="U78" s="1">
        <f t="shared" si="11"/>
        <v>-1.5270106489366E-16</v>
      </c>
      <c r="V78" s="1">
        <f t="shared" si="11"/>
        <v>5.145007879817051E-18</v>
      </c>
      <c r="W78" s="1">
        <f t="shared" si="11"/>
        <v>-1.6324346290552341E-19</v>
      </c>
      <c r="X78" s="1">
        <f t="shared" si="11"/>
        <v>4.8939147495275245E-21</v>
      </c>
      <c r="Y78" s="1">
        <f t="shared" si="11"/>
        <v>-1.3904608711967787E-22</v>
      </c>
      <c r="Z78" s="1">
        <f t="shared" si="11"/>
        <v>3.7542443522313024E-24</v>
      </c>
      <c r="AG78">
        <v>66</v>
      </c>
      <c r="AH78">
        <f t="shared" ca="1" si="1"/>
        <v>5.8765999999999998</v>
      </c>
      <c r="AI78">
        <f t="shared" ca="1" si="2"/>
        <v>0.13947999999999999</v>
      </c>
      <c r="AL78" s="2">
        <v>1.1368999999999999E-13</v>
      </c>
      <c r="AM78">
        <v>0.86338999999999999</v>
      </c>
      <c r="AN78">
        <v>-3.3611</v>
      </c>
      <c r="AO78" s="2">
        <v>-6.5395999999999996E-7</v>
      </c>
      <c r="AP78" s="2">
        <v>-2.6446999999999999E-8</v>
      </c>
      <c r="AQ78" s="2">
        <v>-5.8412000000000001E-8</v>
      </c>
      <c r="AR78">
        <v>1.3611</v>
      </c>
      <c r="AS78">
        <v>6.3265000000000002</v>
      </c>
      <c r="AT78" s="2">
        <v>9.9999999999999995E-7</v>
      </c>
      <c r="AU78">
        <v>-3.3611</v>
      </c>
      <c r="AX78">
        <v>0</v>
      </c>
      <c r="AY78">
        <v>0.82686999999999999</v>
      </c>
      <c r="AZ78">
        <v>-3.3148</v>
      </c>
      <c r="BA78" s="2">
        <v>-6.1826999999999999E-7</v>
      </c>
      <c r="BB78" s="2">
        <v>-2.5087999999999999E-8</v>
      </c>
      <c r="BC78" s="2">
        <v>-5.9114000000000002E-8</v>
      </c>
      <c r="BD78">
        <v>1.3148</v>
      </c>
      <c r="BE78">
        <v>6.3265000000000002</v>
      </c>
      <c r="BF78" s="2">
        <v>9.9999999999999995E-7</v>
      </c>
      <c r="BG78">
        <v>-3.3148</v>
      </c>
      <c r="BJ78" s="2">
        <v>-3.4106000000000001E-13</v>
      </c>
      <c r="BK78">
        <v>0.89942</v>
      </c>
      <c r="BL78">
        <v>-2.8996</v>
      </c>
      <c r="BM78" s="2">
        <v>-6.2714000000000004E-7</v>
      </c>
      <c r="BN78" s="2">
        <v>-2.5197000000000001E-8</v>
      </c>
      <c r="BO78" s="2">
        <v>-5.6282000000000001E-8</v>
      </c>
      <c r="BP78">
        <v>0.89961999999999998</v>
      </c>
      <c r="BQ78">
        <v>5.9668999999999999</v>
      </c>
      <c r="BR78" s="2">
        <v>9.9999999999999995E-7</v>
      </c>
      <c r="BS78">
        <v>-2.8996</v>
      </c>
      <c r="BV78">
        <v>0</v>
      </c>
      <c r="BW78">
        <v>0.83882000000000001</v>
      </c>
      <c r="BX78">
        <v>-2.3323</v>
      </c>
      <c r="BY78" s="2">
        <v>-3.9971000000000002E-7</v>
      </c>
      <c r="BZ78" s="2">
        <v>-1.6645999999999999E-8</v>
      </c>
      <c r="CA78" s="2">
        <v>-3.2859000000000003E-8</v>
      </c>
      <c r="CB78" s="2">
        <v>0.33229999999999998</v>
      </c>
      <c r="CC78">
        <v>6.7988999999999997</v>
      </c>
      <c r="CD78" s="2">
        <v>9.9999999999999995E-7</v>
      </c>
      <c r="CE78">
        <v>-2.3323</v>
      </c>
      <c r="CH78" s="2">
        <v>-2.2736999999999999E-13</v>
      </c>
      <c r="CI78">
        <v>0.83179999999999998</v>
      </c>
      <c r="CJ78">
        <v>-2.1395</v>
      </c>
      <c r="CK78" s="2">
        <v>-2.818E-7</v>
      </c>
      <c r="CL78" s="2">
        <v>-1.1688E-8</v>
      </c>
      <c r="CM78" s="2">
        <v>-2.4742999999999999E-8</v>
      </c>
      <c r="CN78">
        <v>0.13947999999999999</v>
      </c>
      <c r="CO78">
        <v>5.8765999999999998</v>
      </c>
      <c r="CP78" s="2">
        <v>9.9999999999999995E-7</v>
      </c>
      <c r="CQ78">
        <v>-2.1395</v>
      </c>
      <c r="CT78">
        <v>0</v>
      </c>
      <c r="CU78">
        <v>0.95043999999999995</v>
      </c>
      <c r="CV78">
        <v>-2.0047000000000001</v>
      </c>
      <c r="CW78" s="2">
        <v>-2.8048000000000001E-8</v>
      </c>
      <c r="CX78" s="2">
        <v>-1.2651999999999999E-9</v>
      </c>
      <c r="CY78" s="2">
        <v>-3.2523E-9</v>
      </c>
      <c r="CZ78">
        <v>4.7305000000000003E-3</v>
      </c>
      <c r="DA78">
        <v>7.2948000000000004</v>
      </c>
      <c r="DB78" s="2">
        <v>9.9999999999999995E-7</v>
      </c>
      <c r="DC78">
        <v>-2.0047000000000001</v>
      </c>
    </row>
    <row r="79" spans="4:107" x14ac:dyDescent="0.25">
      <c r="D79">
        <v>58</v>
      </c>
      <c r="E79">
        <v>29</v>
      </c>
      <c r="F79" s="2">
        <f>E79^2*$G$12/(4*$F$12*$E$12)</f>
        <v>0.56066666666666654</v>
      </c>
      <c r="G79">
        <f t="shared" si="9"/>
        <v>0.49234057887377608</v>
      </c>
      <c r="H79" s="2">
        <f>$D$12/(4*PI()*$E$12)*G79</f>
        <v>9.0692635199637314E-2</v>
      </c>
      <c r="I79" s="1">
        <f t="shared" ref="I79:R105" si="13">I$21*$F79^I$20/(I$20*FACT(I$20))</f>
        <v>-7.8586777777777742E-2</v>
      </c>
      <c r="J79" s="1">
        <f t="shared" si="13"/>
        <v>9.7913303868312693E-3</v>
      </c>
      <c r="K79" s="1">
        <f t="shared" si="13"/>
        <v>-1.0293136069156369E-3</v>
      </c>
      <c r="L79" s="1">
        <f t="shared" si="13"/>
        <v>9.2336292631045377E-5</v>
      </c>
      <c r="M79" s="1">
        <f t="shared" si="13"/>
        <v>-7.1902613058064026E-6</v>
      </c>
      <c r="N79" s="1">
        <f t="shared" si="13"/>
        <v>4.9363344964760679E-7</v>
      </c>
      <c r="O79" s="1">
        <f t="shared" si="13"/>
        <v>-3.0271042896619381E-8</v>
      </c>
      <c r="P79" s="1">
        <f t="shared" si="13"/>
        <v>1.676243428876174E-9</v>
      </c>
      <c r="Q79" s="1">
        <f t="shared" si="13"/>
        <v>-8.4583243421091734E-11</v>
      </c>
      <c r="R79" s="1">
        <f t="shared" si="13"/>
        <v>3.9192566235337812E-12</v>
      </c>
      <c r="S79" s="1">
        <f t="shared" si="11"/>
        <v>-1.6785668066810652E-13</v>
      </c>
      <c r="T79" s="1">
        <f t="shared" si="11"/>
        <v>6.682483713224972E-15</v>
      </c>
      <c r="U79" s="1">
        <f t="shared" si="11"/>
        <v>-2.4850202189349867E-16</v>
      </c>
      <c r="V79" s="1">
        <f t="shared" si="11"/>
        <v>8.6692231282194143E-18</v>
      </c>
      <c r="W79" s="1">
        <f t="shared" si="11"/>
        <v>-2.8479752542314558E-19</v>
      </c>
      <c r="X79" s="1">
        <f t="shared" si="11"/>
        <v>8.8402203047147534E-21</v>
      </c>
      <c r="Y79" s="1">
        <f t="shared" si="11"/>
        <v>-2.6005890884054898E-22</v>
      </c>
      <c r="Z79" s="1">
        <f t="shared" si="11"/>
        <v>7.2701232909108588E-24</v>
      </c>
      <c r="AG79">
        <v>67</v>
      </c>
      <c r="AH79">
        <f t="shared" ca="1" si="1"/>
        <v>5.8765999999999998</v>
      </c>
      <c r="AI79">
        <f t="shared" ca="1" si="2"/>
        <v>0.13947999999999999</v>
      </c>
      <c r="AL79" s="2">
        <v>3.4106000000000001E-13</v>
      </c>
      <c r="AM79">
        <v>0.86338999999999999</v>
      </c>
      <c r="AN79">
        <v>-3.3611</v>
      </c>
      <c r="AO79" s="2">
        <v>-6.5395999999999996E-7</v>
      </c>
      <c r="AP79" s="2">
        <v>-2.6446999999999999E-8</v>
      </c>
      <c r="AQ79" s="2">
        <v>-5.8412000000000001E-8</v>
      </c>
      <c r="AR79">
        <v>1.3611</v>
      </c>
      <c r="AS79">
        <v>6.3265000000000002</v>
      </c>
      <c r="AT79" s="2">
        <v>9.9999999999999995E-7</v>
      </c>
      <c r="AU79">
        <v>-3.3611</v>
      </c>
      <c r="AX79" s="2">
        <v>-2.2736999999999999E-13</v>
      </c>
      <c r="AY79">
        <v>0.82686999999999999</v>
      </c>
      <c r="AZ79">
        <v>-3.3148</v>
      </c>
      <c r="BA79" s="2">
        <v>-6.1826999999999999E-7</v>
      </c>
      <c r="BB79" s="2">
        <v>-2.5087999999999999E-8</v>
      </c>
      <c r="BC79" s="2">
        <v>-5.9114000000000002E-8</v>
      </c>
      <c r="BD79">
        <v>1.3148</v>
      </c>
      <c r="BE79">
        <v>6.3265000000000002</v>
      </c>
      <c r="BF79" s="2">
        <v>9.9999999999999995E-7</v>
      </c>
      <c r="BG79">
        <v>-3.3148</v>
      </c>
      <c r="BJ79" s="2">
        <v>2.2736999999999999E-13</v>
      </c>
      <c r="BK79">
        <v>0.87597000000000003</v>
      </c>
      <c r="BL79">
        <v>-2.875</v>
      </c>
      <c r="BM79" s="2">
        <v>-5.8354000000000005E-7</v>
      </c>
      <c r="BN79" s="2">
        <v>-2.3415000000000002E-8</v>
      </c>
      <c r="BO79" s="2">
        <v>-4.9863000000000001E-8</v>
      </c>
      <c r="BP79">
        <v>0.87495999999999996</v>
      </c>
      <c r="BQ79">
        <v>6.3265000000000002</v>
      </c>
      <c r="BR79" s="2">
        <v>9.9999999999999995E-7</v>
      </c>
      <c r="BS79">
        <v>-2.875</v>
      </c>
      <c r="BV79">
        <v>0</v>
      </c>
      <c r="BW79">
        <v>0.83882000000000001</v>
      </c>
      <c r="BX79">
        <v>-2.3323</v>
      </c>
      <c r="BY79" s="2">
        <v>-3.9971000000000002E-7</v>
      </c>
      <c r="BZ79" s="2">
        <v>-1.6645999999999999E-8</v>
      </c>
      <c r="CA79" s="2">
        <v>-3.2859000000000003E-8</v>
      </c>
      <c r="CB79">
        <v>0.33229999999999998</v>
      </c>
      <c r="CC79">
        <v>6.7988999999999997</v>
      </c>
      <c r="CD79" s="2">
        <v>9.9999999999999995E-7</v>
      </c>
      <c r="CE79">
        <v>-2.3323</v>
      </c>
      <c r="CH79" s="2">
        <v>2.2736999999999999E-13</v>
      </c>
      <c r="CI79">
        <v>0.83179999999999998</v>
      </c>
      <c r="CJ79">
        <v>-2.1395</v>
      </c>
      <c r="CK79" s="2">
        <v>-2.818E-7</v>
      </c>
      <c r="CL79" s="2">
        <v>-1.1688E-8</v>
      </c>
      <c r="CM79" s="2">
        <v>-2.4742999999999999E-8</v>
      </c>
      <c r="CN79">
        <v>0.13947999999999999</v>
      </c>
      <c r="CO79">
        <v>5.8765999999999998</v>
      </c>
      <c r="CP79" s="2">
        <v>9.9999999999999995E-7</v>
      </c>
      <c r="CQ79">
        <v>-2.1395</v>
      </c>
      <c r="CT79" s="2">
        <v>7.1053999999999999E-15</v>
      </c>
      <c r="CU79">
        <v>0.95043999999999995</v>
      </c>
      <c r="CV79">
        <v>-2.0047000000000001</v>
      </c>
      <c r="CW79" s="2">
        <v>-2.8048000000000001E-8</v>
      </c>
      <c r="CX79" s="2">
        <v>-1.2651999999999999E-9</v>
      </c>
      <c r="CY79" s="2">
        <v>-3.2523E-9</v>
      </c>
      <c r="CZ79">
        <v>4.7305000000000003E-3</v>
      </c>
      <c r="DA79">
        <v>7.2948000000000004</v>
      </c>
      <c r="DB79" s="2">
        <v>9.9999999999999995E-7</v>
      </c>
      <c r="DC79">
        <v>-2.0047000000000001</v>
      </c>
    </row>
    <row r="80" spans="4:107" x14ac:dyDescent="0.25">
      <c r="D80">
        <v>59</v>
      </c>
      <c r="E80">
        <v>29.5</v>
      </c>
      <c r="F80" s="2">
        <f>E80^2*$G$12/(4*$F$12*$E$12)</f>
        <v>0.58016666666666661</v>
      </c>
      <c r="G80">
        <f t="shared" si="9"/>
        <v>0.47301257951212244</v>
      </c>
      <c r="H80" s="2">
        <f>$D$12/(4*PI()*$E$12)*G80</f>
        <v>8.7132280293984329E-2</v>
      </c>
      <c r="I80" s="1">
        <f t="shared" si="13"/>
        <v>-8.4148340277777761E-2</v>
      </c>
      <c r="J80" s="1">
        <f t="shared" si="13"/>
        <v>1.0848902685442384E-2</v>
      </c>
      <c r="K80" s="1">
        <f t="shared" si="13"/>
        <v>-1.1801571952507791E-3</v>
      </c>
      <c r="L80" s="1">
        <f t="shared" si="13"/>
        <v>1.0955005857781231E-4</v>
      </c>
      <c r="M80" s="1">
        <f t="shared" si="13"/>
        <v>-8.8274017108649223E-6</v>
      </c>
      <c r="N80" s="1">
        <f t="shared" si="13"/>
        <v>6.2710582358205695E-7</v>
      </c>
      <c r="O80" s="1">
        <f t="shared" si="13"/>
        <v>-3.9793457300062448E-8</v>
      </c>
      <c r="P80" s="1">
        <f t="shared" si="13"/>
        <v>2.2801814792019319E-9</v>
      </c>
      <c r="Q80" s="1">
        <f t="shared" si="13"/>
        <v>-1.1905967593652887E-10</v>
      </c>
      <c r="R80" s="1">
        <f t="shared" si="13"/>
        <v>5.7086326712817759E-12</v>
      </c>
      <c r="S80" s="1">
        <f t="shared" si="11"/>
        <v>-2.5299682131487323E-13</v>
      </c>
      <c r="T80" s="1">
        <f t="shared" si="11"/>
        <v>1.0422271420083712E-14</v>
      </c>
      <c r="U80" s="1">
        <f t="shared" si="11"/>
        <v>-4.0105361273218377E-16</v>
      </c>
      <c r="V80" s="1">
        <f t="shared" si="11"/>
        <v>1.4477738342881663E-17</v>
      </c>
      <c r="W80" s="1">
        <f t="shared" si="11"/>
        <v>-4.9215827315987364E-19</v>
      </c>
      <c r="X80" s="1">
        <f t="shared" si="11"/>
        <v>1.5808101027631094E-20</v>
      </c>
      <c r="Y80" s="1">
        <f t="shared" si="11"/>
        <v>-4.8121193133339767E-22</v>
      </c>
      <c r="Z80" s="1">
        <f t="shared" si="11"/>
        <v>1.3920488085636213E-23</v>
      </c>
      <c r="AG80">
        <v>68</v>
      </c>
      <c r="AH80">
        <f t="shared" ref="AH80:AH143" ca="1" si="14">INDIRECT("Z"&amp;12+$AG80&amp;"S"&amp;$AH$11,FALSE)</f>
        <v>5.8765999999999998</v>
      </c>
      <c r="AI80">
        <f t="shared" ref="AI80:AI143" ca="1" si="15">INDIRECT("Z"&amp;12+$AG80&amp;"S"&amp;$AI$11,FALSE)</f>
        <v>0.13947999999999999</v>
      </c>
      <c r="AL80" s="2">
        <v>4.5474999999999996E-13</v>
      </c>
      <c r="AM80">
        <v>0.84023000000000003</v>
      </c>
      <c r="AN80">
        <v>-3.3374999999999999</v>
      </c>
      <c r="AO80" s="2">
        <v>-6.0587999999999997E-7</v>
      </c>
      <c r="AP80" s="2">
        <v>-2.5040000000000001E-8</v>
      </c>
      <c r="AQ80" s="2">
        <v>-5.2822000000000001E-8</v>
      </c>
      <c r="AR80">
        <v>1.3374999999999999</v>
      </c>
      <c r="AS80">
        <v>6.6454000000000004</v>
      </c>
      <c r="AT80" s="2">
        <v>9.9999999999999995E-7</v>
      </c>
      <c r="AU80">
        <v>-3.3374999999999999</v>
      </c>
      <c r="AX80" s="2">
        <v>-2.2736999999999999E-13</v>
      </c>
      <c r="AY80">
        <v>0.82686999999999999</v>
      </c>
      <c r="AZ80">
        <v>-3.3148</v>
      </c>
      <c r="BA80" s="2">
        <v>-6.1826999999999999E-7</v>
      </c>
      <c r="BB80" s="2">
        <v>-2.5087999999999999E-8</v>
      </c>
      <c r="BC80" s="2">
        <v>-5.9114000000000002E-8</v>
      </c>
      <c r="BD80">
        <v>1.3148</v>
      </c>
      <c r="BE80">
        <v>6.3265000000000002</v>
      </c>
      <c r="BF80" s="2">
        <v>9.9999999999999995E-7</v>
      </c>
      <c r="BG80">
        <v>-3.3148</v>
      </c>
      <c r="BJ80" s="2">
        <v>4.5474999999999996E-13</v>
      </c>
      <c r="BK80">
        <v>0.87597000000000003</v>
      </c>
      <c r="BL80">
        <v>-2.875</v>
      </c>
      <c r="BM80" s="2">
        <v>-5.8354000000000005E-7</v>
      </c>
      <c r="BN80" s="2">
        <v>-2.3415000000000002E-8</v>
      </c>
      <c r="BO80" s="2">
        <v>-4.9863000000000001E-8</v>
      </c>
      <c r="BP80">
        <v>0.87495999999999996</v>
      </c>
      <c r="BQ80">
        <v>6.3265000000000002</v>
      </c>
      <c r="BR80" s="2">
        <v>9.9999999999999995E-7</v>
      </c>
      <c r="BS80">
        <v>-2.875</v>
      </c>
      <c r="BV80" s="2">
        <v>0</v>
      </c>
      <c r="BW80">
        <v>0.83694999999999997</v>
      </c>
      <c r="BX80">
        <v>-2.3243</v>
      </c>
      <c r="BY80" s="2">
        <v>-3.9238999999999998E-7</v>
      </c>
      <c r="BZ80" s="2">
        <v>-1.6251000000000001E-8</v>
      </c>
      <c r="CA80" s="2">
        <v>-3.1798999999999999E-8</v>
      </c>
      <c r="CB80">
        <v>0.32433000000000001</v>
      </c>
      <c r="CC80">
        <v>6.9730999999999996</v>
      </c>
      <c r="CD80" s="2">
        <v>9.9999999999999995E-7</v>
      </c>
      <c r="CE80">
        <v>-2.3243</v>
      </c>
      <c r="CH80" s="2">
        <v>-1.1368999999999999E-13</v>
      </c>
      <c r="CI80">
        <v>0.83179999999999998</v>
      </c>
      <c r="CJ80">
        <v>-2.1395</v>
      </c>
      <c r="CK80" s="2">
        <v>-2.818E-7</v>
      </c>
      <c r="CL80" s="2">
        <v>-1.1688E-8</v>
      </c>
      <c r="CM80" s="2">
        <v>-2.4742999999999999E-8</v>
      </c>
      <c r="CN80">
        <v>0.13947999999999999</v>
      </c>
      <c r="CO80">
        <v>5.8765999999999998</v>
      </c>
      <c r="CP80" s="2">
        <v>9.9999999999999995E-7</v>
      </c>
      <c r="CQ80">
        <v>-2.1395</v>
      </c>
      <c r="CT80">
        <v>0</v>
      </c>
      <c r="CU80">
        <v>0.95155999999999996</v>
      </c>
      <c r="CV80">
        <v>-2.0034000000000001</v>
      </c>
      <c r="CW80" s="2">
        <v>-2.0260999999999999E-8</v>
      </c>
      <c r="CX80" s="2">
        <v>-8.4753999999999995E-10</v>
      </c>
      <c r="CY80" s="2">
        <v>-2.1663999999999999E-9</v>
      </c>
      <c r="CZ80">
        <v>3.4069999999999999E-3</v>
      </c>
      <c r="DA80">
        <v>7.8121</v>
      </c>
      <c r="DB80" s="2">
        <v>9.9999999999999995E-7</v>
      </c>
      <c r="DC80">
        <v>-2.0034000000000001</v>
      </c>
    </row>
    <row r="81" spans="4:107" x14ac:dyDescent="0.25">
      <c r="D81">
        <v>60</v>
      </c>
      <c r="E81">
        <v>30</v>
      </c>
      <c r="F81" s="2">
        <f>E81^2*$G$12/(4*$F$12*$E$12)</f>
        <v>0.6</v>
      </c>
      <c r="G81">
        <f t="shared" si="9"/>
        <v>0.45437950318940301</v>
      </c>
      <c r="H81" s="2">
        <f>$D$12/(4*PI()*$E$12)*G81</f>
        <v>8.3699935153047578E-2</v>
      </c>
      <c r="I81" s="1">
        <f t="shared" si="13"/>
        <v>-0.09</v>
      </c>
      <c r="J81" s="1">
        <f t="shared" si="13"/>
        <v>1.2E-2</v>
      </c>
      <c r="K81" s="1">
        <f t="shared" si="13"/>
        <v>-1.3499999999999999E-3</v>
      </c>
      <c r="L81" s="1">
        <f t="shared" si="13"/>
        <v>1.2960000000000001E-4</v>
      </c>
      <c r="M81" s="1">
        <f t="shared" si="13"/>
        <v>-1.08E-5</v>
      </c>
      <c r="N81" s="1">
        <f t="shared" si="13"/>
        <v>7.9346938775510194E-7</v>
      </c>
      <c r="O81" s="1">
        <f t="shared" si="13"/>
        <v>-5.2071428571428564E-8</v>
      </c>
      <c r="P81" s="1">
        <f t="shared" si="13"/>
        <v>3.0857142857142854E-9</v>
      </c>
      <c r="Q81" s="1">
        <f t="shared" si="13"/>
        <v>-1.6662857142857141E-10</v>
      </c>
      <c r="R81" s="1">
        <f t="shared" si="13"/>
        <v>8.2625737898465165E-12</v>
      </c>
      <c r="S81" s="1">
        <f t="shared" si="11"/>
        <v>-3.787012987012986E-13</v>
      </c>
      <c r="T81" s="1">
        <f t="shared" si="11"/>
        <v>1.6134019826327515E-14</v>
      </c>
      <c r="U81" s="1">
        <f t="shared" si="11"/>
        <v>-6.4206813594568679E-16</v>
      </c>
      <c r="V81" s="1">
        <f t="shared" si="11"/>
        <v>2.3970543741972307E-17</v>
      </c>
      <c r="W81" s="1">
        <f t="shared" si="11"/>
        <v>-8.427144284287138E-19</v>
      </c>
      <c r="X81" s="1">
        <f t="shared" si="11"/>
        <v>2.7993282051611256E-20</v>
      </c>
      <c r="Y81" s="1">
        <f t="shared" si="11"/>
        <v>-8.8126999051368757E-22</v>
      </c>
      <c r="Z81" s="1">
        <f t="shared" si="11"/>
        <v>2.6364863982126945E-23</v>
      </c>
      <c r="AG81">
        <v>69</v>
      </c>
      <c r="AH81">
        <f t="shared" ca="1" si="14"/>
        <v>6.2106000000000003</v>
      </c>
      <c r="AI81">
        <f t="shared" ca="1" si="15"/>
        <v>0.12876000000000001</v>
      </c>
      <c r="AL81" s="2">
        <v>2.2736999999999999E-13</v>
      </c>
      <c r="AM81">
        <v>0.83501999999999998</v>
      </c>
      <c r="AN81">
        <v>-3.3262999999999998</v>
      </c>
      <c r="AO81" s="2">
        <v>-5.9462000000000001E-7</v>
      </c>
      <c r="AP81" s="2">
        <v>-2.4721E-8</v>
      </c>
      <c r="AQ81" s="2">
        <v>-5.1829E-8</v>
      </c>
      <c r="AR81">
        <v>1.3263</v>
      </c>
      <c r="AS81">
        <v>6.7988999999999997</v>
      </c>
      <c r="AT81" s="2">
        <v>9.9999999999999995E-7</v>
      </c>
      <c r="AU81">
        <v>-3.3262999999999998</v>
      </c>
      <c r="AX81" s="2">
        <v>2.2736999999999999E-13</v>
      </c>
      <c r="AY81">
        <v>0.80793000000000004</v>
      </c>
      <c r="AZ81">
        <v>-3.2945000000000002</v>
      </c>
      <c r="BA81" s="2">
        <v>-5.7691E-7</v>
      </c>
      <c r="BB81" s="2">
        <v>-2.384E-8</v>
      </c>
      <c r="BC81" s="2">
        <v>-5.3115000000000003E-8</v>
      </c>
      <c r="BD81">
        <v>1.2945</v>
      </c>
      <c r="BE81">
        <v>6.6047000000000002</v>
      </c>
      <c r="BF81" s="2">
        <v>9.9999999999999995E-7</v>
      </c>
      <c r="BG81">
        <v>-3.2945000000000002</v>
      </c>
      <c r="BJ81" s="2">
        <v>-5.6843000000000003E-13</v>
      </c>
      <c r="BK81">
        <v>0.87597000000000003</v>
      </c>
      <c r="BL81">
        <v>-2.875</v>
      </c>
      <c r="BM81" s="2">
        <v>-5.8354000000000005E-7</v>
      </c>
      <c r="BN81" s="2">
        <v>-2.3415000000000002E-8</v>
      </c>
      <c r="BO81" s="2">
        <v>-4.9863000000000001E-8</v>
      </c>
      <c r="BP81">
        <v>0.87495999999999996</v>
      </c>
      <c r="BQ81">
        <v>6.3265000000000002</v>
      </c>
      <c r="BR81" s="2">
        <v>9.9999999999999995E-7</v>
      </c>
      <c r="BS81">
        <v>-2.875</v>
      </c>
      <c r="BV81" s="2">
        <v>2.2736999999999999E-13</v>
      </c>
      <c r="BW81">
        <v>0.82318000000000002</v>
      </c>
      <c r="BX81">
        <v>-2.3094999999999999</v>
      </c>
      <c r="BY81" s="2">
        <v>-3.6417000000000001E-7</v>
      </c>
      <c r="BZ81" s="2">
        <v>-1.4785E-8</v>
      </c>
      <c r="CA81" s="2">
        <v>-2.7529999999999999E-8</v>
      </c>
      <c r="CB81">
        <v>0.30948999999999999</v>
      </c>
      <c r="CC81">
        <v>7.2948000000000004</v>
      </c>
      <c r="CD81" s="2">
        <v>9.9999999999999995E-7</v>
      </c>
      <c r="CE81">
        <v>-2.3094999999999999</v>
      </c>
      <c r="CH81" s="2">
        <v>2.2736999999999999E-13</v>
      </c>
      <c r="CI81">
        <v>0.84474000000000005</v>
      </c>
      <c r="CJ81">
        <v>-2.1288</v>
      </c>
      <c r="CK81" s="2">
        <v>-2.6955999999999999E-7</v>
      </c>
      <c r="CL81" s="2">
        <v>-1.1225E-8</v>
      </c>
      <c r="CM81" s="2">
        <v>-2.1859999999999999E-8</v>
      </c>
      <c r="CN81">
        <v>0.12876000000000001</v>
      </c>
      <c r="CO81">
        <v>6.2106000000000003</v>
      </c>
      <c r="CP81" s="2">
        <v>9.9999999999999995E-7</v>
      </c>
      <c r="CQ81">
        <v>-2.1288</v>
      </c>
      <c r="CT81" s="2">
        <v>-7.1053999999999999E-15</v>
      </c>
      <c r="CU81">
        <v>0.95155000000000001</v>
      </c>
      <c r="CV81">
        <v>-2.0034000000000001</v>
      </c>
      <c r="CW81" s="2">
        <v>-2.0199999999999999E-8</v>
      </c>
      <c r="CX81" s="2">
        <v>-8.4428E-10</v>
      </c>
      <c r="CY81" s="2">
        <v>-2.1535000000000001E-9</v>
      </c>
      <c r="CZ81">
        <v>3.3977E-3</v>
      </c>
      <c r="DA81">
        <v>7.8155999999999999</v>
      </c>
      <c r="DB81" s="2">
        <v>9.9999999999999995E-7</v>
      </c>
      <c r="DC81">
        <v>-2.0034000000000001</v>
      </c>
    </row>
    <row r="82" spans="4:107" x14ac:dyDescent="0.25">
      <c r="D82">
        <v>61</v>
      </c>
      <c r="E82">
        <v>30.5</v>
      </c>
      <c r="F82" s="2">
        <f>E82^2*$G$12/(4*$F$12*$E$12)</f>
        <v>0.62016666666666664</v>
      </c>
      <c r="G82">
        <f t="shared" si="9"/>
        <v>0.4364172766084804</v>
      </c>
      <c r="H82" s="2">
        <f>$D$12/(4*PI()*$E$12)*G82</f>
        <v>8.0391165304331769E-2</v>
      </c>
      <c r="I82" s="1">
        <f t="shared" si="13"/>
        <v>-9.6151673611111099E-2</v>
      </c>
      <c r="J82" s="1">
        <f t="shared" si="13"/>
        <v>1.3251125092849793E-2</v>
      </c>
      <c r="K82" s="1">
        <f t="shared" si="13"/>
        <v>-1.5408573897029397E-3</v>
      </c>
      <c r="L82" s="1">
        <f t="shared" si="13"/>
        <v>1.528941425889237E-4</v>
      </c>
      <c r="M82" s="1">
        <f t="shared" si="13"/>
        <v>-1.3169423716976504E-5</v>
      </c>
      <c r="N82" s="1">
        <f t="shared" si="13"/>
        <v>1.0000699112422362E-6</v>
      </c>
      <c r="O82" s="1">
        <f t="shared" si="13"/>
        <v>-6.7835471297204485E-8</v>
      </c>
      <c r="P82" s="1">
        <f t="shared" si="13"/>
        <v>4.1549924065332982E-9</v>
      </c>
      <c r="Q82" s="1">
        <f t="shared" si="13"/>
        <v>-2.3191090117065605E-10</v>
      </c>
      <c r="R82" s="1">
        <f t="shared" si="13"/>
        <v>1.1886232276253596E-11</v>
      </c>
      <c r="S82" s="1">
        <f t="shared" si="11"/>
        <v>-5.6309649687423138E-13</v>
      </c>
      <c r="T82" s="1">
        <f t="shared" si="11"/>
        <v>2.4796237454071178E-14</v>
      </c>
      <c r="U82" s="1">
        <f t="shared" si="11"/>
        <v>-1.0199561176579805E-15</v>
      </c>
      <c r="V82" s="1">
        <f t="shared" si="11"/>
        <v>3.9358217772796181E-17</v>
      </c>
      <c r="W82" s="1">
        <f t="shared" si="11"/>
        <v>-1.4301946126227982E-18</v>
      </c>
      <c r="X82" s="1">
        <f t="shared" si="11"/>
        <v>4.9104997956811371E-20</v>
      </c>
      <c r="Y82" s="1">
        <f t="shared" si="11"/>
        <v>-1.597857436087457E-21</v>
      </c>
      <c r="Z82" s="1">
        <f t="shared" si="11"/>
        <v>4.9409646977961995E-23</v>
      </c>
      <c r="AG82">
        <v>70</v>
      </c>
      <c r="AH82">
        <f t="shared" ca="1" si="14"/>
        <v>6.3265000000000002</v>
      </c>
      <c r="AI82">
        <f t="shared" ca="1" si="15"/>
        <v>0.12497</v>
      </c>
      <c r="AL82" s="2">
        <v>-2.2736999999999999E-13</v>
      </c>
      <c r="AM82">
        <v>0.83501999999999998</v>
      </c>
      <c r="AN82">
        <v>-3.3262999999999998</v>
      </c>
      <c r="AO82" s="2">
        <v>-5.9462000000000001E-7</v>
      </c>
      <c r="AP82" s="2">
        <v>-2.4721E-8</v>
      </c>
      <c r="AQ82" s="2">
        <v>-5.1829E-8</v>
      </c>
      <c r="AR82">
        <v>1.3263</v>
      </c>
      <c r="AS82">
        <v>6.7988999999999997</v>
      </c>
      <c r="AT82" s="2">
        <v>9.9999999999999995E-7</v>
      </c>
      <c r="AU82">
        <v>-3.3262999999999998</v>
      </c>
      <c r="AX82">
        <v>0</v>
      </c>
      <c r="AY82">
        <v>0.80862000000000001</v>
      </c>
      <c r="AZ82">
        <v>-3.2805</v>
      </c>
      <c r="BA82" s="2">
        <v>-5.6706999999999996E-7</v>
      </c>
      <c r="BB82" s="2">
        <v>-2.3612E-8</v>
      </c>
      <c r="BC82" s="2">
        <v>-5.1270000000000002E-8</v>
      </c>
      <c r="BD82">
        <v>1.2805</v>
      </c>
      <c r="BE82">
        <v>6.7988999999999997</v>
      </c>
      <c r="BF82" s="2">
        <v>9.9999999999999995E-7</v>
      </c>
      <c r="BG82">
        <v>-3.2805</v>
      </c>
      <c r="BJ82">
        <v>0</v>
      </c>
      <c r="BK82">
        <v>0.85443999999999998</v>
      </c>
      <c r="BL82">
        <v>-2.8532999999999999</v>
      </c>
      <c r="BM82" s="2">
        <v>-5.4420999999999997E-7</v>
      </c>
      <c r="BN82" s="2">
        <v>-2.2373000000000001E-8</v>
      </c>
      <c r="BO82" s="2">
        <v>-4.4945000000000003E-8</v>
      </c>
      <c r="BP82">
        <v>0.85324999999999995</v>
      </c>
      <c r="BQ82">
        <v>6.6601999999999997</v>
      </c>
      <c r="BR82" s="2">
        <v>9.9999999999999995E-7</v>
      </c>
      <c r="BS82">
        <v>-2.8532999999999999</v>
      </c>
      <c r="BV82" s="2">
        <v>0</v>
      </c>
      <c r="BW82">
        <v>0.82318000000000002</v>
      </c>
      <c r="BX82">
        <v>-2.3094999999999999</v>
      </c>
      <c r="BY82" s="2">
        <v>-3.6417000000000001E-7</v>
      </c>
      <c r="BZ82" s="2">
        <v>-1.4785E-8</v>
      </c>
      <c r="CA82" s="2">
        <v>-2.7529999999999999E-8</v>
      </c>
      <c r="CB82">
        <v>0.30948999999999999</v>
      </c>
      <c r="CC82">
        <v>7.2948000000000004</v>
      </c>
      <c r="CD82" s="2">
        <v>9.9999999999999995E-7</v>
      </c>
      <c r="CE82">
        <v>-2.3094999999999999</v>
      </c>
      <c r="CH82">
        <v>0</v>
      </c>
      <c r="CI82">
        <v>0.84314999999999996</v>
      </c>
      <c r="CJ82">
        <v>-2.125</v>
      </c>
      <c r="CK82" s="2">
        <v>-2.6138999999999999E-7</v>
      </c>
      <c r="CL82" s="2">
        <v>-1.0896E-8</v>
      </c>
      <c r="CM82" s="2">
        <v>-1.9445E-8</v>
      </c>
      <c r="CN82">
        <v>0.12497</v>
      </c>
      <c r="CO82">
        <v>6.3265000000000002</v>
      </c>
      <c r="CP82" s="2">
        <v>9.9999999999999995E-7</v>
      </c>
      <c r="CQ82">
        <v>-2.125</v>
      </c>
      <c r="CT82">
        <v>0</v>
      </c>
      <c r="CU82">
        <v>0.95155000000000001</v>
      </c>
      <c r="CV82">
        <v>-2.0034000000000001</v>
      </c>
      <c r="CW82" s="2">
        <v>-2.0199999999999999E-8</v>
      </c>
      <c r="CX82" s="2">
        <v>-8.4428999999999999E-10</v>
      </c>
      <c r="CY82" s="2">
        <v>-2.1535000000000001E-9</v>
      </c>
      <c r="CZ82">
        <v>3.3977E-3</v>
      </c>
      <c r="DA82">
        <v>7.8155999999999999</v>
      </c>
      <c r="DB82" s="2">
        <v>9.9999999999999995E-7</v>
      </c>
      <c r="DC82">
        <v>-2.0034000000000001</v>
      </c>
    </row>
    <row r="83" spans="4:107" x14ac:dyDescent="0.25">
      <c r="D83">
        <v>62</v>
      </c>
      <c r="E83">
        <v>31</v>
      </c>
      <c r="F83" s="2">
        <f>E83^2*$G$12/(4*$F$12*$E$12)</f>
        <v>0.6406666666666665</v>
      </c>
      <c r="G83">
        <f t="shared" si="9"/>
        <v>0.41910278671751855</v>
      </c>
      <c r="H83" s="2">
        <f>$D$12/(4*PI()*$E$12)*G83</f>
        <v>7.720171315935348E-2</v>
      </c>
      <c r="I83" s="1">
        <f t="shared" si="13"/>
        <v>-0.1026134444444444</v>
      </c>
      <c r="J83" s="1">
        <f t="shared" si="13"/>
        <v>1.4609114090534968E-2</v>
      </c>
      <c r="K83" s="1">
        <f t="shared" si="13"/>
        <v>-1.7549198301255126E-3</v>
      </c>
      <c r="L83" s="1">
        <f t="shared" si="13"/>
        <v>1.7989098205339917E-4</v>
      </c>
      <c r="M83" s="1">
        <f t="shared" si="13"/>
        <v>-1.6006966088270054E-5</v>
      </c>
      <c r="N83" s="1">
        <f t="shared" si="13"/>
        <v>1.2557301559859196E-6</v>
      </c>
      <c r="O83" s="1">
        <f t="shared" si="13"/>
        <v>-8.7992674576221659E-8</v>
      </c>
      <c r="P83" s="1">
        <f t="shared" si="13"/>
        <v>5.5677998530205093E-9</v>
      </c>
      <c r="Q83" s="1">
        <f t="shared" si="13"/>
        <v>-3.2103933952516252E-10</v>
      </c>
      <c r="R83" s="1">
        <f t="shared" si="13"/>
        <v>1.6998281282847443E-11</v>
      </c>
      <c r="S83" s="1">
        <f t="shared" si="11"/>
        <v>-8.3189273815268647E-13</v>
      </c>
      <c r="T83" s="1">
        <f t="shared" si="11"/>
        <v>3.7843735922590836E-14</v>
      </c>
      <c r="U83" s="1">
        <f t="shared" si="11"/>
        <v>-1.6081013363296846E-15</v>
      </c>
      <c r="V83" s="1">
        <f t="shared" si="11"/>
        <v>6.4104875196976503E-17</v>
      </c>
      <c r="W83" s="1">
        <f t="shared" si="11"/>
        <v>-2.4064369165740001E-18</v>
      </c>
      <c r="X83" s="1">
        <f t="shared" si="11"/>
        <v>8.5354957391561302E-20</v>
      </c>
      <c r="Y83" s="1">
        <f t="shared" si="11"/>
        <v>-2.8692262117406099E-21</v>
      </c>
      <c r="Z83" s="1">
        <f t="shared" si="11"/>
        <v>9.165627887477204E-23</v>
      </c>
      <c r="AG83">
        <v>71</v>
      </c>
      <c r="AH83">
        <f t="shared" ca="1" si="14"/>
        <v>6.3265000000000002</v>
      </c>
      <c r="AI83">
        <f t="shared" ca="1" si="15"/>
        <v>0.12497</v>
      </c>
      <c r="AL83" s="2">
        <v>2.2736999999999999E-13</v>
      </c>
      <c r="AM83">
        <v>0.83501999999999998</v>
      </c>
      <c r="AN83">
        <v>-3.3262999999999998</v>
      </c>
      <c r="AO83" s="2">
        <v>-5.9462000000000001E-7</v>
      </c>
      <c r="AP83" s="2">
        <v>-2.4721E-8</v>
      </c>
      <c r="AQ83" s="2">
        <v>-5.1829E-8</v>
      </c>
      <c r="AR83">
        <v>1.3263</v>
      </c>
      <c r="AS83">
        <v>6.7988999999999997</v>
      </c>
      <c r="AT83" s="2">
        <v>9.9999999999999995E-7</v>
      </c>
      <c r="AU83">
        <v>-3.3262999999999998</v>
      </c>
      <c r="AX83" s="2">
        <v>2.2736999999999999E-13</v>
      </c>
      <c r="AY83">
        <v>0.80862000000000001</v>
      </c>
      <c r="AZ83">
        <v>-3.2805</v>
      </c>
      <c r="BA83" s="2">
        <v>-5.6706999999999996E-7</v>
      </c>
      <c r="BB83" s="2">
        <v>-2.3612E-8</v>
      </c>
      <c r="BC83" s="2">
        <v>-5.1270000000000002E-8</v>
      </c>
      <c r="BD83">
        <v>1.2805</v>
      </c>
      <c r="BE83">
        <v>6.7988999999999997</v>
      </c>
      <c r="BF83" s="2">
        <v>9.9999999999999995E-7</v>
      </c>
      <c r="BG83">
        <v>-3.2805</v>
      </c>
      <c r="BJ83" s="2">
        <v>4.5474999999999996E-13</v>
      </c>
      <c r="BK83">
        <v>0.84879000000000004</v>
      </c>
      <c r="BL83">
        <v>-2.8443000000000001</v>
      </c>
      <c r="BM83" s="2">
        <v>-5.3542000000000001E-7</v>
      </c>
      <c r="BN83" s="2">
        <v>-2.2133E-8</v>
      </c>
      <c r="BO83" s="2">
        <v>-4.4236E-8</v>
      </c>
      <c r="BP83">
        <v>0.84428999999999998</v>
      </c>
      <c r="BQ83">
        <v>6.7988999999999997</v>
      </c>
      <c r="BR83" s="2">
        <v>9.9999999999999995E-7</v>
      </c>
      <c r="BS83">
        <v>-2.8443000000000001</v>
      </c>
      <c r="BV83" s="2">
        <v>0</v>
      </c>
      <c r="BW83">
        <v>0.82318000000000002</v>
      </c>
      <c r="BX83">
        <v>-2.3094999999999999</v>
      </c>
      <c r="BY83" s="2">
        <v>-3.6417000000000001E-7</v>
      </c>
      <c r="BZ83" s="2">
        <v>-1.4785E-8</v>
      </c>
      <c r="CA83" s="2">
        <v>-2.7529999999999999E-8</v>
      </c>
      <c r="CB83">
        <v>0.30948999999999999</v>
      </c>
      <c r="CC83">
        <v>7.2948000000000004</v>
      </c>
      <c r="CD83" s="2">
        <v>9.9999999999999995E-7</v>
      </c>
      <c r="CE83">
        <v>-2.3094999999999999</v>
      </c>
      <c r="CH83" s="2">
        <v>-1.1368999999999999E-13</v>
      </c>
      <c r="CI83">
        <v>0.84314999999999996</v>
      </c>
      <c r="CJ83">
        <v>-2.125</v>
      </c>
      <c r="CK83" s="2">
        <v>-2.6138999999999999E-7</v>
      </c>
      <c r="CL83" s="2">
        <v>-1.0896E-8</v>
      </c>
      <c r="CM83" s="2">
        <v>-1.9445E-8</v>
      </c>
      <c r="CN83">
        <v>0.12497</v>
      </c>
      <c r="CO83">
        <v>6.3265000000000002</v>
      </c>
      <c r="CP83" s="2">
        <v>9.9999999999999995E-7</v>
      </c>
      <c r="CQ83">
        <v>-2.125</v>
      </c>
      <c r="CT83" s="2">
        <v>3.5526999999999999E-15</v>
      </c>
      <c r="CU83">
        <v>0.95218000000000003</v>
      </c>
      <c r="CV83">
        <v>-2.0024000000000002</v>
      </c>
      <c r="CW83" s="2">
        <v>-1.5317999999999999E-8</v>
      </c>
      <c r="CX83" s="2">
        <v>-8.0393000000000004E-10</v>
      </c>
      <c r="CY83" s="2">
        <v>-1.5458E-9</v>
      </c>
      <c r="CZ83">
        <v>2.3953999999999998E-3</v>
      </c>
      <c r="DA83">
        <v>8.3597999999999999</v>
      </c>
      <c r="DB83" s="2">
        <v>9.9999999999999995E-7</v>
      </c>
      <c r="DC83">
        <v>-2.0024000000000002</v>
      </c>
    </row>
    <row r="84" spans="4:107" x14ac:dyDescent="0.25">
      <c r="D84">
        <v>63</v>
      </c>
      <c r="E84">
        <v>31.5</v>
      </c>
      <c r="F84" s="2">
        <f>E84^2*$G$12/(4*$F$12*$E$12)</f>
        <v>0.66149999999999987</v>
      </c>
      <c r="G84">
        <f t="shared" si="9"/>
        <v>0.40241382471603265</v>
      </c>
      <c r="H84" s="2">
        <f>$D$12/(4*PI()*$E$12)*G84</f>
        <v>7.4127487699157543E-2</v>
      </c>
      <c r="I84" s="1">
        <f t="shared" si="13"/>
        <v>-0.10939556249999996</v>
      </c>
      <c r="J84" s="1">
        <f t="shared" si="13"/>
        <v>1.6081147687499991E-2</v>
      </c>
      <c r="K84" s="1">
        <f t="shared" si="13"/>
        <v>-1.9945648491152329E-3</v>
      </c>
      <c r="L84" s="1">
        <f t="shared" si="13"/>
        <v>2.111047436303562E-4</v>
      </c>
      <c r="M84" s="1">
        <f t="shared" si="13"/>
        <v>-1.9395248321038973E-5</v>
      </c>
      <c r="N84" s="1">
        <f t="shared" si="13"/>
        <v>1.5710151140041564E-6</v>
      </c>
      <c r="O84" s="1">
        <f t="shared" si="13"/>
        <v>-1.1366539820931634E-7</v>
      </c>
      <c r="P84" s="1">
        <f t="shared" si="13"/>
        <v>7.4261393496753328E-9</v>
      </c>
      <c r="Q84" s="1">
        <f t="shared" si="13"/>
        <v>-4.4211520618292087E-10</v>
      </c>
      <c r="R84" s="1">
        <f t="shared" si="13"/>
        <v>2.4170182552892737E-11</v>
      </c>
      <c r="S84" s="1">
        <f t="shared" si="11"/>
        <v>-1.2213495371258607E-12</v>
      </c>
      <c r="T84" s="1">
        <f t="shared" si="11"/>
        <v>5.7367293643225318E-14</v>
      </c>
      <c r="U84" s="1">
        <f t="shared" si="11"/>
        <v>-2.516990008596511E-15</v>
      </c>
      <c r="V84" s="1">
        <f t="shared" si="11"/>
        <v>1.0359930875383238E-16</v>
      </c>
      <c r="W84" s="1">
        <f t="shared" si="11"/>
        <v>-4.0154849262105529E-18</v>
      </c>
      <c r="X84" s="1">
        <f t="shared" si="11"/>
        <v>1.470584514152681E-19</v>
      </c>
      <c r="Y84" s="1">
        <f t="shared" si="11"/>
        <v>-5.1041537512049306E-21</v>
      </c>
      <c r="Z84" s="1">
        <f t="shared" si="11"/>
        <v>1.6835224020941024E-22</v>
      </c>
      <c r="AG84">
        <v>72</v>
      </c>
      <c r="AH84">
        <f t="shared" ca="1" si="14"/>
        <v>6.3265000000000002</v>
      </c>
      <c r="AI84">
        <f t="shared" ca="1" si="15"/>
        <v>0.12497</v>
      </c>
      <c r="AL84">
        <v>0</v>
      </c>
      <c r="AM84">
        <v>0.83391000000000004</v>
      </c>
      <c r="AN84">
        <v>-3.3136000000000001</v>
      </c>
      <c r="AO84" s="2">
        <v>-5.8387000000000005E-7</v>
      </c>
      <c r="AP84" s="2">
        <v>-2.4112999999999999E-8</v>
      </c>
      <c r="AQ84" s="2">
        <v>-5.0331000000000002E-8</v>
      </c>
      <c r="AR84">
        <v>1.3136000000000001</v>
      </c>
      <c r="AS84">
        <v>6.9837999999999996</v>
      </c>
      <c r="AT84" s="2">
        <v>9.9999999999999995E-7</v>
      </c>
      <c r="AU84">
        <v>-3.3136000000000001</v>
      </c>
      <c r="AX84" s="2">
        <v>-4.5474999999999996E-13</v>
      </c>
      <c r="AY84">
        <v>0.80862000000000001</v>
      </c>
      <c r="AZ84">
        <v>-3.2805</v>
      </c>
      <c r="BA84" s="2">
        <v>-5.6706999999999996E-7</v>
      </c>
      <c r="BB84" s="2">
        <v>-2.3612E-8</v>
      </c>
      <c r="BC84" s="2">
        <v>-5.1270000000000002E-8</v>
      </c>
      <c r="BD84">
        <v>1.2805</v>
      </c>
      <c r="BE84">
        <v>6.7988999999999997</v>
      </c>
      <c r="BF84" s="2">
        <v>9.9999999999999995E-7</v>
      </c>
      <c r="BG84">
        <v>-3.2805</v>
      </c>
      <c r="BJ84" s="2">
        <v>-6.8212000000000003E-13</v>
      </c>
      <c r="BK84">
        <v>0.84879000000000004</v>
      </c>
      <c r="BL84">
        <v>-2.8443000000000001</v>
      </c>
      <c r="BM84" s="2">
        <v>-5.3542000000000001E-7</v>
      </c>
      <c r="BN84" s="2">
        <v>-2.2133E-8</v>
      </c>
      <c r="BO84" s="2">
        <v>-4.4236E-8</v>
      </c>
      <c r="BP84">
        <v>0.84428999999999998</v>
      </c>
      <c r="BQ84">
        <v>6.7988999999999997</v>
      </c>
      <c r="BR84" s="2">
        <v>9.9999999999999995E-7</v>
      </c>
      <c r="BS84">
        <v>-2.8443000000000001</v>
      </c>
      <c r="BV84">
        <v>0</v>
      </c>
      <c r="BW84">
        <v>0.82357999999999998</v>
      </c>
      <c r="BX84">
        <v>-2.3006000000000002</v>
      </c>
      <c r="BY84" s="2">
        <v>-3.5681999999999999E-7</v>
      </c>
      <c r="BZ84" s="2">
        <v>-1.3805E-8</v>
      </c>
      <c r="CA84" s="2">
        <v>-2.6327999999999999E-8</v>
      </c>
      <c r="CB84">
        <v>0.30063000000000001</v>
      </c>
      <c r="CC84">
        <v>7.5025000000000004</v>
      </c>
      <c r="CD84" s="2">
        <v>9.9999999999999995E-7</v>
      </c>
      <c r="CE84">
        <v>-2.3006000000000002</v>
      </c>
      <c r="CH84">
        <v>0</v>
      </c>
      <c r="CI84">
        <v>0.84314999999999996</v>
      </c>
      <c r="CJ84">
        <v>-2.125</v>
      </c>
      <c r="CK84" s="2">
        <v>-2.6138999999999999E-7</v>
      </c>
      <c r="CL84" s="2">
        <v>-1.0896E-8</v>
      </c>
      <c r="CM84" s="2">
        <v>-1.9445E-8</v>
      </c>
      <c r="CN84">
        <v>0.12497</v>
      </c>
      <c r="CO84">
        <v>6.3265000000000002</v>
      </c>
      <c r="CP84" s="2">
        <v>9.9999999999999995E-7</v>
      </c>
      <c r="CQ84">
        <v>-2.125</v>
      </c>
      <c r="CT84">
        <v>0</v>
      </c>
      <c r="CU84">
        <v>0.95218000000000003</v>
      </c>
      <c r="CV84">
        <v>-2.0024000000000002</v>
      </c>
      <c r="CW84" s="2">
        <v>-1.5291000000000001E-8</v>
      </c>
      <c r="CX84" s="2">
        <v>-8.0367999999999996E-10</v>
      </c>
      <c r="CY84" s="2">
        <v>-1.541E-9</v>
      </c>
      <c r="CZ84">
        <v>2.3904E-3</v>
      </c>
      <c r="DA84">
        <v>8.3623999999999992</v>
      </c>
      <c r="DB84" s="2">
        <v>9.9999999999999995E-7</v>
      </c>
      <c r="DC84">
        <v>-2.0024000000000002</v>
      </c>
    </row>
    <row r="85" spans="4:107" x14ac:dyDescent="0.25">
      <c r="D85">
        <v>64</v>
      </c>
      <c r="E85">
        <v>32</v>
      </c>
      <c r="F85" s="2">
        <f>E85^2*$G$12/(4*$F$12*$E$12)</f>
        <v>0.68266666666666653</v>
      </c>
      <c r="G85">
        <f t="shared" si="9"/>
        <v>0.38632903462876284</v>
      </c>
      <c r="H85" s="2">
        <f>$D$12/(4*PI()*$E$12)*G85</f>
        <v>7.1164555001258803E-2</v>
      </c>
      <c r="I85" s="1">
        <f t="shared" si="13"/>
        <v>-0.1165084444444444</v>
      </c>
      <c r="J85" s="1">
        <f t="shared" si="13"/>
        <v>1.7674762534979415E-2</v>
      </c>
      <c r="K85" s="1">
        <f t="shared" si="13"/>
        <v>-2.2623696044773646E-3</v>
      </c>
      <c r="L85" s="1">
        <f t="shared" si="13"/>
        <v>2.4711109066504757E-4</v>
      </c>
      <c r="M85" s="1">
        <f t="shared" si="13"/>
        <v>-2.3429792300093394E-5</v>
      </c>
      <c r="N85" s="1">
        <f t="shared" si="13"/>
        <v>1.9585393726771944E-6</v>
      </c>
      <c r="O85" s="1">
        <f t="shared" si="13"/>
        <v>-1.4623760649323048E-7</v>
      </c>
      <c r="P85" s="1">
        <f t="shared" si="13"/>
        <v>9.8599051225723773E-9</v>
      </c>
      <c r="Q85" s="1">
        <f t="shared" si="13"/>
        <v>-6.0579257073084675E-10</v>
      </c>
      <c r="R85" s="1">
        <f t="shared" si="13"/>
        <v>3.4178049169608095E-11</v>
      </c>
      <c r="S85" s="1">
        <f t="shared" si="11"/>
        <v>-1.7823219715114144E-12</v>
      </c>
      <c r="T85" s="1">
        <f t="shared" si="11"/>
        <v>8.6395157340955639E-14</v>
      </c>
      <c r="U85" s="1">
        <f t="shared" si="11"/>
        <v>-3.9118786888530659E-15</v>
      </c>
      <c r="V85" s="1">
        <f t="shared" si="11"/>
        <v>1.6616501595080752E-16</v>
      </c>
      <c r="W85" s="1">
        <f t="shared" si="11"/>
        <v>-6.6466006380322992E-18</v>
      </c>
      <c r="X85" s="1">
        <f t="shared" si="11"/>
        <v>2.5120623956982969E-19</v>
      </c>
      <c r="Y85" s="1">
        <f t="shared" si="11"/>
        <v>-8.9979387210526627E-21</v>
      </c>
      <c r="Z85" s="1">
        <f t="shared" si="11"/>
        <v>3.0627886704790887E-22</v>
      </c>
      <c r="AG85">
        <v>73</v>
      </c>
      <c r="AH85">
        <f t="shared" ca="1" si="14"/>
        <v>6.4413</v>
      </c>
      <c r="AI85">
        <f t="shared" ca="1" si="15"/>
        <v>0.12156</v>
      </c>
      <c r="AL85" s="2">
        <v>2.2736999999999999E-13</v>
      </c>
      <c r="AM85">
        <v>0.81469999999999998</v>
      </c>
      <c r="AN85">
        <v>-3.2919999999999998</v>
      </c>
      <c r="AO85" s="2">
        <v>-5.4132999999999999E-7</v>
      </c>
      <c r="AP85" s="2">
        <v>-2.1900999999999999E-8</v>
      </c>
      <c r="AQ85" s="2">
        <v>-4.5102999999999997E-8</v>
      </c>
      <c r="AR85">
        <v>1.292</v>
      </c>
      <c r="AS85">
        <v>7.2948000000000004</v>
      </c>
      <c r="AT85" s="2">
        <v>9.9999999999999995E-7</v>
      </c>
      <c r="AU85">
        <v>-3.2919999999999998</v>
      </c>
      <c r="AX85" s="2">
        <v>4.5474999999999996E-13</v>
      </c>
      <c r="AY85">
        <v>0.81510000000000005</v>
      </c>
      <c r="AZ85">
        <v>-3.2648000000000001</v>
      </c>
      <c r="BA85" s="2">
        <v>-5.5795999999999995E-7</v>
      </c>
      <c r="BB85" s="2">
        <v>-2.2999E-8</v>
      </c>
      <c r="BC85" s="2">
        <v>-4.8667000000000002E-8</v>
      </c>
      <c r="BD85">
        <v>1.2647999999999999</v>
      </c>
      <c r="BE85">
        <v>7.0321999999999996</v>
      </c>
      <c r="BF85" s="2">
        <v>9.9999999999999995E-7</v>
      </c>
      <c r="BG85">
        <v>-3.2648000000000001</v>
      </c>
      <c r="BJ85">
        <v>0</v>
      </c>
      <c r="BK85">
        <v>0.84879000000000004</v>
      </c>
      <c r="BL85">
        <v>-2.8443000000000001</v>
      </c>
      <c r="BM85" s="2">
        <v>-5.3542000000000001E-7</v>
      </c>
      <c r="BN85" s="2">
        <v>-2.2133E-8</v>
      </c>
      <c r="BO85" s="2">
        <v>-4.4236E-8</v>
      </c>
      <c r="BP85">
        <v>0.84428999999999998</v>
      </c>
      <c r="BQ85">
        <v>6.7988999999999997</v>
      </c>
      <c r="BR85" s="2">
        <v>9.9999999999999995E-7</v>
      </c>
      <c r="BS85">
        <v>-2.8443000000000001</v>
      </c>
      <c r="BV85" s="2">
        <v>0</v>
      </c>
      <c r="BW85">
        <v>0.81164000000000003</v>
      </c>
      <c r="BX85">
        <v>-2.2871000000000001</v>
      </c>
      <c r="BY85" s="2">
        <v>-3.3158000000000001E-7</v>
      </c>
      <c r="BZ85" s="2">
        <v>-1.0976E-8</v>
      </c>
      <c r="CA85" s="2">
        <v>-2.2592000000000001E-8</v>
      </c>
      <c r="CB85">
        <v>0.28714000000000001</v>
      </c>
      <c r="CC85">
        <v>7.8155999999999999</v>
      </c>
      <c r="CD85" s="2">
        <v>9.9999999999999995E-7</v>
      </c>
      <c r="CE85">
        <v>-2.2871000000000001</v>
      </c>
      <c r="CH85">
        <v>0</v>
      </c>
      <c r="CI85">
        <v>0.84172000000000002</v>
      </c>
      <c r="CJ85">
        <v>-2.1215999999999999</v>
      </c>
      <c r="CK85" s="2">
        <v>-2.5371000000000001E-7</v>
      </c>
      <c r="CL85" s="2">
        <v>-1.0646E-8</v>
      </c>
      <c r="CM85" s="2">
        <v>-1.7563E-8</v>
      </c>
      <c r="CN85">
        <v>0.12156</v>
      </c>
      <c r="CO85">
        <v>6.4413</v>
      </c>
      <c r="CP85" s="2">
        <v>9.9999999999999995E-7</v>
      </c>
      <c r="CQ85">
        <v>-2.1215999999999999</v>
      </c>
      <c r="CT85">
        <v>0</v>
      </c>
      <c r="CU85">
        <v>0.95218000000000003</v>
      </c>
      <c r="CV85">
        <v>-2.0024000000000002</v>
      </c>
      <c r="CW85" s="2">
        <v>-1.527E-8</v>
      </c>
      <c r="CX85" s="2">
        <v>-8.0234000000000004E-10</v>
      </c>
      <c r="CY85" s="2">
        <v>-1.5375999999999999E-9</v>
      </c>
      <c r="CZ85">
        <v>2.3866E-3</v>
      </c>
      <c r="DA85">
        <v>8.3651999999999997</v>
      </c>
      <c r="DB85" s="2">
        <v>9.9999999999999995E-7</v>
      </c>
      <c r="DC85">
        <v>-2.0024000000000002</v>
      </c>
    </row>
    <row r="86" spans="4:107" x14ac:dyDescent="0.25">
      <c r="D86">
        <v>65</v>
      </c>
      <c r="E86">
        <v>32.5</v>
      </c>
      <c r="F86" s="2">
        <f>E86^2*$G$12/(4*$F$12*$E$12)</f>
        <v>0.7041666666666665</v>
      </c>
      <c r="G86">
        <f t="shared" si="9"/>
        <v>0.37082786601023665</v>
      </c>
      <c r="H86" s="2">
        <f>$D$12/(4*PI()*$E$12)*G86</f>
        <v>6.8309129527486342E-2</v>
      </c>
      <c r="I86" s="1">
        <f t="shared" si="13"/>
        <v>-0.12396267361111105</v>
      </c>
      <c r="J86" s="1">
        <f t="shared" si="13"/>
        <v>1.9397862815072001E-2</v>
      </c>
      <c r="K86" s="1">
        <f t="shared" si="13"/>
        <v>-2.5611240748024742E-3</v>
      </c>
      <c r="L86" s="1">
        <f t="shared" si="13"/>
        <v>2.8855331242774539E-4</v>
      </c>
      <c r="M86" s="1">
        <f t="shared" si="13"/>
        <v>-2.8220781134426477E-5</v>
      </c>
      <c r="N86" s="1">
        <f t="shared" si="13"/>
        <v>2.4333224549582005E-6</v>
      </c>
      <c r="O86" s="1">
        <f t="shared" si="13"/>
        <v>-1.8741018647236658E-7</v>
      </c>
      <c r="P86" s="1">
        <f t="shared" si="13"/>
        <v>1.3033877166185163E-8</v>
      </c>
      <c r="Q86" s="1">
        <f t="shared" si="13"/>
        <v>-8.2602196540698441E-10</v>
      </c>
      <c r="R86" s="1">
        <f t="shared" si="13"/>
        <v>4.8070837518519395E-11</v>
      </c>
      <c r="S86" s="1">
        <f t="shared" si="11"/>
        <v>-2.5857548306402642E-12</v>
      </c>
      <c r="T86" s="1">
        <f t="shared" si="11"/>
        <v>1.2928774153201319E-13</v>
      </c>
      <c r="U86" s="1">
        <f t="shared" si="11"/>
        <v>-6.0383751731682163E-15</v>
      </c>
      <c r="V86" s="1">
        <f t="shared" si="11"/>
        <v>2.6457028999474064E-16</v>
      </c>
      <c r="W86" s="1">
        <f t="shared" si="11"/>
        <v>-1.0916108156521278E-17</v>
      </c>
      <c r="X86" s="1">
        <f t="shared" si="11"/>
        <v>4.2556453943531614E-19</v>
      </c>
      <c r="Y86" s="1">
        <f t="shared" si="11"/>
        <v>-1.5723340043694226E-20</v>
      </c>
      <c r="Z86" s="1">
        <f t="shared" si="11"/>
        <v>5.5205909987208942E-22</v>
      </c>
      <c r="AG86">
        <v>74</v>
      </c>
      <c r="AH86">
        <f t="shared" ca="1" si="14"/>
        <v>6.7988999999999997</v>
      </c>
      <c r="AI86">
        <f t="shared" ca="1" si="15"/>
        <v>0.1111</v>
      </c>
      <c r="AL86">
        <v>0</v>
      </c>
      <c r="AM86">
        <v>0.81469999999999998</v>
      </c>
      <c r="AN86">
        <v>-3.2919999999999998</v>
      </c>
      <c r="AO86" s="2">
        <v>-5.4132999999999999E-7</v>
      </c>
      <c r="AP86" s="2">
        <v>-2.1900999999999999E-8</v>
      </c>
      <c r="AQ86" s="2">
        <v>-4.5102999999999997E-8</v>
      </c>
      <c r="AR86">
        <v>1.292</v>
      </c>
      <c r="AS86">
        <v>7.2948000000000004</v>
      </c>
      <c r="AT86" s="2">
        <v>9.9999999999999995E-7</v>
      </c>
      <c r="AU86">
        <v>-3.2919999999999998</v>
      </c>
      <c r="AX86" s="2">
        <v>-2.2736999999999999E-13</v>
      </c>
      <c r="AY86">
        <v>0.80101</v>
      </c>
      <c r="AZ86">
        <v>-3.2469000000000001</v>
      </c>
      <c r="BA86" s="2">
        <v>-5.2376000000000003E-7</v>
      </c>
      <c r="BB86" s="2">
        <v>-2.119E-8</v>
      </c>
      <c r="BC86" s="2">
        <v>-4.3258000000000003E-8</v>
      </c>
      <c r="BD86">
        <v>1.2468999999999999</v>
      </c>
      <c r="BE86">
        <v>7.2948000000000004</v>
      </c>
      <c r="BF86" s="2">
        <v>9.9999999999999995E-7</v>
      </c>
      <c r="BG86">
        <v>-3.2469000000000001</v>
      </c>
      <c r="BJ86" s="2">
        <v>-1.1368999999999999E-13</v>
      </c>
      <c r="BK86">
        <v>0.84565000000000001</v>
      </c>
      <c r="BL86">
        <v>-2.8342000000000001</v>
      </c>
      <c r="BM86" s="2">
        <v>-5.2656000000000002E-7</v>
      </c>
      <c r="BN86" s="2">
        <v>-2.1654E-8</v>
      </c>
      <c r="BO86" s="2">
        <v>-4.3267E-8</v>
      </c>
      <c r="BP86">
        <v>0.83423999999999998</v>
      </c>
      <c r="BQ86">
        <v>6.9633000000000003</v>
      </c>
      <c r="BR86" s="2">
        <v>9.9999999999999995E-7</v>
      </c>
      <c r="BS86">
        <v>-2.8342000000000001</v>
      </c>
      <c r="BV86" s="2">
        <v>-2.2736999999999999E-13</v>
      </c>
      <c r="BW86">
        <v>0.81164000000000003</v>
      </c>
      <c r="BX86">
        <v>-2.2871000000000001</v>
      </c>
      <c r="BY86" s="2">
        <v>-3.3158000000000001E-7</v>
      </c>
      <c r="BZ86" s="2">
        <v>-1.0976E-8</v>
      </c>
      <c r="CA86" s="2">
        <v>-2.2592000000000001E-8</v>
      </c>
      <c r="CB86">
        <v>0.28714000000000001</v>
      </c>
      <c r="CC86">
        <v>7.8155999999999999</v>
      </c>
      <c r="CD86" s="2">
        <v>9.9999999999999995E-7</v>
      </c>
      <c r="CE86">
        <v>-2.2871000000000001</v>
      </c>
      <c r="CH86" s="2">
        <v>-1.1368999999999999E-13</v>
      </c>
      <c r="CI86">
        <v>0.85492000000000001</v>
      </c>
      <c r="CJ86">
        <v>-2.1111</v>
      </c>
      <c r="CK86" s="2">
        <v>-2.4046000000000002E-7</v>
      </c>
      <c r="CL86" s="2">
        <v>-1.0312E-8</v>
      </c>
      <c r="CM86" s="2">
        <v>-1.5375E-8</v>
      </c>
      <c r="CN86">
        <v>0.1111</v>
      </c>
      <c r="CO86">
        <v>6.7988999999999997</v>
      </c>
      <c r="CP86" s="2">
        <v>9.9999999999999995E-7</v>
      </c>
      <c r="CQ86">
        <v>-2.1111</v>
      </c>
      <c r="CT86" s="2">
        <v>1.7763999999999998E-15</v>
      </c>
      <c r="CU86">
        <v>0.95267000000000002</v>
      </c>
      <c r="CV86">
        <v>-2.0015999999999998</v>
      </c>
      <c r="CW86" s="2">
        <v>-1.1307999999999999E-8</v>
      </c>
      <c r="CX86" s="2">
        <v>-5.5749000000000001E-10</v>
      </c>
      <c r="CY86" s="2">
        <v>-1.0937000000000001E-9</v>
      </c>
      <c r="CZ86">
        <v>1.6263E-3</v>
      </c>
      <c r="DA86">
        <v>8.9366000000000003</v>
      </c>
      <c r="DB86" s="2">
        <v>9.9999999999999995E-7</v>
      </c>
      <c r="DC86">
        <v>-2.0015999999999998</v>
      </c>
    </row>
    <row r="87" spans="4:107" x14ac:dyDescent="0.25">
      <c r="D87">
        <v>66</v>
      </c>
      <c r="E87">
        <v>33</v>
      </c>
      <c r="F87" s="2">
        <f>E87^2*$G$12/(4*$F$12*$E$12)</f>
        <v>0.72599999999999987</v>
      </c>
      <c r="G87">
        <f t="shared" si="9"/>
        <v>0.35589053038957685</v>
      </c>
      <c r="H87" s="2">
        <f>$D$12/(4*PI()*$E$12)*G87</f>
        <v>6.5557566100807346E-2</v>
      </c>
      <c r="I87" s="1">
        <f t="shared" si="13"/>
        <v>-0.13176899999999994</v>
      </c>
      <c r="J87" s="1">
        <f t="shared" si="13"/>
        <v>2.1258731999999989E-2</v>
      </c>
      <c r="K87" s="1">
        <f t="shared" si="13"/>
        <v>-2.8938448934999975E-3</v>
      </c>
      <c r="L87" s="1">
        <f t="shared" si="13"/>
        <v>3.3614902282895964E-4</v>
      </c>
      <c r="M87" s="1">
        <f t="shared" si="13"/>
        <v>-3.3895026468586756E-5</v>
      </c>
      <c r="N87" s="1">
        <f t="shared" si="13"/>
        <v>3.0131986795339566E-6</v>
      </c>
      <c r="O87" s="1">
        <f t="shared" si="13"/>
        <v>-2.3926680764674323E-7</v>
      </c>
      <c r="P87" s="1">
        <f t="shared" si="13"/>
        <v>1.7156316281633141E-8</v>
      </c>
      <c r="Q87" s="1">
        <f t="shared" si="13"/>
        <v>-1.1209937058419091E-9</v>
      </c>
      <c r="R87" s="1">
        <f t="shared" si="13"/>
        <v>6.7259622350514525E-11</v>
      </c>
      <c r="S87" s="1">
        <f t="shared" si="11"/>
        <v>-3.7301065561889506E-12</v>
      </c>
      <c r="T87" s="1">
        <f t="shared" si="11"/>
        <v>1.9228809655336174E-13</v>
      </c>
      <c r="U87" s="1">
        <f t="shared" si="11"/>
        <v>-9.2592604860746301E-15</v>
      </c>
      <c r="V87" s="1">
        <f t="shared" si="11"/>
        <v>4.1827166035761125E-16</v>
      </c>
      <c r="W87" s="1">
        <f t="shared" si="11"/>
        <v>-1.7792884301931192E-17</v>
      </c>
      <c r="X87" s="1">
        <f t="shared" ref="S87:AE119" si="16">X$21*$F87^X$20/(X$20*FACT(X$20))</f>
        <v>7.151631282049574E-19</v>
      </c>
      <c r="Y87" s="1">
        <f t="shared" si="16"/>
        <v>-2.7242417679955501E-20</v>
      </c>
      <c r="Z87" s="1">
        <f t="shared" si="16"/>
        <v>9.8616042726221172E-22</v>
      </c>
      <c r="AG87">
        <v>75</v>
      </c>
      <c r="AH87">
        <f t="shared" ca="1" si="14"/>
        <v>6.7988999999999997</v>
      </c>
      <c r="AI87">
        <f t="shared" ca="1" si="15"/>
        <v>0.1111</v>
      </c>
      <c r="AL87">
        <v>0</v>
      </c>
      <c r="AM87">
        <v>0.81469999999999998</v>
      </c>
      <c r="AN87">
        <v>-3.2919999999999998</v>
      </c>
      <c r="AO87" s="2">
        <v>-5.4132999999999999E-7</v>
      </c>
      <c r="AP87" s="2">
        <v>-2.1900999999999999E-8</v>
      </c>
      <c r="AQ87" s="2">
        <v>-4.5102999999999997E-8</v>
      </c>
      <c r="AR87">
        <v>1.292</v>
      </c>
      <c r="AS87">
        <v>7.2948000000000004</v>
      </c>
      <c r="AT87" s="2">
        <v>9.9999999999999995E-7</v>
      </c>
      <c r="AU87">
        <v>-3.2919999999999998</v>
      </c>
      <c r="AX87">
        <v>0</v>
      </c>
      <c r="AY87">
        <v>0.80101</v>
      </c>
      <c r="AZ87">
        <v>-3.2469000000000001</v>
      </c>
      <c r="BA87" s="2">
        <v>-5.2376000000000003E-7</v>
      </c>
      <c r="BB87" s="2">
        <v>-2.119E-8</v>
      </c>
      <c r="BC87" s="2">
        <v>-4.3258000000000003E-8</v>
      </c>
      <c r="BD87">
        <v>1.2468999999999999</v>
      </c>
      <c r="BE87">
        <v>7.2948000000000004</v>
      </c>
      <c r="BF87" s="2">
        <v>9.9999999999999995E-7</v>
      </c>
      <c r="BG87">
        <v>-3.2469000000000001</v>
      </c>
      <c r="BJ87">
        <v>0</v>
      </c>
      <c r="BK87">
        <v>0.82665999999999995</v>
      </c>
      <c r="BL87">
        <v>-2.8138000000000001</v>
      </c>
      <c r="BM87" s="2">
        <v>-4.8958000000000002E-7</v>
      </c>
      <c r="BN87" s="2">
        <v>-1.9725E-8</v>
      </c>
      <c r="BO87" s="2">
        <v>-3.8805999999999997E-8</v>
      </c>
      <c r="BP87">
        <v>0.81384999999999996</v>
      </c>
      <c r="BQ87">
        <v>7.2948000000000004</v>
      </c>
      <c r="BR87" s="2">
        <v>9.9999999999999995E-7</v>
      </c>
      <c r="BS87">
        <v>-2.8138000000000001</v>
      </c>
      <c r="BV87" s="2">
        <v>-2.2736999999999999E-13</v>
      </c>
      <c r="BW87">
        <v>0.81164000000000003</v>
      </c>
      <c r="BX87">
        <v>-2.2871000000000001</v>
      </c>
      <c r="BY87" s="2">
        <v>-3.3158000000000001E-7</v>
      </c>
      <c r="BZ87" s="2">
        <v>-1.0976E-8</v>
      </c>
      <c r="CA87" s="2">
        <v>-2.2592000000000001E-8</v>
      </c>
      <c r="CB87">
        <v>0.28714000000000001</v>
      </c>
      <c r="CC87">
        <v>7.8155999999999999</v>
      </c>
      <c r="CD87" s="2">
        <v>9.9999999999999995E-7</v>
      </c>
      <c r="CE87">
        <v>-2.2871000000000001</v>
      </c>
      <c r="CH87">
        <v>0</v>
      </c>
      <c r="CI87">
        <v>0.85492000000000001</v>
      </c>
      <c r="CJ87">
        <v>-2.1111</v>
      </c>
      <c r="CK87" s="2">
        <v>-2.4046000000000002E-7</v>
      </c>
      <c r="CL87" s="2">
        <v>-1.0312E-8</v>
      </c>
      <c r="CM87" s="2">
        <v>-1.5375E-8</v>
      </c>
      <c r="CN87">
        <v>0.1111</v>
      </c>
      <c r="CO87">
        <v>6.7988999999999997</v>
      </c>
      <c r="CP87" s="2">
        <v>9.9999999999999995E-7</v>
      </c>
      <c r="CQ87">
        <v>-2.1111</v>
      </c>
      <c r="CT87">
        <v>0</v>
      </c>
      <c r="CU87">
        <v>0.95267000000000002</v>
      </c>
      <c r="CV87">
        <v>-2.0015999999999998</v>
      </c>
      <c r="CW87" s="2">
        <v>-1.1307999999999999E-8</v>
      </c>
      <c r="CX87" s="2">
        <v>-5.5749000000000001E-10</v>
      </c>
      <c r="CY87" s="2">
        <v>-1.0937000000000001E-9</v>
      </c>
      <c r="CZ87">
        <v>1.6263E-3</v>
      </c>
      <c r="DA87">
        <v>8.9366000000000003</v>
      </c>
      <c r="DB87" s="2">
        <v>9.9999999999999995E-7</v>
      </c>
      <c r="DC87">
        <v>-2.0015999999999998</v>
      </c>
    </row>
    <row r="88" spans="4:107" x14ac:dyDescent="0.25">
      <c r="D88">
        <v>67</v>
      </c>
      <c r="E88">
        <v>33.5</v>
      </c>
      <c r="F88" s="2">
        <f>E88^2*$G$12/(4*$F$12*$E$12)</f>
        <v>0.74816666666666654</v>
      </c>
      <c r="G88">
        <f t="shared" si="9"/>
        <v>0.34149796110620856</v>
      </c>
      <c r="H88" s="2">
        <f>$D$12/(4*PI()*$E$12)*G88</f>
        <v>6.2906352506778826E-2</v>
      </c>
      <c r="I88" s="1">
        <f t="shared" si="13"/>
        <v>-0.13993834027777774</v>
      </c>
      <c r="J88" s="1">
        <f t="shared" si="13"/>
        <v>2.3266044796553489E-2</v>
      </c>
      <c r="K88" s="1">
        <f t="shared" si="13"/>
        <v>-3.2637898466165182E-3</v>
      </c>
      <c r="L88" s="1">
        <f t="shared" si="13"/>
        <v>3.9069740323897462E-4</v>
      </c>
      <c r="M88" s="1">
        <f t="shared" si="13"/>
        <v>-4.0598163035642522E-5</v>
      </c>
      <c r="N88" s="1">
        <f t="shared" si="13"/>
        <v>3.719288854428556E-6</v>
      </c>
      <c r="O88" s="1">
        <f t="shared" si="13"/>
        <v>-3.0435211893934504E-7</v>
      </c>
      <c r="P88" s="1">
        <f t="shared" si="13"/>
        <v>2.2489492377262875E-8</v>
      </c>
      <c r="Q88" s="1">
        <f t="shared" si="13"/>
        <v>-1.5143299692229957E-9</v>
      </c>
      <c r="R88" s="1">
        <f t="shared" si="13"/>
        <v>9.3633983909669786E-11</v>
      </c>
      <c r="S88" s="1">
        <f t="shared" si="16"/>
        <v>-5.3513339021708142E-12</v>
      </c>
      <c r="T88" s="1">
        <f t="shared" si="16"/>
        <v>2.8428565546561867E-13</v>
      </c>
      <c r="U88" s="1">
        <f t="shared" si="16"/>
        <v>-1.4107192173475432E-14</v>
      </c>
      <c r="V88" s="1">
        <f t="shared" si="16"/>
        <v>6.5672636987721251E-16</v>
      </c>
      <c r="W88" s="1">
        <f t="shared" si="16"/>
        <v>-2.8789498773230529E-17</v>
      </c>
      <c r="X88" s="1">
        <f t="shared" si="16"/>
        <v>1.192489596244815E-18</v>
      </c>
      <c r="Y88" s="1">
        <f t="shared" si="16"/>
        <v>-4.6811964278925186E-20</v>
      </c>
      <c r="Z88" s="1">
        <f t="shared" si="16"/>
        <v>1.746306711757023E-21</v>
      </c>
      <c r="AG88">
        <v>76</v>
      </c>
      <c r="AH88">
        <f t="shared" ca="1" si="14"/>
        <v>7.1951000000000001</v>
      </c>
      <c r="AI88">
        <f t="shared" ca="1" si="15"/>
        <v>0.10059</v>
      </c>
      <c r="AL88" s="2">
        <v>4.5474999999999996E-13</v>
      </c>
      <c r="AM88">
        <v>0.81950000000000001</v>
      </c>
      <c r="AN88">
        <v>-3.2770000000000001</v>
      </c>
      <c r="AO88" s="2">
        <v>-5.3244999999999998E-7</v>
      </c>
      <c r="AP88" s="2">
        <v>-2.023E-8</v>
      </c>
      <c r="AQ88" s="2">
        <v>-4.3043999999999998E-8</v>
      </c>
      <c r="AR88">
        <v>1.2769999999999999</v>
      </c>
      <c r="AS88">
        <v>7.5270999999999999</v>
      </c>
      <c r="AT88" s="2">
        <v>9.9999999999999995E-7</v>
      </c>
      <c r="AU88">
        <v>-3.2770000000000001</v>
      </c>
      <c r="AX88" s="2">
        <v>-2.2736999999999999E-13</v>
      </c>
      <c r="AY88">
        <v>0.80101</v>
      </c>
      <c r="AZ88">
        <v>-3.2469000000000001</v>
      </c>
      <c r="BA88" s="2">
        <v>-5.2376000000000003E-7</v>
      </c>
      <c r="BB88" s="2">
        <v>-2.119E-8</v>
      </c>
      <c r="BC88" s="2">
        <v>-4.3258000000000003E-8</v>
      </c>
      <c r="BD88">
        <v>1.2468999999999999</v>
      </c>
      <c r="BE88">
        <v>7.2948000000000004</v>
      </c>
      <c r="BF88" s="2">
        <v>9.9999999999999995E-7</v>
      </c>
      <c r="BG88">
        <v>-3.2469000000000001</v>
      </c>
      <c r="BJ88" s="2">
        <v>2.2736999999999999E-13</v>
      </c>
      <c r="BK88">
        <v>0.82665999999999995</v>
      </c>
      <c r="BL88">
        <v>-2.8138000000000001</v>
      </c>
      <c r="BM88" s="2">
        <v>-4.8956999999999996E-7</v>
      </c>
      <c r="BN88" s="2">
        <v>-1.9725E-8</v>
      </c>
      <c r="BO88" s="2">
        <v>-3.8805999999999997E-8</v>
      </c>
      <c r="BP88">
        <v>0.81384999999999996</v>
      </c>
      <c r="BQ88">
        <v>7.2948000000000004</v>
      </c>
      <c r="BR88" s="2">
        <v>9.9999999999999995E-7</v>
      </c>
      <c r="BS88">
        <v>-2.8138000000000001</v>
      </c>
      <c r="BV88" s="2">
        <v>0</v>
      </c>
      <c r="BW88">
        <v>0.81154000000000004</v>
      </c>
      <c r="BX88">
        <v>-2.2774999999999999</v>
      </c>
      <c r="BY88" s="2">
        <v>-3.249E-7</v>
      </c>
      <c r="BZ88" s="2">
        <v>-1.0233E-8</v>
      </c>
      <c r="CA88" s="2">
        <v>-2.1562999999999999E-8</v>
      </c>
      <c r="CB88">
        <v>0.27754000000000001</v>
      </c>
      <c r="CC88">
        <v>8.0588999999999995</v>
      </c>
      <c r="CD88" s="2">
        <v>9.9999999999999995E-7</v>
      </c>
      <c r="CE88">
        <v>-2.2774999999999999</v>
      </c>
      <c r="CH88" s="2">
        <v>1.1368999999999999E-13</v>
      </c>
      <c r="CI88">
        <v>0.86831000000000003</v>
      </c>
      <c r="CJ88">
        <v>-2.1006</v>
      </c>
      <c r="CK88" s="2">
        <v>-2.2394000000000001E-7</v>
      </c>
      <c r="CL88" s="2">
        <v>-9.4110999999999995E-9</v>
      </c>
      <c r="CM88" s="2">
        <v>-1.3402999999999999E-8</v>
      </c>
      <c r="CN88">
        <v>0.10059</v>
      </c>
      <c r="CO88">
        <v>7.1951000000000001</v>
      </c>
      <c r="CP88" s="2">
        <v>9.9999999999999995E-7</v>
      </c>
      <c r="CQ88">
        <v>-2.1006</v>
      </c>
      <c r="CT88">
        <v>0</v>
      </c>
      <c r="CU88">
        <v>0.95267000000000002</v>
      </c>
      <c r="CV88">
        <v>-2.0015999999999998</v>
      </c>
      <c r="CW88" s="2">
        <v>-1.1294E-8</v>
      </c>
      <c r="CX88" s="2">
        <v>-5.5704999999999995E-10</v>
      </c>
      <c r="CY88" s="2">
        <v>-1.0916E-9</v>
      </c>
      <c r="CZ88">
        <v>1.6243E-3</v>
      </c>
      <c r="DA88">
        <v>8.9384999999999994</v>
      </c>
      <c r="DB88" s="2">
        <v>9.9999999999999995E-7</v>
      </c>
      <c r="DC88">
        <v>-2.0015999999999998</v>
      </c>
    </row>
    <row r="89" spans="4:107" x14ac:dyDescent="0.25">
      <c r="D89">
        <v>68</v>
      </c>
      <c r="E89">
        <v>34</v>
      </c>
      <c r="F89" s="2">
        <f>E89^2*$G$12/(4*$F$12*$E$12)</f>
        <v>0.7706666666666665</v>
      </c>
      <c r="G89">
        <f t="shared" si="9"/>
        <v>0.3276317762233753</v>
      </c>
      <c r="H89" s="2">
        <f>$D$12/(4*PI()*$E$12)*G89</f>
        <v>6.0352102661953566E-2</v>
      </c>
      <c r="I89" s="1">
        <f t="shared" si="13"/>
        <v>-0.14848177777777771</v>
      </c>
      <c r="J89" s="1">
        <f t="shared" si="13"/>
        <v>2.5428879275720146E-2</v>
      </c>
      <c r="K89" s="1">
        <f t="shared" si="13"/>
        <v>-3.6744730553415605E-3</v>
      </c>
      <c r="L89" s="1">
        <f t="shared" si="13"/>
        <v>4.5308702421064994E-4</v>
      </c>
      <c r="M89" s="1">
        <f t="shared" si="13"/>
        <v>-4.849709259143622E-5</v>
      </c>
      <c r="N89" s="1">
        <f t="shared" si="13"/>
        <v>4.5765419620979802E-6</v>
      </c>
      <c r="O89" s="1">
        <f t="shared" si="13"/>
        <v>-3.857643495551755E-7</v>
      </c>
      <c r="P89" s="1">
        <f t="shared" si="13"/>
        <v>2.9362540779310799E-8</v>
      </c>
      <c r="Q89" s="1">
        <f t="shared" si="13"/>
        <v>-2.0365858284529966E-9</v>
      </c>
      <c r="R89" s="1">
        <f t="shared" si="13"/>
        <v>1.2971312494168948E-10</v>
      </c>
      <c r="S89" s="1">
        <f t="shared" si="16"/>
        <v>-7.6362597072153832E-12</v>
      </c>
      <c r="T89" s="1">
        <f t="shared" si="16"/>
        <v>4.1787059036880383E-13</v>
      </c>
      <c r="U89" s="1">
        <f t="shared" si="16"/>
        <v>-2.1359725279123751E-14</v>
      </c>
      <c r="V89" s="1">
        <f t="shared" si="16"/>
        <v>1.024254204199522E-15</v>
      </c>
      <c r="W89" s="1">
        <f t="shared" si="16"/>
        <v>-4.6251478908384662E-17</v>
      </c>
      <c r="X89" s="1">
        <f t="shared" si="16"/>
        <v>1.9733964334244117E-18</v>
      </c>
      <c r="Y89" s="1">
        <f t="shared" si="16"/>
        <v>-7.9796680472544299E-20</v>
      </c>
      <c r="Z89" s="1">
        <f t="shared" si="16"/>
        <v>3.0663145471333359E-21</v>
      </c>
      <c r="AG89">
        <v>77</v>
      </c>
      <c r="AH89">
        <f t="shared" ca="1" si="14"/>
        <v>7.2948000000000004</v>
      </c>
      <c r="AI89">
        <f t="shared" ca="1" si="15"/>
        <v>9.7910999999999998E-2</v>
      </c>
      <c r="AL89" s="2">
        <v>4.5474999999999996E-13</v>
      </c>
      <c r="AM89">
        <v>0.80428999999999995</v>
      </c>
      <c r="AN89">
        <v>-3.2582</v>
      </c>
      <c r="AO89" s="2">
        <v>-4.9818999999999999E-7</v>
      </c>
      <c r="AP89" s="2">
        <v>-1.6201000000000001E-8</v>
      </c>
      <c r="AQ89" s="2">
        <v>-3.8280000000000003E-8</v>
      </c>
      <c r="AR89">
        <v>1.2582</v>
      </c>
      <c r="AS89">
        <v>7.8155999999999999</v>
      </c>
      <c r="AT89" s="2">
        <v>9.9999999999999995E-7</v>
      </c>
      <c r="AU89">
        <v>-3.2582</v>
      </c>
      <c r="AX89">
        <v>0</v>
      </c>
      <c r="AY89">
        <v>0.81467000000000001</v>
      </c>
      <c r="AZ89">
        <v>-3.2288999999999999</v>
      </c>
      <c r="BA89" s="2">
        <v>-5.1697999999999996E-7</v>
      </c>
      <c r="BB89" s="2">
        <v>-1.9160999999999999E-8</v>
      </c>
      <c r="BC89" s="2">
        <v>-4.0130999999999997E-8</v>
      </c>
      <c r="BD89">
        <v>1.2289000000000001</v>
      </c>
      <c r="BE89">
        <v>7.5772000000000004</v>
      </c>
      <c r="BF89" s="2">
        <v>9.9999999999999995E-7</v>
      </c>
      <c r="BG89">
        <v>-3.2288999999999999</v>
      </c>
      <c r="BJ89" s="2">
        <v>-4.5474999999999996E-13</v>
      </c>
      <c r="BK89">
        <v>0.82665999999999995</v>
      </c>
      <c r="BL89">
        <v>-2.8138000000000001</v>
      </c>
      <c r="BM89" s="2">
        <v>-4.8956999999999996E-7</v>
      </c>
      <c r="BN89" s="2">
        <v>-1.9725E-8</v>
      </c>
      <c r="BO89" s="2">
        <v>-3.8805999999999997E-8</v>
      </c>
      <c r="BP89">
        <v>0.81384999999999996</v>
      </c>
      <c r="BQ89">
        <v>7.2948000000000004</v>
      </c>
      <c r="BR89" s="2">
        <v>9.9999999999999995E-7</v>
      </c>
      <c r="BS89">
        <v>-2.8138000000000001</v>
      </c>
      <c r="BV89">
        <v>0</v>
      </c>
      <c r="BW89">
        <v>0.80128999999999995</v>
      </c>
      <c r="BX89">
        <v>-2.2654000000000001</v>
      </c>
      <c r="BY89" s="2">
        <v>-3.0657000000000002E-7</v>
      </c>
      <c r="BZ89" s="2">
        <v>-8.4930000000000003E-9</v>
      </c>
      <c r="CA89" s="2">
        <v>-1.9087000000000001E-8</v>
      </c>
      <c r="CB89">
        <v>0.26545000000000002</v>
      </c>
      <c r="CC89">
        <v>8.3623999999999992</v>
      </c>
      <c r="CD89" s="2">
        <v>9.9999999999999995E-7</v>
      </c>
      <c r="CE89">
        <v>-2.2654000000000001</v>
      </c>
      <c r="CH89" s="2">
        <v>-1.1368999999999999E-13</v>
      </c>
      <c r="CI89">
        <v>0.86741999999999997</v>
      </c>
      <c r="CJ89">
        <v>-2.0979000000000001</v>
      </c>
      <c r="CK89" s="2">
        <v>-2.1736999999999999E-7</v>
      </c>
      <c r="CL89" s="2">
        <v>-9.0725000000000007E-9</v>
      </c>
      <c r="CM89" s="2">
        <v>-1.2126000000000001E-8</v>
      </c>
      <c r="CN89">
        <v>9.7910999999999998E-2</v>
      </c>
      <c r="CO89">
        <v>7.2948000000000004</v>
      </c>
      <c r="CP89" s="2">
        <v>9.9999999999999995E-7</v>
      </c>
      <c r="CQ89">
        <v>-2.0979000000000001</v>
      </c>
      <c r="CT89" s="2">
        <v>-1.7763999999999998E-15</v>
      </c>
      <c r="CU89">
        <v>0.95316000000000001</v>
      </c>
      <c r="CV89">
        <v>-2.0011000000000001</v>
      </c>
      <c r="CW89" s="2">
        <v>-7.5952000000000004E-9</v>
      </c>
      <c r="CX89" s="2">
        <v>-4.3754000000000002E-10</v>
      </c>
      <c r="CY89" s="2">
        <v>-6.8479999999999995E-10</v>
      </c>
      <c r="CZ89">
        <v>1.0784E-3</v>
      </c>
      <c r="DA89">
        <v>9.5394000000000005</v>
      </c>
      <c r="DB89" s="2">
        <v>9.9999999999999995E-7</v>
      </c>
      <c r="DC89">
        <v>-2.0011000000000001</v>
      </c>
    </row>
    <row r="90" spans="4:107" x14ac:dyDescent="0.25">
      <c r="D90">
        <v>69</v>
      </c>
      <c r="E90">
        <v>34.5</v>
      </c>
      <c r="F90" s="2">
        <f>E90^2*$G$12/(4*$F$12*$E$12)</f>
        <v>0.79349999999999987</v>
      </c>
      <c r="G90">
        <f t="shared" si="9"/>
        <v>0.31427424423841854</v>
      </c>
      <c r="H90" s="2">
        <f>$D$12/(4*PI()*$E$12)*G90</f>
        <v>5.7891550297469813E-2</v>
      </c>
      <c r="I90" s="1">
        <f t="shared" si="13"/>
        <v>-0.15741056249999996</v>
      </c>
      <c r="J90" s="1">
        <f t="shared" si="13"/>
        <v>2.7756729187499989E-2</v>
      </c>
      <c r="K90" s="1">
        <f t="shared" si="13"/>
        <v>-4.1296808644277318E-3</v>
      </c>
      <c r="L90" s="1">
        <f t="shared" si="13"/>
        <v>5.2430428254774482E-4</v>
      </c>
      <c r="M90" s="1">
        <f t="shared" si="13"/>
        <v>-5.7782701139116035E-5</v>
      </c>
      <c r="N90" s="1">
        <f t="shared" si="13"/>
        <v>5.6143559208843144E-6</v>
      </c>
      <c r="O90" s="1">
        <f t="shared" si="13"/>
        <v>-4.8726468691487371E-7</v>
      </c>
      <c r="P90" s="1">
        <f t="shared" si="13"/>
        <v>3.8187113981921213E-8</v>
      </c>
      <c r="Q90" s="1">
        <f t="shared" si="13"/>
        <v>-2.7271327450189031E-9</v>
      </c>
      <c r="R90" s="1">
        <f t="shared" si="13"/>
        <v>1.7884130852665282E-10</v>
      </c>
      <c r="S90" s="1">
        <f t="shared" si="16"/>
        <v>-1.0840391399131172E-11</v>
      </c>
      <c r="T90" s="1">
        <f t="shared" si="16"/>
        <v>6.107822893640652E-13</v>
      </c>
      <c r="U90" s="1">
        <f t="shared" si="16"/>
        <v>-3.2145534213954151E-14</v>
      </c>
      <c r="V90" s="1">
        <f t="shared" si="16"/>
        <v>1.5871321759236295E-15</v>
      </c>
      <c r="W90" s="1">
        <f t="shared" si="16"/>
        <v>-7.3792346577855457E-17</v>
      </c>
      <c r="X90" s="1">
        <f t="shared" si="16"/>
        <v>3.2417565126382447E-18</v>
      </c>
      <c r="Y90" s="1">
        <f t="shared" si="16"/>
        <v>-1.3496813110257282E-19</v>
      </c>
      <c r="Z90" s="1">
        <f t="shared" si="16"/>
        <v>5.3400271926261701E-21</v>
      </c>
      <c r="AG90">
        <v>78</v>
      </c>
      <c r="AH90">
        <f t="shared" ca="1" si="14"/>
        <v>7.2948000000000004</v>
      </c>
      <c r="AI90">
        <f t="shared" ca="1" si="15"/>
        <v>9.7910999999999998E-2</v>
      </c>
      <c r="AL90" s="2">
        <v>2.2736999999999999E-13</v>
      </c>
      <c r="AM90">
        <v>0.80428999999999995</v>
      </c>
      <c r="AN90">
        <v>-3.2582</v>
      </c>
      <c r="AO90" s="2">
        <v>-4.9818999999999999E-7</v>
      </c>
      <c r="AP90" s="2">
        <v>-1.6201000000000001E-8</v>
      </c>
      <c r="AQ90" s="2">
        <v>-3.8280000000000003E-8</v>
      </c>
      <c r="AR90">
        <v>1.2582</v>
      </c>
      <c r="AS90">
        <v>7.8155999999999999</v>
      </c>
      <c r="AT90" s="2">
        <v>9.9999999999999995E-7</v>
      </c>
      <c r="AU90">
        <v>-3.2582</v>
      </c>
      <c r="AX90" s="2">
        <v>-2.2736999999999999E-13</v>
      </c>
      <c r="AY90">
        <v>0.80420999999999998</v>
      </c>
      <c r="AZ90">
        <v>-3.2136999999999998</v>
      </c>
      <c r="BA90" s="2">
        <v>-4.9058999999999995E-7</v>
      </c>
      <c r="BB90" s="2">
        <v>-1.5907999999999999E-8</v>
      </c>
      <c r="BC90" s="2">
        <v>-3.5566000000000002E-8</v>
      </c>
      <c r="BD90">
        <v>1.2137</v>
      </c>
      <c r="BE90">
        <v>7.8155999999999999</v>
      </c>
      <c r="BF90" s="2">
        <v>9.9999999999999995E-7</v>
      </c>
      <c r="BG90">
        <v>-3.2136999999999998</v>
      </c>
      <c r="BJ90">
        <v>0</v>
      </c>
      <c r="BK90">
        <v>0.82730000000000004</v>
      </c>
      <c r="BL90">
        <v>-2.802</v>
      </c>
      <c r="BM90" s="2">
        <v>-4.8146000000000002E-7</v>
      </c>
      <c r="BN90" s="2">
        <v>-1.8415E-8</v>
      </c>
      <c r="BO90" s="2">
        <v>-3.7496E-8</v>
      </c>
      <c r="BP90">
        <v>0.80195000000000005</v>
      </c>
      <c r="BQ90">
        <v>7.5011000000000001</v>
      </c>
      <c r="BR90" s="2">
        <v>9.9999999999999995E-7</v>
      </c>
      <c r="BS90">
        <v>-2.802</v>
      </c>
      <c r="BV90" s="2">
        <v>4.5474999999999996E-13</v>
      </c>
      <c r="BW90">
        <v>0.79218999999999995</v>
      </c>
      <c r="BX90">
        <v>-2.2547000000000001</v>
      </c>
      <c r="BY90" s="2">
        <v>-2.8977999999999999E-7</v>
      </c>
      <c r="BZ90" s="2">
        <v>-8.5857000000000002E-9</v>
      </c>
      <c r="CA90" s="2">
        <v>-1.6966000000000001E-8</v>
      </c>
      <c r="CB90">
        <v>0.25469999999999998</v>
      </c>
      <c r="CC90">
        <v>8.6548999999999996</v>
      </c>
      <c r="CD90" s="2">
        <v>9.9999999999999995E-7</v>
      </c>
      <c r="CE90">
        <v>-2.2547000000000001</v>
      </c>
      <c r="CH90" s="2">
        <v>-1.1368999999999999E-13</v>
      </c>
      <c r="CI90">
        <v>0.86741999999999997</v>
      </c>
      <c r="CJ90">
        <v>-2.0979000000000001</v>
      </c>
      <c r="CK90" s="2">
        <v>-2.1736999999999999E-7</v>
      </c>
      <c r="CL90" s="2">
        <v>-9.0725000000000007E-9</v>
      </c>
      <c r="CM90" s="2">
        <v>-1.2126000000000001E-8</v>
      </c>
      <c r="CN90">
        <v>9.7910999999999998E-2</v>
      </c>
      <c r="CO90">
        <v>7.2948000000000004</v>
      </c>
      <c r="CP90" s="2">
        <v>9.9999999999999995E-7</v>
      </c>
      <c r="CQ90">
        <v>-2.0979000000000001</v>
      </c>
      <c r="CT90">
        <v>0</v>
      </c>
      <c r="CU90">
        <v>0.95316000000000001</v>
      </c>
      <c r="CV90">
        <v>-2.0011000000000001</v>
      </c>
      <c r="CW90" s="2">
        <v>-7.5952000000000004E-9</v>
      </c>
      <c r="CX90" s="2">
        <v>-4.3754000000000002E-10</v>
      </c>
      <c r="CY90" s="2">
        <v>-6.8479999999999995E-10</v>
      </c>
      <c r="CZ90">
        <v>1.0784E-3</v>
      </c>
      <c r="DA90">
        <v>9.5394000000000005</v>
      </c>
      <c r="DB90" s="2">
        <v>9.9999999999999995E-7</v>
      </c>
      <c r="DC90">
        <v>-2.0011000000000001</v>
      </c>
    </row>
    <row r="91" spans="4:107" x14ac:dyDescent="0.25">
      <c r="D91">
        <v>70</v>
      </c>
      <c r="E91">
        <v>35</v>
      </c>
      <c r="F91" s="2">
        <f>E91^2*$G$12/(4*$F$12*$E$12)</f>
        <v>0.81666666666666665</v>
      </c>
      <c r="G91">
        <f t="shared" si="9"/>
        <v>0.30140825233715784</v>
      </c>
      <c r="H91" s="2">
        <f>$D$12/(4*PI()*$E$12)*G91</f>
        <v>5.5521543111282393E-2</v>
      </c>
      <c r="I91" s="1">
        <f t="shared" si="13"/>
        <v>-0.16673611111111111</v>
      </c>
      <c r="J91" s="1">
        <f t="shared" si="13"/>
        <v>3.0259516460905349E-2</v>
      </c>
      <c r="K91" s="1">
        <f t="shared" si="13"/>
        <v>-4.6334884580761316E-3</v>
      </c>
      <c r="L91" s="1">
        <f t="shared" si="13"/>
        <v>6.054424918552812E-4</v>
      </c>
      <c r="M91" s="1">
        <f t="shared" si="13"/>
        <v>-6.8672875233585147E-5</v>
      </c>
      <c r="N91" s="1">
        <f t="shared" si="13"/>
        <v>6.8672875233585135E-6</v>
      </c>
      <c r="O91" s="1">
        <f t="shared" si="13"/>
        <v>-6.1340615117499235E-7</v>
      </c>
      <c r="P91" s="1">
        <f t="shared" si="13"/>
        <v>4.9476380917818307E-8</v>
      </c>
      <c r="Q91" s="1">
        <f t="shared" si="13"/>
        <v>-3.6365139974596455E-9</v>
      </c>
      <c r="R91" s="1">
        <f t="shared" si="13"/>
        <v>2.4543964996628466E-10</v>
      </c>
      <c r="S91" s="1">
        <f t="shared" si="16"/>
        <v>-1.5311570755998546E-11</v>
      </c>
      <c r="T91" s="1">
        <f t="shared" si="16"/>
        <v>8.8788990182713455E-13</v>
      </c>
      <c r="U91" s="1">
        <f t="shared" si="16"/>
        <v>-4.8094036348969786E-14</v>
      </c>
      <c r="V91" s="1">
        <f t="shared" si="16"/>
        <v>2.4438895507698723E-15</v>
      </c>
      <c r="W91" s="1">
        <f t="shared" si="16"/>
        <v>-1.1694393358176147E-16</v>
      </c>
      <c r="X91" s="1">
        <f t="shared" si="16"/>
        <v>5.2874304456805648E-18</v>
      </c>
      <c r="Y91" s="1">
        <f t="shared" si="16"/>
        <v>-2.2656530664876083E-19</v>
      </c>
      <c r="Z91" s="1">
        <f t="shared" si="16"/>
        <v>9.225789495115746E-21</v>
      </c>
      <c r="AG91">
        <v>79</v>
      </c>
      <c r="AH91">
        <f t="shared" ca="1" si="14"/>
        <v>7.7243000000000004</v>
      </c>
      <c r="AI91">
        <f t="shared" ca="1" si="15"/>
        <v>8.7692000000000006E-2</v>
      </c>
      <c r="AL91" s="2">
        <v>-2.2736999999999999E-13</v>
      </c>
      <c r="AM91">
        <v>0.80428999999999995</v>
      </c>
      <c r="AN91">
        <v>-3.2582</v>
      </c>
      <c r="AO91" s="2">
        <v>-4.9818999999999999E-7</v>
      </c>
      <c r="AP91" s="2">
        <v>-1.6201000000000001E-8</v>
      </c>
      <c r="AQ91" s="2">
        <v>-3.8280000000000003E-8</v>
      </c>
      <c r="AR91">
        <v>1.2582</v>
      </c>
      <c r="AS91">
        <v>7.8155999999999999</v>
      </c>
      <c r="AT91" s="2">
        <v>9.9999999999999995E-7</v>
      </c>
      <c r="AU91">
        <v>-3.2582</v>
      </c>
      <c r="AX91" s="2">
        <v>2.2736999999999999E-13</v>
      </c>
      <c r="AY91">
        <v>0.80420999999999998</v>
      </c>
      <c r="AZ91">
        <v>-3.2136999999999998</v>
      </c>
      <c r="BA91" s="2">
        <v>-4.9058999999999995E-7</v>
      </c>
      <c r="BB91" s="2">
        <v>-1.5907999999999999E-8</v>
      </c>
      <c r="BC91" s="2">
        <v>-3.5566000000000002E-8</v>
      </c>
      <c r="BD91">
        <v>1.2137</v>
      </c>
      <c r="BE91">
        <v>7.8155999999999999</v>
      </c>
      <c r="BF91" s="2">
        <v>9.9999999999999995E-7</v>
      </c>
      <c r="BG91">
        <v>-3.2136999999999998</v>
      </c>
      <c r="BJ91">
        <v>0</v>
      </c>
      <c r="BK91">
        <v>0.81137000000000004</v>
      </c>
      <c r="BL91">
        <v>-2.7837000000000001</v>
      </c>
      <c r="BM91" s="2">
        <v>-4.4991999999999999E-7</v>
      </c>
      <c r="BN91" s="2">
        <v>-1.4571E-8</v>
      </c>
      <c r="BO91" s="2">
        <v>-3.3407999999999997E-8</v>
      </c>
      <c r="BP91">
        <v>0.78368000000000004</v>
      </c>
      <c r="BQ91">
        <v>7.8155999999999999</v>
      </c>
      <c r="BR91" s="2">
        <v>9.9999999999999995E-7</v>
      </c>
      <c r="BS91">
        <v>-2.7837000000000001</v>
      </c>
      <c r="BV91" s="2">
        <v>2.2736999999999999E-13</v>
      </c>
      <c r="BW91">
        <v>0.79427999999999999</v>
      </c>
      <c r="BX91">
        <v>-2.2444000000000002</v>
      </c>
      <c r="BY91" s="2">
        <v>-2.8316E-7</v>
      </c>
      <c r="BZ91" s="2">
        <v>-8.7210000000000008E-9</v>
      </c>
      <c r="CA91" s="2">
        <v>-1.5942000000000001E-8</v>
      </c>
      <c r="CB91">
        <v>0.24445</v>
      </c>
      <c r="CC91">
        <v>8.9366000000000003</v>
      </c>
      <c r="CD91" s="2">
        <v>9.9999999999999995E-7</v>
      </c>
      <c r="CE91">
        <v>-2.2444000000000002</v>
      </c>
      <c r="CH91" s="2">
        <v>1.1368999999999999E-13</v>
      </c>
      <c r="CI91">
        <v>0.88029999999999997</v>
      </c>
      <c r="CJ91">
        <v>-2.0876999999999999</v>
      </c>
      <c r="CK91" s="2">
        <v>-1.9969000000000001E-7</v>
      </c>
      <c r="CL91" s="2">
        <v>-7.3535999999999999E-9</v>
      </c>
      <c r="CM91" s="2">
        <v>-1.0393000000000001E-8</v>
      </c>
      <c r="CN91">
        <v>8.7692000000000006E-2</v>
      </c>
      <c r="CO91">
        <v>7.7243000000000004</v>
      </c>
      <c r="CP91" s="2">
        <v>9.9999999999999995E-7</v>
      </c>
      <c r="CQ91">
        <v>-2.0876999999999999</v>
      </c>
      <c r="CT91" s="2">
        <v>-8.8817999999999997E-16</v>
      </c>
      <c r="CU91">
        <v>0.95350000000000001</v>
      </c>
      <c r="CV91">
        <v>-2.0007000000000001</v>
      </c>
      <c r="CW91" s="2">
        <v>-4.8771E-9</v>
      </c>
      <c r="CX91" s="2">
        <v>-2.7404000000000002E-10</v>
      </c>
      <c r="CY91" s="2">
        <v>-4.1529000000000002E-10</v>
      </c>
      <c r="CZ91">
        <v>6.9379999999999995E-4</v>
      </c>
      <c r="DA91">
        <v>10.170999999999999</v>
      </c>
      <c r="DB91" s="2">
        <v>9.9999999999999995E-7</v>
      </c>
      <c r="DC91">
        <v>-2.0007000000000001</v>
      </c>
    </row>
    <row r="92" spans="4:107" x14ac:dyDescent="0.25">
      <c r="D92">
        <v>71</v>
      </c>
      <c r="E92">
        <v>35.5</v>
      </c>
      <c r="F92" s="2">
        <f>E92^2*$G$12/(4*$F$12*$E$12)</f>
        <v>0.84016666666666662</v>
      </c>
      <c r="G92">
        <f t="shared" si="9"/>
        <v>0.28901727696489199</v>
      </c>
      <c r="H92" s="2">
        <f>$D$12/(4*PI()*$E$12)*G92</f>
        <v>5.3239037347131875E-2</v>
      </c>
      <c r="I92" s="1">
        <f t="shared" si="13"/>
        <v>-0.17647000694444442</v>
      </c>
      <c r="J92" s="1">
        <f t="shared" si="13"/>
        <v>3.2947603889146082E-2</v>
      </c>
      <c r="K92" s="1">
        <f t="shared" si="13"/>
        <v>-5.1902772251620436E-3</v>
      </c>
      <c r="L92" s="1">
        <f t="shared" si="13"/>
        <v>6.9771166645444963E-4</v>
      </c>
      <c r="M92" s="1">
        <f t="shared" si="13"/>
        <v>-8.1415845152705557E-5</v>
      </c>
      <c r="N92" s="1">
        <f t="shared" si="13"/>
        <v>8.3758627635671168E-6</v>
      </c>
      <c r="O92" s="1">
        <f t="shared" si="13"/>
        <v>-7.6968507640102297E-7</v>
      </c>
      <c r="P92" s="1">
        <f t="shared" si="13"/>
        <v>6.3868024199795161E-8</v>
      </c>
      <c r="Q92" s="1">
        <f t="shared" si="13"/>
        <v>-4.8293806498675116E-9</v>
      </c>
      <c r="R92" s="1">
        <f t="shared" si="13"/>
        <v>3.353293093110485E-10</v>
      </c>
      <c r="S92" s="1">
        <f t="shared" si="16"/>
        <v>-2.1521233253017303E-11</v>
      </c>
      <c r="T92" s="1">
        <f t="shared" si="16"/>
        <v>1.283888009804263E-12</v>
      </c>
      <c r="U92" s="1">
        <f t="shared" si="16"/>
        <v>-7.1545096042944522E-14</v>
      </c>
      <c r="V92" s="1">
        <f t="shared" si="16"/>
        <v>3.7401656356553827E-15</v>
      </c>
      <c r="W92" s="1">
        <f t="shared" si="16"/>
        <v>-1.8412280243494906E-16</v>
      </c>
      <c r="X92" s="1">
        <f t="shared" si="16"/>
        <v>8.5643649095693482E-18</v>
      </c>
      <c r="Y92" s="1">
        <f t="shared" si="16"/>
        <v>-3.7754134755934383E-19</v>
      </c>
      <c r="Z92" s="1">
        <f t="shared" si="16"/>
        <v>1.5815949582105142E-20</v>
      </c>
      <c r="AG92">
        <v>80</v>
      </c>
      <c r="AH92">
        <f t="shared" ca="1" si="14"/>
        <v>7.8155999999999999</v>
      </c>
      <c r="AI92">
        <f t="shared" ca="1" si="15"/>
        <v>8.5491999999999999E-2</v>
      </c>
      <c r="AL92" s="2">
        <v>2.2736999999999999E-13</v>
      </c>
      <c r="AM92">
        <v>0.80910000000000004</v>
      </c>
      <c r="AN92">
        <v>-3.2412000000000001</v>
      </c>
      <c r="AO92" s="2">
        <v>-4.9037999999999997E-7</v>
      </c>
      <c r="AP92" s="2">
        <v>-1.474E-8</v>
      </c>
      <c r="AQ92" s="2">
        <v>-3.6256999999999998E-8</v>
      </c>
      <c r="AR92">
        <v>1.2412000000000001</v>
      </c>
      <c r="AS92">
        <v>8.0986999999999991</v>
      </c>
      <c r="AT92" s="2">
        <v>9.9999999999999995E-7</v>
      </c>
      <c r="AU92">
        <v>-3.2412000000000001</v>
      </c>
      <c r="AX92">
        <v>0</v>
      </c>
      <c r="AY92">
        <v>0.80420999999999998</v>
      </c>
      <c r="AZ92">
        <v>-3.2136999999999998</v>
      </c>
      <c r="BA92" s="2">
        <v>-4.9058999999999995E-7</v>
      </c>
      <c r="BB92" s="2">
        <v>-1.5907999999999999E-8</v>
      </c>
      <c r="BC92" s="2">
        <v>-3.5566000000000002E-8</v>
      </c>
      <c r="BD92">
        <v>1.2137</v>
      </c>
      <c r="BE92">
        <v>7.8155999999999999</v>
      </c>
      <c r="BF92" s="2">
        <v>9.9999999999999995E-7</v>
      </c>
      <c r="BG92">
        <v>-3.2136999999999998</v>
      </c>
      <c r="BJ92" s="2">
        <v>-2.2736999999999999E-13</v>
      </c>
      <c r="BK92">
        <v>0.81137000000000004</v>
      </c>
      <c r="BL92">
        <v>-2.7837000000000001</v>
      </c>
      <c r="BM92" s="2">
        <v>-4.4991999999999999E-7</v>
      </c>
      <c r="BN92" s="2">
        <v>-1.4571E-8</v>
      </c>
      <c r="BO92" s="2">
        <v>-3.3407999999999997E-8</v>
      </c>
      <c r="BP92">
        <v>0.78368000000000004</v>
      </c>
      <c r="BQ92">
        <v>7.8155999999999999</v>
      </c>
      <c r="BR92" s="2">
        <v>9.9999999999999995E-7</v>
      </c>
      <c r="BS92">
        <v>-2.7837000000000001</v>
      </c>
      <c r="BV92">
        <v>0</v>
      </c>
      <c r="BW92">
        <v>0.79427999999999999</v>
      </c>
      <c r="BX92">
        <v>-2.2444000000000002</v>
      </c>
      <c r="BY92" s="2">
        <v>-2.8316E-7</v>
      </c>
      <c r="BZ92" s="2">
        <v>-8.7210000000000008E-9</v>
      </c>
      <c r="CA92" s="2">
        <v>-1.5942000000000001E-8</v>
      </c>
      <c r="CB92">
        <v>0.24445</v>
      </c>
      <c r="CC92">
        <v>8.9366000000000003</v>
      </c>
      <c r="CD92" s="2">
        <v>9.9999999999999995E-7</v>
      </c>
      <c r="CE92">
        <v>-2.2444000000000002</v>
      </c>
      <c r="CH92" s="2">
        <v>-1.1368999999999999E-13</v>
      </c>
      <c r="CI92">
        <v>0.87966</v>
      </c>
      <c r="CJ92">
        <v>-2.0855000000000001</v>
      </c>
      <c r="CK92" s="2">
        <v>-1.9418000000000001E-7</v>
      </c>
      <c r="CL92" s="2">
        <v>-6.8774000000000003E-9</v>
      </c>
      <c r="CM92" s="2">
        <v>-9.5004999999999996E-9</v>
      </c>
      <c r="CN92">
        <v>8.5491999999999999E-2</v>
      </c>
      <c r="CO92">
        <v>7.8155999999999999</v>
      </c>
      <c r="CP92" s="2">
        <v>9.9999999999999995E-7</v>
      </c>
      <c r="CQ92">
        <v>-2.0855000000000001</v>
      </c>
      <c r="CT92">
        <v>0</v>
      </c>
      <c r="CU92">
        <v>0.95350000000000001</v>
      </c>
      <c r="CV92">
        <v>-2.0007000000000001</v>
      </c>
      <c r="CW92" s="2">
        <v>-4.8729000000000004E-9</v>
      </c>
      <c r="CX92" s="2">
        <v>-2.7378999999999999E-10</v>
      </c>
      <c r="CY92" s="2">
        <v>-4.1474000000000001E-10</v>
      </c>
      <c r="CZ92">
        <v>6.9331999999999998E-4</v>
      </c>
      <c r="DA92">
        <v>10.172000000000001</v>
      </c>
      <c r="DB92" s="2">
        <v>9.9999999999999995E-7</v>
      </c>
      <c r="DC92">
        <v>-2.0007000000000001</v>
      </c>
    </row>
    <row r="93" spans="4:107" x14ac:dyDescent="0.25">
      <c r="D93">
        <v>72</v>
      </c>
      <c r="E93">
        <v>36</v>
      </c>
      <c r="F93" s="2">
        <f>E93^2*$G$12/(4*$F$12*$E$12)</f>
        <v>0.86399999999999988</v>
      </c>
      <c r="G93">
        <f t="shared" si="9"/>
        <v>0.2770853565089294</v>
      </c>
      <c r="H93" s="2">
        <f>$D$12/(4*PI()*$E$12)*G93</f>
        <v>5.1041092762472443E-2</v>
      </c>
      <c r="I93" s="1">
        <f t="shared" si="13"/>
        <v>-0.18662399999999996</v>
      </c>
      <c r="J93" s="1">
        <f t="shared" si="13"/>
        <v>3.5831807999999993E-2</v>
      </c>
      <c r="K93" s="1">
        <f t="shared" si="13"/>
        <v>-5.8047528959999971E-3</v>
      </c>
      <c r="L93" s="1">
        <f t="shared" si="13"/>
        <v>8.0244904034303957E-4</v>
      </c>
      <c r="M93" s="1">
        <f t="shared" si="13"/>
        <v>-9.6293884841164743E-5</v>
      </c>
      <c r="N93" s="1">
        <f t="shared" si="13"/>
        <v>1.0187499979930571E-5</v>
      </c>
      <c r="O93" s="1">
        <f t="shared" si="13"/>
        <v>-9.6271874810343876E-7</v>
      </c>
      <c r="P93" s="1">
        <f t="shared" si="13"/>
        <v>8.2151999838160082E-8</v>
      </c>
      <c r="Q93" s="1">
        <f t="shared" si="13"/>
        <v>-6.3881395074153289E-9</v>
      </c>
      <c r="R93" s="1">
        <f t="shared" si="13"/>
        <v>4.5614483755428459E-10</v>
      </c>
      <c r="S93" s="1">
        <f t="shared" si="16"/>
        <v>-3.0105559278582774E-11</v>
      </c>
      <c r="T93" s="1">
        <f t="shared" si="16"/>
        <v>1.8469493408304508E-12</v>
      </c>
      <c r="U93" s="1">
        <f t="shared" si="16"/>
        <v>-1.0584150508269195E-13</v>
      </c>
      <c r="V93" s="1">
        <f t="shared" si="16"/>
        <v>5.6900393132455195E-15</v>
      </c>
      <c r="W93" s="1">
        <f t="shared" si="16"/>
        <v>-2.8805824023305432E-16</v>
      </c>
      <c r="X93" s="1">
        <f t="shared" si="16"/>
        <v>1.377895194803371E-17</v>
      </c>
      <c r="Y93" s="1">
        <f t="shared" si="16"/>
        <v>-6.2464582164419492E-19</v>
      </c>
      <c r="Z93" s="1">
        <f t="shared" si="16"/>
        <v>2.6909949634932184E-20</v>
      </c>
      <c r="AG93">
        <v>81</v>
      </c>
      <c r="AH93">
        <f t="shared" ca="1" si="14"/>
        <v>7.8155999999999999</v>
      </c>
      <c r="AI93">
        <f t="shared" ca="1" si="15"/>
        <v>8.5491999999999999E-2</v>
      </c>
      <c r="AL93" s="2">
        <v>2.2736999999999999E-13</v>
      </c>
      <c r="AM93">
        <v>0.79725000000000001</v>
      </c>
      <c r="AN93">
        <v>-3.2250999999999999</v>
      </c>
      <c r="AO93" s="2">
        <v>-4.6762E-7</v>
      </c>
      <c r="AP93" s="2">
        <v>-1.2210999999999999E-8</v>
      </c>
      <c r="AQ93" s="2">
        <v>-3.3053999999999999E-8</v>
      </c>
      <c r="AR93">
        <v>1.2251000000000001</v>
      </c>
      <c r="AS93">
        <v>8.3623999999999992</v>
      </c>
      <c r="AT93" s="2">
        <v>9.9999999999999995E-7</v>
      </c>
      <c r="AU93">
        <v>-3.2250999999999999</v>
      </c>
      <c r="AX93">
        <v>0</v>
      </c>
      <c r="AY93">
        <v>0.81588000000000005</v>
      </c>
      <c r="AZ93">
        <v>-3.1938</v>
      </c>
      <c r="BA93" s="2">
        <v>-4.8424E-7</v>
      </c>
      <c r="BB93" s="2">
        <v>-1.4101999999999999E-8</v>
      </c>
      <c r="BC93" s="2">
        <v>-3.2835000000000003E-8</v>
      </c>
      <c r="BD93">
        <v>1.1938</v>
      </c>
      <c r="BE93">
        <v>8.1504999999999992</v>
      </c>
      <c r="BF93" s="2">
        <v>9.9999999999999995E-7</v>
      </c>
      <c r="BG93">
        <v>-3.1938</v>
      </c>
      <c r="BJ93" s="2">
        <v>2.2736999999999999E-13</v>
      </c>
      <c r="BK93">
        <v>0.81137000000000004</v>
      </c>
      <c r="BL93">
        <v>-2.7837000000000001</v>
      </c>
      <c r="BM93" s="2">
        <v>-4.4991999999999999E-7</v>
      </c>
      <c r="BN93" s="2">
        <v>-1.4571E-8</v>
      </c>
      <c r="BO93" s="2">
        <v>-3.3407999999999997E-8</v>
      </c>
      <c r="BP93">
        <v>0.78368000000000004</v>
      </c>
      <c r="BQ93">
        <v>7.8155999999999999</v>
      </c>
      <c r="BR93" s="2">
        <v>9.9999999999999995E-7</v>
      </c>
      <c r="BS93">
        <v>-2.7837000000000001</v>
      </c>
      <c r="BV93" s="2">
        <v>2.2736999999999999E-13</v>
      </c>
      <c r="BW93">
        <v>0.78659000000000001</v>
      </c>
      <c r="BX93">
        <v>-2.2349000000000001</v>
      </c>
      <c r="BY93" s="2">
        <v>-2.6618999999999998E-7</v>
      </c>
      <c r="BZ93" s="2">
        <v>-9.4147000000000006E-9</v>
      </c>
      <c r="CA93" s="2">
        <v>-1.372E-8</v>
      </c>
      <c r="CB93">
        <v>0.2349</v>
      </c>
      <c r="CC93">
        <v>9.2197999999999993</v>
      </c>
      <c r="CD93" s="2">
        <v>9.9999999999999995E-7</v>
      </c>
      <c r="CE93">
        <v>-2.2349000000000001</v>
      </c>
      <c r="CH93">
        <v>0</v>
      </c>
      <c r="CI93">
        <v>0.87966</v>
      </c>
      <c r="CJ93">
        <v>-2.0855000000000001</v>
      </c>
      <c r="CK93" s="2">
        <v>-1.9418000000000001E-7</v>
      </c>
      <c r="CL93" s="2">
        <v>-6.8774000000000003E-9</v>
      </c>
      <c r="CM93" s="2">
        <v>-9.5004999999999996E-9</v>
      </c>
      <c r="CN93">
        <v>8.5491999999999999E-2</v>
      </c>
      <c r="CO93">
        <v>7.8155999999999999</v>
      </c>
      <c r="CP93" s="2">
        <v>9.9999999999999995E-7</v>
      </c>
      <c r="CQ93">
        <v>-2.0855000000000001</v>
      </c>
      <c r="CT93">
        <v>0</v>
      </c>
      <c r="CU93">
        <v>0.95350000000000001</v>
      </c>
      <c r="CV93">
        <v>-2.0007000000000001</v>
      </c>
      <c r="CW93" s="2">
        <v>-4.873E-9</v>
      </c>
      <c r="CX93" s="2">
        <v>-2.7378999999999999E-10</v>
      </c>
      <c r="CY93" s="2">
        <v>-4.1474000000000001E-10</v>
      </c>
      <c r="CZ93">
        <v>6.9331999999999998E-4</v>
      </c>
      <c r="DA93">
        <v>10.172000000000001</v>
      </c>
      <c r="DB93" s="2">
        <v>9.9999999999999995E-7</v>
      </c>
      <c r="DC93">
        <v>-2.0007000000000001</v>
      </c>
    </row>
    <row r="94" spans="4:107" x14ac:dyDescent="0.25">
      <c r="D94">
        <v>73</v>
      </c>
      <c r="E94">
        <v>36.5</v>
      </c>
      <c r="F94" s="2">
        <f>E94^2*$G$12/(4*$F$12*$E$12)</f>
        <v>0.88816666666666644</v>
      </c>
      <c r="G94">
        <f t="shared" si="9"/>
        <v>0.26559706590749921</v>
      </c>
      <c r="H94" s="2">
        <f>$D$12/(4*PI()*$E$12)*G94</f>
        <v>4.8924867951252789E-2</v>
      </c>
      <c r="I94" s="1">
        <f t="shared" si="13"/>
        <v>-0.19721000694444435</v>
      </c>
      <c r="J94" s="1">
        <f t="shared" si="13"/>
        <v>3.892341211136828E-2</v>
      </c>
      <c r="K94" s="1">
        <f t="shared" si="13"/>
        <v>-6.4819644731712979E-3</v>
      </c>
      <c r="L94" s="1">
        <f t="shared" si="13"/>
        <v>9.2113036473412901E-4</v>
      </c>
      <c r="M94" s="1">
        <f t="shared" si="13"/>
        <v>-1.1362740077935584E-4</v>
      </c>
      <c r="N94" s="1">
        <f t="shared" si="13"/>
        <v>1.2357559566391573E-5</v>
      </c>
      <c r="O94" s="1">
        <f t="shared" si="13"/>
        <v>-1.2004532408987104E-6</v>
      </c>
      <c r="P94" s="1">
        <f t="shared" si="13"/>
        <v>1.0530395589710661E-7</v>
      </c>
      <c r="Q94" s="1">
        <f t="shared" si="13"/>
        <v>-8.4174717146352139E-9</v>
      </c>
      <c r="R94" s="1">
        <f t="shared" si="13"/>
        <v>6.1786097475607496E-10</v>
      </c>
      <c r="S94" s="1">
        <f t="shared" si="16"/>
        <v>-4.1919435739845312E-11</v>
      </c>
      <c r="T94" s="1">
        <f t="shared" si="16"/>
        <v>2.6436529355933213E-12</v>
      </c>
      <c r="U94" s="1">
        <f t="shared" si="16"/>
        <v>-1.5573498675093407E-13</v>
      </c>
      <c r="V94" s="1">
        <f t="shared" si="16"/>
        <v>8.6064921641038402E-15</v>
      </c>
      <c r="W94" s="1">
        <f t="shared" si="16"/>
        <v>-4.4789059318856795E-16</v>
      </c>
      <c r="X94" s="1">
        <f t="shared" si="16"/>
        <v>2.2023612190098065E-17</v>
      </c>
      <c r="Y94" s="1">
        <f t="shared" si="16"/>
        <v>-1.0263297835069721E-18</v>
      </c>
      <c r="Z94" s="1">
        <f t="shared" si="16"/>
        <v>4.54513414097672E-20</v>
      </c>
      <c r="AG94">
        <v>82</v>
      </c>
      <c r="AH94">
        <f t="shared" ca="1" si="14"/>
        <v>7.8155999999999999</v>
      </c>
      <c r="AI94">
        <f t="shared" ca="1" si="15"/>
        <v>8.5491999999999999E-2</v>
      </c>
      <c r="AL94" s="2">
        <v>2.2736999999999999E-13</v>
      </c>
      <c r="AM94">
        <v>0.78705000000000003</v>
      </c>
      <c r="AN94">
        <v>-3.2113</v>
      </c>
      <c r="AO94" s="2">
        <v>-4.4815E-7</v>
      </c>
      <c r="AP94" s="2">
        <v>-1.2527E-8</v>
      </c>
      <c r="AQ94" s="2">
        <v>-3.0298999999999999E-8</v>
      </c>
      <c r="AR94">
        <v>1.2113</v>
      </c>
      <c r="AS94">
        <v>8.6050000000000004</v>
      </c>
      <c r="AT94" s="2">
        <v>9.9999999999999995E-7</v>
      </c>
      <c r="AU94">
        <v>-3.2113</v>
      </c>
      <c r="AX94" s="2">
        <v>2.2736999999999999E-13</v>
      </c>
      <c r="AY94">
        <v>0.80822000000000005</v>
      </c>
      <c r="AZ94">
        <v>-3.181</v>
      </c>
      <c r="BA94" s="2">
        <v>-4.6757E-7</v>
      </c>
      <c r="BB94" s="2">
        <v>-1.2102999999999999E-8</v>
      </c>
      <c r="BC94" s="2">
        <v>-3.0023999999999998E-8</v>
      </c>
      <c r="BD94">
        <v>1.181</v>
      </c>
      <c r="BE94">
        <v>8.3623999999999992</v>
      </c>
      <c r="BF94" s="2">
        <v>9.9999999999999995E-7</v>
      </c>
      <c r="BG94">
        <v>-3.181</v>
      </c>
      <c r="BJ94" s="2">
        <v>-2.2736999999999999E-13</v>
      </c>
      <c r="BK94">
        <v>0.81213999999999997</v>
      </c>
      <c r="BL94">
        <v>-2.7700999999999998</v>
      </c>
      <c r="BM94" s="2">
        <v>-4.4260000000000001E-7</v>
      </c>
      <c r="BN94" s="2">
        <v>-1.3432000000000001E-8</v>
      </c>
      <c r="BO94" s="2">
        <v>-3.2087000000000001E-8</v>
      </c>
      <c r="BP94">
        <v>0.77009000000000005</v>
      </c>
      <c r="BQ94">
        <v>8.0670999999999999</v>
      </c>
      <c r="BR94" s="2">
        <v>9.9999999999999995E-7</v>
      </c>
      <c r="BS94">
        <v>-2.7700999999999998</v>
      </c>
      <c r="BV94" s="2">
        <v>-2.2736999999999999E-13</v>
      </c>
      <c r="BW94">
        <v>0.79413</v>
      </c>
      <c r="BX94">
        <v>-2.2242000000000002</v>
      </c>
      <c r="BY94" s="2">
        <v>-2.5913000000000002E-7</v>
      </c>
      <c r="BZ94" s="2">
        <v>-1.0028000000000001E-8</v>
      </c>
      <c r="CA94" s="2">
        <v>-1.247E-8</v>
      </c>
      <c r="CB94">
        <v>0.22422</v>
      </c>
      <c r="CC94">
        <v>9.5394000000000005</v>
      </c>
      <c r="CD94" s="2">
        <v>9.9999999999999995E-7</v>
      </c>
      <c r="CE94">
        <v>-2.2242000000000002</v>
      </c>
      <c r="CH94">
        <v>0</v>
      </c>
      <c r="CI94">
        <v>0.87966</v>
      </c>
      <c r="CJ94">
        <v>-2.0855000000000001</v>
      </c>
      <c r="CK94" s="2">
        <v>-1.9418000000000001E-7</v>
      </c>
      <c r="CL94" s="2">
        <v>-6.8774000000000003E-9</v>
      </c>
      <c r="CM94" s="2">
        <v>-9.5004999999999996E-9</v>
      </c>
      <c r="CN94">
        <v>8.5491999999999999E-2</v>
      </c>
      <c r="CO94">
        <v>7.8155999999999999</v>
      </c>
      <c r="CP94" s="2">
        <v>9.9999999999999995E-7</v>
      </c>
      <c r="CQ94">
        <v>-2.0855000000000001</v>
      </c>
      <c r="CT94" s="2">
        <v>8.8817999999999997E-16</v>
      </c>
      <c r="CU94">
        <v>0.95350000000000001</v>
      </c>
      <c r="CV94">
        <v>-2.0007000000000001</v>
      </c>
      <c r="CW94" s="2">
        <v>-4.8702E-9</v>
      </c>
      <c r="CX94" s="2">
        <v>-2.7363000000000002E-10</v>
      </c>
      <c r="CY94" s="2">
        <v>-4.1442E-10</v>
      </c>
      <c r="CZ94">
        <v>6.9284000000000001E-4</v>
      </c>
      <c r="DA94">
        <v>10.173</v>
      </c>
      <c r="DB94" s="2">
        <v>9.9999999999999995E-7</v>
      </c>
      <c r="DC94">
        <v>-2.0007000000000001</v>
      </c>
    </row>
    <row r="95" spans="4:107" x14ac:dyDescent="0.25">
      <c r="D95">
        <v>74</v>
      </c>
      <c r="E95">
        <v>37</v>
      </c>
      <c r="F95" s="2">
        <f>E95^2*$G$12/(4*$F$12*$E$12)</f>
        <v>0.91266666666666652</v>
      </c>
      <c r="G95">
        <f t="shared" si="9"/>
        <v>0.25453749301767992</v>
      </c>
      <c r="H95" s="2">
        <f>$D$12/(4*PI()*$E$12)*G95</f>
        <v>4.6887615990720548E-2</v>
      </c>
      <c r="I95" s="1">
        <f t="shared" si="13"/>
        <v>-0.20824011111111104</v>
      </c>
      <c r="J95" s="1">
        <f t="shared" si="13"/>
        <v>4.2234179572016445E-2</v>
      </c>
      <c r="K95" s="1">
        <f t="shared" si="13"/>
        <v>-7.2273239792613117E-3</v>
      </c>
      <c r="L95" s="1">
        <f t="shared" si="13"/>
        <v>1.0553820296115982E-3</v>
      </c>
      <c r="M95" s="1">
        <f t="shared" si="13"/>
        <v>-1.3377944430909979E-4</v>
      </c>
      <c r="N95" s="1">
        <f t="shared" si="13"/>
        <v>1.495053544972715E-5</v>
      </c>
      <c r="O95" s="1">
        <f t="shared" si="13"/>
        <v>-1.492406054320159E-6</v>
      </c>
      <c r="P95" s="1">
        <f t="shared" si="13"/>
        <v>1.3452535890464508E-7</v>
      </c>
      <c r="Q95" s="1">
        <f t="shared" si="13"/>
        <v>-1.1049912980427547E-8</v>
      </c>
      <c r="R95" s="1">
        <f t="shared" si="13"/>
        <v>8.3346175593417683E-10</v>
      </c>
      <c r="S95" s="1">
        <f t="shared" si="16"/>
        <v>-5.8106947141725761E-11</v>
      </c>
      <c r="T95" s="1">
        <f t="shared" si="16"/>
        <v>3.7656052372555053E-12</v>
      </c>
      <c r="U95" s="1">
        <f t="shared" si="16"/>
        <v>-2.2794719866474904E-13</v>
      </c>
      <c r="V95" s="1">
        <f t="shared" si="16"/>
        <v>1.2944699287729124E-14</v>
      </c>
      <c r="W95" s="1">
        <f t="shared" si="16"/>
        <v>-6.922380205039519E-16</v>
      </c>
      <c r="X95" s="1">
        <f t="shared" si="16"/>
        <v>3.4977581548139701E-17</v>
      </c>
      <c r="Y95" s="1">
        <f t="shared" si="16"/>
        <v>-1.6749655460285083E-18</v>
      </c>
      <c r="Z95" s="1">
        <f t="shared" si="16"/>
        <v>7.6222531828687906E-20</v>
      </c>
      <c r="AG95">
        <v>83</v>
      </c>
      <c r="AH95">
        <f t="shared" ca="1" si="14"/>
        <v>8.2796000000000003</v>
      </c>
      <c r="AI95">
        <f t="shared" ca="1" si="15"/>
        <v>7.5745000000000007E-2</v>
      </c>
      <c r="AL95">
        <v>0</v>
      </c>
      <c r="AM95">
        <v>0.79778000000000004</v>
      </c>
      <c r="AN95">
        <v>-3.1926000000000001</v>
      </c>
      <c r="AO95" s="2">
        <v>-4.4241E-7</v>
      </c>
      <c r="AP95" s="2">
        <v>-1.3122999999999999E-8</v>
      </c>
      <c r="AQ95" s="2">
        <v>-2.8150999999999998E-8</v>
      </c>
      <c r="AR95">
        <v>1.1926000000000001</v>
      </c>
      <c r="AS95">
        <v>8.9366000000000003</v>
      </c>
      <c r="AT95" s="2">
        <v>9.9999999999999995E-7</v>
      </c>
      <c r="AU95">
        <v>-3.1926000000000001</v>
      </c>
      <c r="AX95">
        <v>0</v>
      </c>
      <c r="AY95">
        <v>0.80161000000000004</v>
      </c>
      <c r="AZ95">
        <v>-3.17</v>
      </c>
      <c r="BA95" s="2">
        <v>-4.5334000000000001E-7</v>
      </c>
      <c r="BB95" s="2">
        <v>-1.2406E-8</v>
      </c>
      <c r="BC95" s="2">
        <v>-2.7739999999999999E-8</v>
      </c>
      <c r="BD95">
        <v>1.17</v>
      </c>
      <c r="BE95">
        <v>8.5577000000000005</v>
      </c>
      <c r="BF95" s="2">
        <v>9.9999999999999995E-7</v>
      </c>
      <c r="BG95">
        <v>-3.17</v>
      </c>
      <c r="BJ95">
        <v>0</v>
      </c>
      <c r="BK95">
        <v>0.79898000000000002</v>
      </c>
      <c r="BL95">
        <v>-2.754</v>
      </c>
      <c r="BM95" s="2">
        <v>-4.2039999999999998E-7</v>
      </c>
      <c r="BN95" s="2">
        <v>-1.0921000000000001E-8</v>
      </c>
      <c r="BO95" s="2">
        <v>-2.9242000000000001E-8</v>
      </c>
      <c r="BP95">
        <v>0.75399000000000005</v>
      </c>
      <c r="BQ95">
        <v>8.3623999999999992</v>
      </c>
      <c r="BR95" s="2">
        <v>9.9999999999999995E-7</v>
      </c>
      <c r="BS95">
        <v>-2.754</v>
      </c>
      <c r="BV95" s="2">
        <v>-2.2736999999999999E-13</v>
      </c>
      <c r="BW95">
        <v>0.79413</v>
      </c>
      <c r="BX95">
        <v>-2.2242000000000002</v>
      </c>
      <c r="BY95" s="2">
        <v>-2.5913000000000002E-7</v>
      </c>
      <c r="BZ95" s="2">
        <v>-1.0028000000000001E-8</v>
      </c>
      <c r="CA95" s="2">
        <v>-1.247E-8</v>
      </c>
      <c r="CB95">
        <v>0.22422</v>
      </c>
      <c r="CC95">
        <v>9.5394000000000005</v>
      </c>
      <c r="CD95" s="2">
        <v>9.9999999999999995E-7</v>
      </c>
      <c r="CE95">
        <v>-2.2242000000000002</v>
      </c>
      <c r="CH95" s="2">
        <v>1.1368999999999999E-13</v>
      </c>
      <c r="CI95">
        <v>0.88812999999999998</v>
      </c>
      <c r="CJ95">
        <v>-2.0756999999999999</v>
      </c>
      <c r="CK95" s="2">
        <v>-1.7961E-7</v>
      </c>
      <c r="CL95" s="2">
        <v>-6.0237000000000002E-9</v>
      </c>
      <c r="CM95" s="2">
        <v>-8.3727000000000003E-9</v>
      </c>
      <c r="CN95">
        <v>7.5745000000000007E-2</v>
      </c>
      <c r="CO95">
        <v>8.2796000000000003</v>
      </c>
      <c r="CP95" s="2">
        <v>9.9999999999999995E-7</v>
      </c>
      <c r="CQ95">
        <v>-2.0756999999999999</v>
      </c>
      <c r="CT95">
        <v>0</v>
      </c>
      <c r="CU95">
        <v>0.95372999999999997</v>
      </c>
      <c r="CV95">
        <v>-2.0004</v>
      </c>
      <c r="CW95" s="2">
        <v>-3.0752999999999999E-9</v>
      </c>
      <c r="CX95" s="2">
        <v>-1.7266E-10</v>
      </c>
      <c r="CY95" s="2">
        <v>-2.4769E-10</v>
      </c>
      <c r="CZ95">
        <v>4.3249E-4</v>
      </c>
      <c r="DA95">
        <v>10.837</v>
      </c>
      <c r="DB95" s="2">
        <v>9.9999999999999995E-7</v>
      </c>
      <c r="DC95">
        <v>-2.0004</v>
      </c>
    </row>
    <row r="96" spans="4:107" x14ac:dyDescent="0.25">
      <c r="D96">
        <v>75</v>
      </c>
      <c r="E96">
        <v>37.5</v>
      </c>
      <c r="F96" s="2">
        <f>E96^2*$G$12/(4*$F$12*$E$12)</f>
        <v>0.93749999999999989</v>
      </c>
      <c r="G96">
        <f t="shared" si="9"/>
        <v>0.24389221659088259</v>
      </c>
      <c r="H96" s="2">
        <f>$D$12/(4*PI()*$E$12)*G96</f>
        <v>4.4926680384349688E-2</v>
      </c>
      <c r="I96" s="1">
        <f t="shared" si="13"/>
        <v>-0.21972656249999994</v>
      </c>
      <c r="J96" s="1">
        <f t="shared" si="13"/>
        <v>4.5776367187499979E-2</v>
      </c>
      <c r="K96" s="1">
        <f t="shared" si="13"/>
        <v>-8.0466270446777292E-3</v>
      </c>
      <c r="L96" s="1">
        <f t="shared" si="13"/>
        <v>1.2069940567016593E-3</v>
      </c>
      <c r="M96" s="1">
        <f t="shared" si="13"/>
        <v>-1.5716068446636186E-4</v>
      </c>
      <c r="N96" s="1">
        <f t="shared" si="13"/>
        <v>1.8041405104556842E-5</v>
      </c>
      <c r="O96" s="1">
        <f t="shared" si="13"/>
        <v>-1.8499487656039731E-6</v>
      </c>
      <c r="P96" s="1">
        <f t="shared" si="13"/>
        <v>1.7129155237073823E-7</v>
      </c>
      <c r="Q96" s="1">
        <f t="shared" si="13"/>
        <v>-1.4452724731281038E-8</v>
      </c>
      <c r="R96" s="1">
        <f t="shared" si="13"/>
        <v>1.1197875566591712E-9</v>
      </c>
      <c r="S96" s="1">
        <f t="shared" si="16"/>
        <v>-8.0193119291997904E-11</v>
      </c>
      <c r="T96" s="1">
        <f t="shared" si="16"/>
        <v>5.3382993611537058E-12</v>
      </c>
      <c r="U96" s="1">
        <f t="shared" si="16"/>
        <v>-3.3194144624520811E-13</v>
      </c>
      <c r="V96" s="1">
        <f t="shared" si="16"/>
        <v>1.9363251030970468E-14</v>
      </c>
      <c r="W96" s="1">
        <f t="shared" si="16"/>
        <v>-1.0636551469649303E-15</v>
      </c>
      <c r="X96" s="1">
        <f t="shared" si="16"/>
        <v>5.5207014548352778E-17</v>
      </c>
      <c r="Y96" s="1">
        <f t="shared" si="16"/>
        <v>-2.7156228221122603E-18</v>
      </c>
      <c r="Z96" s="1">
        <f t="shared" si="16"/>
        <v>1.2694220255718665E-19</v>
      </c>
      <c r="AG96">
        <v>84</v>
      </c>
      <c r="AH96">
        <f t="shared" ca="1" si="14"/>
        <v>8.3623999999999992</v>
      </c>
      <c r="AI96">
        <f t="shared" ca="1" si="15"/>
        <v>7.3986999999999997E-2</v>
      </c>
      <c r="AL96">
        <v>0</v>
      </c>
      <c r="AM96">
        <v>0.79778000000000004</v>
      </c>
      <c r="AN96">
        <v>-3.1926000000000001</v>
      </c>
      <c r="AO96" s="2">
        <v>-4.4241E-7</v>
      </c>
      <c r="AP96" s="2">
        <v>-1.3122999999999999E-8</v>
      </c>
      <c r="AQ96" s="2">
        <v>-2.8150999999999998E-8</v>
      </c>
      <c r="AR96">
        <v>1.1926000000000001</v>
      </c>
      <c r="AS96">
        <v>8.9366000000000003</v>
      </c>
      <c r="AT96" s="2">
        <v>9.9999999999999995E-7</v>
      </c>
      <c r="AU96">
        <v>-3.1926000000000001</v>
      </c>
      <c r="AX96">
        <v>0</v>
      </c>
      <c r="AY96">
        <v>0.81872999999999996</v>
      </c>
      <c r="AZ96">
        <v>-3.1488999999999998</v>
      </c>
      <c r="BA96" s="2">
        <v>-4.488E-7</v>
      </c>
      <c r="BB96" s="2">
        <v>-1.3249E-8</v>
      </c>
      <c r="BC96" s="2">
        <v>-2.5104999999999999E-8</v>
      </c>
      <c r="BD96">
        <v>1.1489</v>
      </c>
      <c r="BE96">
        <v>8.9366000000000003</v>
      </c>
      <c r="BF96" s="2">
        <v>9.9999999999999995E-7</v>
      </c>
      <c r="BG96">
        <v>-3.1488999999999998</v>
      </c>
      <c r="BJ96" s="2">
        <v>2.2736999999999999E-13</v>
      </c>
      <c r="BK96">
        <v>0.78749000000000002</v>
      </c>
      <c r="BL96">
        <v>-2.7399</v>
      </c>
      <c r="BM96" s="2">
        <v>-4.0083000000000002E-7</v>
      </c>
      <c r="BN96" s="2">
        <v>-1.1285999999999999E-8</v>
      </c>
      <c r="BO96" s="2">
        <v>-2.6729000000000001E-8</v>
      </c>
      <c r="BP96">
        <v>0.73992000000000002</v>
      </c>
      <c r="BQ96">
        <v>8.6379000000000001</v>
      </c>
      <c r="BR96" s="2">
        <v>9.9999999999999995E-7</v>
      </c>
      <c r="BS96">
        <v>-2.7399</v>
      </c>
      <c r="BV96" s="2">
        <v>2.2736999999999999E-13</v>
      </c>
      <c r="BW96">
        <v>0.79413</v>
      </c>
      <c r="BX96">
        <v>-2.2242000000000002</v>
      </c>
      <c r="BY96" s="2">
        <v>-2.5913000000000002E-7</v>
      </c>
      <c r="BZ96" s="2">
        <v>-1.0028000000000001E-8</v>
      </c>
      <c r="CA96" s="2">
        <v>-1.247E-8</v>
      </c>
      <c r="CB96">
        <v>0.22422</v>
      </c>
      <c r="CC96">
        <v>9.5394000000000005</v>
      </c>
      <c r="CD96" s="2">
        <v>9.9999999999999995E-7</v>
      </c>
      <c r="CE96">
        <v>-2.2242000000000002</v>
      </c>
      <c r="CH96">
        <v>0</v>
      </c>
      <c r="CI96">
        <v>0.88766</v>
      </c>
      <c r="CJ96">
        <v>-2.0739999999999998</v>
      </c>
      <c r="CK96" s="2">
        <v>-1.7604000000000001E-7</v>
      </c>
      <c r="CL96" s="2">
        <v>-5.8297999999999999E-9</v>
      </c>
      <c r="CM96" s="2">
        <v>-7.8979000000000002E-9</v>
      </c>
      <c r="CN96">
        <v>7.3986999999999997E-2</v>
      </c>
      <c r="CO96">
        <v>8.3623999999999992</v>
      </c>
      <c r="CP96" s="2">
        <v>9.9999999999999995E-7</v>
      </c>
      <c r="CQ96">
        <v>-2.0739999999999998</v>
      </c>
      <c r="CT96">
        <v>0</v>
      </c>
      <c r="CU96">
        <v>0.95372999999999997</v>
      </c>
      <c r="CV96">
        <v>-2.0004</v>
      </c>
      <c r="CW96" s="2">
        <v>-3.0752999999999999E-9</v>
      </c>
      <c r="CX96" s="2">
        <v>-1.7266E-10</v>
      </c>
      <c r="CY96" s="2">
        <v>-2.4769E-10</v>
      </c>
      <c r="CZ96">
        <v>4.3249E-4</v>
      </c>
      <c r="DA96">
        <v>10.837</v>
      </c>
      <c r="DB96" s="2">
        <v>9.9999999999999995E-7</v>
      </c>
      <c r="DC96">
        <v>-2.0004</v>
      </c>
    </row>
    <row r="97" spans="4:107" x14ac:dyDescent="0.25">
      <c r="D97">
        <v>76</v>
      </c>
      <c r="E97">
        <v>38</v>
      </c>
      <c r="F97" s="2">
        <f>E97^2*$G$12/(4*$F$12*$E$12)</f>
        <v>0.96266666666666645</v>
      </c>
      <c r="G97">
        <f t="shared" si="9"/>
        <v>0.23364728571865834</v>
      </c>
      <c r="H97" s="2">
        <f>$D$12/(4*PI()*$E$12)*G97</f>
        <v>4.303949127561213E-2</v>
      </c>
      <c r="I97" s="1">
        <f t="shared" si="13"/>
        <v>-0.23168177777777768</v>
      </c>
      <c r="J97" s="1">
        <f t="shared" si="13"/>
        <v>4.9562738831275682E-2</v>
      </c>
      <c r="K97" s="1">
        <f t="shared" si="13"/>
        <v>-8.9460743590452606E-3</v>
      </c>
      <c r="L97" s="1">
        <f t="shared" si="13"/>
        <v>1.3779340132758777E-3</v>
      </c>
      <c r="M97" s="1">
        <f t="shared" si="13"/>
        <v>-1.8423488103429326E-4</v>
      </c>
      <c r="N97" s="1">
        <f t="shared" si="13"/>
        <v>2.1717156588858724E-5</v>
      </c>
      <c r="O97" s="1">
        <f t="shared" si="13"/>
        <v>-2.286635612501916E-6</v>
      </c>
      <c r="P97" s="1">
        <f t="shared" si="13"/>
        <v>2.1740917362651957E-7</v>
      </c>
      <c r="Q97" s="1">
        <f t="shared" si="13"/>
        <v>-1.8836330803001653E-8</v>
      </c>
      <c r="R97" s="1">
        <f t="shared" si="13"/>
        <v>1.4986039492856406E-9</v>
      </c>
      <c r="S97" s="1">
        <f t="shared" si="16"/>
        <v>-1.1020289412246814E-10</v>
      </c>
      <c r="T97" s="1">
        <f t="shared" si="16"/>
        <v>7.5329220881819629E-12</v>
      </c>
      <c r="U97" s="1">
        <f t="shared" si="16"/>
        <v>-4.809796375488156E-13</v>
      </c>
      <c r="V97" s="1">
        <f t="shared" si="16"/>
        <v>2.8810324007961037E-14</v>
      </c>
      <c r="W97" s="1">
        <f t="shared" si="16"/>
        <v>-1.6250823385740524E-15</v>
      </c>
      <c r="X97" s="1">
        <f t="shared" si="16"/>
        <v>8.6611078086308882E-17</v>
      </c>
      <c r="Y97" s="1">
        <f t="shared" si="16"/>
        <v>-4.3747505038327365E-18</v>
      </c>
      <c r="Z97" s="1">
        <f t="shared" si="16"/>
        <v>2.0998802418397128E-19</v>
      </c>
      <c r="AG97">
        <v>85</v>
      </c>
      <c r="AH97">
        <f t="shared" ca="1" si="14"/>
        <v>8.4456000000000007</v>
      </c>
      <c r="AI97">
        <f t="shared" ca="1" si="15"/>
        <v>7.2438000000000002E-2</v>
      </c>
      <c r="AL97">
        <v>0</v>
      </c>
      <c r="AM97">
        <v>0.79778000000000004</v>
      </c>
      <c r="AN97">
        <v>-3.1926000000000001</v>
      </c>
      <c r="AO97" s="2">
        <v>-4.4241E-7</v>
      </c>
      <c r="AP97" s="2">
        <v>-1.3122999999999999E-8</v>
      </c>
      <c r="AQ97" s="2">
        <v>-2.8150999999999998E-8</v>
      </c>
      <c r="AR97">
        <v>1.1926000000000001</v>
      </c>
      <c r="AS97">
        <v>8.9366000000000003</v>
      </c>
      <c r="AT97" s="2">
        <v>9.9999999999999995E-7</v>
      </c>
      <c r="AU97">
        <v>-3.1926000000000001</v>
      </c>
      <c r="AX97" s="2">
        <v>-1.1368999999999999E-13</v>
      </c>
      <c r="AY97">
        <v>0.81872999999999996</v>
      </c>
      <c r="AZ97">
        <v>-3.1488999999999998</v>
      </c>
      <c r="BA97" s="2">
        <v>-4.488E-7</v>
      </c>
      <c r="BB97" s="2">
        <v>-1.3249E-8</v>
      </c>
      <c r="BC97" s="2">
        <v>-2.5104999999999999E-8</v>
      </c>
      <c r="BD97">
        <v>1.1489</v>
      </c>
      <c r="BE97">
        <v>8.9366000000000003</v>
      </c>
      <c r="BF97" s="2">
        <v>9.9999999999999995E-7</v>
      </c>
      <c r="BG97">
        <v>-3.1488999999999998</v>
      </c>
      <c r="BJ97">
        <v>0</v>
      </c>
      <c r="BK97">
        <v>0.79266000000000003</v>
      </c>
      <c r="BL97">
        <v>-2.7248000000000001</v>
      </c>
      <c r="BM97" s="2">
        <v>-3.9467999999999998E-7</v>
      </c>
      <c r="BN97" s="2">
        <v>-1.1706000000000001E-8</v>
      </c>
      <c r="BO97" s="2">
        <v>-2.5284E-8</v>
      </c>
      <c r="BP97">
        <v>0.72480999999999995</v>
      </c>
      <c r="BQ97">
        <v>8.9366000000000003</v>
      </c>
      <c r="BR97" s="2">
        <v>9.9999999999999995E-7</v>
      </c>
      <c r="BS97">
        <v>-2.7248000000000001</v>
      </c>
      <c r="BV97" s="2">
        <v>2.2736999999999999E-13</v>
      </c>
      <c r="BW97">
        <v>0.80345</v>
      </c>
      <c r="BX97">
        <v>-2.2130999999999998</v>
      </c>
      <c r="BY97" s="2">
        <v>-2.5069999999999999E-7</v>
      </c>
      <c r="BZ97" s="2">
        <v>-9.7085000000000005E-9</v>
      </c>
      <c r="CA97" s="2">
        <v>-1.1247E-8</v>
      </c>
      <c r="CB97">
        <v>0.21307999999999999</v>
      </c>
      <c r="CC97">
        <v>9.9025999999999996</v>
      </c>
      <c r="CD97" s="2">
        <v>9.9999999999999995E-7</v>
      </c>
      <c r="CE97">
        <v>-2.2130999999999998</v>
      </c>
      <c r="CH97">
        <v>0</v>
      </c>
      <c r="CI97">
        <v>0.88724999999999998</v>
      </c>
      <c r="CJ97">
        <v>-2.0724</v>
      </c>
      <c r="CK97" s="2">
        <v>-1.7270999999999999E-7</v>
      </c>
      <c r="CL97" s="2">
        <v>-5.7526000000000002E-9</v>
      </c>
      <c r="CM97" s="2">
        <v>-7.5242999999999998E-9</v>
      </c>
      <c r="CN97">
        <v>7.2438000000000002E-2</v>
      </c>
      <c r="CO97">
        <v>8.4456000000000007</v>
      </c>
      <c r="CP97" s="2">
        <v>9.9999999999999995E-7</v>
      </c>
      <c r="CQ97">
        <v>-2.0724</v>
      </c>
      <c r="CT97" s="2">
        <v>-4.4408999999999998E-16</v>
      </c>
      <c r="CU97">
        <v>0.95386000000000004</v>
      </c>
      <c r="CV97">
        <v>-2.0003000000000002</v>
      </c>
      <c r="CW97" s="2">
        <v>-1.9246000000000002E-9</v>
      </c>
      <c r="CX97" s="2">
        <v>-9.5971999999999997E-11</v>
      </c>
      <c r="CY97" s="2">
        <v>-1.4923999999999999E-10</v>
      </c>
      <c r="CZ97">
        <v>2.6154999999999999E-4</v>
      </c>
      <c r="DA97">
        <v>11.534000000000001</v>
      </c>
      <c r="DB97" s="2">
        <v>9.9999999999999995E-7</v>
      </c>
      <c r="DC97">
        <v>-2.0003000000000002</v>
      </c>
    </row>
    <row r="98" spans="4:107" x14ac:dyDescent="0.25">
      <c r="D98">
        <v>77</v>
      </c>
      <c r="E98">
        <v>38.5</v>
      </c>
      <c r="F98" s="2">
        <f>E98^2*$G$12/(4*$F$12*$E$12)</f>
        <v>0.98816666666666653</v>
      </c>
      <c r="G98">
        <f t="shared" si="9"/>
        <v>0.22378920062435942</v>
      </c>
      <c r="H98" s="2">
        <f>$D$12/(4*PI()*$E$12)*G98</f>
        <v>4.1223561909665127E-2</v>
      </c>
      <c r="I98" s="1">
        <f t="shared" si="13"/>
        <v>-0.24411834027777771</v>
      </c>
      <c r="J98" s="1">
        <f t="shared" si="13"/>
        <v>5.3606579240997917E-2</v>
      </c>
      <c r="K98" s="1">
        <f t="shared" si="13"/>
        <v>-9.932294009996144E-3</v>
      </c>
      <c r="L98" s="1">
        <f t="shared" si="13"/>
        <v>1.5703618982737901E-3</v>
      </c>
      <c r="M98" s="1">
        <f t="shared" si="13"/>
        <v>-2.1552490034410418E-4</v>
      </c>
      <c r="N98" s="1">
        <f t="shared" si="13"/>
        <v>2.6078512941636601E-5</v>
      </c>
      <c r="O98" s="1">
        <f t="shared" si="13"/>
        <v>-2.8185846943144366E-6</v>
      </c>
      <c r="P98" s="1">
        <f t="shared" si="13"/>
        <v>2.7508458687391429E-7</v>
      </c>
      <c r="Q98" s="1">
        <f t="shared" si="13"/>
        <v>-2.4464647733631565E-8</v>
      </c>
      <c r="R98" s="1">
        <f t="shared" si="13"/>
        <v>1.9979462315799105E-9</v>
      </c>
      <c r="S98" s="1">
        <f t="shared" si="16"/>
        <v>-1.5081487879329881E-10</v>
      </c>
      <c r="T98" s="1">
        <f t="shared" si="16"/>
        <v>1.0582028596041048E-11</v>
      </c>
      <c r="U98" s="1">
        <f t="shared" si="16"/>
        <v>-6.9356379089885685E-13</v>
      </c>
      <c r="V98" s="1">
        <f t="shared" si="16"/>
        <v>4.2644411872111482E-14</v>
      </c>
      <c r="W98" s="1">
        <f t="shared" si="16"/>
        <v>-2.4691281053686425E-15</v>
      </c>
      <c r="X98" s="1">
        <f t="shared" si="16"/>
        <v>1.3508152744388168E-16</v>
      </c>
      <c r="Y98" s="1">
        <f t="shared" si="16"/>
        <v>-7.0037409442650025E-18</v>
      </c>
      <c r="Z98" s="1">
        <f t="shared" si="16"/>
        <v>3.4508459882449194E-19</v>
      </c>
      <c r="AG98">
        <v>86</v>
      </c>
      <c r="AH98">
        <f t="shared" ca="1" si="14"/>
        <v>8.9366000000000003</v>
      </c>
      <c r="AI98">
        <f t="shared" ca="1" si="15"/>
        <v>6.3377000000000003E-2</v>
      </c>
      <c r="AL98" s="2">
        <v>-2.2736999999999999E-13</v>
      </c>
      <c r="AM98">
        <v>0.79010999999999998</v>
      </c>
      <c r="AN98">
        <v>-3.181</v>
      </c>
      <c r="AO98" s="2">
        <v>-4.2546E-7</v>
      </c>
      <c r="AP98" s="2">
        <v>-1.4066E-8</v>
      </c>
      <c r="AQ98" s="2">
        <v>-2.5418E-8</v>
      </c>
      <c r="AR98">
        <v>1.181</v>
      </c>
      <c r="AS98">
        <v>9.1547000000000001</v>
      </c>
      <c r="AT98" s="2">
        <v>9.9999999999999995E-7</v>
      </c>
      <c r="AU98">
        <v>-3.181</v>
      </c>
      <c r="AX98">
        <v>0</v>
      </c>
      <c r="AY98">
        <v>0.81411999999999995</v>
      </c>
      <c r="AZ98">
        <v>-3.14</v>
      </c>
      <c r="BA98" s="2">
        <v>-4.3691000000000001E-7</v>
      </c>
      <c r="BB98" s="2">
        <v>-1.4012E-8</v>
      </c>
      <c r="BC98" s="2">
        <v>-2.3094000000000002E-8</v>
      </c>
      <c r="BD98">
        <v>1.1399999999999999</v>
      </c>
      <c r="BE98">
        <v>9.1053999999999995</v>
      </c>
      <c r="BF98" s="2">
        <v>9.9999999999999995E-7</v>
      </c>
      <c r="BG98">
        <v>-3.14</v>
      </c>
      <c r="BJ98">
        <v>0</v>
      </c>
      <c r="BK98">
        <v>0.79266000000000003</v>
      </c>
      <c r="BL98">
        <v>-2.7248000000000001</v>
      </c>
      <c r="BM98" s="2">
        <v>-3.9467999999999998E-7</v>
      </c>
      <c r="BN98" s="2">
        <v>-1.1705E-8</v>
      </c>
      <c r="BO98" s="2">
        <v>-2.5284E-8</v>
      </c>
      <c r="BP98">
        <v>0.72480999999999995</v>
      </c>
      <c r="BQ98">
        <v>8.9366000000000003</v>
      </c>
      <c r="BR98" s="2">
        <v>9.9999999999999995E-7</v>
      </c>
      <c r="BS98">
        <v>-2.7248000000000001</v>
      </c>
      <c r="BV98">
        <v>0</v>
      </c>
      <c r="BW98">
        <v>0.79774</v>
      </c>
      <c r="BX98">
        <v>-2.2046999999999999</v>
      </c>
      <c r="BY98" s="2">
        <v>-2.3594000000000001E-7</v>
      </c>
      <c r="BZ98" s="2">
        <v>-9.1522999999999995E-9</v>
      </c>
      <c r="CA98" s="2">
        <v>-9.5459999999999999E-9</v>
      </c>
      <c r="CB98">
        <v>0.20474999999999999</v>
      </c>
      <c r="CC98">
        <v>10.172000000000001</v>
      </c>
      <c r="CD98" s="2">
        <v>9.9999999999999995E-7</v>
      </c>
      <c r="CE98">
        <v>-2.2046999999999999</v>
      </c>
      <c r="CH98">
        <v>0</v>
      </c>
      <c r="CI98">
        <v>0.89525999999999994</v>
      </c>
      <c r="CJ98">
        <v>-2.0634000000000001</v>
      </c>
      <c r="CK98" s="2">
        <v>-1.5786000000000001E-7</v>
      </c>
      <c r="CL98" s="2">
        <v>-5.4346000000000002E-9</v>
      </c>
      <c r="CM98" s="2">
        <v>-6.6558000000000001E-9</v>
      </c>
      <c r="CN98">
        <v>6.3377000000000003E-2</v>
      </c>
      <c r="CO98">
        <v>8.9366000000000003</v>
      </c>
      <c r="CP98" s="2">
        <v>9.9999999999999995E-7</v>
      </c>
      <c r="CQ98">
        <v>-2.0634000000000001</v>
      </c>
      <c r="CT98" s="2">
        <v>-4.4408999999999998E-16</v>
      </c>
      <c r="CU98">
        <v>0.95386000000000004</v>
      </c>
      <c r="CV98">
        <v>-2.0003000000000002</v>
      </c>
      <c r="CW98" s="2">
        <v>-1.924E-9</v>
      </c>
      <c r="CX98" s="2">
        <v>-9.5927999999999994E-11</v>
      </c>
      <c r="CY98" s="2">
        <v>-1.4916999999999999E-10</v>
      </c>
      <c r="CZ98">
        <v>2.6154999999999999E-4</v>
      </c>
      <c r="DA98">
        <v>11.535</v>
      </c>
      <c r="DB98" s="2">
        <v>9.9999999999999995E-7</v>
      </c>
      <c r="DC98">
        <v>-2.0003000000000002</v>
      </c>
    </row>
    <row r="99" spans="4:107" x14ac:dyDescent="0.25">
      <c r="D99">
        <v>78</v>
      </c>
      <c r="E99">
        <v>39</v>
      </c>
      <c r="F99" s="2">
        <f>E99^2*$G$12/(4*$F$12*$E$12)</f>
        <v>1.014</v>
      </c>
      <c r="G99">
        <f t="shared" si="9"/>
        <v>0.21430489468764105</v>
      </c>
      <c r="H99" s="2">
        <f>$D$12/(4*PI()*$E$12)*G99</f>
        <v>3.9476485322136733E-2</v>
      </c>
      <c r="I99" s="1">
        <f t="shared" si="13"/>
        <v>-0.25704900000000003</v>
      </c>
      <c r="J99" s="1">
        <f t="shared" si="13"/>
        <v>5.7921708000000009E-2</v>
      </c>
      <c r="K99" s="1">
        <f t="shared" si="13"/>
        <v>-1.1012364733500002E-2</v>
      </c>
      <c r="L99" s="1">
        <f t="shared" si="13"/>
        <v>1.7866460543630406E-3</v>
      </c>
      <c r="M99" s="1">
        <f t="shared" si="13"/>
        <v>-2.516193193227949E-4</v>
      </c>
      <c r="N99" s="1">
        <f t="shared" si="13"/>
        <v>3.1241876301222125E-5</v>
      </c>
      <c r="O99" s="1">
        <f t="shared" si="13"/>
        <v>-3.464919343532417E-6</v>
      </c>
      <c r="P99" s="1">
        <f t="shared" si="13"/>
        <v>3.4700525573746873E-7</v>
      </c>
      <c r="Q99" s="1">
        <f t="shared" si="13"/>
        <v>-3.1667699638601402E-8</v>
      </c>
      <c r="R99" s="1">
        <f t="shared" si="13"/>
        <v>2.653805573019985E-9</v>
      </c>
      <c r="S99" s="1">
        <f t="shared" si="16"/>
        <v>-2.0555935667683971E-10</v>
      </c>
      <c r="T99" s="1">
        <f t="shared" si="16"/>
        <v>1.4800273680732459E-11</v>
      </c>
      <c r="U99" s="1">
        <f t="shared" si="16"/>
        <v>-9.9539391662966982E-13</v>
      </c>
      <c r="V99" s="1">
        <f t="shared" si="16"/>
        <v>6.2802720179887976E-14</v>
      </c>
      <c r="W99" s="1">
        <f t="shared" si="16"/>
        <v>-3.7313647419378761E-15</v>
      </c>
      <c r="X99" s="1">
        <f t="shared" si="16"/>
        <v>2.0947287741591732E-16</v>
      </c>
      <c r="Y99" s="1">
        <f t="shared" si="16"/>
        <v>-1.1144732903998714E-17</v>
      </c>
      <c r="Z99" s="1">
        <f t="shared" si="16"/>
        <v>5.6347275613236706E-19</v>
      </c>
      <c r="AG99">
        <v>87</v>
      </c>
      <c r="AH99">
        <f t="shared" ca="1" si="14"/>
        <v>8.9366000000000003</v>
      </c>
      <c r="AI99">
        <f t="shared" ca="1" si="15"/>
        <v>6.3377000000000003E-2</v>
      </c>
      <c r="AL99">
        <v>0</v>
      </c>
      <c r="AM99">
        <v>0.81349000000000005</v>
      </c>
      <c r="AN99">
        <v>-3.1606000000000001</v>
      </c>
      <c r="AO99" s="2">
        <v>-4.2269999999999999E-7</v>
      </c>
      <c r="AP99" s="2">
        <v>-1.5755000000000001E-8</v>
      </c>
      <c r="AQ99" s="2">
        <v>-2.2627999999999999E-8</v>
      </c>
      <c r="AR99">
        <v>1.1606000000000001</v>
      </c>
      <c r="AS99">
        <v>9.5394000000000005</v>
      </c>
      <c r="AT99" s="2">
        <v>9.9999999999999995E-7</v>
      </c>
      <c r="AU99">
        <v>-3.1606000000000001</v>
      </c>
      <c r="AX99">
        <v>0</v>
      </c>
      <c r="AY99">
        <v>0.84392999999999996</v>
      </c>
      <c r="AZ99">
        <v>-3.1173000000000002</v>
      </c>
      <c r="BA99" s="2">
        <v>-4.3506999999999999E-7</v>
      </c>
      <c r="BB99" s="2">
        <v>-1.6169999999999999E-8</v>
      </c>
      <c r="BC99" s="2">
        <v>-2.0166E-8</v>
      </c>
      <c r="BD99">
        <v>1.1173</v>
      </c>
      <c r="BE99">
        <v>9.5394000000000005</v>
      </c>
      <c r="BF99" s="2">
        <v>9.9999999999999995E-7</v>
      </c>
      <c r="BG99">
        <v>-3.1173000000000002</v>
      </c>
      <c r="BJ99" s="2">
        <v>-4.5474999999999996E-13</v>
      </c>
      <c r="BK99">
        <v>0.78342000000000001</v>
      </c>
      <c r="BL99">
        <v>-2.7124999999999999</v>
      </c>
      <c r="BM99" s="2">
        <v>-3.7656999999999999E-7</v>
      </c>
      <c r="BN99" s="2">
        <v>-1.2712999999999999E-8</v>
      </c>
      <c r="BO99" s="2">
        <v>-2.2649E-8</v>
      </c>
      <c r="BP99">
        <v>0.71255000000000002</v>
      </c>
      <c r="BQ99">
        <v>9.1928000000000001</v>
      </c>
      <c r="BR99" s="2">
        <v>9.9999999999999995E-7</v>
      </c>
      <c r="BS99">
        <v>-2.7124999999999999</v>
      </c>
      <c r="BV99" s="2">
        <v>0</v>
      </c>
      <c r="BW99">
        <v>0.79774</v>
      </c>
      <c r="BX99">
        <v>-2.2046999999999999</v>
      </c>
      <c r="BY99" s="2">
        <v>-2.3594000000000001E-7</v>
      </c>
      <c r="BZ99" s="2">
        <v>-9.1522999999999995E-9</v>
      </c>
      <c r="CA99" s="2">
        <v>-9.5459999999999999E-9</v>
      </c>
      <c r="CB99">
        <v>0.20474999999999999</v>
      </c>
      <c r="CC99">
        <v>10.172000000000001</v>
      </c>
      <c r="CD99" s="2">
        <v>9.9999999999999995E-7</v>
      </c>
      <c r="CE99">
        <v>-2.2046999999999999</v>
      </c>
      <c r="CH99" s="2">
        <v>1.1368999999999999E-13</v>
      </c>
      <c r="CI99">
        <v>0.89525999999999994</v>
      </c>
      <c r="CJ99">
        <v>-2.0634000000000001</v>
      </c>
      <c r="CK99" s="2">
        <v>-1.5786000000000001E-7</v>
      </c>
      <c r="CL99" s="2">
        <v>-5.4346000000000002E-9</v>
      </c>
      <c r="CM99" s="2">
        <v>-6.6558000000000001E-9</v>
      </c>
      <c r="CN99">
        <v>6.3377000000000003E-2</v>
      </c>
      <c r="CO99">
        <v>8.9366000000000003</v>
      </c>
      <c r="CP99" s="2">
        <v>9.9999999999999995E-7</v>
      </c>
      <c r="CQ99">
        <v>-2.0634000000000001</v>
      </c>
      <c r="CT99">
        <v>0</v>
      </c>
      <c r="CU99">
        <v>0.95386000000000004</v>
      </c>
      <c r="CV99">
        <v>-2.0003000000000002</v>
      </c>
      <c r="CW99" s="2">
        <v>-1.9234999999999998E-9</v>
      </c>
      <c r="CX99" s="2">
        <v>-9.5915999999999995E-11</v>
      </c>
      <c r="CY99" s="2">
        <v>-1.4913000000000001E-10</v>
      </c>
      <c r="CZ99">
        <v>2.6154999999999999E-4</v>
      </c>
      <c r="DA99">
        <v>11.535</v>
      </c>
      <c r="DB99" s="2">
        <v>9.9999999999999995E-7</v>
      </c>
      <c r="DC99">
        <v>-2.0003000000000002</v>
      </c>
    </row>
    <row r="100" spans="4:107" x14ac:dyDescent="0.25">
      <c r="D100">
        <v>79</v>
      </c>
      <c r="E100">
        <v>39.5</v>
      </c>
      <c r="F100" s="2">
        <f>E100^2*$G$12/(4*$F$12*$E$12)</f>
        <v>1.0401666666666667</v>
      </c>
      <c r="G100">
        <f t="shared" si="9"/>
        <v>0.20518171759910031</v>
      </c>
      <c r="H100" s="2">
        <f>$D$12/(4*PI()*$E$12)*G100</f>
        <v>3.7795931236090451E-2</v>
      </c>
      <c r="I100" s="1">
        <f t="shared" si="13"/>
        <v>-0.27048667361111112</v>
      </c>
      <c r="J100" s="1">
        <f t="shared" si="13"/>
        <v>6.2522493703960902E-2</v>
      </c>
      <c r="K100" s="1">
        <f t="shared" si="13"/>
        <v>-1.2193840100200625E-2</v>
      </c>
      <c r="L100" s="1">
        <f t="shared" si="13"/>
        <v>2.0293801617427228E-3</v>
      </c>
      <c r="M100" s="1">
        <f t="shared" si="13"/>
        <v>-2.9317966642213733E-4</v>
      </c>
      <c r="N100" s="1">
        <f t="shared" si="13"/>
        <v>3.7341516288582836E-5</v>
      </c>
      <c r="O100" s="1">
        <f t="shared" si="13"/>
        <v>-4.2482781825503083E-6</v>
      </c>
      <c r="P100" s="1">
        <f t="shared" si="13"/>
        <v>4.3643628209541521E-7</v>
      </c>
      <c r="Q100" s="1">
        <f t="shared" si="13"/>
        <v>-4.0856982548362295E-8</v>
      </c>
      <c r="R100" s="1">
        <f t="shared" si="13"/>
        <v>3.51223730143704E-9</v>
      </c>
      <c r="S100" s="1">
        <f t="shared" si="16"/>
        <v>-2.7907245715388218E-10</v>
      </c>
      <c r="T100" s="1">
        <f t="shared" si="16"/>
        <v>2.0611730237838803E-11</v>
      </c>
      <c r="U100" s="1">
        <f t="shared" si="16"/>
        <v>-1.4220165896144351E-12</v>
      </c>
      <c r="V100" s="1">
        <f t="shared" si="16"/>
        <v>9.2035020371090108E-14</v>
      </c>
      <c r="W100" s="1">
        <f t="shared" si="16"/>
        <v>-5.6092828333591147E-15</v>
      </c>
      <c r="X100" s="1">
        <f t="shared" si="16"/>
        <v>3.2302222987768614E-16</v>
      </c>
      <c r="Y100" s="1">
        <f t="shared" si="16"/>
        <v>-1.7629469919409911E-17</v>
      </c>
      <c r="Z100" s="1">
        <f t="shared" si="16"/>
        <v>9.1433951606956155E-19</v>
      </c>
      <c r="AG100">
        <v>88</v>
      </c>
      <c r="AH100">
        <f t="shared" ca="1" si="14"/>
        <v>9.0114999999999998</v>
      </c>
      <c r="AI100">
        <f t="shared" ca="1" si="15"/>
        <v>6.2170999999999997E-2</v>
      </c>
      <c r="AL100" s="2">
        <v>-2.2736999999999999E-13</v>
      </c>
      <c r="AM100">
        <v>0.81349000000000005</v>
      </c>
      <c r="AN100">
        <v>-3.1606000000000001</v>
      </c>
      <c r="AO100" s="2">
        <v>-4.2269999999999999E-7</v>
      </c>
      <c r="AP100" s="2">
        <v>-1.5755000000000001E-8</v>
      </c>
      <c r="AQ100" s="2">
        <v>-2.2627999999999999E-8</v>
      </c>
      <c r="AR100">
        <v>1.1606000000000001</v>
      </c>
      <c r="AS100">
        <v>9.5394000000000005</v>
      </c>
      <c r="AT100" s="2">
        <v>9.9999999999999995E-7</v>
      </c>
      <c r="AU100">
        <v>-3.1606000000000001</v>
      </c>
      <c r="AX100">
        <v>0</v>
      </c>
      <c r="AY100">
        <v>0.84392999999999996</v>
      </c>
      <c r="AZ100">
        <v>-3.1173000000000002</v>
      </c>
      <c r="BA100" s="2">
        <v>-4.3506999999999999E-7</v>
      </c>
      <c r="BB100" s="2">
        <v>-1.6169999999999999E-8</v>
      </c>
      <c r="BC100" s="2">
        <v>-2.0166E-8</v>
      </c>
      <c r="BD100">
        <v>1.1173</v>
      </c>
      <c r="BE100">
        <v>9.5394000000000005</v>
      </c>
      <c r="BF100" s="2">
        <v>9.9999999999999995E-7</v>
      </c>
      <c r="BG100">
        <v>-3.1173000000000002</v>
      </c>
      <c r="BJ100" s="2">
        <v>-2.2736999999999999E-13</v>
      </c>
      <c r="BK100">
        <v>0.79847999999999997</v>
      </c>
      <c r="BL100">
        <v>-2.6960999999999999</v>
      </c>
      <c r="BM100" s="2">
        <v>-3.7220000000000001E-7</v>
      </c>
      <c r="BN100" s="2">
        <v>-1.3922000000000001E-8</v>
      </c>
      <c r="BO100" s="2">
        <v>-2.0738E-8</v>
      </c>
      <c r="BP100">
        <v>0.69611000000000001</v>
      </c>
      <c r="BQ100">
        <v>9.5394000000000005</v>
      </c>
      <c r="BR100" s="2">
        <v>9.9999999999999995E-7</v>
      </c>
      <c r="BS100">
        <v>-2.6960999999999999</v>
      </c>
      <c r="BV100" s="2">
        <v>2.2736999999999999E-13</v>
      </c>
      <c r="BW100">
        <v>0.79774</v>
      </c>
      <c r="BX100">
        <v>-2.2046999999999999</v>
      </c>
      <c r="BY100" s="2">
        <v>-2.3594000000000001E-7</v>
      </c>
      <c r="BZ100" s="2">
        <v>-9.1522999999999995E-9</v>
      </c>
      <c r="CA100" s="2">
        <v>-9.5459999999999999E-9</v>
      </c>
      <c r="CB100">
        <v>0.20474999999999999</v>
      </c>
      <c r="CC100">
        <v>10.172000000000001</v>
      </c>
      <c r="CD100" s="2">
        <v>9.9999999999999995E-7</v>
      </c>
      <c r="CE100">
        <v>-2.2046999999999999</v>
      </c>
      <c r="CH100">
        <v>0</v>
      </c>
      <c r="CI100">
        <v>0.89497000000000004</v>
      </c>
      <c r="CJ100">
        <v>-2.0621999999999998</v>
      </c>
      <c r="CK100" s="2">
        <v>-1.5463999999999999E-7</v>
      </c>
      <c r="CL100" s="2">
        <v>-5.4770999999999996E-9</v>
      </c>
      <c r="CM100" s="2">
        <v>-6.3192000000000003E-9</v>
      </c>
      <c r="CN100">
        <v>6.2170999999999997E-2</v>
      </c>
      <c r="CO100">
        <v>9.0114999999999998</v>
      </c>
      <c r="CP100" s="2">
        <v>9.9999999999999995E-7</v>
      </c>
      <c r="CQ100">
        <v>-2.0621999999999998</v>
      </c>
      <c r="CT100" s="2">
        <v>-4.4408999999999998E-16</v>
      </c>
      <c r="CU100">
        <v>0.95386000000000004</v>
      </c>
      <c r="CV100">
        <v>-2.0003000000000002</v>
      </c>
      <c r="CW100" s="2">
        <v>-1.924E-9</v>
      </c>
      <c r="CX100" s="2">
        <v>-9.5927999999999994E-11</v>
      </c>
      <c r="CY100" s="2">
        <v>-1.4916999999999999E-10</v>
      </c>
      <c r="CZ100">
        <v>2.6154999999999999E-4</v>
      </c>
      <c r="DA100">
        <v>11.535</v>
      </c>
      <c r="DB100" s="2">
        <v>9.9999999999999995E-7</v>
      </c>
      <c r="DC100">
        <v>-2.0003000000000002</v>
      </c>
    </row>
    <row r="101" spans="4:107" x14ac:dyDescent="0.25">
      <c r="D101">
        <v>80</v>
      </c>
      <c r="E101">
        <v>40</v>
      </c>
      <c r="F101" s="2">
        <f>E101^2*$G$12/(4*$F$12*$E$12)</f>
        <v>1.0666666666666667</v>
      </c>
      <c r="G101">
        <f t="shared" si="9"/>
        <v>0.1964074195516273</v>
      </c>
      <c r="H101" s="2">
        <f>$D$12/(4*PI()*$E$12)*G101</f>
        <v>3.6179643149959785E-2</v>
      </c>
      <c r="I101" s="1">
        <f t="shared" si="13"/>
        <v>-0.28444444444444444</v>
      </c>
      <c r="J101" s="1">
        <f t="shared" si="13"/>
        <v>6.7423868312757207E-2</v>
      </c>
      <c r="K101" s="1">
        <f t="shared" si="13"/>
        <v>-1.3484773662551441E-2</v>
      </c>
      <c r="L101" s="1">
        <f t="shared" si="13"/>
        <v>2.3014013717421126E-3</v>
      </c>
      <c r="M101" s="1">
        <f t="shared" si="13"/>
        <v>-3.4094835136920184E-4</v>
      </c>
      <c r="N101" s="1">
        <f t="shared" si="13"/>
        <v>4.4532029566589628E-5</v>
      </c>
      <c r="O101" s="1">
        <f t="shared" si="13"/>
        <v>-5.1954034494354566E-6</v>
      </c>
      <c r="P101" s="1">
        <f t="shared" si="13"/>
        <v>5.4733468438496987E-7</v>
      </c>
      <c r="Q101" s="1">
        <f t="shared" si="13"/>
        <v>-5.2544129700957115E-8</v>
      </c>
      <c r="R101" s="1">
        <f t="shared" si="13"/>
        <v>4.6319893951256956E-9</v>
      </c>
      <c r="S101" s="1">
        <f t="shared" si="16"/>
        <v>-3.7742135812135298E-10</v>
      </c>
      <c r="T101" s="1">
        <f t="shared" si="16"/>
        <v>2.8585759668362829E-11</v>
      </c>
      <c r="U101" s="1">
        <f t="shared" si="16"/>
        <v>-2.0223938812991391E-12</v>
      </c>
      <c r="V101" s="1">
        <f t="shared" si="16"/>
        <v>1.342270309365947E-13</v>
      </c>
      <c r="W101" s="1">
        <f t="shared" si="16"/>
        <v>-8.3891894335371689E-15</v>
      </c>
      <c r="X101" s="1">
        <f t="shared" si="16"/>
        <v>4.9541695386055711E-16</v>
      </c>
      <c r="Y101" s="1">
        <f t="shared" si="16"/>
        <v>-2.7727039393018834E-17</v>
      </c>
      <c r="Z101" s="1">
        <f t="shared" si="16"/>
        <v>1.4746791034514173E-18</v>
      </c>
      <c r="AG101">
        <v>89</v>
      </c>
      <c r="AH101">
        <f t="shared" ca="1" si="14"/>
        <v>9.5394000000000005</v>
      </c>
      <c r="AI101">
        <f t="shared" ca="1" si="15"/>
        <v>5.3756999999999999E-2</v>
      </c>
      <c r="AL101">
        <v>0</v>
      </c>
      <c r="AM101">
        <v>0.81349000000000005</v>
      </c>
      <c r="AN101">
        <v>-3.1606000000000001</v>
      </c>
      <c r="AO101" s="2">
        <v>-4.2269999999999999E-7</v>
      </c>
      <c r="AP101" s="2">
        <v>-1.5755000000000001E-8</v>
      </c>
      <c r="AQ101" s="2">
        <v>-2.2627999999999999E-8</v>
      </c>
      <c r="AR101">
        <v>1.1606000000000001</v>
      </c>
      <c r="AS101">
        <v>9.5394000000000005</v>
      </c>
      <c r="AT101" s="2">
        <v>9.9999999999999995E-7</v>
      </c>
      <c r="AU101">
        <v>-3.1606000000000001</v>
      </c>
      <c r="AX101">
        <v>0</v>
      </c>
      <c r="AY101">
        <v>0.87526000000000004</v>
      </c>
      <c r="AZ101">
        <v>-3.0916000000000001</v>
      </c>
      <c r="BA101" s="2">
        <v>-4.2936999999999999E-7</v>
      </c>
      <c r="BB101" s="2">
        <v>-1.6012999999999999E-8</v>
      </c>
      <c r="BC101" s="2">
        <v>-1.8317999999999999E-8</v>
      </c>
      <c r="BD101">
        <v>1.0915999999999999</v>
      </c>
      <c r="BE101">
        <v>10.055999999999999</v>
      </c>
      <c r="BF101" s="2">
        <v>9.9999999999999995E-7</v>
      </c>
      <c r="BG101">
        <v>-3.0916000000000001</v>
      </c>
      <c r="BJ101" s="2">
        <v>2.2736999999999999E-13</v>
      </c>
      <c r="BK101">
        <v>0.79847999999999997</v>
      </c>
      <c r="BL101">
        <v>-2.6960999999999999</v>
      </c>
      <c r="BM101" s="2">
        <v>-3.7220000000000001E-7</v>
      </c>
      <c r="BN101" s="2">
        <v>-1.3922000000000001E-8</v>
      </c>
      <c r="BO101" s="2">
        <v>-2.0738E-8</v>
      </c>
      <c r="BP101">
        <v>0.69611000000000001</v>
      </c>
      <c r="BQ101">
        <v>9.5394000000000005</v>
      </c>
      <c r="BR101" s="2">
        <v>9.9999999999999995E-7</v>
      </c>
      <c r="BS101">
        <v>-2.6960999999999999</v>
      </c>
      <c r="BV101" s="2">
        <v>2.2736999999999999E-13</v>
      </c>
      <c r="BW101">
        <v>0.79268000000000005</v>
      </c>
      <c r="BX101">
        <v>-2.1974</v>
      </c>
      <c r="BY101" s="2">
        <v>-2.2361E-7</v>
      </c>
      <c r="BZ101" s="2">
        <v>-8.1746000000000003E-9</v>
      </c>
      <c r="CA101" s="2">
        <v>-8.2354999999999995E-9</v>
      </c>
      <c r="CB101">
        <v>0.19735</v>
      </c>
      <c r="CC101">
        <v>10.435</v>
      </c>
      <c r="CD101" s="2">
        <v>9.9999999999999995E-7</v>
      </c>
      <c r="CE101">
        <v>-2.1974</v>
      </c>
      <c r="CH101" s="2">
        <v>-5.6842999999999997E-14</v>
      </c>
      <c r="CI101">
        <v>0.90513999999999994</v>
      </c>
      <c r="CJ101">
        <v>-2.0537999999999998</v>
      </c>
      <c r="CK101" s="2">
        <v>-1.3692000000000001E-7</v>
      </c>
      <c r="CL101" s="2">
        <v>-5.8139000000000004E-9</v>
      </c>
      <c r="CM101" s="2">
        <v>-5.2655000000000001E-9</v>
      </c>
      <c r="CN101">
        <v>5.3756999999999999E-2</v>
      </c>
      <c r="CO101">
        <v>9.5394000000000005</v>
      </c>
      <c r="CP101" s="2">
        <v>9.9999999999999995E-7</v>
      </c>
      <c r="CQ101">
        <v>-2.0537999999999998</v>
      </c>
      <c r="CT101" s="2">
        <v>-2.2204E-16</v>
      </c>
      <c r="CU101">
        <v>0.95394999999999996</v>
      </c>
      <c r="CV101">
        <v>-2.0002</v>
      </c>
      <c r="CW101" s="2">
        <v>-1.1806E-9</v>
      </c>
      <c r="CX101" s="2">
        <v>-7.4916000000000003E-11</v>
      </c>
      <c r="CY101" s="2">
        <v>-8.7407999999999994E-11</v>
      </c>
      <c r="CZ101">
        <v>1.5354E-4</v>
      </c>
      <c r="DA101">
        <v>12.266999999999999</v>
      </c>
      <c r="DB101" s="2">
        <v>9.9999999999999995E-7</v>
      </c>
      <c r="DC101">
        <v>-2.0002</v>
      </c>
    </row>
    <row r="102" spans="4:107" x14ac:dyDescent="0.25">
      <c r="D102">
        <v>81</v>
      </c>
      <c r="E102">
        <v>40.5</v>
      </c>
      <c r="F102" s="2">
        <f>E102^2*$G$12/(4*$F$12*$E$12)</f>
        <v>1.0934999999999999</v>
      </c>
      <c r="G102">
        <f t="shared" si="9"/>
        <v>0.1879701363834172</v>
      </c>
      <c r="H102" s="2">
        <f>$D$12/(4*PI()*$E$12)*G102</f>
        <v>3.4625435600785383E-2</v>
      </c>
      <c r="I102" s="1">
        <f t="shared" si="13"/>
        <v>-0.29893556249999997</v>
      </c>
      <c r="J102" s="1">
        <f t="shared" si="13"/>
        <v>7.2641341687499986E-2</v>
      </c>
      <c r="K102" s="1">
        <f t="shared" si="13"/>
        <v>-1.4893745087865231E-2</v>
      </c>
      <c r="L102" s="1">
        <f t="shared" si="13"/>
        <v>2.6058096405729009E-3</v>
      </c>
      <c r="M102" s="1">
        <f t="shared" si="13"/>
        <v>-3.9575733916200929E-4</v>
      </c>
      <c r="N102" s="1">
        <f t="shared" si="13"/>
        <v>5.2991100045753936E-5</v>
      </c>
      <c r="O102" s="1">
        <f t="shared" si="13"/>
        <v>-6.3378183640659913E-6</v>
      </c>
      <c r="P102" s="1">
        <f t="shared" si="13"/>
        <v>6.8448438331912704E-7</v>
      </c>
      <c r="Q102" s="1">
        <f t="shared" si="13"/>
        <v>-6.7363530584351893E-8</v>
      </c>
      <c r="R102" s="1">
        <f t="shared" si="13"/>
        <v>6.0877703052883295E-9</v>
      </c>
      <c r="S102" s="1">
        <f t="shared" si="16"/>
        <v>-5.0851906331361571E-10</v>
      </c>
      <c r="T102" s="1">
        <f t="shared" si="16"/>
        <v>3.9483947626042987E-11</v>
      </c>
      <c r="U102" s="1">
        <f t="shared" si="16"/>
        <v>-2.8636941708061946E-12</v>
      </c>
      <c r="V102" s="1">
        <f t="shared" si="16"/>
        <v>1.9484575138165344E-13</v>
      </c>
      <c r="W102" s="1">
        <f t="shared" si="16"/>
        <v>-1.2484208738428009E-14</v>
      </c>
      <c r="X102" s="1">
        <f t="shared" si="16"/>
        <v>7.5579140514718492E-16</v>
      </c>
      <c r="Y102" s="1">
        <f t="shared" si="16"/>
        <v>-4.3363531870319728E-17</v>
      </c>
      <c r="Z102" s="1">
        <f t="shared" si="16"/>
        <v>2.3643335119210615E-18</v>
      </c>
      <c r="AG102">
        <v>90</v>
      </c>
      <c r="AH102">
        <f t="shared" ca="1" si="14"/>
        <v>9.5394000000000005</v>
      </c>
      <c r="AI102">
        <f t="shared" ca="1" si="15"/>
        <v>5.3756999999999999E-2</v>
      </c>
      <c r="AL102" s="2">
        <v>-1.1368999999999999E-13</v>
      </c>
      <c r="AM102">
        <v>0.84045000000000003</v>
      </c>
      <c r="AN102">
        <v>-3.1377999999999999</v>
      </c>
      <c r="AO102" s="2">
        <v>-4.1785E-7</v>
      </c>
      <c r="AP102" s="2">
        <v>-1.5571999999999999E-8</v>
      </c>
      <c r="AQ102" s="2">
        <v>-1.9747000000000001E-8</v>
      </c>
      <c r="AR102">
        <v>1.1377999999999999</v>
      </c>
      <c r="AS102">
        <v>9.9978999999999996</v>
      </c>
      <c r="AT102" s="2">
        <v>9.9999999999999995E-7</v>
      </c>
      <c r="AU102">
        <v>-3.1377999999999999</v>
      </c>
      <c r="AX102">
        <v>0</v>
      </c>
      <c r="AY102">
        <v>0.87350000000000005</v>
      </c>
      <c r="AZ102">
        <v>-3.0857999999999999</v>
      </c>
      <c r="BA102" s="2">
        <v>-4.2249999999999998E-7</v>
      </c>
      <c r="BB102" s="2">
        <v>-1.5778000000000001E-8</v>
      </c>
      <c r="BC102" s="2">
        <v>-1.7389000000000001E-8</v>
      </c>
      <c r="BD102">
        <v>1.0858000000000001</v>
      </c>
      <c r="BE102">
        <v>10.172000000000001</v>
      </c>
      <c r="BF102" s="2">
        <v>9.9999999999999995E-7</v>
      </c>
      <c r="BG102">
        <v>-3.0857999999999999</v>
      </c>
      <c r="BJ102" s="2">
        <v>2.2736999999999999E-13</v>
      </c>
      <c r="BK102">
        <v>0.79847999999999997</v>
      </c>
      <c r="BL102">
        <v>-2.6960999999999999</v>
      </c>
      <c r="BM102" s="2">
        <v>-3.7220000000000001E-7</v>
      </c>
      <c r="BN102" s="2">
        <v>-1.3922000000000001E-8</v>
      </c>
      <c r="BO102" s="2">
        <v>-2.0738E-8</v>
      </c>
      <c r="BP102">
        <v>0.69611000000000001</v>
      </c>
      <c r="BQ102">
        <v>9.5394000000000005</v>
      </c>
      <c r="BR102" s="2">
        <v>9.9999999999999995E-7</v>
      </c>
      <c r="BS102">
        <v>-2.6960999999999999</v>
      </c>
      <c r="BV102" s="2">
        <v>-2.2736999999999999E-13</v>
      </c>
      <c r="BW102">
        <v>0.80391000000000001</v>
      </c>
      <c r="BX102">
        <v>-2.1861000000000002</v>
      </c>
      <c r="BY102" s="2">
        <v>-2.1582999999999999E-7</v>
      </c>
      <c r="BZ102" s="2">
        <v>-7.3509999999999999E-9</v>
      </c>
      <c r="CA102" s="2">
        <v>-7.2064999999999999E-9</v>
      </c>
      <c r="CB102">
        <v>0.18609999999999999</v>
      </c>
      <c r="CC102">
        <v>10.837</v>
      </c>
      <c r="CD102" s="2">
        <v>9.9999999999999995E-7</v>
      </c>
      <c r="CE102">
        <v>-2.1861000000000002</v>
      </c>
      <c r="CH102">
        <v>0</v>
      </c>
      <c r="CI102">
        <v>0.90513999999999994</v>
      </c>
      <c r="CJ102">
        <v>-2.0537999999999998</v>
      </c>
      <c r="CK102" s="2">
        <v>-1.3692000000000001E-7</v>
      </c>
      <c r="CL102" s="2">
        <v>-5.8139000000000004E-9</v>
      </c>
      <c r="CM102" s="2">
        <v>-5.2655000000000001E-9</v>
      </c>
      <c r="CN102">
        <v>5.3756999999999999E-2</v>
      </c>
      <c r="CO102">
        <v>9.5394000000000005</v>
      </c>
      <c r="CP102" s="2">
        <v>9.9999999999999995E-7</v>
      </c>
      <c r="CQ102">
        <v>-2.0537999999999998</v>
      </c>
      <c r="CT102">
        <v>0</v>
      </c>
      <c r="CU102">
        <v>0.95394999999999996</v>
      </c>
      <c r="CV102">
        <v>-2.0002</v>
      </c>
      <c r="CW102" s="2">
        <v>-1.1806E-9</v>
      </c>
      <c r="CX102" s="2">
        <v>-7.4916000000000003E-11</v>
      </c>
      <c r="CY102" s="2">
        <v>-8.7407999999999994E-11</v>
      </c>
      <c r="CZ102">
        <v>1.5354E-4</v>
      </c>
      <c r="DA102">
        <v>12.266999999999999</v>
      </c>
      <c r="DB102" s="2">
        <v>9.9999999999999995E-7</v>
      </c>
      <c r="DC102">
        <v>-2.0002</v>
      </c>
    </row>
    <row r="103" spans="4:107" x14ac:dyDescent="0.25">
      <c r="D103">
        <v>82</v>
      </c>
      <c r="E103">
        <v>41</v>
      </c>
      <c r="F103" s="2">
        <f>E103^2*$G$12/(4*$F$12*$E$12)</f>
        <v>1.1206666666666665</v>
      </c>
      <c r="G103">
        <f t="shared" si="9"/>
        <v>0.17985837559515666</v>
      </c>
      <c r="H103" s="2">
        <f>$D$12/(4*PI()*$E$12)*G103</f>
        <v>3.3131191588481358E-2</v>
      </c>
      <c r="I103" s="1">
        <f t="shared" si="13"/>
        <v>-0.31397344444444436</v>
      </c>
      <c r="J103" s="1">
        <f t="shared" si="13"/>
        <v>7.8191016312757169E-2</v>
      </c>
      <c r="K103" s="1">
        <f t="shared" si="13"/>
        <v>-1.6429887302718098E-2</v>
      </c>
      <c r="L103" s="1">
        <f t="shared" si="13"/>
        <v>2.9459883259593724E-3</v>
      </c>
      <c r="M103" s="1">
        <f t="shared" si="13"/>
        <v>-4.5853762740163934E-4</v>
      </c>
      <c r="N103" s="1">
        <f t="shared" si="13"/>
        <v>6.2922591972420862E-5</v>
      </c>
      <c r="O103" s="1">
        <f t="shared" si="13"/>
        <v>-7.7126056222862107E-6</v>
      </c>
      <c r="P103" s="1">
        <f t="shared" si="13"/>
        <v>8.5365531200415573E-7</v>
      </c>
      <c r="Q103" s="1">
        <f t="shared" si="13"/>
        <v>-8.6099674768739143E-8</v>
      </c>
      <c r="R103" s="1">
        <f t="shared" si="13"/>
        <v>7.9743004565427271E-9</v>
      </c>
      <c r="S103" s="1">
        <f t="shared" si="16"/>
        <v>-6.8265180436079421E-10</v>
      </c>
      <c r="T103" s="1">
        <f t="shared" si="16"/>
        <v>5.432131044404709E-11</v>
      </c>
      <c r="U103" s="1">
        <f t="shared" si="16"/>
        <v>-4.0376993099787786E-12</v>
      </c>
      <c r="V103" s="1">
        <f t="shared" si="16"/>
        <v>2.8155026832900909E-13</v>
      </c>
      <c r="W103" s="1">
        <f t="shared" si="16"/>
        <v>-1.8487734416447819E-14</v>
      </c>
      <c r="X103" s="1">
        <f t="shared" si="16"/>
        <v>1.1470498382117194E-15</v>
      </c>
      <c r="Y103" s="1">
        <f t="shared" si="16"/>
        <v>-6.7447002523819558E-17</v>
      </c>
      <c r="Z103" s="1">
        <f t="shared" si="16"/>
        <v>3.768811454045673E-18</v>
      </c>
      <c r="AG103">
        <v>91</v>
      </c>
      <c r="AH103">
        <f t="shared" ca="1" si="14"/>
        <v>10.114000000000001</v>
      </c>
      <c r="AI103">
        <f t="shared" ca="1" si="15"/>
        <v>4.5898000000000001E-2</v>
      </c>
      <c r="AL103" s="2">
        <v>1.1368999999999999E-13</v>
      </c>
      <c r="AM103">
        <v>0.83658999999999994</v>
      </c>
      <c r="AN103">
        <v>-3.129</v>
      </c>
      <c r="AO103" s="2">
        <v>-4.0657999999999998E-7</v>
      </c>
      <c r="AP103" s="2">
        <v>-1.5171000000000001E-8</v>
      </c>
      <c r="AQ103" s="2">
        <v>-1.8008000000000002E-8</v>
      </c>
      <c r="AR103">
        <v>1.129</v>
      </c>
      <c r="AS103">
        <v>10.172000000000001</v>
      </c>
      <c r="AT103" s="2">
        <v>9.9999999999999995E-7</v>
      </c>
      <c r="AU103">
        <v>-3.129</v>
      </c>
      <c r="AX103">
        <v>0</v>
      </c>
      <c r="AY103">
        <v>0.87350000000000005</v>
      </c>
      <c r="AZ103">
        <v>-3.0857999999999999</v>
      </c>
      <c r="BA103" s="2">
        <v>-4.2249999999999998E-7</v>
      </c>
      <c r="BB103" s="2">
        <v>-1.5778000000000001E-8</v>
      </c>
      <c r="BC103" s="2">
        <v>-1.7389000000000001E-8</v>
      </c>
      <c r="BD103">
        <v>1.0858000000000001</v>
      </c>
      <c r="BE103">
        <v>10.172000000000001</v>
      </c>
      <c r="BF103" s="2">
        <v>9.9999999999999995E-7</v>
      </c>
      <c r="BG103">
        <v>-3.0857999999999999</v>
      </c>
      <c r="BJ103">
        <v>0</v>
      </c>
      <c r="BK103">
        <v>0.81728000000000001</v>
      </c>
      <c r="BL103">
        <v>-2.6779000000000002</v>
      </c>
      <c r="BM103" s="2">
        <v>-3.6642000000000002E-7</v>
      </c>
      <c r="BN103" s="2">
        <v>-1.3717E-8</v>
      </c>
      <c r="BO103" s="2">
        <v>-1.8625E-8</v>
      </c>
      <c r="BP103">
        <v>0.67793999999999999</v>
      </c>
      <c r="BQ103">
        <v>9.9471000000000007</v>
      </c>
      <c r="BR103" s="2">
        <v>9.9999999999999995E-7</v>
      </c>
      <c r="BS103">
        <v>-2.6779000000000002</v>
      </c>
      <c r="BV103">
        <v>0</v>
      </c>
      <c r="BW103">
        <v>0.80391000000000001</v>
      </c>
      <c r="BX103">
        <v>-2.1861000000000002</v>
      </c>
      <c r="BY103" s="2">
        <v>-2.1582999999999999E-7</v>
      </c>
      <c r="BZ103" s="2">
        <v>-7.3509999999999999E-9</v>
      </c>
      <c r="CA103" s="2">
        <v>-7.2064999999999999E-9</v>
      </c>
      <c r="CB103">
        <v>0.18609999999999999</v>
      </c>
      <c r="CC103">
        <v>10.837</v>
      </c>
      <c r="CD103" s="2">
        <v>9.9999999999999995E-7</v>
      </c>
      <c r="CE103">
        <v>-2.1861000000000002</v>
      </c>
      <c r="CH103">
        <v>0</v>
      </c>
      <c r="CI103">
        <v>0.91405999999999998</v>
      </c>
      <c r="CJ103">
        <v>-2.0459000000000001</v>
      </c>
      <c r="CK103" s="2">
        <v>-1.1853E-7</v>
      </c>
      <c r="CL103" s="2">
        <v>-5.0091E-9</v>
      </c>
      <c r="CM103" s="2">
        <v>-4.2845000000000002E-9</v>
      </c>
      <c r="CN103">
        <v>4.5898000000000001E-2</v>
      </c>
      <c r="CO103">
        <v>10.114000000000001</v>
      </c>
      <c r="CP103" s="2">
        <v>9.9999999999999995E-7</v>
      </c>
      <c r="CQ103">
        <v>-2.0459000000000001</v>
      </c>
      <c r="CT103">
        <v>0</v>
      </c>
      <c r="CU103">
        <v>0.95401000000000002</v>
      </c>
      <c r="CV103">
        <v>-2.0001000000000002</v>
      </c>
      <c r="CW103" s="2">
        <v>-6.5818999999999998E-10</v>
      </c>
      <c r="CX103" s="2">
        <v>-3.7996999999999998E-11</v>
      </c>
      <c r="CY103" s="2">
        <v>-4.7017999999999999E-11</v>
      </c>
      <c r="CZ103" s="2">
        <v>8.7022999999999997E-5</v>
      </c>
      <c r="DA103">
        <v>13.037000000000001</v>
      </c>
      <c r="DB103" s="2">
        <v>9.9999999999999995E-7</v>
      </c>
      <c r="DC103">
        <v>-2.0001000000000002</v>
      </c>
    </row>
    <row r="104" spans="4:107" x14ac:dyDescent="0.25">
      <c r="D104">
        <v>83</v>
      </c>
      <c r="E104">
        <v>41.5</v>
      </c>
      <c r="F104" s="2">
        <f>E104^2*$G$12/(4*$F$12*$E$12)</f>
        <v>1.1481666666666666</v>
      </c>
      <c r="G104">
        <f t="shared" si="9"/>
        <v>0.17206100317073142</v>
      </c>
      <c r="H104" s="2">
        <f>$D$12/(4*PI()*$E$12)*G104</f>
        <v>3.1694860148115948E-2</v>
      </c>
      <c r="I104" s="1">
        <f t="shared" si="13"/>
        <v>-0.32957167361111106</v>
      </c>
      <c r="J104" s="1">
        <f t="shared" si="13"/>
        <v>8.4089602203960889E-2</v>
      </c>
      <c r="K104" s="1">
        <f t="shared" si="13"/>
        <v>-1.8102914674471452E-2</v>
      </c>
      <c r="L104" s="1">
        <f t="shared" si="13"/>
        <v>3.3256261117982355E-3</v>
      </c>
      <c r="M104" s="1">
        <f t="shared" si="13"/>
        <v>-5.3032958991152876E-4</v>
      </c>
      <c r="N104" s="1">
        <f t="shared" ref="I104:W129" si="17">N$21*$F104^N$20/(N$20*FACT(N$20))</f>
        <v>7.4560011120418799E-5</v>
      </c>
      <c r="O104" s="1">
        <f t="shared" si="17"/>
        <v>-9.3633005631769674E-6</v>
      </c>
      <c r="P104" s="1">
        <f t="shared" si="17"/>
        <v>1.0617905774440515E-6</v>
      </c>
      <c r="Q104" s="1">
        <f t="shared" si="17"/>
        <v>-1.0972012932018105E-7</v>
      </c>
      <c r="R104" s="1">
        <f t="shared" si="17"/>
        <v>1.041132191304032E-8</v>
      </c>
      <c r="S104" s="1">
        <f t="shared" si="16"/>
        <v>-9.1314764264847488E-10</v>
      </c>
      <c r="T104" s="1">
        <f t="shared" si="16"/>
        <v>7.4445847458051392E-11</v>
      </c>
      <c r="U104" s="1">
        <f t="shared" si="16"/>
        <v>-5.6693424836740711E-12</v>
      </c>
      <c r="V104" s="1">
        <f t="shared" si="16"/>
        <v>4.050262260595774E-13</v>
      </c>
      <c r="W104" s="1">
        <f t="shared" si="16"/>
        <v>-2.7248297571527619E-14</v>
      </c>
      <c r="X104" s="1">
        <f t="shared" si="16"/>
        <v>1.7320740204867704E-15</v>
      </c>
      <c r="Y104" s="1">
        <f t="shared" si="16"/>
        <v>-1.0434587693480819E-16</v>
      </c>
      <c r="Z104" s="1">
        <f t="shared" si="16"/>
        <v>5.9737291928301416E-18</v>
      </c>
      <c r="AG104">
        <v>92</v>
      </c>
      <c r="AH104">
        <f t="shared" ca="1" si="14"/>
        <v>10.172000000000001</v>
      </c>
      <c r="AI104">
        <f t="shared" ca="1" si="15"/>
        <v>4.5097999999999999E-2</v>
      </c>
      <c r="AL104" s="2">
        <v>1.1368999999999999E-13</v>
      </c>
      <c r="AM104">
        <v>0.83658999999999994</v>
      </c>
      <c r="AN104">
        <v>-3.129</v>
      </c>
      <c r="AO104" s="2">
        <v>-4.0657999999999998E-7</v>
      </c>
      <c r="AP104" s="2">
        <v>-1.5171000000000001E-8</v>
      </c>
      <c r="AQ104" s="2">
        <v>-1.8008999999999999E-8</v>
      </c>
      <c r="AR104">
        <v>1.129</v>
      </c>
      <c r="AS104">
        <v>10.172000000000001</v>
      </c>
      <c r="AT104" s="2">
        <v>9.9999999999999995E-7</v>
      </c>
      <c r="AU104">
        <v>-3.129</v>
      </c>
      <c r="AX104" s="2">
        <v>1.1368999999999999E-13</v>
      </c>
      <c r="AY104">
        <v>0.87195</v>
      </c>
      <c r="AZ104">
        <v>-3.0808</v>
      </c>
      <c r="BA104" s="2">
        <v>-4.171E-7</v>
      </c>
      <c r="BB104" s="2">
        <v>-1.5201999999999999E-8</v>
      </c>
      <c r="BC104" s="2">
        <v>-1.6817999999999999E-8</v>
      </c>
      <c r="BD104">
        <v>1.0808</v>
      </c>
      <c r="BE104">
        <v>10.28</v>
      </c>
      <c r="BF104" s="2">
        <v>9.9999999999999995E-7</v>
      </c>
      <c r="BG104">
        <v>-3.0808</v>
      </c>
      <c r="BJ104" s="2">
        <v>-2.2736999999999999E-13</v>
      </c>
      <c r="BK104">
        <v>0.81154000000000004</v>
      </c>
      <c r="BL104">
        <v>-2.6678000000000002</v>
      </c>
      <c r="BM104" s="2">
        <v>-3.5264000000000001E-7</v>
      </c>
      <c r="BN104" s="2">
        <v>-1.3227999999999999E-8</v>
      </c>
      <c r="BO104" s="2">
        <v>-1.6665999999999998E-8</v>
      </c>
      <c r="BP104">
        <v>0.66783000000000003</v>
      </c>
      <c r="BQ104">
        <v>10.172000000000001</v>
      </c>
      <c r="BR104" s="2">
        <v>9.9999999999999995E-7</v>
      </c>
      <c r="BS104">
        <v>-2.6678000000000002</v>
      </c>
      <c r="BV104">
        <v>0</v>
      </c>
      <c r="BW104">
        <v>0.81496999999999997</v>
      </c>
      <c r="BX104">
        <v>-2.1745999999999999</v>
      </c>
      <c r="BY104" s="2">
        <v>-2.0739999999999999E-7</v>
      </c>
      <c r="BZ104" s="2">
        <v>-6.5138000000000004E-9</v>
      </c>
      <c r="CA104" s="2">
        <v>-6.3052999999999997E-9</v>
      </c>
      <c r="CB104">
        <v>0.17455999999999999</v>
      </c>
      <c r="CC104">
        <v>11.291</v>
      </c>
      <c r="CD104" s="2">
        <v>9.9999999999999995E-7</v>
      </c>
      <c r="CE104">
        <v>-2.1745999999999999</v>
      </c>
      <c r="CH104" s="2">
        <v>5.6842999999999997E-14</v>
      </c>
      <c r="CI104">
        <v>0.91391</v>
      </c>
      <c r="CJ104">
        <v>-2.0451000000000001</v>
      </c>
      <c r="CK104" s="2">
        <v>-1.1626999999999999E-7</v>
      </c>
      <c r="CL104" s="2">
        <v>-4.9110999999999997E-9</v>
      </c>
      <c r="CM104" s="2">
        <v>-4.0927999999999998E-9</v>
      </c>
      <c r="CN104">
        <v>4.5097999999999999E-2</v>
      </c>
      <c r="CO104">
        <v>10.172000000000001</v>
      </c>
      <c r="CP104" s="2">
        <v>9.9999999999999995E-7</v>
      </c>
      <c r="CQ104">
        <v>-2.0451000000000001</v>
      </c>
      <c r="CT104">
        <v>0</v>
      </c>
      <c r="CU104">
        <v>0.95401000000000002</v>
      </c>
      <c r="CV104">
        <v>-2.0001000000000002</v>
      </c>
      <c r="CW104" s="2">
        <v>-6.5823999999999999E-10</v>
      </c>
      <c r="CX104" s="2">
        <v>-3.7999999999999998E-11</v>
      </c>
      <c r="CY104" s="2">
        <v>-4.7022000000000001E-11</v>
      </c>
      <c r="CZ104" s="2">
        <v>8.7022999999999997E-5</v>
      </c>
      <c r="DA104">
        <v>13.037000000000001</v>
      </c>
      <c r="DB104" s="2">
        <v>9.9999999999999995E-7</v>
      </c>
      <c r="DC104">
        <v>-2.0001000000000002</v>
      </c>
    </row>
    <row r="105" spans="4:107" x14ac:dyDescent="0.25">
      <c r="D105">
        <v>84</v>
      </c>
      <c r="E105">
        <v>42</v>
      </c>
      <c r="F105" s="2">
        <f>E105^2*$G$12/(4*$F$12*$E$12)</f>
        <v>1.1759999999999999</v>
      </c>
      <c r="G105">
        <f t="shared" si="9"/>
        <v>0.16456723113699967</v>
      </c>
      <c r="H105" s="2">
        <f>$D$12/(4*PI()*$E$12)*G105</f>
        <v>3.0314454058333298E-2</v>
      </c>
      <c r="I105" s="1">
        <f t="shared" si="17"/>
        <v>-0.34574399999999994</v>
      </c>
      <c r="J105" s="1">
        <f t="shared" si="17"/>
        <v>9.0354431999999985E-2</v>
      </c>
      <c r="K105" s="1">
        <f t="shared" si="17"/>
        <v>-1.9923152255999995E-2</v>
      </c>
      <c r="L105" s="1">
        <f t="shared" si="17"/>
        <v>3.7487403284889582E-3</v>
      </c>
      <c r="M105" s="1">
        <f t="shared" si="17"/>
        <v>-6.1229425365319653E-4</v>
      </c>
      <c r="N105" s="1">
        <f t="shared" si="17"/>
        <v>8.8170372526060283E-5</v>
      </c>
      <c r="O105" s="1">
        <f t="shared" si="17"/>
        <v>-1.1340914166164505E-5</v>
      </c>
      <c r="P105" s="1">
        <f t="shared" si="17"/>
        <v>1.3172261787071069E-6</v>
      </c>
      <c r="Q105" s="1">
        <f t="shared" si="17"/>
        <v>-1.3941521875436016E-7</v>
      </c>
      <c r="R105" s="1">
        <f t="shared" si="17"/>
        <v>1.3549776632655169E-8</v>
      </c>
      <c r="S105" s="1">
        <f t="shared" si="16"/>
        <v>-1.2172216008335226E-9</v>
      </c>
      <c r="T105" s="1">
        <f t="shared" si="16"/>
        <v>1.0164160491693888E-10</v>
      </c>
      <c r="U105" s="1">
        <f t="shared" si="16"/>
        <v>-7.9280451835212322E-12</v>
      </c>
      <c r="V105" s="1">
        <f t="shared" si="16"/>
        <v>5.8012149289552688E-13</v>
      </c>
      <c r="W105" s="1">
        <f t="shared" si="16"/>
        <v>-3.9973996619832398E-14</v>
      </c>
      <c r="X105" s="1">
        <f t="shared" si="16"/>
        <v>2.6025976484386377E-15</v>
      </c>
      <c r="Y105" s="1">
        <f t="shared" si="16"/>
        <v>-1.6058991415921371E-16</v>
      </c>
      <c r="Z105" s="1">
        <f t="shared" si="16"/>
        <v>9.4165299249923425E-18</v>
      </c>
      <c r="AG105">
        <v>93</v>
      </c>
      <c r="AH105">
        <f t="shared" ca="1" si="14"/>
        <v>10.172000000000001</v>
      </c>
      <c r="AI105">
        <f t="shared" ca="1" si="15"/>
        <v>4.5097999999999999E-2</v>
      </c>
      <c r="AL105" s="2">
        <v>-2.2736999999999999E-13</v>
      </c>
      <c r="AM105">
        <v>0.83323000000000003</v>
      </c>
      <c r="AN105">
        <v>-3.1214</v>
      </c>
      <c r="AO105" s="2">
        <v>-3.9792000000000001E-7</v>
      </c>
      <c r="AP105" s="2">
        <v>-1.4278000000000001E-8</v>
      </c>
      <c r="AQ105" s="2">
        <v>-1.6848E-8</v>
      </c>
      <c r="AR105">
        <v>1.1214</v>
      </c>
      <c r="AS105">
        <v>10.334</v>
      </c>
      <c r="AT105" s="2">
        <v>9.9999999999999995E-7</v>
      </c>
      <c r="AU105">
        <v>-3.1214</v>
      </c>
      <c r="AX105" s="2">
        <v>-5.6842999999999997E-14</v>
      </c>
      <c r="AY105">
        <v>0.90359</v>
      </c>
      <c r="AZ105">
        <v>-3.0546000000000002</v>
      </c>
      <c r="BA105" s="2">
        <v>-4.1152999999999998E-7</v>
      </c>
      <c r="BB105" s="2">
        <v>-1.3281E-8</v>
      </c>
      <c r="BC105" s="2">
        <v>-1.6257999999999999E-8</v>
      </c>
      <c r="BD105">
        <v>1.0546</v>
      </c>
      <c r="BE105">
        <v>10.837</v>
      </c>
      <c r="BF105" s="2">
        <v>9.9999999999999995E-7</v>
      </c>
      <c r="BG105">
        <v>-3.0546000000000002</v>
      </c>
      <c r="BJ105" s="2">
        <v>2.2736999999999999E-13</v>
      </c>
      <c r="BK105">
        <v>0.81154000000000004</v>
      </c>
      <c r="BL105">
        <v>-2.6678000000000002</v>
      </c>
      <c r="BM105" s="2">
        <v>-3.5264000000000001E-7</v>
      </c>
      <c r="BN105" s="2">
        <v>-1.3227999999999999E-8</v>
      </c>
      <c r="BO105" s="2">
        <v>-1.6665999999999998E-8</v>
      </c>
      <c r="BP105">
        <v>0.66783000000000003</v>
      </c>
      <c r="BQ105">
        <v>10.172000000000001</v>
      </c>
      <c r="BR105" s="2">
        <v>9.9999999999999995E-7</v>
      </c>
      <c r="BS105">
        <v>-2.6678000000000002</v>
      </c>
      <c r="BV105" s="2">
        <v>2.2736999999999999E-13</v>
      </c>
      <c r="BW105">
        <v>0.81142999999999998</v>
      </c>
      <c r="BX105">
        <v>-2.1682999999999999</v>
      </c>
      <c r="BY105" s="2">
        <v>-1.9791E-7</v>
      </c>
      <c r="BZ105" s="2">
        <v>-5.7746000000000003E-9</v>
      </c>
      <c r="CA105" s="2">
        <v>-5.4199000000000003E-9</v>
      </c>
      <c r="CB105">
        <v>0.16833000000000001</v>
      </c>
      <c r="CC105">
        <v>11.535</v>
      </c>
      <c r="CD105" s="2">
        <v>9.9999999999999995E-7</v>
      </c>
      <c r="CE105">
        <v>-2.1682999999999999</v>
      </c>
      <c r="CH105" s="2">
        <v>5.6842999999999997E-14</v>
      </c>
      <c r="CI105">
        <v>0.91391</v>
      </c>
      <c r="CJ105">
        <v>-2.0451000000000001</v>
      </c>
      <c r="CK105" s="2">
        <v>-1.1628000000000001E-7</v>
      </c>
      <c r="CL105" s="2">
        <v>-4.9110999999999997E-9</v>
      </c>
      <c r="CM105" s="2">
        <v>-4.0927999999999998E-9</v>
      </c>
      <c r="CN105">
        <v>4.5097999999999999E-2</v>
      </c>
      <c r="CO105">
        <v>10.172000000000001</v>
      </c>
      <c r="CP105" s="2">
        <v>9.9999999999999995E-7</v>
      </c>
      <c r="CQ105">
        <v>-2.0451000000000001</v>
      </c>
      <c r="CT105">
        <v>0</v>
      </c>
      <c r="CU105">
        <v>0.95401000000000002</v>
      </c>
      <c r="CV105">
        <v>-2.0001000000000002</v>
      </c>
      <c r="CW105" s="2">
        <v>-6.5824999999999998E-10</v>
      </c>
      <c r="CX105" s="2">
        <v>-3.7999999999999998E-11</v>
      </c>
      <c r="CY105" s="2">
        <v>-4.7022000000000001E-11</v>
      </c>
      <c r="CZ105" s="2">
        <v>8.7022999999999997E-5</v>
      </c>
      <c r="DA105">
        <v>13.037000000000001</v>
      </c>
      <c r="DB105" s="2">
        <v>9.9999999999999995E-7</v>
      </c>
      <c r="DC105">
        <v>-2.0001000000000002</v>
      </c>
    </row>
    <row r="106" spans="4:107" x14ac:dyDescent="0.25">
      <c r="D106">
        <v>85</v>
      </c>
      <c r="E106">
        <v>42.5</v>
      </c>
      <c r="F106" s="2">
        <f>E106^2*$G$12/(4*$F$12*$E$12)</f>
        <v>1.2041666666666666</v>
      </c>
      <c r="G106">
        <f t="shared" si="9"/>
        <v>0.15736660580378703</v>
      </c>
      <c r="H106" s="2">
        <f>$D$12/(4*PI()*$E$12)*G106</f>
        <v>2.898804767507691E-2</v>
      </c>
      <c r="I106" s="1">
        <f t="shared" si="17"/>
        <v>-0.36250434027777773</v>
      </c>
      <c r="J106" s="1">
        <f t="shared" si="17"/>
        <v>9.7003476240997921E-2</v>
      </c>
      <c r="K106" s="1">
        <f t="shared" si="17"/>
        <v>-2.190156612003781E-2</v>
      </c>
      <c r="L106" s="1">
        <f t="shared" si="17"/>
        <v>4.2197017391272847E-3</v>
      </c>
      <c r="M106" s="1">
        <f t="shared" si="17"/>
        <v>-7.0572558021283864E-4</v>
      </c>
      <c r="N106" s="1">
        <f t="shared" si="17"/>
        <v>1.0405851667423997E-4</v>
      </c>
      <c r="O106" s="1">
        <f t="shared" si="17"/>
        <v>-1.3705102814582514E-5</v>
      </c>
      <c r="P106" s="1">
        <f t="shared" si="17"/>
        <v>1.6299484417342989E-6</v>
      </c>
      <c r="Q106" s="1">
        <f t="shared" si="17"/>
        <v>-1.7664566237295464E-7</v>
      </c>
      <c r="R106" s="1">
        <f t="shared" si="17"/>
        <v>1.7579406482707948E-8</v>
      </c>
      <c r="S106" s="1">
        <f t="shared" si="16"/>
        <v>-1.6170408914504793E-9</v>
      </c>
      <c r="T106" s="1">
        <f t="shared" si="16"/>
        <v>1.3826178036366524E-10</v>
      </c>
      <c r="U106" s="1">
        <f t="shared" si="16"/>
        <v>-1.1042719150218756E-11</v>
      </c>
      <c r="V106" s="1">
        <f t="shared" si="16"/>
        <v>8.273859570700941E-13</v>
      </c>
      <c r="W106" s="1">
        <f t="shared" si="16"/>
        <v>-5.8377573631166299E-14</v>
      </c>
      <c r="X106" s="1">
        <f t="shared" si="16"/>
        <v>3.8918382420777532E-15</v>
      </c>
      <c r="Y106" s="1">
        <f t="shared" si="16"/>
        <v>-2.4589250621563784E-16</v>
      </c>
      <c r="Z106" s="1">
        <f t="shared" si="16"/>
        <v>1.4763767513085734E-17</v>
      </c>
      <c r="AG106">
        <v>94</v>
      </c>
      <c r="AH106">
        <f t="shared" ca="1" si="14"/>
        <v>10.231</v>
      </c>
      <c r="AI106">
        <f t="shared" ca="1" si="15"/>
        <v>4.4410999999999999E-2</v>
      </c>
      <c r="AL106">
        <v>0</v>
      </c>
      <c r="AM106">
        <v>0.86356999999999995</v>
      </c>
      <c r="AN106">
        <v>-3.0977000000000001</v>
      </c>
      <c r="AO106" s="2">
        <v>-3.9546999999999998E-7</v>
      </c>
      <c r="AP106" s="2">
        <v>-1.2733000000000001E-8</v>
      </c>
      <c r="AQ106" s="2">
        <v>-1.5113000000000001E-8</v>
      </c>
      <c r="AR106">
        <v>1.0976999999999999</v>
      </c>
      <c r="AS106">
        <v>10.837</v>
      </c>
      <c r="AT106" s="2">
        <v>9.9999999999999995E-7</v>
      </c>
      <c r="AU106">
        <v>-3.0977000000000001</v>
      </c>
      <c r="AX106" s="2">
        <v>-5.6842999999999997E-14</v>
      </c>
      <c r="AY106">
        <v>0.90359</v>
      </c>
      <c r="AZ106">
        <v>-3.0546000000000002</v>
      </c>
      <c r="BA106" s="2">
        <v>-4.1152999999999998E-7</v>
      </c>
      <c r="BB106" s="2">
        <v>-1.3281E-8</v>
      </c>
      <c r="BC106" s="2">
        <v>-1.6257999999999999E-8</v>
      </c>
      <c r="BD106">
        <v>1.0546</v>
      </c>
      <c r="BE106">
        <v>10.837</v>
      </c>
      <c r="BF106" s="2">
        <v>9.9999999999999995E-7</v>
      </c>
      <c r="BG106">
        <v>-3.0546000000000002</v>
      </c>
      <c r="BJ106">
        <v>0</v>
      </c>
      <c r="BK106">
        <v>0.80647999999999997</v>
      </c>
      <c r="BL106">
        <v>-2.6589</v>
      </c>
      <c r="BM106" s="2">
        <v>-3.4172000000000002E-7</v>
      </c>
      <c r="BN106" s="2">
        <v>-1.2159E-8</v>
      </c>
      <c r="BO106" s="2">
        <v>-1.5151000000000001E-8</v>
      </c>
      <c r="BP106">
        <v>0.65891</v>
      </c>
      <c r="BQ106">
        <v>10.384</v>
      </c>
      <c r="BR106" s="2">
        <v>9.9999999999999995E-7</v>
      </c>
      <c r="BS106">
        <v>-2.6589</v>
      </c>
      <c r="BV106" s="2">
        <v>-2.2736999999999999E-13</v>
      </c>
      <c r="BW106">
        <v>0.81142999999999998</v>
      </c>
      <c r="BX106">
        <v>-2.1682999999999999</v>
      </c>
      <c r="BY106" s="2">
        <v>-1.9791E-7</v>
      </c>
      <c r="BZ106" s="2">
        <v>-5.7746000000000003E-9</v>
      </c>
      <c r="CA106" s="2">
        <v>-5.4199000000000003E-9</v>
      </c>
      <c r="CB106">
        <v>0.16833000000000001</v>
      </c>
      <c r="CC106">
        <v>11.535</v>
      </c>
      <c r="CD106" s="2">
        <v>9.9999999999999995E-7</v>
      </c>
      <c r="CE106">
        <v>-2.1682999999999999</v>
      </c>
      <c r="CH106">
        <v>0</v>
      </c>
      <c r="CI106">
        <v>0.91378000000000004</v>
      </c>
      <c r="CJ106">
        <v>-2.0444</v>
      </c>
      <c r="CK106" s="2">
        <v>-1.1438999999999999E-7</v>
      </c>
      <c r="CL106" s="2">
        <v>-4.7952999999999998E-9</v>
      </c>
      <c r="CM106" s="2">
        <v>-3.9527000000000002E-9</v>
      </c>
      <c r="CN106">
        <v>4.4410999999999999E-2</v>
      </c>
      <c r="CO106">
        <v>10.231</v>
      </c>
      <c r="CP106" s="2">
        <v>9.9999999999999995E-7</v>
      </c>
      <c r="CQ106">
        <v>-2.0444</v>
      </c>
      <c r="CT106" s="2">
        <v>1.1102E-16</v>
      </c>
      <c r="CU106">
        <v>0.95401000000000002</v>
      </c>
      <c r="CV106">
        <v>-2.0001000000000002</v>
      </c>
      <c r="CW106" s="2">
        <v>-6.5834000000000002E-10</v>
      </c>
      <c r="CX106" s="2">
        <v>-3.8007E-11</v>
      </c>
      <c r="CY106" s="2">
        <v>-4.7029999999999998E-11</v>
      </c>
      <c r="CZ106" s="2">
        <v>8.7022999999999997E-5</v>
      </c>
      <c r="DA106">
        <v>13.037000000000001</v>
      </c>
      <c r="DB106" s="2">
        <v>9.9999999999999995E-7</v>
      </c>
      <c r="DC106">
        <v>-2.0001000000000002</v>
      </c>
    </row>
    <row r="107" spans="4:107" x14ac:dyDescent="0.25">
      <c r="D107">
        <v>86</v>
      </c>
      <c r="E107">
        <v>43</v>
      </c>
      <c r="F107" s="2">
        <f>E107^2*$G$12/(4*$F$12*$E$12)</f>
        <v>1.2326666666666666</v>
      </c>
      <c r="G107">
        <f t="shared" ref="G107:G170" si="18">-$B$7-LN(F107)+F107+SUM(I107:Z107)</f>
        <v>0.15044899663035877</v>
      </c>
      <c r="H107" s="2">
        <f>$D$12/(4*PI()*$E$12)*G107</f>
        <v>2.7713774880714703E-2</v>
      </c>
      <c r="I107" s="1">
        <f t="shared" si="17"/>
        <v>-0.37986677777777772</v>
      </c>
      <c r="J107" s="1">
        <f t="shared" si="17"/>
        <v>0.1040553588312757</v>
      </c>
      <c r="K107" s="1">
        <f t="shared" si="17"/>
        <v>-2.4049794809878594E-2</v>
      </c>
      <c r="L107" s="1">
        <f t="shared" si="17"/>
        <v>4.7432608643696557E-3</v>
      </c>
      <c r="M107" s="1">
        <f t="shared" si="17"/>
        <v>-8.1206382761291583E-4</v>
      </c>
      <c r="N107" s="1">
        <f t="shared" si="17"/>
        <v>1.2257191977602298E-4</v>
      </c>
      <c r="O107" s="1">
        <f t="shared" si="17"/>
        <v>-1.6525503725636095E-5</v>
      </c>
      <c r="P107" s="1">
        <f t="shared" si="17"/>
        <v>2.0118950708609805E-6</v>
      </c>
      <c r="Q107" s="1">
        <f t="shared" si="17"/>
        <v>-2.2319963916131711E-7</v>
      </c>
      <c r="R107" s="1">
        <f t="shared" si="17"/>
        <v>2.27380789426598E-8</v>
      </c>
      <c r="S107" s="1">
        <f t="shared" si="16"/>
        <v>-2.1410638315498039E-9</v>
      </c>
      <c r="T107" s="1">
        <f t="shared" si="16"/>
        <v>1.8740009583600413E-10</v>
      </c>
      <c r="U107" s="1">
        <f t="shared" si="16"/>
        <v>-1.5321551372823232E-11</v>
      </c>
      <c r="V107" s="1">
        <f t="shared" si="16"/>
        <v>1.175151640998229E-12</v>
      </c>
      <c r="W107" s="1">
        <f t="shared" si="16"/>
        <v>-8.4877163445536118E-14</v>
      </c>
      <c r="X107" s="1">
        <f t="shared" si="16"/>
        <v>5.7924013918632995E-15</v>
      </c>
      <c r="Y107" s="1">
        <f t="shared" si="16"/>
        <v>-3.7463488261407219E-16</v>
      </c>
      <c r="Z107" s="1">
        <f t="shared" si="16"/>
        <v>2.3026035389033332E-17</v>
      </c>
      <c r="AG107">
        <v>95</v>
      </c>
      <c r="AH107">
        <f t="shared" ca="1" si="14"/>
        <v>10.837</v>
      </c>
      <c r="AI107">
        <f t="shared" ca="1" si="15"/>
        <v>3.7414999999999997E-2</v>
      </c>
      <c r="AL107" s="2">
        <v>1.1368999999999999E-13</v>
      </c>
      <c r="AM107">
        <v>0.86356999999999995</v>
      </c>
      <c r="AN107">
        <v>-3.0977000000000001</v>
      </c>
      <c r="AO107" s="2">
        <v>-3.9546999999999998E-7</v>
      </c>
      <c r="AP107" s="2">
        <v>-1.2733000000000001E-8</v>
      </c>
      <c r="AQ107" s="2">
        <v>-1.5113000000000001E-8</v>
      </c>
      <c r="AR107">
        <v>1.0976999999999999</v>
      </c>
      <c r="AS107">
        <v>10.837</v>
      </c>
      <c r="AT107" s="2">
        <v>9.9999999999999995E-7</v>
      </c>
      <c r="AU107">
        <v>-3.0977000000000001</v>
      </c>
      <c r="AX107">
        <v>0</v>
      </c>
      <c r="AY107">
        <v>0.93110000000000004</v>
      </c>
      <c r="AZ107">
        <v>-3.0253000000000001</v>
      </c>
      <c r="BA107" s="2">
        <v>-4.0128E-7</v>
      </c>
      <c r="BB107" s="2">
        <v>-1.1136E-8</v>
      </c>
      <c r="BC107" s="2">
        <v>-1.5670000000000001E-8</v>
      </c>
      <c r="BD107">
        <v>1.0253000000000001</v>
      </c>
      <c r="BE107">
        <v>11.499000000000001</v>
      </c>
      <c r="BF107" s="2">
        <v>9.9999999999999995E-7</v>
      </c>
      <c r="BG107">
        <v>-3.0253000000000001</v>
      </c>
      <c r="BJ107" s="2">
        <v>-1.1368999999999999E-13</v>
      </c>
      <c r="BK107">
        <v>0.82950000000000002</v>
      </c>
      <c r="BL107">
        <v>-2.6398999999999999</v>
      </c>
      <c r="BM107" s="2">
        <v>-3.3790999999999999E-7</v>
      </c>
      <c r="BN107" s="2">
        <v>-1.0943000000000001E-8</v>
      </c>
      <c r="BO107" s="2">
        <v>-1.3271E-8</v>
      </c>
      <c r="BP107">
        <v>0.63993</v>
      </c>
      <c r="BQ107">
        <v>10.837</v>
      </c>
      <c r="BR107" s="2">
        <v>9.9999999999999995E-7</v>
      </c>
      <c r="BS107">
        <v>-2.6398999999999999</v>
      </c>
      <c r="BV107" s="2">
        <v>2.2736999999999999E-13</v>
      </c>
      <c r="BW107">
        <v>0.80830999999999997</v>
      </c>
      <c r="BX107">
        <v>-2.1627999999999998</v>
      </c>
      <c r="BY107" s="2">
        <v>-1.8976E-7</v>
      </c>
      <c r="BZ107" s="2">
        <v>-5.9606000000000003E-9</v>
      </c>
      <c r="CA107" s="2">
        <v>-4.7423000000000001E-9</v>
      </c>
      <c r="CB107">
        <v>0.16283</v>
      </c>
      <c r="CC107">
        <v>11.773</v>
      </c>
      <c r="CD107" s="2">
        <v>9.9999999999999995E-7</v>
      </c>
      <c r="CE107">
        <v>-2.1627999999999998</v>
      </c>
      <c r="CH107">
        <v>0</v>
      </c>
      <c r="CI107">
        <v>0.92130000000000001</v>
      </c>
      <c r="CJ107">
        <v>-2.0373999999999999</v>
      </c>
      <c r="CK107" s="2">
        <v>-9.8142000000000006E-8</v>
      </c>
      <c r="CL107" s="2">
        <v>-3.7624999999999998E-9</v>
      </c>
      <c r="CM107" s="2">
        <v>-3.1746000000000002E-9</v>
      </c>
      <c r="CN107">
        <v>3.7414999999999997E-2</v>
      </c>
      <c r="CO107">
        <v>10.837</v>
      </c>
      <c r="CP107" s="2">
        <v>9.9999999999999995E-7</v>
      </c>
      <c r="CQ107">
        <v>-2.0373999999999999</v>
      </c>
      <c r="CT107" s="2">
        <v>-5.5511E-17</v>
      </c>
      <c r="CU107">
        <v>0.95404999999999995</v>
      </c>
      <c r="CV107">
        <v>-2</v>
      </c>
      <c r="CW107" s="2">
        <v>-3.5970999999999999E-10</v>
      </c>
      <c r="CX107" s="2">
        <v>-2.2943999999999999E-11</v>
      </c>
      <c r="CY107" s="2">
        <v>-2.4243000000000002E-11</v>
      </c>
      <c r="CZ107" s="2">
        <v>4.7206999999999997E-5</v>
      </c>
      <c r="DA107">
        <v>13.845000000000001</v>
      </c>
      <c r="DB107" s="2">
        <v>9.9999999999999995E-7</v>
      </c>
      <c r="DC107">
        <v>-2</v>
      </c>
    </row>
    <row r="108" spans="4:107" x14ac:dyDescent="0.25">
      <c r="D108">
        <v>87</v>
      </c>
      <c r="E108">
        <v>43.5</v>
      </c>
      <c r="F108" s="2">
        <f>E108^2*$G$12/(4*$F$12*$E$12)</f>
        <v>1.2614999999999998</v>
      </c>
      <c r="G108">
        <f t="shared" si="18"/>
        <v>0.14380458566925314</v>
      </c>
      <c r="H108" s="2">
        <f>$D$12/(4*PI()*$E$12)*G108</f>
        <v>2.6489827139518023E-2</v>
      </c>
      <c r="I108" s="1">
        <f t="shared" si="17"/>
        <v>-0.39784556249999992</v>
      </c>
      <c r="J108" s="1">
        <f t="shared" si="17"/>
        <v>0.11152937268749996</v>
      </c>
      <c r="K108" s="1">
        <f t="shared" si="17"/>
        <v>-2.6380181933490222E-2</v>
      </c>
      <c r="L108" s="1">
        <f t="shared" si="17"/>
        <v>5.3245759214556659E-3</v>
      </c>
      <c r="M108" s="1">
        <f t="shared" si="17"/>
        <v>-9.3291007290504475E-4</v>
      </c>
      <c r="N108" s="1">
        <f t="shared" si="17"/>
        <v>1.4410604779220985E-4</v>
      </c>
      <c r="O108" s="1">
        <f t="shared" si="17"/>
        <v>-1.9883257109829825E-5</v>
      </c>
      <c r="P108" s="1">
        <f t="shared" si="17"/>
        <v>2.4773065524987974E-6</v>
      </c>
      <c r="Q108" s="1">
        <f t="shared" si="17"/>
        <v>-2.8126099943795096E-7</v>
      </c>
      <c r="R108" s="1">
        <f t="shared" si="17"/>
        <v>2.9323202544708679E-8</v>
      </c>
      <c r="S108" s="1">
        <f t="shared" si="16"/>
        <v>-2.8257181952197914E-9</v>
      </c>
      <c r="T108" s="1">
        <f t="shared" si="16"/>
        <v>2.5311078129726154E-10</v>
      </c>
      <c r="U108" s="1">
        <f t="shared" si="16"/>
        <v>-2.117801151981857E-11</v>
      </c>
      <c r="V108" s="1">
        <f t="shared" si="16"/>
        <v>1.6623327175622922E-12</v>
      </c>
      <c r="W108" s="1">
        <f t="shared" si="16"/>
        <v>-1.2287301112528308E-13</v>
      </c>
      <c r="X108" s="1">
        <f t="shared" si="16"/>
        <v>8.5815531368605997E-15</v>
      </c>
      <c r="Y108" s="1">
        <f t="shared" si="16"/>
        <v>-5.6801141295229624E-16</v>
      </c>
      <c r="Z108" s="1">
        <f t="shared" si="16"/>
        <v>3.5728075218581134E-17</v>
      </c>
      <c r="AG108">
        <v>96</v>
      </c>
      <c r="AH108">
        <f t="shared" ca="1" si="14"/>
        <v>10.837</v>
      </c>
      <c r="AI108">
        <f t="shared" ca="1" si="15"/>
        <v>3.7414999999999997E-2</v>
      </c>
      <c r="AL108" s="2">
        <v>-1.1368999999999999E-13</v>
      </c>
      <c r="AM108">
        <v>0.8921</v>
      </c>
      <c r="AN108">
        <v>-3.0710999999999999</v>
      </c>
      <c r="AO108" s="2">
        <v>-3.8972999999999998E-7</v>
      </c>
      <c r="AP108" s="2">
        <v>-1.1002999999999999E-8</v>
      </c>
      <c r="AQ108" s="2">
        <v>-1.4383E-8</v>
      </c>
      <c r="AR108">
        <v>1.0710999999999999</v>
      </c>
      <c r="AS108">
        <v>11.436</v>
      </c>
      <c r="AT108" s="2">
        <v>9.9999999999999995E-7</v>
      </c>
      <c r="AU108">
        <v>-3.0710999999999999</v>
      </c>
      <c r="AX108" s="2">
        <v>-2.8422E-14</v>
      </c>
      <c r="AY108">
        <v>0.93086999999999998</v>
      </c>
      <c r="AZ108">
        <v>-3.0238</v>
      </c>
      <c r="BA108" s="2">
        <v>-3.9985999999999998E-7</v>
      </c>
      <c r="BB108" s="2">
        <v>-1.0985E-8</v>
      </c>
      <c r="BC108" s="2">
        <v>-1.5547E-8</v>
      </c>
      <c r="BD108">
        <v>1.0238</v>
      </c>
      <c r="BE108">
        <v>11.535</v>
      </c>
      <c r="BF108" s="2">
        <v>9.9999999999999995E-7</v>
      </c>
      <c r="BG108">
        <v>-3.0238</v>
      </c>
      <c r="BJ108" s="2">
        <v>-1.1368999999999999E-13</v>
      </c>
      <c r="BK108">
        <v>0.82950000000000002</v>
      </c>
      <c r="BL108">
        <v>-2.6398999999999999</v>
      </c>
      <c r="BM108" s="2">
        <v>-3.3790999999999999E-7</v>
      </c>
      <c r="BN108" s="2">
        <v>-1.0943000000000001E-8</v>
      </c>
      <c r="BO108" s="2">
        <v>-1.3271E-8</v>
      </c>
      <c r="BP108">
        <v>0.63993</v>
      </c>
      <c r="BQ108">
        <v>10.837</v>
      </c>
      <c r="BR108" s="2">
        <v>9.9999999999999995E-7</v>
      </c>
      <c r="BS108">
        <v>-2.6398999999999999</v>
      </c>
      <c r="BV108" s="2">
        <v>-2.2736999999999999E-13</v>
      </c>
      <c r="BW108">
        <v>0.82081999999999999</v>
      </c>
      <c r="BX108">
        <v>-2.1515</v>
      </c>
      <c r="BY108" s="2">
        <v>-1.8171E-7</v>
      </c>
      <c r="BZ108" s="2">
        <v>-6.3737E-9</v>
      </c>
      <c r="CA108" s="2">
        <v>-4.0212000000000001E-9</v>
      </c>
      <c r="CB108" s="2">
        <v>0.15151000000000001</v>
      </c>
      <c r="CC108">
        <v>12.266999999999999</v>
      </c>
      <c r="CD108" s="2">
        <v>9.9999999999999995E-7</v>
      </c>
      <c r="CE108">
        <v>-2.1515</v>
      </c>
      <c r="CH108" s="2">
        <v>-5.6842999999999997E-14</v>
      </c>
      <c r="CI108">
        <v>0.92130000000000001</v>
      </c>
      <c r="CJ108">
        <v>-2.0373999999999999</v>
      </c>
      <c r="CK108" s="2">
        <v>-9.8142000000000006E-8</v>
      </c>
      <c r="CL108" s="2">
        <v>-3.7624999999999998E-9</v>
      </c>
      <c r="CM108" s="2">
        <v>-3.1746000000000002E-9</v>
      </c>
      <c r="CN108">
        <v>3.7414999999999997E-2</v>
      </c>
      <c r="CO108">
        <v>10.837</v>
      </c>
      <c r="CP108" s="2">
        <v>9.9999999999999995E-7</v>
      </c>
      <c r="CQ108">
        <v>-2.0373999999999999</v>
      </c>
      <c r="CT108">
        <v>0</v>
      </c>
      <c r="CU108">
        <v>0.95404999999999995</v>
      </c>
      <c r="CV108">
        <v>-2</v>
      </c>
      <c r="CW108" s="2">
        <v>-3.5970999999999999E-10</v>
      </c>
      <c r="CX108" s="2">
        <v>-2.2943999999999999E-11</v>
      </c>
      <c r="CY108" s="2">
        <v>-2.4243000000000002E-11</v>
      </c>
      <c r="CZ108" s="2">
        <v>4.7206999999999997E-5</v>
      </c>
      <c r="DA108">
        <v>13.845000000000001</v>
      </c>
      <c r="DB108" s="2">
        <v>9.9999999999999995E-7</v>
      </c>
      <c r="DC108">
        <v>-2</v>
      </c>
    </row>
    <row r="109" spans="4:107" x14ac:dyDescent="0.25">
      <c r="D109">
        <v>88</v>
      </c>
      <c r="E109">
        <v>44</v>
      </c>
      <c r="F109" s="2">
        <f>E109^2*$G$12/(4*$F$12*$E$12)</f>
        <v>1.2906666666666664</v>
      </c>
      <c r="G109">
        <f t="shared" si="18"/>
        <v>0.13742385754257264</v>
      </c>
      <c r="H109" s="2">
        <f>$D$12/(4*PI()*$E$12)*G109</f>
        <v>2.531445165122324E-2</v>
      </c>
      <c r="I109" s="1">
        <f t="shared" si="17"/>
        <v>-0.41645511111111094</v>
      </c>
      <c r="J109" s="1">
        <f t="shared" si="17"/>
        <v>0.11944549557201639</v>
      </c>
      <c r="K109" s="1">
        <f t="shared" si="17"/>
        <v>-2.8905809928427961E-2</v>
      </c>
      <c r="L109" s="1">
        <f t="shared" si="17"/>
        <v>5.9692424556198947E-3</v>
      </c>
      <c r="M109" s="1">
        <f t="shared" si="17"/>
        <v>-1.070041980933344E-3</v>
      </c>
      <c r="N109" s="1">
        <f t="shared" si="17"/>
        <v>1.6911030817036356E-4</v>
      </c>
      <c r="O109" s="1">
        <f t="shared" si="17"/>
        <v>-2.3872738503382983E-5</v>
      </c>
      <c r="P109" s="1">
        <f t="shared" si="17"/>
        <v>3.0431355879867944E-6</v>
      </c>
      <c r="Q109" s="1">
        <f t="shared" si="17"/>
        <v>-3.5349062990054598E-7</v>
      </c>
      <c r="R109" s="1">
        <f t="shared" si="17"/>
        <v>3.7705667189391561E-8</v>
      </c>
      <c r="S109" s="1">
        <f t="shared" si="16"/>
        <v>-3.7174994836355678E-9</v>
      </c>
      <c r="T109" s="1">
        <f t="shared" si="16"/>
        <v>3.4069013019258967E-10</v>
      </c>
      <c r="U109" s="1">
        <f t="shared" si="16"/>
        <v>-2.9164929240432299E-11</v>
      </c>
      <c r="V109" s="1">
        <f t="shared" si="16"/>
        <v>2.3421814581708946E-12</v>
      </c>
      <c r="W109" s="1">
        <f t="shared" si="16"/>
        <v>-1.7712747277417385E-13</v>
      </c>
      <c r="X109" s="1">
        <f t="shared" si="16"/>
        <v>1.2656748781206018E-14</v>
      </c>
      <c r="Y109" s="1">
        <f t="shared" si="16"/>
        <v>-8.5711711087870855E-16</v>
      </c>
      <c r="Z109" s="1">
        <f t="shared" si="16"/>
        <v>5.5159403656327293E-17</v>
      </c>
      <c r="AG109">
        <v>97</v>
      </c>
      <c r="AH109">
        <f t="shared" ca="1" si="14"/>
        <v>11.491</v>
      </c>
      <c r="AI109">
        <f t="shared" ca="1" si="15"/>
        <v>3.1102999999999999E-2</v>
      </c>
      <c r="AL109">
        <v>0</v>
      </c>
      <c r="AM109">
        <v>0.89098999999999995</v>
      </c>
      <c r="AN109">
        <v>-3.0667</v>
      </c>
      <c r="AO109" s="2">
        <v>-3.8560000000000001E-7</v>
      </c>
      <c r="AP109" s="2">
        <v>-1.0572E-8</v>
      </c>
      <c r="AQ109" s="2">
        <v>-1.3965E-8</v>
      </c>
      <c r="AR109">
        <v>1.0667</v>
      </c>
      <c r="AS109">
        <v>11.535</v>
      </c>
      <c r="AT109" s="2">
        <v>9.9999999999999995E-7</v>
      </c>
      <c r="AU109">
        <v>-3.0667</v>
      </c>
      <c r="AX109" s="2">
        <v>-2.8422E-14</v>
      </c>
      <c r="AY109">
        <v>0.93086999999999998</v>
      </c>
      <c r="AZ109">
        <v>-3.0238</v>
      </c>
      <c r="BA109" s="2">
        <v>-3.9985999999999998E-7</v>
      </c>
      <c r="BB109" s="2">
        <v>-1.0985E-8</v>
      </c>
      <c r="BC109" s="2">
        <v>-1.5547E-8</v>
      </c>
      <c r="BD109">
        <v>1.0238</v>
      </c>
      <c r="BE109">
        <v>11.535</v>
      </c>
      <c r="BF109" s="2">
        <v>9.9999999999999995E-7</v>
      </c>
      <c r="BG109">
        <v>-3.0238</v>
      </c>
      <c r="BJ109" s="2">
        <v>-1.1368999999999999E-13</v>
      </c>
      <c r="BK109">
        <v>0.85241</v>
      </c>
      <c r="BL109">
        <v>-2.6190000000000002</v>
      </c>
      <c r="BM109" s="2">
        <v>-3.3270000000000001E-7</v>
      </c>
      <c r="BN109" s="2">
        <v>-9.6418000000000004E-9</v>
      </c>
      <c r="BO109" s="2">
        <v>-1.1682999999999999E-8</v>
      </c>
      <c r="BP109">
        <v>0.61897999999999997</v>
      </c>
      <c r="BQ109">
        <v>11.369</v>
      </c>
      <c r="BR109" s="2">
        <v>9.9999999999999995E-7</v>
      </c>
      <c r="BS109">
        <v>-2.6190000000000002</v>
      </c>
      <c r="BV109" s="2">
        <v>2.2736999999999999E-13</v>
      </c>
      <c r="BW109">
        <v>0.82081999999999999</v>
      </c>
      <c r="BX109">
        <v>-2.1515</v>
      </c>
      <c r="BY109" s="2">
        <v>-1.8171E-7</v>
      </c>
      <c r="BZ109" s="2">
        <v>-6.3737E-9</v>
      </c>
      <c r="CA109" s="2">
        <v>-4.0212000000000001E-9</v>
      </c>
      <c r="CB109">
        <v>0.15151000000000001</v>
      </c>
      <c r="CC109">
        <v>12.266999999999999</v>
      </c>
      <c r="CD109" s="2">
        <v>9.9999999999999995E-7</v>
      </c>
      <c r="CE109">
        <v>-2.1515</v>
      </c>
      <c r="CH109">
        <v>0</v>
      </c>
      <c r="CI109">
        <v>0.92734000000000005</v>
      </c>
      <c r="CJ109">
        <v>-2.0310999999999999</v>
      </c>
      <c r="CK109" s="2">
        <v>-8.3598000000000005E-8</v>
      </c>
      <c r="CL109" s="2">
        <v>-2.8158000000000001E-9</v>
      </c>
      <c r="CM109" s="2">
        <v>-2.5282E-9</v>
      </c>
      <c r="CN109">
        <v>3.1102999999999999E-2</v>
      </c>
      <c r="CO109">
        <v>11.491</v>
      </c>
      <c r="CP109" s="2">
        <v>9.9999999999999995E-7</v>
      </c>
      <c r="CQ109">
        <v>-2.0310999999999999</v>
      </c>
      <c r="CT109" s="2">
        <v>-2.7755999999999999E-17</v>
      </c>
      <c r="CU109">
        <v>0.95406999999999997</v>
      </c>
      <c r="CV109">
        <v>-2</v>
      </c>
      <c r="CW109" s="2">
        <v>-1.9470000000000001E-10</v>
      </c>
      <c r="CX109" s="2">
        <v>-1.1225999999999999E-11</v>
      </c>
      <c r="CY109" s="2">
        <v>-1.2929999999999999E-11</v>
      </c>
      <c r="CZ109" s="2">
        <v>2.4796000000000001E-5</v>
      </c>
      <c r="DA109">
        <v>14.693</v>
      </c>
      <c r="DB109" s="2">
        <v>9.9999999999999995E-7</v>
      </c>
      <c r="DC109">
        <v>-2</v>
      </c>
    </row>
    <row r="110" spans="4:107" x14ac:dyDescent="0.25">
      <c r="D110">
        <v>89</v>
      </c>
      <c r="E110">
        <v>44.5</v>
      </c>
      <c r="F110" s="2">
        <f>E110^2*$G$12/(4*$F$12*$E$12)</f>
        <v>1.3201666666666665</v>
      </c>
      <c r="G110">
        <f t="shared" si="18"/>
        <v>0.13129758990967133</v>
      </c>
      <c r="H110" s="2">
        <f>$D$12/(4*PI()*$E$12)*G110</f>
        <v>2.4185949595111982E-2</v>
      </c>
      <c r="I110" s="1">
        <f t="shared" si="17"/>
        <v>-0.43571000694444434</v>
      </c>
      <c r="J110" s="1">
        <f t="shared" si="17"/>
        <v>0.12782440611136828</v>
      </c>
      <c r="K110" s="1">
        <f t="shared" si="17"/>
        <v>-3.1640535025254622E-2</v>
      </c>
      <c r="L110" s="1">
        <f t="shared" si="17"/>
        <v>6.6833247449344492E-3</v>
      </c>
      <c r="M110" s="1">
        <f t="shared" si="17"/>
        <v>-1.2254309098293002E-3</v>
      </c>
      <c r="N110" s="1">
        <f t="shared" si="17"/>
        <v>1.9809465789301806E-4</v>
      </c>
      <c r="O110" s="1">
        <f t="shared" si="17"/>
        <v>-2.860352733383899E-5</v>
      </c>
      <c r="P110" s="1">
        <f t="shared" si="17"/>
        <v>3.7295232923677142E-6</v>
      </c>
      <c r="Q110" s="1">
        <f t="shared" si="17"/>
        <v>-4.4312330998266987E-7</v>
      </c>
      <c r="R110" s="1">
        <f t="shared" si="17"/>
        <v>4.8346828352241431E-8</v>
      </c>
      <c r="S110" s="1">
        <f t="shared" si="16"/>
        <v>-4.8755873856008652E-9</v>
      </c>
      <c r="T110" s="1">
        <f t="shared" si="16"/>
        <v>4.5703583054845501E-10</v>
      </c>
      <c r="U110" s="1">
        <f t="shared" si="16"/>
        <v>-4.0019005594443927E-11</v>
      </c>
      <c r="V110" s="1">
        <f t="shared" si="16"/>
        <v>3.2873093380668623E-12</v>
      </c>
      <c r="W110" s="1">
        <f t="shared" si="16"/>
        <v>-2.5428493424636344E-13</v>
      </c>
      <c r="X110" s="1">
        <f t="shared" si="16"/>
        <v>1.8585383752391642E-14</v>
      </c>
      <c r="Y110" s="1">
        <f t="shared" si="16"/>
        <v>-1.2873724382437249E-15</v>
      </c>
      <c r="Z110" s="1">
        <f t="shared" si="16"/>
        <v>8.4741914819904803E-17</v>
      </c>
      <c r="AG110">
        <v>98</v>
      </c>
      <c r="AH110">
        <f t="shared" ca="1" si="14"/>
        <v>11.535</v>
      </c>
      <c r="AI110">
        <f t="shared" ca="1" si="15"/>
        <v>3.0681E-2</v>
      </c>
      <c r="AL110">
        <v>0</v>
      </c>
      <c r="AM110">
        <v>0.89098999999999995</v>
      </c>
      <c r="AN110">
        <v>-3.0667</v>
      </c>
      <c r="AO110" s="2">
        <v>-3.8560000000000001E-7</v>
      </c>
      <c r="AP110" s="2">
        <v>-1.0572E-8</v>
      </c>
      <c r="AQ110" s="2">
        <v>-1.3965E-8</v>
      </c>
      <c r="AR110">
        <v>1.0667</v>
      </c>
      <c r="AS110">
        <v>11.535</v>
      </c>
      <c r="AT110" s="2">
        <v>9.9999999999999995E-7</v>
      </c>
      <c r="AU110">
        <v>-3.0667</v>
      </c>
      <c r="AX110">
        <v>0</v>
      </c>
      <c r="AY110">
        <v>0.93067</v>
      </c>
      <c r="AZ110">
        <v>-3.0224000000000002</v>
      </c>
      <c r="BA110" s="2">
        <v>-3.9869999999999999E-7</v>
      </c>
      <c r="BB110" s="2">
        <v>-1.1037999999999999E-8</v>
      </c>
      <c r="BC110" s="2">
        <v>-1.5449999999999999E-8</v>
      </c>
      <c r="BD110">
        <v>1.0224</v>
      </c>
      <c r="BE110">
        <v>11.568</v>
      </c>
      <c r="BF110" s="2">
        <v>9.9999999999999995E-7</v>
      </c>
      <c r="BG110">
        <v>-3.0224000000000002</v>
      </c>
      <c r="BJ110" s="2">
        <v>-2.2736999999999999E-13</v>
      </c>
      <c r="BK110">
        <v>0.84985999999999995</v>
      </c>
      <c r="BL110">
        <v>-2.6124000000000001</v>
      </c>
      <c r="BM110" s="2">
        <v>-3.2595999999999999E-7</v>
      </c>
      <c r="BN110" s="2">
        <v>-8.9790999999999993E-9</v>
      </c>
      <c r="BO110" s="2">
        <v>-1.0839E-8</v>
      </c>
      <c r="BP110">
        <v>0.61240000000000006</v>
      </c>
      <c r="BQ110">
        <v>11.535</v>
      </c>
      <c r="BR110" s="2">
        <v>9.9999999999999995E-7</v>
      </c>
      <c r="BS110">
        <v>-2.6124000000000001</v>
      </c>
      <c r="BV110" s="2">
        <v>2.2736999999999999E-13</v>
      </c>
      <c r="BW110">
        <v>0.83477000000000001</v>
      </c>
      <c r="BX110">
        <v>-2.1400999999999999</v>
      </c>
      <c r="BY110" s="2">
        <v>-1.7137999999999999E-7</v>
      </c>
      <c r="BZ110" s="2">
        <v>-6.1000999999999996E-9</v>
      </c>
      <c r="CA110" s="2">
        <v>-3.3928000000000001E-9</v>
      </c>
      <c r="CB110" s="2">
        <v>0.14008000000000001</v>
      </c>
      <c r="CC110">
        <v>12.821</v>
      </c>
      <c r="CD110" s="2">
        <v>9.9999999999999995E-7</v>
      </c>
      <c r="CE110">
        <v>-2.1400999999999999</v>
      </c>
      <c r="CH110">
        <v>0</v>
      </c>
      <c r="CI110">
        <v>0.92727000000000004</v>
      </c>
      <c r="CJ110">
        <v>-2.0306999999999999</v>
      </c>
      <c r="CK110" s="2">
        <v>-8.2486000000000002E-8</v>
      </c>
      <c r="CL110" s="2">
        <v>-2.7446999999999998E-9</v>
      </c>
      <c r="CM110" s="2">
        <v>-2.4579E-9</v>
      </c>
      <c r="CN110">
        <v>3.0681E-2</v>
      </c>
      <c r="CO110">
        <v>11.535</v>
      </c>
      <c r="CP110" s="2">
        <v>9.9999999999999995E-7</v>
      </c>
      <c r="CQ110">
        <v>-2.0306999999999999</v>
      </c>
      <c r="CT110" s="2">
        <v>-2.7755999999999999E-17</v>
      </c>
      <c r="CU110">
        <v>0.95406999999999997</v>
      </c>
      <c r="CV110">
        <v>-2</v>
      </c>
      <c r="CW110" s="2">
        <v>-1.9470999999999999E-10</v>
      </c>
      <c r="CX110" s="2">
        <v>-1.1225999999999999E-11</v>
      </c>
      <c r="CY110" s="2">
        <v>-1.2929999999999999E-11</v>
      </c>
      <c r="CZ110" s="2">
        <v>2.4796000000000001E-5</v>
      </c>
      <c r="DA110">
        <v>14.693</v>
      </c>
      <c r="DB110" s="2">
        <v>9.9999999999999995E-7</v>
      </c>
      <c r="DC110">
        <v>-2</v>
      </c>
    </row>
    <row r="111" spans="4:107" x14ac:dyDescent="0.25">
      <c r="D111">
        <v>90</v>
      </c>
      <c r="E111">
        <v>45</v>
      </c>
      <c r="F111" s="2">
        <f>E111^2*$G$12/(4*$F$12*$E$12)</f>
        <v>1.3499999999999996</v>
      </c>
      <c r="G111">
        <f t="shared" si="18"/>
        <v>0.12541684438866535</v>
      </c>
      <c r="H111" s="2">
        <f>$D$12/(4*PI()*$E$12)*G111</f>
        <v>2.3102674457688804E-2</v>
      </c>
      <c r="I111" s="1">
        <f t="shared" si="17"/>
        <v>-0.45562499999999978</v>
      </c>
      <c r="J111" s="1">
        <f t="shared" si="17"/>
        <v>0.13668749999999991</v>
      </c>
      <c r="K111" s="1">
        <f t="shared" si="17"/>
        <v>-3.4599023437499966E-2</v>
      </c>
      <c r="L111" s="1">
        <f t="shared" si="17"/>
        <v>7.4733890624999908E-3</v>
      </c>
      <c r="M111" s="1">
        <f t="shared" si="17"/>
        <v>-1.401260449218748E-3</v>
      </c>
      <c r="N111" s="1">
        <f t="shared" si="17"/>
        <v>2.3163693140146647E-4</v>
      </c>
      <c r="O111" s="1">
        <f t="shared" si="17"/>
        <v>-3.4202640652247773E-5</v>
      </c>
      <c r="P111" s="1">
        <f t="shared" si="17"/>
        <v>4.5603520869663685E-6</v>
      </c>
      <c r="Q111" s="1">
        <f t="shared" si="17"/>
        <v>-5.540827785664137E-7</v>
      </c>
      <c r="R111" s="1">
        <f t="shared" si="17"/>
        <v>6.1819152980550276E-8</v>
      </c>
      <c r="S111" s="1">
        <f t="shared" si="16"/>
        <v>-6.3751001511192445E-9</v>
      </c>
      <c r="T111" s="1">
        <f t="shared" si="16"/>
        <v>6.111042748410162E-10</v>
      </c>
      <c r="U111" s="1">
        <f t="shared" si="16"/>
        <v>-5.4718775629897109E-11</v>
      </c>
      <c r="V111" s="1">
        <f t="shared" si="16"/>
        <v>4.5963771529113565E-12</v>
      </c>
      <c r="W111" s="1">
        <f t="shared" si="16"/>
        <v>-3.6358061463458961E-13</v>
      </c>
      <c r="X111" s="1">
        <f t="shared" si="16"/>
        <v>2.7174191266806688E-14</v>
      </c>
      <c r="Y111" s="1">
        <f t="shared" si="16"/>
        <v>-1.9248385480654734E-15</v>
      </c>
      <c r="Z111" s="1">
        <f t="shared" si="16"/>
        <v>1.2956669450967032E-16</v>
      </c>
      <c r="AG111">
        <v>99</v>
      </c>
      <c r="AH111">
        <f t="shared" ca="1" si="14"/>
        <v>11.535</v>
      </c>
      <c r="AI111">
        <f t="shared" ca="1" si="15"/>
        <v>3.0681E-2</v>
      </c>
      <c r="AL111">
        <v>0</v>
      </c>
      <c r="AM111">
        <v>0.89000999999999997</v>
      </c>
      <c r="AN111">
        <v>-3.0628000000000002</v>
      </c>
      <c r="AO111" s="2">
        <v>-3.8220000000000002E-7</v>
      </c>
      <c r="AP111" s="2">
        <v>-1.0719E-8</v>
      </c>
      <c r="AQ111" s="2">
        <v>-1.3682999999999999E-8</v>
      </c>
      <c r="AR111">
        <v>1.0628</v>
      </c>
      <c r="AS111">
        <v>11.627000000000001</v>
      </c>
      <c r="AT111" s="2">
        <v>9.9999999999999995E-7</v>
      </c>
      <c r="AU111">
        <v>-3.0628000000000002</v>
      </c>
      <c r="AX111" s="2">
        <v>7.1053999999999999E-15</v>
      </c>
      <c r="AY111">
        <v>0.94982999999999995</v>
      </c>
      <c r="AZ111">
        <v>-3</v>
      </c>
      <c r="BA111" s="2">
        <v>-3.9023999999999998E-7</v>
      </c>
      <c r="BB111" s="2">
        <v>-1.2153E-8</v>
      </c>
      <c r="BC111" s="2">
        <v>-1.4857E-8</v>
      </c>
      <c r="BD111">
        <v>1</v>
      </c>
      <c r="BE111">
        <v>12.106999999999999</v>
      </c>
      <c r="BF111" s="2">
        <v>9.9999999999999995E-7</v>
      </c>
      <c r="BG111">
        <v>-3</v>
      </c>
      <c r="BJ111" s="2">
        <v>-1.1368999999999999E-13</v>
      </c>
      <c r="BK111">
        <v>0.84985999999999995</v>
      </c>
      <c r="BL111">
        <v>-2.6124000000000001</v>
      </c>
      <c r="BM111" s="2">
        <v>-3.2595999999999999E-7</v>
      </c>
      <c r="BN111" s="2">
        <v>-8.9790999999999993E-9</v>
      </c>
      <c r="BO111" s="2">
        <v>-1.0839E-8</v>
      </c>
      <c r="BP111">
        <v>0.61240000000000006</v>
      </c>
      <c r="BQ111">
        <v>11.535</v>
      </c>
      <c r="BR111" s="2">
        <v>9.9999999999999995E-7</v>
      </c>
      <c r="BS111">
        <v>-2.6124000000000001</v>
      </c>
      <c r="BV111" s="2">
        <v>2.2736999999999999E-13</v>
      </c>
      <c r="BW111">
        <v>0.83272000000000002</v>
      </c>
      <c r="BX111">
        <v>-2.1356000000000002</v>
      </c>
      <c r="BY111" s="2">
        <v>-1.6413E-7</v>
      </c>
      <c r="BZ111" s="2">
        <v>-5.8893999999999999E-9</v>
      </c>
      <c r="CA111" s="2">
        <v>-2.9196000000000001E-9</v>
      </c>
      <c r="CB111">
        <v>0.13561999999999999</v>
      </c>
      <c r="CC111">
        <v>13.037000000000001</v>
      </c>
      <c r="CD111" s="2">
        <v>9.9999999999999995E-7</v>
      </c>
      <c r="CE111">
        <v>-2.1356000000000002</v>
      </c>
      <c r="CH111">
        <v>0</v>
      </c>
      <c r="CI111">
        <v>0.92727000000000004</v>
      </c>
      <c r="CJ111">
        <v>-2.0306999999999999</v>
      </c>
      <c r="CK111" s="2">
        <v>-8.2486000000000002E-8</v>
      </c>
      <c r="CL111" s="2">
        <v>-2.7446999999999998E-9</v>
      </c>
      <c r="CM111" s="2">
        <v>-2.4579E-9</v>
      </c>
      <c r="CN111">
        <v>3.0681E-2</v>
      </c>
      <c r="CO111">
        <v>11.535</v>
      </c>
      <c r="CP111" s="2">
        <v>9.9999999999999995E-7</v>
      </c>
      <c r="CQ111">
        <v>-2.0306999999999999</v>
      </c>
      <c r="CT111" s="2">
        <v>-2.7755999999999999E-17</v>
      </c>
      <c r="CU111">
        <v>0.95406999999999997</v>
      </c>
      <c r="CV111">
        <v>-2</v>
      </c>
      <c r="CW111" s="2">
        <v>-1.9470000000000001E-10</v>
      </c>
      <c r="CX111" s="2">
        <v>-1.1225999999999999E-11</v>
      </c>
      <c r="CY111" s="2">
        <v>-1.2929999999999999E-11</v>
      </c>
      <c r="CZ111" s="2">
        <v>2.4796000000000001E-5</v>
      </c>
      <c r="DA111">
        <v>14.693</v>
      </c>
      <c r="DB111" s="2">
        <v>9.9999999999999995E-7</v>
      </c>
      <c r="DC111">
        <v>-2</v>
      </c>
    </row>
    <row r="112" spans="4:107" x14ac:dyDescent="0.25">
      <c r="D112">
        <v>91</v>
      </c>
      <c r="E112">
        <v>45.5</v>
      </c>
      <c r="F112" s="2">
        <f>E112^2*$G$12/(4*$F$12*$E$12)</f>
        <v>1.3801666666666665</v>
      </c>
      <c r="G112">
        <f t="shared" si="18"/>
        <v>0.11977295789739217</v>
      </c>
      <c r="H112" s="2">
        <f>$D$12/(4*PI()*$E$12)*G112</f>
        <v>2.2063030437624337E-2</v>
      </c>
      <c r="I112" s="1">
        <f t="shared" si="17"/>
        <v>-0.47621500694444435</v>
      </c>
      <c r="J112" s="1">
        <f t="shared" si="17"/>
        <v>0.14605690638914604</v>
      </c>
      <c r="K112" s="1">
        <f t="shared" si="17"/>
        <v>-3.7796788806516199E-2</v>
      </c>
      <c r="L112" s="1">
        <f t="shared" si="17"/>
        <v>8.3465388828469506E-3</v>
      </c>
      <c r="M112" s="1">
        <f t="shared" si="17"/>
        <v>-1.599946492797583E-3</v>
      </c>
      <c r="N112" s="1">
        <f t="shared" si="17"/>
        <v>2.7039095728279152E-4</v>
      </c>
      <c r="O112" s="1">
        <f t="shared" si="17"/>
        <v>-4.0817064116696807E-5</v>
      </c>
      <c r="P112" s="1">
        <f t="shared" si="17"/>
        <v>5.5638865506233128E-6</v>
      </c>
      <c r="Q112" s="1">
        <f t="shared" si="17"/>
        <v>-6.9111816788567468E-7</v>
      </c>
      <c r="R112" s="1">
        <f t="shared" si="17"/>
        <v>7.8831260995334311E-8</v>
      </c>
      <c r="S112" s="1">
        <f t="shared" si="16"/>
        <v>-8.3111324019976825E-9</v>
      </c>
      <c r="T112" s="1">
        <f t="shared" si="16"/>
        <v>8.1449097539577288E-10</v>
      </c>
      <c r="U112" s="1">
        <f t="shared" si="16"/>
        <v>-7.4559861372688037E-11</v>
      </c>
      <c r="V112" s="1">
        <f t="shared" si="16"/>
        <v>6.4029799765786773E-12</v>
      </c>
      <c r="W112" s="1">
        <f t="shared" si="16"/>
        <v>-5.1780348814500021E-13</v>
      </c>
      <c r="X112" s="1">
        <f t="shared" si="16"/>
        <v>3.9565681064163753E-14</v>
      </c>
      <c r="Y112" s="1">
        <f t="shared" si="16"/>
        <v>-2.8651943843465947E-15</v>
      </c>
      <c r="Z112" s="1">
        <f t="shared" si="16"/>
        <v>1.9717458196765218E-16</v>
      </c>
      <c r="AG112">
        <v>100</v>
      </c>
      <c r="AH112">
        <f t="shared" ca="1" si="14"/>
        <v>11.579000000000001</v>
      </c>
      <c r="AI112">
        <f t="shared" ca="1" si="15"/>
        <v>3.0327E-2</v>
      </c>
      <c r="AL112">
        <v>0</v>
      </c>
      <c r="AM112">
        <v>0.91881999999999997</v>
      </c>
      <c r="AN112">
        <v>-3.036</v>
      </c>
      <c r="AO112" s="2">
        <v>-3.7612000000000001E-7</v>
      </c>
      <c r="AP112" s="2">
        <v>-1.2099E-8</v>
      </c>
      <c r="AQ112" s="2">
        <v>-1.3385E-8</v>
      </c>
      <c r="AR112">
        <v>1.036</v>
      </c>
      <c r="AS112">
        <v>12.266999999999999</v>
      </c>
      <c r="AT112" s="2">
        <v>9.9999999999999995E-7</v>
      </c>
      <c r="AU112">
        <v>-3.036</v>
      </c>
      <c r="AX112" s="2">
        <v>2.8422E-14</v>
      </c>
      <c r="AY112">
        <v>0.94947000000000004</v>
      </c>
      <c r="AZ112">
        <v>-2.9937</v>
      </c>
      <c r="BA112" s="2">
        <v>-3.8541000000000001E-7</v>
      </c>
      <c r="BB112" s="2">
        <v>-1.2399000000000001E-8</v>
      </c>
      <c r="BC112" s="2">
        <v>-1.4591E-8</v>
      </c>
      <c r="BD112">
        <v>0.99373</v>
      </c>
      <c r="BE112">
        <v>12.257999999999999</v>
      </c>
      <c r="BF112" s="2">
        <v>9.9999999999999995E-7</v>
      </c>
      <c r="BG112">
        <v>-2.9937</v>
      </c>
      <c r="BJ112" s="2">
        <v>1.1368999999999999E-13</v>
      </c>
      <c r="BK112">
        <v>0.84762000000000004</v>
      </c>
      <c r="BL112">
        <v>-2.6065999999999998</v>
      </c>
      <c r="BM112" s="2">
        <v>-3.2039999999999998E-7</v>
      </c>
      <c r="BN112" s="2">
        <v>-9.1943999999999996E-9</v>
      </c>
      <c r="BO112" s="2">
        <v>-1.0277999999999999E-8</v>
      </c>
      <c r="BP112">
        <v>0.60660999999999998</v>
      </c>
      <c r="BQ112">
        <v>11.691000000000001</v>
      </c>
      <c r="BR112" s="2">
        <v>9.9999999999999995E-7</v>
      </c>
      <c r="BS112">
        <v>-2.6065999999999998</v>
      </c>
      <c r="BV112">
        <v>0</v>
      </c>
      <c r="BW112">
        <v>0.83272000000000002</v>
      </c>
      <c r="BX112">
        <v>-2.1356000000000002</v>
      </c>
      <c r="BY112" s="2">
        <v>-1.6413E-7</v>
      </c>
      <c r="BZ112" s="2">
        <v>-5.8893999999999999E-9</v>
      </c>
      <c r="CA112" s="2">
        <v>-2.9196000000000001E-9</v>
      </c>
      <c r="CB112">
        <v>0.13561999999999999</v>
      </c>
      <c r="CC112">
        <v>13.037000000000001</v>
      </c>
      <c r="CD112" s="2">
        <v>9.9999999999999995E-7</v>
      </c>
      <c r="CE112">
        <v>-2.1356000000000002</v>
      </c>
      <c r="CH112">
        <v>0</v>
      </c>
      <c r="CI112">
        <v>0.92722000000000004</v>
      </c>
      <c r="CJ112">
        <v>-2.0303</v>
      </c>
      <c r="CK112" s="2">
        <v>-8.1553000000000002E-8</v>
      </c>
      <c r="CL112" s="2">
        <v>-2.7508000000000001E-9</v>
      </c>
      <c r="CM112" s="2">
        <v>-2.4057000000000001E-9</v>
      </c>
      <c r="CN112">
        <v>3.0327E-2</v>
      </c>
      <c r="CO112">
        <v>11.579000000000001</v>
      </c>
      <c r="CP112" s="2">
        <v>9.9999999999999995E-7</v>
      </c>
      <c r="CQ112">
        <v>-2.0303</v>
      </c>
      <c r="CT112">
        <v>0</v>
      </c>
      <c r="CU112">
        <v>0.95406999999999997</v>
      </c>
      <c r="CV112">
        <v>-2</v>
      </c>
      <c r="CW112" s="2">
        <v>-1.9469E-10</v>
      </c>
      <c r="CX112" s="2">
        <v>-1.1225999999999999E-11</v>
      </c>
      <c r="CY112" s="2">
        <v>-1.2929E-11</v>
      </c>
      <c r="CZ112" s="2">
        <v>2.4796000000000001E-5</v>
      </c>
      <c r="DA112">
        <v>14.693</v>
      </c>
      <c r="DB112" s="2">
        <v>9.9999999999999995E-7</v>
      </c>
      <c r="DC112">
        <v>-2</v>
      </c>
    </row>
    <row r="113" spans="4:107" x14ac:dyDescent="0.25">
      <c r="D113">
        <v>92</v>
      </c>
      <c r="E113">
        <v>46</v>
      </c>
      <c r="F113" s="2">
        <f>E113^2*$G$12/(4*$F$12*$E$12)</f>
        <v>1.4106666666666665</v>
      </c>
      <c r="G113">
        <f t="shared" si="18"/>
        <v>0.11435753438234925</v>
      </c>
      <c r="H113" s="2">
        <f>$D$12/(4*PI()*$E$12)*G113</f>
        <v>2.1065470922166967E-2</v>
      </c>
      <c r="I113" s="1">
        <f t="shared" si="17"/>
        <v>-0.497495111111111</v>
      </c>
      <c r="J113" s="1">
        <f t="shared" si="17"/>
        <v>0.15595550446090528</v>
      </c>
      <c r="K113" s="1">
        <f t="shared" si="17"/>
        <v>-4.1250230929909447E-2</v>
      </c>
      <c r="L113" s="1">
        <f t="shared" si="17"/>
        <v>9.3104521224200935E-3</v>
      </c>
      <c r="M113" s="1">
        <f t="shared" si="17"/>
        <v>-1.8241589528741589E-3</v>
      </c>
      <c r="N113" s="1">
        <f t="shared" si="17"/>
        <v>3.1509553830871178E-4</v>
      </c>
      <c r="O113" s="1">
        <f t="shared" si="17"/>
        <v>-4.8616615764881653E-5</v>
      </c>
      <c r="P113" s="1">
        <f t="shared" si="17"/>
        <v>6.7735149931515758E-6</v>
      </c>
      <c r="Q113" s="1">
        <f t="shared" si="17"/>
        <v>-8.5996546353052405E-7</v>
      </c>
      <c r="R113" s="1">
        <f t="shared" si="17"/>
        <v>1.002582325526495E-7</v>
      </c>
      <c r="S113" s="1">
        <f t="shared" si="16"/>
        <v>-1.0803752874516063E-8</v>
      </c>
      <c r="T113" s="1">
        <f t="shared" si="16"/>
        <v>1.0821652583420585E-9</v>
      </c>
      <c r="U113" s="1">
        <f t="shared" si="16"/>
        <v>-1.0125238750501137E-10</v>
      </c>
      <c r="V113" s="1">
        <f t="shared" si="16"/>
        <v>8.8874095628102409E-12</v>
      </c>
      <c r="W113" s="1">
        <f t="shared" si="16"/>
        <v>-7.3459994667603397E-13</v>
      </c>
      <c r="X113" s="1">
        <f t="shared" si="16"/>
        <v>5.7371662732788473E-14</v>
      </c>
      <c r="Y113" s="1">
        <f t="shared" si="16"/>
        <v>-4.2464474317363514E-15</v>
      </c>
      <c r="Z113" s="1">
        <f t="shared" si="16"/>
        <v>2.9868640771925041E-16</v>
      </c>
      <c r="AG113">
        <v>101</v>
      </c>
      <c r="AH113">
        <f t="shared" ca="1" si="14"/>
        <v>12.266999999999999</v>
      </c>
      <c r="AI113">
        <f t="shared" ca="1" si="15"/>
        <v>2.4871000000000001E-2</v>
      </c>
      <c r="AL113" s="2">
        <v>5.6842999999999997E-14</v>
      </c>
      <c r="AM113">
        <v>0.91881999999999997</v>
      </c>
      <c r="AN113">
        <v>-3.036</v>
      </c>
      <c r="AO113" s="2">
        <v>-3.7612000000000001E-7</v>
      </c>
      <c r="AP113" s="2">
        <v>-1.2099E-8</v>
      </c>
      <c r="AQ113" s="2">
        <v>-1.3385E-8</v>
      </c>
      <c r="AR113">
        <v>1.036</v>
      </c>
      <c r="AS113">
        <v>12.266999999999999</v>
      </c>
      <c r="AT113" s="2">
        <v>9.9999999999999995E-7</v>
      </c>
      <c r="AU113">
        <v>-3.036</v>
      </c>
      <c r="AX113" s="2">
        <v>9.9475999999999997E-14</v>
      </c>
      <c r="AY113">
        <v>0.94945000000000002</v>
      </c>
      <c r="AZ113">
        <v>-2.9933999999999998</v>
      </c>
      <c r="BA113" s="2">
        <v>-3.8528000000000002E-7</v>
      </c>
      <c r="BB113" s="2">
        <v>-1.2404999999999999E-8</v>
      </c>
      <c r="BC113" s="2">
        <v>-1.4587E-8</v>
      </c>
      <c r="BD113">
        <v>0.99334999999999996</v>
      </c>
      <c r="BE113">
        <v>12.266999999999999</v>
      </c>
      <c r="BF113" s="2">
        <v>9.9999999999999995E-7</v>
      </c>
      <c r="BG113">
        <v>-2.9933999999999998</v>
      </c>
      <c r="BJ113">
        <v>0</v>
      </c>
      <c r="BK113">
        <v>0.87304999999999999</v>
      </c>
      <c r="BL113">
        <v>-2.5853000000000002</v>
      </c>
      <c r="BM113" s="2">
        <v>-3.1603E-7</v>
      </c>
      <c r="BN113" s="2">
        <v>-1.0231000000000001E-8</v>
      </c>
      <c r="BO113" s="2">
        <v>-9.4870999999999996E-9</v>
      </c>
      <c r="BP113">
        <v>0.58528999999999998</v>
      </c>
      <c r="BQ113">
        <v>12.266999999999999</v>
      </c>
      <c r="BR113" s="2">
        <v>9.9999999999999995E-7</v>
      </c>
      <c r="BS113">
        <v>-2.5853000000000002</v>
      </c>
      <c r="BV113" s="2">
        <v>0</v>
      </c>
      <c r="BW113">
        <v>0.83272000000000002</v>
      </c>
      <c r="BX113">
        <v>-2.1356000000000002</v>
      </c>
      <c r="BY113" s="2">
        <v>-1.6413E-7</v>
      </c>
      <c r="BZ113" s="2">
        <v>-5.8893999999999999E-9</v>
      </c>
      <c r="CA113" s="2">
        <v>-2.9196000000000001E-9</v>
      </c>
      <c r="CB113" s="2">
        <v>0.13561999999999999</v>
      </c>
      <c r="CC113">
        <v>13.037000000000001</v>
      </c>
      <c r="CD113" s="2">
        <v>9.9999999999999995E-7</v>
      </c>
      <c r="CE113">
        <v>-2.1356000000000002</v>
      </c>
      <c r="CH113">
        <v>0</v>
      </c>
      <c r="CI113">
        <v>0.93242000000000003</v>
      </c>
      <c r="CJ113">
        <v>-2.0249000000000001</v>
      </c>
      <c r="CK113" s="2">
        <v>-6.8834000000000006E-8</v>
      </c>
      <c r="CL113" s="2">
        <v>-2.8579999999999999E-9</v>
      </c>
      <c r="CM113" s="2">
        <v>-1.8968999999999999E-9</v>
      </c>
      <c r="CN113">
        <v>2.4871000000000001E-2</v>
      </c>
      <c r="CO113">
        <v>12.266999999999999</v>
      </c>
      <c r="CP113" s="2">
        <v>9.9999999999999995E-7</v>
      </c>
      <c r="CQ113">
        <v>-2.0249000000000001</v>
      </c>
      <c r="CT113" s="2">
        <v>1.3878E-17</v>
      </c>
      <c r="CU113">
        <v>0.95408000000000004</v>
      </c>
      <c r="CV113">
        <v>-2</v>
      </c>
      <c r="CW113" s="2">
        <v>-9.8630999999999995E-11</v>
      </c>
      <c r="CX113" s="2">
        <v>-6.4729E-12</v>
      </c>
      <c r="CY113" s="2">
        <v>-6.2539000000000002E-12</v>
      </c>
      <c r="CZ113" s="2">
        <v>1.2398000000000001E-5</v>
      </c>
      <c r="DA113">
        <v>15.583</v>
      </c>
      <c r="DB113" s="2">
        <v>9.9999999999999995E-7</v>
      </c>
      <c r="DC113">
        <v>-2</v>
      </c>
    </row>
    <row r="114" spans="4:107" x14ac:dyDescent="0.25">
      <c r="D114">
        <v>93</v>
      </c>
      <c r="E114">
        <v>46.5</v>
      </c>
      <c r="F114" s="2">
        <f>E114^2*$G$12/(4*$F$12*$E$12)</f>
        <v>1.4415</v>
      </c>
      <c r="G114">
        <f t="shared" si="18"/>
        <v>0.10916243690681182</v>
      </c>
      <c r="H114" s="2">
        <f>$D$12/(4*PI()*$E$12)*G114</f>
        <v>2.0108497029717884E-2</v>
      </c>
      <c r="I114" s="1">
        <f t="shared" si="17"/>
        <v>-0.51948056249999996</v>
      </c>
      <c r="J114" s="1">
        <f t="shared" si="17"/>
        <v>0.16640694018749999</v>
      </c>
      <c r="K114" s="1">
        <f t="shared" si="17"/>
        <v>-4.4976675802552733E-2</v>
      </c>
      <c r="L114" s="1">
        <f t="shared" si="17"/>
        <v>1.0373420507100762E-2</v>
      </c>
      <c r="M114" s="1">
        <f t="shared" si="17"/>
        <v>-2.0768452306924646E-3</v>
      </c>
      <c r="N114" s="1">
        <f t="shared" si="17"/>
        <v>3.6658437551549244E-4</v>
      </c>
      <c r="O114" s="1">
        <f t="shared" si="17"/>
        <v>-5.7797181892798067E-5</v>
      </c>
      <c r="P114" s="1">
        <f t="shared" si="17"/>
        <v>8.2286061924413244E-6</v>
      </c>
      <c r="Q114" s="1">
        <f t="shared" si="17"/>
        <v>-1.067538224376375E-6</v>
      </c>
      <c r="R114" s="1">
        <f t="shared" si="17"/>
        <v>1.2717821078004503E-7</v>
      </c>
      <c r="S114" s="1">
        <f t="shared" si="16"/>
        <v>-1.4004175689123499E-8</v>
      </c>
      <c r="T114" s="1">
        <f t="shared" si="16"/>
        <v>1.4333978169849604E-9</v>
      </c>
      <c r="U114" s="1">
        <f t="shared" si="16"/>
        <v>-1.3704672648668194E-10</v>
      </c>
      <c r="V114" s="1">
        <f t="shared" si="16"/>
        <v>1.2292177721012125E-11</v>
      </c>
      <c r="W114" s="1">
        <f t="shared" si="16"/>
        <v>-1.0382328623929089E-12</v>
      </c>
      <c r="X114" s="1">
        <f t="shared" si="16"/>
        <v>8.2857448921211247E-14</v>
      </c>
      <c r="Y114" s="1">
        <f t="shared" si="16"/>
        <v>-6.2668617732677229E-15</v>
      </c>
      <c r="Z114" s="1">
        <f t="shared" si="16"/>
        <v>4.5043285991960549E-16</v>
      </c>
      <c r="AG114">
        <v>102</v>
      </c>
      <c r="AH114">
        <f t="shared" ca="1" si="14"/>
        <v>12.266999999999999</v>
      </c>
      <c r="AI114">
        <f t="shared" ca="1" si="15"/>
        <v>2.4871000000000001E-2</v>
      </c>
      <c r="AL114" s="2">
        <v>7.1053999999999999E-15</v>
      </c>
      <c r="AM114">
        <v>0.94677999999999995</v>
      </c>
      <c r="AN114">
        <v>-3.0061</v>
      </c>
      <c r="AO114" s="2">
        <v>-3.6324999999999997E-7</v>
      </c>
      <c r="AP114" s="2">
        <v>-1.2232E-8</v>
      </c>
      <c r="AQ114" s="2">
        <v>-1.2730000000000001E-8</v>
      </c>
      <c r="AR114">
        <v>1.0061</v>
      </c>
      <c r="AS114">
        <v>13.026999999999999</v>
      </c>
      <c r="AT114" s="2">
        <v>9.9999999999999995E-7</v>
      </c>
      <c r="AU114">
        <v>-3.0061</v>
      </c>
      <c r="AX114">
        <v>0</v>
      </c>
      <c r="AY114">
        <v>0.94945000000000002</v>
      </c>
      <c r="AZ114">
        <v>-2.9933999999999998</v>
      </c>
      <c r="BA114" s="2">
        <v>-3.8528000000000002E-7</v>
      </c>
      <c r="BB114" s="2">
        <v>-1.2404999999999999E-8</v>
      </c>
      <c r="BC114" s="2">
        <v>-1.4587E-8</v>
      </c>
      <c r="BD114">
        <v>0.99334999999999996</v>
      </c>
      <c r="BE114">
        <v>12.266999999999999</v>
      </c>
      <c r="BF114" s="2">
        <v>9.9999999999999995E-7</v>
      </c>
      <c r="BG114">
        <v>-2.9933999999999998</v>
      </c>
      <c r="BJ114" s="2">
        <v>-1.1368999999999999E-13</v>
      </c>
      <c r="BK114">
        <v>0.87304999999999999</v>
      </c>
      <c r="BL114">
        <v>-2.5853000000000002</v>
      </c>
      <c r="BM114" s="2">
        <v>-3.1603E-7</v>
      </c>
      <c r="BN114" s="2">
        <v>-1.0231000000000001E-8</v>
      </c>
      <c r="BO114" s="2">
        <v>-9.4870999999999996E-9</v>
      </c>
      <c r="BP114">
        <v>0.58528999999999998</v>
      </c>
      <c r="BQ114">
        <v>12.266999999999999</v>
      </c>
      <c r="BR114" s="2">
        <v>9.9999999999999995E-7</v>
      </c>
      <c r="BS114">
        <v>-2.5853000000000002</v>
      </c>
      <c r="BV114" s="2">
        <v>1.1368999999999999E-13</v>
      </c>
      <c r="BW114">
        <v>0.83089999999999997</v>
      </c>
      <c r="BX114">
        <v>-2.1316999999999999</v>
      </c>
      <c r="BY114" s="2">
        <v>-1.5792E-7</v>
      </c>
      <c r="BZ114" s="2">
        <v>-5.5979999999999999E-9</v>
      </c>
      <c r="CA114" s="2">
        <v>-2.5814999999999998E-9</v>
      </c>
      <c r="CB114">
        <v>0.13166</v>
      </c>
      <c r="CC114">
        <v>13.249000000000001</v>
      </c>
      <c r="CD114" s="2">
        <v>9.9999999999999995E-7</v>
      </c>
      <c r="CE114">
        <v>-2.1316999999999999</v>
      </c>
      <c r="CH114" s="2">
        <v>-2.8422E-14</v>
      </c>
      <c r="CI114">
        <v>0.93242000000000003</v>
      </c>
      <c r="CJ114">
        <v>-2.0249000000000001</v>
      </c>
      <c r="CK114" s="2">
        <v>-6.8834000000000006E-8</v>
      </c>
      <c r="CL114" s="2">
        <v>-2.8579999999999999E-9</v>
      </c>
      <c r="CM114" s="2">
        <v>-1.897E-9</v>
      </c>
      <c r="CN114">
        <v>2.4871000000000001E-2</v>
      </c>
      <c r="CO114">
        <v>12.266999999999999</v>
      </c>
      <c r="CP114" s="2">
        <v>9.9999999999999995E-7</v>
      </c>
      <c r="CQ114">
        <v>-2.0249000000000001</v>
      </c>
      <c r="CT114">
        <v>0</v>
      </c>
      <c r="CU114">
        <v>0.95408000000000004</v>
      </c>
      <c r="CV114">
        <v>-2</v>
      </c>
      <c r="CW114" s="2">
        <v>-9.8630999999999995E-11</v>
      </c>
      <c r="CX114" s="2">
        <v>-6.4729E-12</v>
      </c>
      <c r="CY114" s="2">
        <v>-6.2539000000000002E-12</v>
      </c>
      <c r="CZ114" s="2">
        <v>1.2398000000000001E-5</v>
      </c>
      <c r="DA114">
        <v>15.583</v>
      </c>
      <c r="DB114" s="2">
        <v>9.9999999999999995E-7</v>
      </c>
      <c r="DC114">
        <v>-2</v>
      </c>
    </row>
    <row r="115" spans="4:107" x14ac:dyDescent="0.25">
      <c r="D115">
        <v>94</v>
      </c>
      <c r="E115">
        <v>47</v>
      </c>
      <c r="F115" s="2">
        <f>E115^2*$G$12/(4*$F$12*$E$12)</f>
        <v>1.4726666666666666</v>
      </c>
      <c r="G115">
        <f t="shared" si="18"/>
        <v>0.10417978007175899</v>
      </c>
      <c r="H115" s="2">
        <f>$D$12/(4*PI()*$E$12)*G115</f>
        <v>1.9190656213711774E-2</v>
      </c>
      <c r="I115" s="1">
        <f t="shared" si="17"/>
        <v>-0.54218677777777768</v>
      </c>
      <c r="J115" s="1">
        <f t="shared" si="17"/>
        <v>0.17743564327572015</v>
      </c>
      <c r="K115" s="1">
        <f t="shared" si="17"/>
        <v>-4.8994416999508211E-2</v>
      </c>
      <c r="L115" s="1">
        <f t="shared" si="17"/>
        <v>1.1544391162870787E-2</v>
      </c>
      <c r="M115" s="1">
        <f t="shared" si="17"/>
        <v>-2.361255562850145E-3</v>
      </c>
      <c r="N115" s="1">
        <f t="shared" si="17"/>
        <v>4.2579702353763024E-4</v>
      </c>
      <c r="O115" s="1">
        <f t="shared" si="17"/>
        <v>-6.858436848919141E-5</v>
      </c>
      <c r="P115" s="1">
        <f t="shared" si="17"/>
        <v>9.9754976126830489E-6</v>
      </c>
      <c r="Q115" s="1">
        <f t="shared" si="17"/>
        <v>-1.3221524535850109E-6</v>
      </c>
      <c r="R115" s="1">
        <f t="shared" si="17"/>
        <v>1.6091651625175151E-7</v>
      </c>
      <c r="S115" s="1">
        <f t="shared" si="16"/>
        <v>-1.8102363094450502E-8</v>
      </c>
      <c r="T115" s="1">
        <f t="shared" si="16"/>
        <v>1.8929287609770966E-9</v>
      </c>
      <c r="U115" s="1">
        <f t="shared" si="16"/>
        <v>-1.8489535792169818E-10</v>
      </c>
      <c r="V115" s="1">
        <f t="shared" si="16"/>
        <v>1.6942441004700556E-11</v>
      </c>
      <c r="W115" s="1">
        <f t="shared" si="16"/>
        <v>-1.4619473507571689E-12</v>
      </c>
      <c r="X115" s="1">
        <f t="shared" si="16"/>
        <v>1.1919507996577017E-13</v>
      </c>
      <c r="Y115" s="1">
        <f t="shared" si="16"/>
        <v>-9.2101498723345005E-15</v>
      </c>
      <c r="Z115" s="1">
        <f t="shared" si="16"/>
        <v>6.762954371629997E-16</v>
      </c>
      <c r="AG115">
        <v>103</v>
      </c>
      <c r="AH115">
        <f t="shared" ca="1" si="14"/>
        <v>13.006</v>
      </c>
      <c r="AI115">
        <f t="shared" ca="1" si="15"/>
        <v>2.0093E-2</v>
      </c>
      <c r="AL115">
        <v>0</v>
      </c>
      <c r="AM115">
        <v>0.94674000000000003</v>
      </c>
      <c r="AN115">
        <v>-3.0057</v>
      </c>
      <c r="AO115" s="2">
        <v>-3.6292000000000002E-7</v>
      </c>
      <c r="AP115" s="2">
        <v>-1.2229E-8</v>
      </c>
      <c r="AQ115" s="2">
        <v>-1.2706999999999999E-8</v>
      </c>
      <c r="AR115">
        <v>1.0057</v>
      </c>
      <c r="AS115">
        <v>13.037000000000001</v>
      </c>
      <c r="AT115" s="2">
        <v>9.9999999999999995E-7</v>
      </c>
      <c r="AU115">
        <v>-3.0057</v>
      </c>
      <c r="AX115" s="2">
        <v>8.5265000000000003E-14</v>
      </c>
      <c r="AY115">
        <v>0.94935000000000003</v>
      </c>
      <c r="AZ115">
        <v>-2.9929000000000001</v>
      </c>
      <c r="BA115" s="2">
        <v>-3.8505999999999998E-7</v>
      </c>
      <c r="BB115" s="2">
        <v>-1.2402000000000001E-8</v>
      </c>
      <c r="BC115" s="2">
        <v>-1.4577E-8</v>
      </c>
      <c r="BD115">
        <v>0.99292999999999998</v>
      </c>
      <c r="BE115">
        <v>12.278</v>
      </c>
      <c r="BF115" s="2">
        <v>9.9999999999999995E-7</v>
      </c>
      <c r="BG115">
        <v>-2.9929000000000001</v>
      </c>
      <c r="BJ115">
        <v>0</v>
      </c>
      <c r="BK115">
        <v>0.90032000000000001</v>
      </c>
      <c r="BL115">
        <v>-2.5619000000000001</v>
      </c>
      <c r="BM115" s="2">
        <v>-3.0714999999999999E-7</v>
      </c>
      <c r="BN115" s="2">
        <v>-1.0347999999999999E-8</v>
      </c>
      <c r="BO115" s="2">
        <v>-9.0204000000000008E-9</v>
      </c>
      <c r="BP115">
        <v>0.56186999999999998</v>
      </c>
      <c r="BQ115">
        <v>12.942</v>
      </c>
      <c r="BR115" s="2">
        <v>9.9999999999999995E-7</v>
      </c>
      <c r="BS115">
        <v>-2.5619000000000001</v>
      </c>
      <c r="BV115" s="2">
        <v>1.1368999999999999E-13</v>
      </c>
      <c r="BW115">
        <v>0.84516999999999998</v>
      </c>
      <c r="BX115">
        <v>-2.1206</v>
      </c>
      <c r="BY115" s="2">
        <v>-1.4793E-7</v>
      </c>
      <c r="BZ115" s="2">
        <v>-5.0804E-9</v>
      </c>
      <c r="CA115" s="2">
        <v>-2.1317E-9</v>
      </c>
      <c r="CB115">
        <v>0.12064999999999999</v>
      </c>
      <c r="CC115">
        <v>13.845000000000001</v>
      </c>
      <c r="CD115" s="2">
        <v>9.9999999999999995E-7</v>
      </c>
      <c r="CE115">
        <v>-2.1206</v>
      </c>
      <c r="CH115">
        <v>0</v>
      </c>
      <c r="CI115">
        <v>0.93711999999999995</v>
      </c>
      <c r="CJ115">
        <v>-2.0200999999999998</v>
      </c>
      <c r="CK115" s="2">
        <v>-5.5826E-8</v>
      </c>
      <c r="CL115" s="2">
        <v>-2.2699999999999998E-9</v>
      </c>
      <c r="CM115" s="2">
        <v>-1.4578000000000001E-9</v>
      </c>
      <c r="CN115">
        <v>2.0093E-2</v>
      </c>
      <c r="CO115">
        <v>13.006</v>
      </c>
      <c r="CP115" s="2">
        <v>9.9999999999999995E-7</v>
      </c>
      <c r="CQ115">
        <v>-2.0200999999999998</v>
      </c>
      <c r="CT115" s="2">
        <v>-1.3878E-17</v>
      </c>
      <c r="CU115">
        <v>0.95408000000000004</v>
      </c>
      <c r="CV115">
        <v>-2</v>
      </c>
      <c r="CW115" s="2">
        <v>-9.8630999999999995E-11</v>
      </c>
      <c r="CX115" s="2">
        <v>-6.4729E-12</v>
      </c>
      <c r="CY115" s="2">
        <v>-6.2539000000000002E-12</v>
      </c>
      <c r="CZ115" s="2">
        <v>1.2398000000000001E-5</v>
      </c>
      <c r="DA115">
        <v>15.583</v>
      </c>
      <c r="DB115" s="2">
        <v>9.9999999999999995E-7</v>
      </c>
      <c r="DC115">
        <v>-2</v>
      </c>
    </row>
    <row r="116" spans="4:107" x14ac:dyDescent="0.25">
      <c r="D116">
        <v>95</v>
      </c>
      <c r="E116">
        <v>47.5</v>
      </c>
      <c r="F116" s="2">
        <f>E116^2*$G$12/(4*$F$12*$E$12)</f>
        <v>1.5041666666666664</v>
      </c>
      <c r="G116">
        <f t="shared" si="18"/>
        <v>9.940192274546622E-2</v>
      </c>
      <c r="H116" s="2">
        <f>$D$12/(4*PI()*$E$12)*G116</f>
        <v>1.8310540923356079E-2</v>
      </c>
      <c r="I116" s="1">
        <f t="shared" si="17"/>
        <v>-0.56562934027777756</v>
      </c>
      <c r="J116" s="1">
        <f t="shared" si="17"/>
        <v>0.1890668442965534</v>
      </c>
      <c r="K116" s="1">
        <f t="shared" si="17"/>
        <v>-5.3322758430512311E-2</v>
      </c>
      <c r="L116" s="1">
        <f t="shared" si="17"/>
        <v>1.2833010528943293E-2</v>
      </c>
      <c r="M116" s="1">
        <f t="shared" si="17"/>
        <v>-2.680970370919287E-3</v>
      </c>
      <c r="N116" s="1">
        <f t="shared" si="17"/>
        <v>4.9379097137850121E-4</v>
      </c>
      <c r="O116" s="1">
        <f t="shared" si="17"/>
        <v>-8.1237616189679178E-5</v>
      </c>
      <c r="P116" s="1">
        <f t="shared" si="17"/>
        <v>1.2068633516244518E-5</v>
      </c>
      <c r="Q116" s="1">
        <f t="shared" si="17"/>
        <v>-1.6337912622616015E-6</v>
      </c>
      <c r="R116" s="1">
        <f t="shared" si="17"/>
        <v>2.0309870718885603E-7</v>
      </c>
      <c r="S116" s="1">
        <f t="shared" si="16"/>
        <v>-2.3336370551126947E-8</v>
      </c>
      <c r="T116" s="1">
        <f t="shared" si="16"/>
        <v>2.4924348428866348E-9</v>
      </c>
      <c r="U116" s="1">
        <f t="shared" si="16"/>
        <v>-2.4866064450822647E-10</v>
      </c>
      <c r="V116" s="1">
        <f t="shared" si="16"/>
        <v>2.3272794395269934E-11</v>
      </c>
      <c r="W116" s="1">
        <f t="shared" si="16"/>
        <v>-2.0511422794659289E-12</v>
      </c>
      <c r="X116" s="1">
        <f t="shared" si="16"/>
        <v>1.7081023365333337E-13</v>
      </c>
      <c r="Y116" s="1">
        <f t="shared" si="16"/>
        <v>-1.348074079128738E-14</v>
      </c>
      <c r="Z116" s="1">
        <f t="shared" si="16"/>
        <v>1.0110555593465535E-15</v>
      </c>
      <c r="AG116">
        <v>104</v>
      </c>
      <c r="AH116">
        <f t="shared" ca="1" si="14"/>
        <v>13.037000000000001</v>
      </c>
      <c r="AI116">
        <f t="shared" ca="1" si="15"/>
        <v>1.9893000000000001E-2</v>
      </c>
      <c r="AL116" s="2">
        <v>7.1053999999999999E-15</v>
      </c>
      <c r="AM116">
        <v>0.94674000000000003</v>
      </c>
      <c r="AN116">
        <v>-3.0057</v>
      </c>
      <c r="AO116" s="2">
        <v>-3.6292000000000002E-7</v>
      </c>
      <c r="AP116" s="2">
        <v>-1.2229E-8</v>
      </c>
      <c r="AQ116" s="2">
        <v>-1.2706999999999999E-8</v>
      </c>
      <c r="AR116">
        <v>1.0057</v>
      </c>
      <c r="AS116">
        <v>13.037000000000001</v>
      </c>
      <c r="AT116" s="2">
        <v>9.9999999999999995E-7</v>
      </c>
      <c r="AU116">
        <v>-3.0057</v>
      </c>
      <c r="AX116" s="2">
        <v>4.5474999999999996E-13</v>
      </c>
      <c r="AY116">
        <v>0.94191000000000003</v>
      </c>
      <c r="AZ116">
        <v>-2.9632999999999998</v>
      </c>
      <c r="BA116" s="2">
        <v>-3.5773000000000001E-7</v>
      </c>
      <c r="BB116" s="2">
        <v>-1.2057E-8</v>
      </c>
      <c r="BC116" s="2">
        <v>-1.2911000000000001E-8</v>
      </c>
      <c r="BD116">
        <v>0.96333000000000002</v>
      </c>
      <c r="BE116">
        <v>13.037000000000001</v>
      </c>
      <c r="BF116" s="2">
        <v>9.9999999999999995E-7</v>
      </c>
      <c r="BG116">
        <v>-2.9632999999999998</v>
      </c>
      <c r="BJ116" s="2">
        <v>-5.6842999999999997E-14</v>
      </c>
      <c r="BK116">
        <v>0.89956000000000003</v>
      </c>
      <c r="BL116">
        <v>-2.5586000000000002</v>
      </c>
      <c r="BM116" s="2">
        <v>-3.0386999999999998E-7</v>
      </c>
      <c r="BN116" s="2">
        <v>-1.0306999999999999E-8</v>
      </c>
      <c r="BO116" s="2">
        <v>-8.7880999999999995E-9</v>
      </c>
      <c r="BP116">
        <v>0.55854999999999999</v>
      </c>
      <c r="BQ116">
        <v>13.037000000000001</v>
      </c>
      <c r="BR116" s="2">
        <v>9.9999999999999995E-7</v>
      </c>
      <c r="BS116">
        <v>-2.5586000000000002</v>
      </c>
      <c r="BV116" s="2">
        <v>0</v>
      </c>
      <c r="BW116">
        <v>0.84516999999999998</v>
      </c>
      <c r="BX116">
        <v>-2.1206</v>
      </c>
      <c r="BY116" s="2">
        <v>-1.4793E-7</v>
      </c>
      <c r="BZ116" s="2">
        <v>-5.0804E-9</v>
      </c>
      <c r="CA116" s="2">
        <v>-2.1317E-9</v>
      </c>
      <c r="CB116" s="2">
        <v>0.12064999999999999</v>
      </c>
      <c r="CC116">
        <v>13.845000000000001</v>
      </c>
      <c r="CD116" s="2">
        <v>9.9999999999999995E-7</v>
      </c>
      <c r="CE116">
        <v>-2.1206</v>
      </c>
      <c r="CH116" s="2">
        <v>2.8422E-14</v>
      </c>
      <c r="CI116">
        <v>0.93710000000000004</v>
      </c>
      <c r="CJ116">
        <v>-2.0198999999999998</v>
      </c>
      <c r="CK116" s="2">
        <v>-5.5220000000000001E-8</v>
      </c>
      <c r="CL116" s="2">
        <v>-2.2426000000000001E-9</v>
      </c>
      <c r="CM116" s="2">
        <v>-1.4309999999999999E-9</v>
      </c>
      <c r="CN116">
        <v>1.9893000000000001E-2</v>
      </c>
      <c r="CO116">
        <v>13.037000000000001</v>
      </c>
      <c r="CP116" s="2">
        <v>9.9999999999999995E-7</v>
      </c>
      <c r="CQ116">
        <v>-2.0198999999999998</v>
      </c>
      <c r="CT116">
        <v>0</v>
      </c>
      <c r="CU116">
        <v>0.95408000000000004</v>
      </c>
      <c r="CV116">
        <v>-2</v>
      </c>
      <c r="CW116" s="2">
        <v>-4.7868000000000001E-11</v>
      </c>
      <c r="CX116" s="2">
        <v>-2.6093000000000002E-12</v>
      </c>
      <c r="CY116" s="2">
        <v>-2.9258999999999999E-12</v>
      </c>
      <c r="CZ116" s="2">
        <v>5.9604999999999999E-6</v>
      </c>
      <c r="DA116">
        <v>16.518000000000001</v>
      </c>
      <c r="DB116" s="2">
        <v>9.9999999999999995E-7</v>
      </c>
      <c r="DC116">
        <v>-2</v>
      </c>
    </row>
    <row r="117" spans="4:107" x14ac:dyDescent="0.25">
      <c r="D117">
        <v>96</v>
      </c>
      <c r="E117">
        <v>48</v>
      </c>
      <c r="F117" s="2">
        <f>E117^2*$G$12/(4*$F$12*$E$12)</f>
        <v>1.536</v>
      </c>
      <c r="G117">
        <f t="shared" si="18"/>
        <v>9.4821461079660663E-2</v>
      </c>
      <c r="H117" s="2">
        <f>$D$12/(4*PI()*$E$12)*G117</f>
        <v>1.7466787317157131E-2</v>
      </c>
      <c r="I117" s="1">
        <f t="shared" si="17"/>
        <v>-0.58982400000000001</v>
      </c>
      <c r="J117" s="1">
        <f t="shared" si="17"/>
        <v>0.201326592</v>
      </c>
      <c r="K117" s="1">
        <f t="shared" si="17"/>
        <v>-5.7982058496000001E-2</v>
      </c>
      <c r="L117" s="1">
        <f t="shared" si="17"/>
        <v>1.4249670695976961E-2</v>
      </c>
      <c r="M117" s="1">
        <f t="shared" si="17"/>
        <v>-3.0399297484750847E-3</v>
      </c>
      <c r="N117" s="1">
        <f t="shared" si="17"/>
        <v>5.7175495024380373E-4</v>
      </c>
      <c r="O117" s="1">
        <f t="shared" si="17"/>
        <v>-9.6054831640959032E-5</v>
      </c>
      <c r="P117" s="1">
        <f t="shared" si="17"/>
        <v>1.4571873718569194E-5</v>
      </c>
      <c r="Q117" s="1">
        <f t="shared" si="17"/>
        <v>-2.0144158228550049E-6</v>
      </c>
      <c r="R117" s="1">
        <f t="shared" si="17"/>
        <v>2.557142730500238E-7</v>
      </c>
      <c r="S117" s="1">
        <f t="shared" si="16"/>
        <v>-3.000380803786946E-8</v>
      </c>
      <c r="T117" s="1">
        <f t="shared" si="16"/>
        <v>3.2723679867101177E-9</v>
      </c>
      <c r="U117" s="1">
        <f t="shared" si="16"/>
        <v>-3.3338083652361032E-10</v>
      </c>
      <c r="V117" s="1">
        <f t="shared" si="16"/>
        <v>3.1862317816016518E-11</v>
      </c>
      <c r="W117" s="1">
        <f t="shared" si="16"/>
        <v>-2.8676086034414871E-12</v>
      </c>
      <c r="X117" s="1">
        <f t="shared" si="16"/>
        <v>2.4385587902483733E-13</v>
      </c>
      <c r="Y117" s="1">
        <f t="shared" si="16"/>
        <v>-1.9652977509557262E-14</v>
      </c>
      <c r="Z117" s="1">
        <f t="shared" si="16"/>
        <v>1.5051676514798869E-15</v>
      </c>
      <c r="AG117">
        <v>105</v>
      </c>
      <c r="AH117">
        <f t="shared" ca="1" si="14"/>
        <v>13.037000000000001</v>
      </c>
      <c r="AI117">
        <f t="shared" ca="1" si="15"/>
        <v>1.9893000000000001E-2</v>
      </c>
      <c r="AL117" s="2">
        <v>7.1053999999999999E-15</v>
      </c>
      <c r="AM117">
        <v>0.94669999999999999</v>
      </c>
      <c r="AN117">
        <v>-3.0053999999999998</v>
      </c>
      <c r="AO117" s="2">
        <v>-3.6264999999999998E-7</v>
      </c>
      <c r="AP117" s="2">
        <v>-1.2210999999999999E-8</v>
      </c>
      <c r="AQ117" s="2">
        <v>-1.2687999999999999E-8</v>
      </c>
      <c r="AR117">
        <v>1.0054000000000001</v>
      </c>
      <c r="AS117">
        <v>13.045</v>
      </c>
      <c r="AT117" s="2">
        <v>9.9999999999999995E-7</v>
      </c>
      <c r="AU117">
        <v>-3.0053999999999998</v>
      </c>
      <c r="AX117" s="2">
        <v>2.8422000000000002E-13</v>
      </c>
      <c r="AY117">
        <v>0.94191000000000003</v>
      </c>
      <c r="AZ117">
        <v>-2.9632999999999998</v>
      </c>
      <c r="BA117" s="2">
        <v>-3.5773000000000001E-7</v>
      </c>
      <c r="BB117" s="2">
        <v>-1.2057E-8</v>
      </c>
      <c r="BC117" s="2">
        <v>-1.2911000000000001E-8</v>
      </c>
      <c r="BD117">
        <v>0.96333000000000002</v>
      </c>
      <c r="BE117">
        <v>13.037000000000001</v>
      </c>
      <c r="BF117" s="2">
        <v>9.9999999999999995E-7</v>
      </c>
      <c r="BG117">
        <v>-2.9632999999999998</v>
      </c>
      <c r="BJ117">
        <v>0</v>
      </c>
      <c r="BK117">
        <v>0.89956000000000003</v>
      </c>
      <c r="BL117">
        <v>-2.5586000000000002</v>
      </c>
      <c r="BM117" s="2">
        <v>-3.0386999999999998E-7</v>
      </c>
      <c r="BN117" s="2">
        <v>-1.0306999999999999E-8</v>
      </c>
      <c r="BO117" s="2">
        <v>-8.7880999999999995E-9</v>
      </c>
      <c r="BP117">
        <v>0.55854999999999999</v>
      </c>
      <c r="BQ117">
        <v>13.037000000000001</v>
      </c>
      <c r="BR117" s="2">
        <v>9.9999999999999995E-7</v>
      </c>
      <c r="BS117">
        <v>-2.5586000000000002</v>
      </c>
      <c r="BV117" s="2">
        <v>0</v>
      </c>
      <c r="BW117">
        <v>0.85750999999999999</v>
      </c>
      <c r="BX117">
        <v>-2.1097999999999999</v>
      </c>
      <c r="BY117" s="2">
        <v>-1.377E-7</v>
      </c>
      <c r="BZ117" s="2">
        <v>-4.2947999999999997E-9</v>
      </c>
      <c r="CA117" s="2">
        <v>-1.8069E-9</v>
      </c>
      <c r="CB117" s="2">
        <v>0.10976</v>
      </c>
      <c r="CC117">
        <v>14.506</v>
      </c>
      <c r="CD117" s="2">
        <v>9.9999999999999995E-7</v>
      </c>
      <c r="CE117">
        <v>-2.1097999999999999</v>
      </c>
      <c r="CH117">
        <v>0</v>
      </c>
      <c r="CI117">
        <v>0.93710000000000004</v>
      </c>
      <c r="CJ117">
        <v>-2.0198999999999998</v>
      </c>
      <c r="CK117" s="2">
        <v>-5.5220000000000001E-8</v>
      </c>
      <c r="CL117" s="2">
        <v>-2.2426000000000001E-9</v>
      </c>
      <c r="CM117" s="2">
        <v>-1.4309999999999999E-9</v>
      </c>
      <c r="CN117">
        <v>1.9893000000000001E-2</v>
      </c>
      <c r="CO117">
        <v>13.037000000000001</v>
      </c>
      <c r="CP117" s="2">
        <v>9.9999999999999995E-7</v>
      </c>
      <c r="CQ117">
        <v>-2.0198999999999998</v>
      </c>
      <c r="CT117">
        <v>0</v>
      </c>
      <c r="CU117">
        <v>0.95408000000000004</v>
      </c>
      <c r="CV117">
        <v>-2</v>
      </c>
      <c r="CW117" s="2">
        <v>-4.7869000000000003E-11</v>
      </c>
      <c r="CX117" s="2">
        <v>-2.6094000000000002E-12</v>
      </c>
      <c r="CY117" s="2">
        <v>-2.9258999999999999E-12</v>
      </c>
      <c r="CZ117" s="2">
        <v>5.9604999999999999E-6</v>
      </c>
      <c r="DA117">
        <v>16.518000000000001</v>
      </c>
      <c r="DB117" s="2">
        <v>9.9999999999999995E-7</v>
      </c>
      <c r="DC117">
        <v>-2</v>
      </c>
    </row>
    <row r="118" spans="4:107" x14ac:dyDescent="0.25">
      <c r="D118">
        <v>97</v>
      </c>
      <c r="E118">
        <v>48.5</v>
      </c>
      <c r="F118" s="2">
        <f>E118^2*$G$12/(4*$F$12*$E$12)</f>
        <v>1.5681666666666665</v>
      </c>
      <c r="G118">
        <f t="shared" si="18"/>
        <v>9.0431221792009742E-2</v>
      </c>
      <c r="H118" s="2">
        <f>$D$12/(4*PI()*$E$12)*G118</f>
        <v>1.66580740255068E-2</v>
      </c>
      <c r="I118" s="1">
        <f t="shared" si="17"/>
        <v>-0.61478667361111095</v>
      </c>
      <c r="J118" s="1">
        <f t="shared" si="17"/>
        <v>0.21424177081507195</v>
      </c>
      <c r="K118" s="1">
        <f t="shared" si="17"/>
        <v>-6.299377567496911E-2</v>
      </c>
      <c r="L118" s="1">
        <f t="shared" si="17"/>
        <v>1.5805558275354247E-2</v>
      </c>
      <c r="M118" s="1">
        <f t="shared" si="17"/>
        <v>-3.4424652271483353E-3</v>
      </c>
      <c r="N118" s="1">
        <f t="shared" si="17"/>
        <v>6.6102357800487124E-4</v>
      </c>
      <c r="O118" s="1">
        <f t="shared" si="17"/>
        <v>-1.1337759353680943E-4</v>
      </c>
      <c r="P118" s="1">
        <f t="shared" si="17"/>
        <v>1.7559996338894484E-5</v>
      </c>
      <c r="Q118" s="1">
        <f t="shared" si="17"/>
        <v>-2.4783300832898725E-6</v>
      </c>
      <c r="R118" s="1">
        <f t="shared" si="17"/>
        <v>3.2119294426548767E-7</v>
      </c>
      <c r="S118" s="1">
        <f t="shared" si="16"/>
        <v>-3.847586636404364E-8</v>
      </c>
      <c r="T118" s="1">
        <f t="shared" si="16"/>
        <v>4.2842535694590131E-9</v>
      </c>
      <c r="U118" s="1">
        <f t="shared" si="16"/>
        <v>-4.4560973116965811E-10</v>
      </c>
      <c r="V118" s="1">
        <f t="shared" si="16"/>
        <v>4.3480286998558805E-11</v>
      </c>
      <c r="W118" s="1">
        <f t="shared" si="16"/>
        <v>-3.9951759801703098E-12</v>
      </c>
      <c r="X118" s="1">
        <f t="shared" si="16"/>
        <v>3.4685684703503986E-13</v>
      </c>
      <c r="Y118" s="1">
        <f t="shared" si="16"/>
        <v>-2.8539502702569814E-14</v>
      </c>
      <c r="Z118" s="1">
        <f t="shared" si="16"/>
        <v>2.2315361295995512E-15</v>
      </c>
      <c r="AG118">
        <v>106</v>
      </c>
      <c r="AH118">
        <f t="shared" ca="1" si="14"/>
        <v>13.069000000000001</v>
      </c>
      <c r="AI118">
        <f t="shared" ca="1" si="15"/>
        <v>1.9726E-2</v>
      </c>
      <c r="AL118" s="2">
        <v>7.1053999999999999E-15</v>
      </c>
      <c r="AM118">
        <v>0.95096999999999998</v>
      </c>
      <c r="AN118">
        <v>-3</v>
      </c>
      <c r="AO118" s="2">
        <v>-3.6017999999999999E-7</v>
      </c>
      <c r="AP118" s="2">
        <v>-1.198E-8</v>
      </c>
      <c r="AQ118" s="2">
        <v>-1.2522E-8</v>
      </c>
      <c r="AR118">
        <v>1</v>
      </c>
      <c r="AS118">
        <v>13.19</v>
      </c>
      <c r="AT118" s="2">
        <v>9.9999999999999995E-7</v>
      </c>
      <c r="AU118">
        <v>-3</v>
      </c>
      <c r="AX118" s="2">
        <v>2.2736999999999999E-13</v>
      </c>
      <c r="AY118">
        <v>0.92837000000000003</v>
      </c>
      <c r="AZ118">
        <v>-2.9373</v>
      </c>
      <c r="BA118" s="2">
        <v>-3.3234999999999998E-7</v>
      </c>
      <c r="BB118" s="2">
        <v>-1.0468999999999999E-8</v>
      </c>
      <c r="BC118" s="2">
        <v>-1.1199E-8</v>
      </c>
      <c r="BD118">
        <v>0.93733</v>
      </c>
      <c r="BE118">
        <v>13.743</v>
      </c>
      <c r="BF118" s="2">
        <v>9.9999999999999995E-7</v>
      </c>
      <c r="BG118">
        <v>-2.9373</v>
      </c>
      <c r="BJ118">
        <v>0</v>
      </c>
      <c r="BK118">
        <v>0.89890000000000003</v>
      </c>
      <c r="BL118">
        <v>-2.5556000000000001</v>
      </c>
      <c r="BM118" s="2">
        <v>-3.0114000000000001E-7</v>
      </c>
      <c r="BN118" s="2">
        <v>-1.0136000000000001E-8</v>
      </c>
      <c r="BO118" s="2">
        <v>-8.6215999999999993E-9</v>
      </c>
      <c r="BP118">
        <v>0.55562</v>
      </c>
      <c r="BQ118">
        <v>13.127000000000001</v>
      </c>
      <c r="BR118" s="2">
        <v>9.9999999999999995E-7</v>
      </c>
      <c r="BS118">
        <v>-2.5556000000000001</v>
      </c>
      <c r="BV118">
        <v>0</v>
      </c>
      <c r="BW118">
        <v>0.85638000000000003</v>
      </c>
      <c r="BX118">
        <v>-2.1067</v>
      </c>
      <c r="BY118" s="2">
        <v>-1.3323000000000001E-7</v>
      </c>
      <c r="BZ118" s="2">
        <v>-3.9877999999999998E-9</v>
      </c>
      <c r="CA118" s="2">
        <v>-1.6219E-9</v>
      </c>
      <c r="CB118" s="2">
        <v>0.10668999999999999</v>
      </c>
      <c r="CC118">
        <v>14.693</v>
      </c>
      <c r="CD118" s="2">
        <v>9.9999999999999995E-7</v>
      </c>
      <c r="CE118">
        <v>-2.1067</v>
      </c>
      <c r="CH118" s="2">
        <v>2.8422E-14</v>
      </c>
      <c r="CI118">
        <v>0.93706999999999996</v>
      </c>
      <c r="CJ118">
        <v>-2.0196999999999998</v>
      </c>
      <c r="CK118" s="2">
        <v>-5.4729E-8</v>
      </c>
      <c r="CL118" s="2">
        <v>-2.2230999999999999E-9</v>
      </c>
      <c r="CM118" s="2">
        <v>-1.4118E-9</v>
      </c>
      <c r="CN118">
        <v>1.9726E-2</v>
      </c>
      <c r="CO118">
        <v>13.069000000000001</v>
      </c>
      <c r="CP118" s="2">
        <v>9.9999999999999995E-7</v>
      </c>
      <c r="CQ118">
        <v>-2.0196999999999998</v>
      </c>
      <c r="CT118">
        <v>0</v>
      </c>
      <c r="CU118">
        <v>0.95408000000000004</v>
      </c>
      <c r="CV118">
        <v>-2</v>
      </c>
      <c r="CW118" s="2">
        <v>-4.7868000000000001E-11</v>
      </c>
      <c r="CX118" s="2">
        <v>-2.6093000000000002E-12</v>
      </c>
      <c r="CY118" s="2">
        <v>-2.9258999999999999E-12</v>
      </c>
      <c r="CZ118" s="2">
        <v>5.9604999999999999E-6</v>
      </c>
      <c r="DA118">
        <v>16.518000000000001</v>
      </c>
      <c r="DB118" s="2">
        <v>9.9999999999999995E-7</v>
      </c>
      <c r="DC118">
        <v>-2</v>
      </c>
    </row>
    <row r="119" spans="4:107" x14ac:dyDescent="0.25">
      <c r="D119">
        <v>98</v>
      </c>
      <c r="E119">
        <v>49</v>
      </c>
      <c r="F119" s="2">
        <f>E119^2*$G$12/(4*$F$12*$E$12)</f>
        <v>1.6006666666666667</v>
      </c>
      <c r="G119">
        <f t="shared" si="18"/>
        <v>8.6224255696416896E-2</v>
      </c>
      <c r="H119" s="2">
        <f>$D$12/(4*PI()*$E$12)*G119</f>
        <v>1.5883120958916971E-2</v>
      </c>
      <c r="I119" s="1">
        <f t="shared" si="17"/>
        <v>-0.64053344444444449</v>
      </c>
      <c r="J119" s="1">
        <f t="shared" si="17"/>
        <v>0.22784011853497946</v>
      </c>
      <c r="K119" s="1">
        <f t="shared" si="17"/>
        <v>-6.8380515575310705E-2</v>
      </c>
      <c r="L119" s="1">
        <f t="shared" si="17"/>
        <v>1.7512705908940909E-2</v>
      </c>
      <c r="M119" s="1">
        <f t="shared" si="17"/>
        <v>-3.8933339710525115E-3</v>
      </c>
      <c r="N119" s="1">
        <f t="shared" si="17"/>
        <v>7.6309345832629224E-4</v>
      </c>
      <c r="O119" s="1">
        <f t="shared" si="17"/>
        <v>-1.3359699743843744E-4</v>
      </c>
      <c r="P119" s="1">
        <f t="shared" si="17"/>
        <v>2.1120420796687294E-5</v>
      </c>
      <c r="Q119" s="1">
        <f t="shared" si="17"/>
        <v>-3.0426078199707722E-6</v>
      </c>
      <c r="R119" s="1">
        <f t="shared" si="17"/>
        <v>4.0249594356748339E-7</v>
      </c>
      <c r="S119" s="1">
        <f t="shared" si="16"/>
        <v>-4.921444613685558E-8</v>
      </c>
      <c r="T119" s="1">
        <f t="shared" si="16"/>
        <v>5.5935566946551597E-9</v>
      </c>
      <c r="U119" s="1">
        <f t="shared" si="16"/>
        <v>-5.9384926908255612E-10</v>
      </c>
      <c r="V119" s="1">
        <f t="shared" si="16"/>
        <v>5.9145627647232717E-11</v>
      </c>
      <c r="W119" s="1">
        <f t="shared" ref="S119:AD151" si="19">W$21*$F119^W$20/(W$20*FACT(W$20))</f>
        <v>-5.5472129680080376E-12</v>
      </c>
      <c r="X119" s="1">
        <f t="shared" si="19"/>
        <v>4.9158416004382186E-13</v>
      </c>
      <c r="Y119" s="1">
        <f t="shared" si="19"/>
        <v>-4.1285989013392337E-14</v>
      </c>
      <c r="Z119" s="1">
        <f t="shared" si="19"/>
        <v>3.2951022588749587E-15</v>
      </c>
      <c r="AG119">
        <v>107</v>
      </c>
      <c r="AH119">
        <f t="shared" ca="1" si="14"/>
        <v>13.845000000000001</v>
      </c>
      <c r="AI119">
        <f t="shared" ca="1" si="15"/>
        <v>1.5685999999999999E-2</v>
      </c>
      <c r="AL119" s="2">
        <v>-1.7053000000000001E-13</v>
      </c>
      <c r="AM119">
        <v>0.94752999999999998</v>
      </c>
      <c r="AN119">
        <v>-2.9771000000000001</v>
      </c>
      <c r="AO119" s="2">
        <v>-3.4138E-7</v>
      </c>
      <c r="AP119" s="2">
        <v>-1.0719E-8</v>
      </c>
      <c r="AQ119" s="2">
        <v>-1.1501E-8</v>
      </c>
      <c r="AR119">
        <v>0.97706999999999999</v>
      </c>
      <c r="AS119">
        <v>13.808</v>
      </c>
      <c r="AT119" s="2">
        <v>9.9999999999999995E-7</v>
      </c>
      <c r="AU119">
        <v>-2.9771000000000001</v>
      </c>
      <c r="AX119" s="2">
        <v>-4.5474999999999996E-13</v>
      </c>
      <c r="AY119">
        <v>0.92644000000000004</v>
      </c>
      <c r="AZ119">
        <v>-2.9336000000000002</v>
      </c>
      <c r="BA119" s="2">
        <v>-3.3027000000000001E-7</v>
      </c>
      <c r="BB119" s="2">
        <v>-1.0349000000000001E-8</v>
      </c>
      <c r="BC119" s="2">
        <v>-1.1077000000000001E-8</v>
      </c>
      <c r="BD119">
        <v>0.93361000000000005</v>
      </c>
      <c r="BE119">
        <v>13.845000000000001</v>
      </c>
      <c r="BF119" s="2">
        <v>9.9999999999999995E-7</v>
      </c>
      <c r="BG119">
        <v>-2.9336000000000002</v>
      </c>
      <c r="BJ119">
        <v>0</v>
      </c>
      <c r="BK119">
        <v>0.92534000000000005</v>
      </c>
      <c r="BL119">
        <v>-2.5322</v>
      </c>
      <c r="BM119" s="2">
        <v>-2.9181000000000002E-7</v>
      </c>
      <c r="BN119" s="2">
        <v>-9.2415999999999992E-9</v>
      </c>
      <c r="BO119" s="2">
        <v>-8.2779999999999997E-9</v>
      </c>
      <c r="BP119">
        <v>0.53217999999999999</v>
      </c>
      <c r="BQ119">
        <v>13.845000000000001</v>
      </c>
      <c r="BR119" s="2">
        <v>9.9999999999999995E-7</v>
      </c>
      <c r="BS119">
        <v>-2.5322</v>
      </c>
      <c r="BV119" s="2">
        <v>-1.1368999999999999E-13</v>
      </c>
      <c r="BW119">
        <v>0.85638000000000003</v>
      </c>
      <c r="BX119">
        <v>-2.1067</v>
      </c>
      <c r="BY119" s="2">
        <v>-1.3323000000000001E-7</v>
      </c>
      <c r="BZ119" s="2">
        <v>-3.9877999999999998E-9</v>
      </c>
      <c r="CA119" s="2">
        <v>-1.6219E-9</v>
      </c>
      <c r="CB119">
        <v>0.10668999999999999</v>
      </c>
      <c r="CC119">
        <v>14.693</v>
      </c>
      <c r="CD119" s="2">
        <v>9.9999999999999995E-7</v>
      </c>
      <c r="CE119">
        <v>-2.1067</v>
      </c>
      <c r="CH119">
        <v>0</v>
      </c>
      <c r="CI119">
        <v>0.94096000000000002</v>
      </c>
      <c r="CJ119">
        <v>-2.0156999999999998</v>
      </c>
      <c r="CK119" s="2">
        <v>-4.3848000000000003E-8</v>
      </c>
      <c r="CL119" s="2">
        <v>-1.7871E-9</v>
      </c>
      <c r="CM119" s="2">
        <v>-1.0722000000000001E-9</v>
      </c>
      <c r="CN119">
        <v>1.5685999999999999E-2</v>
      </c>
      <c r="CO119">
        <v>13.845000000000001</v>
      </c>
      <c r="CP119" s="2">
        <v>9.9999999999999995E-7</v>
      </c>
      <c r="CQ119">
        <v>-2.0156999999999998</v>
      </c>
      <c r="CT119" s="2">
        <v>-6.9388999999999993E-18</v>
      </c>
      <c r="CU119">
        <v>0.95408000000000004</v>
      </c>
      <c r="CV119">
        <v>-2</v>
      </c>
      <c r="CW119" s="2">
        <v>-4.7868000000000001E-11</v>
      </c>
      <c r="CX119" s="2">
        <v>-2.6093000000000002E-12</v>
      </c>
      <c r="CY119" s="2">
        <v>-2.9258999999999999E-12</v>
      </c>
      <c r="CZ119" s="2">
        <v>5.9604999999999999E-6</v>
      </c>
      <c r="DA119">
        <v>16.518000000000001</v>
      </c>
      <c r="DB119" s="2">
        <v>9.9999999999999995E-7</v>
      </c>
      <c r="DC119">
        <v>-2</v>
      </c>
    </row>
    <row r="120" spans="4:107" x14ac:dyDescent="0.25">
      <c r="D120">
        <v>99</v>
      </c>
      <c r="E120">
        <v>49.5</v>
      </c>
      <c r="F120" s="2">
        <f>E120^2*$G$12/(4*$F$12*$E$12)</f>
        <v>1.6334999999999997</v>
      </c>
      <c r="G120">
        <f t="shared" si="18"/>
        <v>8.219383146417597E-2</v>
      </c>
      <c r="H120" s="2">
        <f>$D$12/(4*PI()*$E$12)*G120</f>
        <v>1.5140688158779819E-2</v>
      </c>
      <c r="I120" s="1">
        <f t="shared" si="17"/>
        <v>-0.66708056249999981</v>
      </c>
      <c r="J120" s="1">
        <f t="shared" si="17"/>
        <v>0.24215024418749989</v>
      </c>
      <c r="K120" s="1">
        <f t="shared" si="17"/>
        <v>-7.4166079477552688E-2</v>
      </c>
      <c r="L120" s="1">
        <f t="shared" si="17"/>
        <v>1.9384046532253167E-2</v>
      </c>
      <c r="M120" s="1">
        <f t="shared" si="17"/>
        <v>-4.3977555570049376E-3</v>
      </c>
      <c r="N120" s="1">
        <f t="shared" si="17"/>
        <v>8.7964086151439541E-4</v>
      </c>
      <c r="O120" s="1">
        <f t="shared" si="17"/>
        <v>-1.5716020985916178E-4</v>
      </c>
      <c r="P120" s="1">
        <f t="shared" si="17"/>
        <v>2.5355180523944762E-5</v>
      </c>
      <c r="Q120" s="1">
        <f t="shared" si="17"/>
        <v>-3.7275918647277388E-6</v>
      </c>
      <c r="R120" s="1">
        <f t="shared" si="17"/>
        <v>5.0322490173824461E-7</v>
      </c>
      <c r="S120" s="1">
        <f t="shared" si="19"/>
        <v>-6.2793032270025324E-8</v>
      </c>
      <c r="T120" s="1">
        <f t="shared" si="19"/>
        <v>7.2832486305150076E-9</v>
      </c>
      <c r="U120" s="1">
        <f t="shared" si="19"/>
        <v>-7.8909911374133384E-10</v>
      </c>
      <c r="V120" s="1">
        <f t="shared" si="19"/>
        <v>8.0204033920669147E-11</v>
      </c>
      <c r="W120" s="1">
        <f t="shared" si="19"/>
        <v>-7.6765599263327949E-12</v>
      </c>
      <c r="X120" s="1">
        <f t="shared" si="19"/>
        <v>6.942372672478681E-13</v>
      </c>
      <c r="Y120" s="1">
        <f t="shared" si="19"/>
        <v>-5.9501919113702701E-14</v>
      </c>
      <c r="Z120" s="1">
        <f t="shared" si="19"/>
        <v>4.8463571404437672E-15</v>
      </c>
      <c r="AG120">
        <v>108</v>
      </c>
      <c r="AH120">
        <f t="shared" ca="1" si="14"/>
        <v>13.845000000000001</v>
      </c>
      <c r="AI120">
        <f t="shared" ca="1" si="15"/>
        <v>1.5685999999999999E-2</v>
      </c>
      <c r="AL120" s="2">
        <v>-2.8422000000000002E-13</v>
      </c>
      <c r="AM120">
        <v>0.94733000000000001</v>
      </c>
      <c r="AN120">
        <v>-2.9756999999999998</v>
      </c>
      <c r="AO120" s="2">
        <v>-3.4083000000000002E-7</v>
      </c>
      <c r="AP120" s="2">
        <v>-1.0683E-8</v>
      </c>
      <c r="AQ120" s="2">
        <v>-1.1479999999999999E-8</v>
      </c>
      <c r="AR120">
        <v>0.97570000000000001</v>
      </c>
      <c r="AS120">
        <v>13.845000000000001</v>
      </c>
      <c r="AT120" s="2">
        <v>9.9999999999999995E-7</v>
      </c>
      <c r="AU120">
        <v>-2.9756999999999998</v>
      </c>
      <c r="AX120" s="2">
        <v>-5.6843000000000003E-13</v>
      </c>
      <c r="AY120">
        <v>0.92644000000000004</v>
      </c>
      <c r="AZ120">
        <v>-2.9336000000000002</v>
      </c>
      <c r="BA120" s="2">
        <v>-3.3027000000000001E-7</v>
      </c>
      <c r="BB120" s="2">
        <v>-1.0349000000000001E-8</v>
      </c>
      <c r="BC120" s="2">
        <v>-1.1077000000000001E-8</v>
      </c>
      <c r="BD120">
        <v>0.93361000000000005</v>
      </c>
      <c r="BE120">
        <v>13.845000000000001</v>
      </c>
      <c r="BF120" s="2">
        <v>9.9999999999999995E-7</v>
      </c>
      <c r="BG120">
        <v>-2.9336000000000002</v>
      </c>
      <c r="BJ120">
        <v>0</v>
      </c>
      <c r="BK120">
        <v>0.92534000000000005</v>
      </c>
      <c r="BL120">
        <v>-2.5322</v>
      </c>
      <c r="BM120" s="2">
        <v>-2.9181000000000002E-7</v>
      </c>
      <c r="BN120" s="2">
        <v>-9.2415999999999992E-9</v>
      </c>
      <c r="BO120" s="2">
        <v>-8.2779999999999997E-9</v>
      </c>
      <c r="BP120">
        <v>0.53217999999999999</v>
      </c>
      <c r="BQ120">
        <v>13.845000000000001</v>
      </c>
      <c r="BR120" s="2">
        <v>9.9999999999999995E-7</v>
      </c>
      <c r="BS120">
        <v>-2.5322</v>
      </c>
      <c r="BV120" s="2">
        <v>0</v>
      </c>
      <c r="BW120">
        <v>0.85540000000000005</v>
      </c>
      <c r="BX120">
        <v>-2.1040000000000001</v>
      </c>
      <c r="BY120" s="2">
        <v>-1.2914E-7</v>
      </c>
      <c r="BZ120" s="2">
        <v>-4.0713999999999998E-9</v>
      </c>
      <c r="CA120" s="2">
        <v>-1.4895999999999999E-9</v>
      </c>
      <c r="CB120" s="2">
        <v>0.104</v>
      </c>
      <c r="CC120">
        <v>14.878</v>
      </c>
      <c r="CD120" s="2">
        <v>9.9999999999999995E-7</v>
      </c>
      <c r="CE120">
        <v>-2.1040000000000001</v>
      </c>
      <c r="CH120" s="2">
        <v>-2.8422E-14</v>
      </c>
      <c r="CI120">
        <v>0.94096000000000002</v>
      </c>
      <c r="CJ120">
        <v>-2.0156999999999998</v>
      </c>
      <c r="CK120" s="2">
        <v>-4.3848000000000003E-8</v>
      </c>
      <c r="CL120" s="2">
        <v>-1.7871E-9</v>
      </c>
      <c r="CM120" s="2">
        <v>-1.0722000000000001E-9</v>
      </c>
      <c r="CN120">
        <v>1.5685999999999999E-2</v>
      </c>
      <c r="CO120">
        <v>13.845000000000001</v>
      </c>
      <c r="CP120" s="2">
        <v>9.9999999999999995E-7</v>
      </c>
      <c r="CQ120">
        <v>-2.0156999999999998</v>
      </c>
      <c r="CT120">
        <v>0</v>
      </c>
      <c r="CU120">
        <v>0.95408999999999999</v>
      </c>
      <c r="CV120">
        <v>-2</v>
      </c>
      <c r="CW120" s="2">
        <v>-2.3145000000000001E-11</v>
      </c>
      <c r="CX120" s="2">
        <v>-1.5002E-12</v>
      </c>
      <c r="CY120" s="2">
        <v>-1.4089E-12</v>
      </c>
      <c r="CZ120" s="2">
        <v>2.8609999999999998E-6</v>
      </c>
      <c r="DA120">
        <v>17.5</v>
      </c>
      <c r="DB120" s="2">
        <v>9.9999999999999995E-7</v>
      </c>
      <c r="DC120">
        <v>-2</v>
      </c>
    </row>
    <row r="121" spans="4:107" x14ac:dyDescent="0.25">
      <c r="D121">
        <v>100</v>
      </c>
      <c r="E121">
        <v>50</v>
      </c>
      <c r="F121" s="2">
        <f>E121^2*$G$12/(4*$F$12*$E$12)</f>
        <v>1.6666666666666665</v>
      </c>
      <c r="G121">
        <f t="shared" si="18"/>
        <v>7.8333429600475735E-2</v>
      </c>
      <c r="H121" s="2">
        <f>$D$12/(4*PI()*$E$12)*G121</f>
        <v>1.4429574687797111E-2</v>
      </c>
      <c r="I121" s="1">
        <f t="shared" si="17"/>
        <v>-0.69444444444444431</v>
      </c>
      <c r="J121" s="1">
        <f t="shared" si="17"/>
        <v>0.25720164609053486</v>
      </c>
      <c r="K121" s="1">
        <f t="shared" si="17"/>
        <v>-8.0375514403292145E-2</v>
      </c>
      <c r="L121" s="1">
        <f t="shared" si="17"/>
        <v>2.1433470507544572E-2</v>
      </c>
      <c r="M121" s="1">
        <f t="shared" si="17"/>
        <v>-4.9614515063760578E-3</v>
      </c>
      <c r="N121" s="1">
        <f t="shared" si="17"/>
        <v>1.0125411237502156E-3</v>
      </c>
      <c r="O121" s="1">
        <f t="shared" si="17"/>
        <v>-1.8457780901696638E-4</v>
      </c>
      <c r="P121" s="1">
        <f t="shared" si="17"/>
        <v>3.0383178439006813E-5</v>
      </c>
      <c r="Q121" s="1">
        <f t="shared" si="17"/>
        <v>-4.5574767658510211E-6</v>
      </c>
      <c r="R121" s="1">
        <f t="shared" si="17"/>
        <v>6.2775162064063632E-7</v>
      </c>
      <c r="S121" s="1">
        <f t="shared" si="19"/>
        <v>-7.9922081331562506E-8</v>
      </c>
      <c r="T121" s="1">
        <f t="shared" si="19"/>
        <v>9.4582344771079897E-9</v>
      </c>
      <c r="U121" s="1">
        <f t="shared" si="19"/>
        <v>-1.0455531309728217E-9</v>
      </c>
      <c r="V121" s="1">
        <f t="shared" si="19"/>
        <v>1.0842773210088519E-10</v>
      </c>
      <c r="W121" s="1">
        <f t="shared" si="19"/>
        <v>-1.0588645712977069E-11</v>
      </c>
      <c r="X121" s="1">
        <f t="shared" si="19"/>
        <v>9.7703766671068688E-13</v>
      </c>
      <c r="Y121" s="1">
        <f t="shared" si="19"/>
        <v>-8.5440536697950989E-14</v>
      </c>
      <c r="Z121" s="1">
        <f t="shared" si="19"/>
        <v>7.1003216092480048E-15</v>
      </c>
      <c r="AG121">
        <v>109</v>
      </c>
      <c r="AH121">
        <f t="shared" ca="1" si="14"/>
        <v>14.672000000000001</v>
      </c>
      <c r="AI121">
        <f t="shared" ca="1" si="15"/>
        <v>1.2291E-2</v>
      </c>
      <c r="AL121" s="2">
        <v>-3.979E-13</v>
      </c>
      <c r="AM121">
        <v>0.94733000000000001</v>
      </c>
      <c r="AN121">
        <v>-2.9756999999999998</v>
      </c>
      <c r="AO121" s="2">
        <v>-3.4083000000000002E-7</v>
      </c>
      <c r="AP121" s="2">
        <v>-1.0683E-8</v>
      </c>
      <c r="AQ121" s="2">
        <v>-1.1479999999999999E-8</v>
      </c>
      <c r="AR121">
        <v>0.97570000000000001</v>
      </c>
      <c r="AS121">
        <v>13.845000000000001</v>
      </c>
      <c r="AT121" s="2">
        <v>9.9999999999999995E-7</v>
      </c>
      <c r="AU121">
        <v>-2.9756999999999998</v>
      </c>
      <c r="AX121">
        <v>0</v>
      </c>
      <c r="AY121">
        <v>0.92318999999999996</v>
      </c>
      <c r="AZ121">
        <v>-2.9295</v>
      </c>
      <c r="BA121" s="2">
        <v>-3.2767999999999998E-7</v>
      </c>
      <c r="BB121" s="2">
        <v>-1.0173E-8</v>
      </c>
      <c r="BC121" s="2">
        <v>-1.0944E-8</v>
      </c>
      <c r="BD121">
        <v>0.92947999999999997</v>
      </c>
      <c r="BE121">
        <v>13.964</v>
      </c>
      <c r="BF121" s="2">
        <v>9.9999999999999995E-7</v>
      </c>
      <c r="BG121">
        <v>-2.9295</v>
      </c>
      <c r="BJ121" s="2">
        <v>-7.1053999999999999E-15</v>
      </c>
      <c r="BK121">
        <v>0.94694</v>
      </c>
      <c r="BL121">
        <v>-2.5066999999999999</v>
      </c>
      <c r="BM121" s="2">
        <v>-2.7961E-7</v>
      </c>
      <c r="BN121" s="2">
        <v>-7.7461999999999996E-9</v>
      </c>
      <c r="BO121" s="2">
        <v>-7.7726999999999998E-9</v>
      </c>
      <c r="BP121">
        <v>0.50666999999999995</v>
      </c>
      <c r="BQ121">
        <v>14.680999999999999</v>
      </c>
      <c r="BR121" s="2">
        <v>9.9999999999999995E-7</v>
      </c>
      <c r="BS121">
        <v>-2.5066999999999999</v>
      </c>
      <c r="BV121" s="2">
        <v>1.1368999999999999E-13</v>
      </c>
      <c r="BW121">
        <v>0.86875000000000002</v>
      </c>
      <c r="BX121">
        <v>-2.0937999999999999</v>
      </c>
      <c r="BY121" s="2">
        <v>-1.1878999999999999E-7</v>
      </c>
      <c r="BZ121" s="2">
        <v>-4.4113000000000003E-9</v>
      </c>
      <c r="CA121" s="2">
        <v>-1.281E-9</v>
      </c>
      <c r="CB121" s="2">
        <v>9.3770000000000006E-2</v>
      </c>
      <c r="CC121">
        <v>15.583</v>
      </c>
      <c r="CD121" s="2">
        <v>9.9999999999999995E-7</v>
      </c>
      <c r="CE121">
        <v>-2.0937999999999999</v>
      </c>
      <c r="CH121" s="2">
        <v>1.4211E-14</v>
      </c>
      <c r="CI121">
        <v>0.94384999999999997</v>
      </c>
      <c r="CJ121">
        <v>-2.0123000000000002</v>
      </c>
      <c r="CK121" s="2">
        <v>-3.498E-8</v>
      </c>
      <c r="CL121" s="2">
        <v>-1.2431E-9</v>
      </c>
      <c r="CM121" s="2">
        <v>-8.1452E-10</v>
      </c>
      <c r="CN121">
        <v>1.2291E-2</v>
      </c>
      <c r="CO121">
        <v>14.672000000000001</v>
      </c>
      <c r="CP121" s="2">
        <v>9.9999999999999995E-7</v>
      </c>
      <c r="CQ121">
        <v>-2.0123000000000002</v>
      </c>
      <c r="CT121">
        <v>0</v>
      </c>
      <c r="CU121">
        <v>0.95408999999999999</v>
      </c>
      <c r="CV121">
        <v>-2</v>
      </c>
      <c r="CW121" s="2">
        <v>-2.3145000000000001E-11</v>
      </c>
      <c r="CX121" s="2">
        <v>-1.5002E-12</v>
      </c>
      <c r="CY121" s="2">
        <v>-1.4089E-12</v>
      </c>
      <c r="CZ121" s="2">
        <v>2.8609999999999998E-6</v>
      </c>
      <c r="DA121">
        <v>17.5</v>
      </c>
      <c r="DB121" s="2">
        <v>9.9999999999999995E-7</v>
      </c>
      <c r="DC121">
        <v>-2</v>
      </c>
    </row>
    <row r="122" spans="4:107" x14ac:dyDescent="0.25">
      <c r="D122">
        <v>101</v>
      </c>
      <c r="E122">
        <v>50.5</v>
      </c>
      <c r="F122" s="2">
        <f>E122^2*$G$12/(4*$F$12*$E$12)</f>
        <v>1.7001666666666666</v>
      </c>
      <c r="G122">
        <f t="shared" si="18"/>
        <v>7.4636736622060829E-2</v>
      </c>
      <c r="H122" s="2">
        <f>$D$12/(4*PI()*$E$12)*G122</f>
        <v>1.3748617557463972E-2</v>
      </c>
      <c r="I122" s="1">
        <f t="shared" si="17"/>
        <v>-0.72264167361111109</v>
      </c>
      <c r="J122" s="1">
        <f t="shared" si="17"/>
        <v>0.27302473009284978</v>
      </c>
      <c r="K122" s="1">
        <f t="shared" si="17"/>
        <v>-8.7035164739911255E-2</v>
      </c>
      <c r="L122" s="1">
        <f t="shared" si="17"/>
        <v>2.3675885746982261E-2</v>
      </c>
      <c r="M122" s="1">
        <f t="shared" si="17"/>
        <v>-5.5906877431705099E-3</v>
      </c>
      <c r="N122" s="1">
        <f t="shared" si="17"/>
        <v>1.1638899115935179E-3</v>
      </c>
      <c r="O122" s="1">
        <f t="shared" si="17"/>
        <v>-2.1643199718009978E-4</v>
      </c>
      <c r="P122" s="1">
        <f t="shared" si="17"/>
        <v>3.6342762193155519E-5</v>
      </c>
      <c r="Q122" s="1">
        <f t="shared" si="17"/>
        <v>-5.5609877569856921E-6</v>
      </c>
      <c r="R122" s="1">
        <f t="shared" si="17"/>
        <v>7.8137239819574432E-7</v>
      </c>
      <c r="S122" s="1">
        <f t="shared" si="19"/>
        <v>-1.0147983584947068E-7</v>
      </c>
      <c r="T122" s="1">
        <f t="shared" si="19"/>
        <v>1.2250837934916572E-8</v>
      </c>
      <c r="U122" s="1">
        <f t="shared" si="19"/>
        <v>-1.3814799073665742E-9</v>
      </c>
      <c r="V122" s="1">
        <f t="shared" si="19"/>
        <v>1.4614420110418514E-10</v>
      </c>
      <c r="W122" s="1">
        <f t="shared" si="19"/>
        <v>-1.4558759721326097E-11</v>
      </c>
      <c r="X122" s="1">
        <f t="shared" si="19"/>
        <v>1.3703705459492273E-12</v>
      </c>
      <c r="Y122" s="1">
        <f t="shared" si="19"/>
        <v>-1.2224565276073927E-13</v>
      </c>
      <c r="Z122" s="1">
        <f t="shared" si="19"/>
        <v>1.0363112774063445E-14</v>
      </c>
      <c r="AG122">
        <v>110</v>
      </c>
      <c r="AH122">
        <f t="shared" ca="1" si="14"/>
        <v>14.693</v>
      </c>
      <c r="AI122">
        <f t="shared" ca="1" si="15"/>
        <v>1.2205000000000001E-2</v>
      </c>
      <c r="AL122" s="2">
        <v>-4.8316999999999995E-13</v>
      </c>
      <c r="AM122">
        <v>0.94662999999999997</v>
      </c>
      <c r="AN122">
        <v>-2.9742000000000002</v>
      </c>
      <c r="AO122" s="2">
        <v>-3.4004999999999998E-7</v>
      </c>
      <c r="AP122" s="2">
        <v>-1.0624E-8</v>
      </c>
      <c r="AQ122" s="2">
        <v>-1.1441E-8</v>
      </c>
      <c r="AR122">
        <v>0.97418000000000005</v>
      </c>
      <c r="AS122">
        <v>13.888</v>
      </c>
      <c r="AT122" s="2">
        <v>9.9999999999999995E-7</v>
      </c>
      <c r="AU122">
        <v>-2.9742000000000002</v>
      </c>
      <c r="AX122" s="2">
        <v>-3.4106000000000001E-13</v>
      </c>
      <c r="AY122">
        <v>0.90317000000000003</v>
      </c>
      <c r="AZ122">
        <v>-2.9043000000000001</v>
      </c>
      <c r="BA122" s="2">
        <v>-3.0349000000000003E-7</v>
      </c>
      <c r="BB122" s="2">
        <v>-8.2814E-9</v>
      </c>
      <c r="BC122" s="2">
        <v>-9.5438000000000001E-9</v>
      </c>
      <c r="BD122">
        <v>0.90427999999999997</v>
      </c>
      <c r="BE122">
        <v>14.693</v>
      </c>
      <c r="BF122" s="2">
        <v>9.9999999999999995E-7</v>
      </c>
      <c r="BG122">
        <v>-2.9043000000000001</v>
      </c>
      <c r="BJ122" s="2">
        <v>-7.1053999999999999E-15</v>
      </c>
      <c r="BK122">
        <v>0.94691000000000003</v>
      </c>
      <c r="BL122">
        <v>-2.5063</v>
      </c>
      <c r="BM122" s="2">
        <v>-2.7933E-7</v>
      </c>
      <c r="BN122" s="2">
        <v>-7.7211000000000006E-9</v>
      </c>
      <c r="BO122" s="2">
        <v>-7.7576000000000006E-9</v>
      </c>
      <c r="BP122">
        <v>0.50631999999999999</v>
      </c>
      <c r="BQ122">
        <v>14.693</v>
      </c>
      <c r="BR122" s="2">
        <v>9.9999999999999995E-7</v>
      </c>
      <c r="BS122">
        <v>-2.5063</v>
      </c>
      <c r="BV122">
        <v>0</v>
      </c>
      <c r="BW122">
        <v>0.86875000000000002</v>
      </c>
      <c r="BX122">
        <v>-2.0937999999999999</v>
      </c>
      <c r="BY122" s="2">
        <v>-1.1878999999999999E-7</v>
      </c>
      <c r="BZ122" s="2">
        <v>-4.4113000000000003E-9</v>
      </c>
      <c r="CA122" s="2">
        <v>-1.281E-9</v>
      </c>
      <c r="CB122">
        <v>9.3770000000000006E-2</v>
      </c>
      <c r="CC122">
        <v>15.583</v>
      </c>
      <c r="CD122" s="2">
        <v>9.9999999999999995E-7</v>
      </c>
      <c r="CE122">
        <v>-2.0937999999999999</v>
      </c>
      <c r="CH122" s="2">
        <v>1.4211E-14</v>
      </c>
      <c r="CI122">
        <v>0.94384000000000001</v>
      </c>
      <c r="CJ122">
        <v>-2.0122</v>
      </c>
      <c r="CK122" s="2">
        <v>-3.4737000000000002E-8</v>
      </c>
      <c r="CL122" s="2">
        <v>-1.2283E-9</v>
      </c>
      <c r="CM122" s="2">
        <v>-8.0663000000000004E-10</v>
      </c>
      <c r="CN122">
        <v>1.2205000000000001E-2</v>
      </c>
      <c r="CO122">
        <v>14.693</v>
      </c>
      <c r="CP122" s="2">
        <v>9.9999999999999995E-7</v>
      </c>
      <c r="CQ122">
        <v>-2.0122</v>
      </c>
      <c r="CT122">
        <v>0</v>
      </c>
      <c r="CU122">
        <v>0.95408999999999999</v>
      </c>
      <c r="CV122">
        <v>-2</v>
      </c>
      <c r="CW122" s="2">
        <v>-1.0372E-11</v>
      </c>
      <c r="CX122" s="2">
        <v>-6.4026999999999996E-13</v>
      </c>
      <c r="CY122" s="2">
        <v>-6.2211999999999998E-13</v>
      </c>
      <c r="CZ122" s="2">
        <v>1.1921E-6</v>
      </c>
      <c r="DA122">
        <v>18.530999999999999</v>
      </c>
      <c r="DB122" s="2">
        <v>9.9999999999999995E-7</v>
      </c>
      <c r="DC122">
        <v>-2</v>
      </c>
    </row>
    <row r="123" spans="4:107" x14ac:dyDescent="0.25">
      <c r="D123">
        <v>102</v>
      </c>
      <c r="E123">
        <v>51</v>
      </c>
      <c r="F123" s="2">
        <f>E123^2*$G$12/(4*$F$12*$E$12)</f>
        <v>1.7339999999999998</v>
      </c>
      <c r="G123">
        <f t="shared" si="18"/>
        <v>7.1097639423081227E-2</v>
      </c>
      <c r="H123" s="2">
        <f>$D$12/(4*PI()*$E$12)*G123</f>
        <v>1.3096690690218273E-2</v>
      </c>
      <c r="I123" s="1">
        <f t="shared" si="17"/>
        <v>-0.75168899999999983</v>
      </c>
      <c r="J123" s="1">
        <f t="shared" si="17"/>
        <v>0.28965082799999986</v>
      </c>
      <c r="K123" s="1">
        <f t="shared" si="17"/>
        <v>-9.4172725453499959E-2</v>
      </c>
      <c r="L123" s="1">
        <f t="shared" si="17"/>
        <v>2.6127280949819025E-2</v>
      </c>
      <c r="M123" s="1">
        <f t="shared" si="17"/>
        <v>-6.2923201620814139E-3</v>
      </c>
      <c r="N123" s="1">
        <f t="shared" si="17"/>
        <v>1.3360265095162251E-3</v>
      </c>
      <c r="O123" s="1">
        <f t="shared" si="17"/>
        <v>-2.5338577769543649E-4</v>
      </c>
      <c r="P123" s="1">
        <f t="shared" si="17"/>
        <v>4.3394660594951792E-5</v>
      </c>
      <c r="Q123" s="1">
        <f t="shared" si="17"/>
        <v>-6.7721707324481756E-6</v>
      </c>
      <c r="R123" s="1">
        <f t="shared" si="17"/>
        <v>9.704912438070358E-7</v>
      </c>
      <c r="S123" s="1">
        <f t="shared" si="19"/>
        <v>-1.2854965266927361E-7</v>
      </c>
      <c r="T123" s="1">
        <f t="shared" si="19"/>
        <v>1.5827580903800265E-8</v>
      </c>
      <c r="U123" s="1">
        <f t="shared" si="19"/>
        <v>-1.82033330986462E-9</v>
      </c>
      <c r="V123" s="1">
        <f t="shared" si="19"/>
        <v>1.964018285789934E-10</v>
      </c>
      <c r="W123" s="1">
        <f t="shared" si="19"/>
        <v>-1.9954732661482879E-11</v>
      </c>
      <c r="X123" s="1">
        <f t="shared" si="19"/>
        <v>1.9156543355023559E-12</v>
      </c>
      <c r="Y123" s="1">
        <f t="shared" si="19"/>
        <v>-1.7428906945042733E-13</v>
      </c>
      <c r="Z123" s="1">
        <f t="shared" si="19"/>
        <v>1.5069003976971568E-14</v>
      </c>
      <c r="AG123">
        <v>111</v>
      </c>
      <c r="AH123">
        <f t="shared" ca="1" si="14"/>
        <v>14.693</v>
      </c>
      <c r="AI123">
        <f t="shared" ca="1" si="15"/>
        <v>1.2205000000000001E-2</v>
      </c>
      <c r="AL123" s="2">
        <v>5.6843000000000003E-13</v>
      </c>
      <c r="AM123">
        <v>0.93378000000000005</v>
      </c>
      <c r="AN123">
        <v>-2.9460999999999999</v>
      </c>
      <c r="AO123" s="2">
        <v>-3.1638999999999999E-7</v>
      </c>
      <c r="AP123" s="2">
        <v>-8.6361000000000008E-9</v>
      </c>
      <c r="AQ123" s="2">
        <v>-1.0074E-8</v>
      </c>
      <c r="AR123">
        <v>0.94610000000000005</v>
      </c>
      <c r="AS123">
        <v>14.693</v>
      </c>
      <c r="AT123" s="2">
        <v>9.9999999999999995E-7</v>
      </c>
      <c r="AU123">
        <v>-2.9460999999999999</v>
      </c>
      <c r="AX123" s="2">
        <v>1.1368999999999999E-13</v>
      </c>
      <c r="AY123">
        <v>0.90317000000000003</v>
      </c>
      <c r="AZ123">
        <v>-2.9043000000000001</v>
      </c>
      <c r="BA123" s="2">
        <v>-3.0349000000000003E-7</v>
      </c>
      <c r="BB123" s="2">
        <v>-8.2814E-9</v>
      </c>
      <c r="BC123" s="2">
        <v>-9.5438000000000001E-9</v>
      </c>
      <c r="BD123">
        <v>0.90427999999999997</v>
      </c>
      <c r="BE123">
        <v>14.693</v>
      </c>
      <c r="BF123" s="2">
        <v>9.9999999999999995E-7</v>
      </c>
      <c r="BG123">
        <v>-2.9043000000000001</v>
      </c>
      <c r="BJ123">
        <v>0</v>
      </c>
      <c r="BK123">
        <v>0.94691000000000003</v>
      </c>
      <c r="BL123">
        <v>-2.5063</v>
      </c>
      <c r="BM123" s="2">
        <v>-2.7933E-7</v>
      </c>
      <c r="BN123" s="2">
        <v>-7.7211000000000006E-9</v>
      </c>
      <c r="BO123" s="2">
        <v>-7.7576000000000006E-9</v>
      </c>
      <c r="BP123">
        <v>0.50631999999999999</v>
      </c>
      <c r="BQ123">
        <v>14.693</v>
      </c>
      <c r="BR123" s="2">
        <v>9.9999999999999995E-7</v>
      </c>
      <c r="BS123">
        <v>-2.5063</v>
      </c>
      <c r="BV123">
        <v>0</v>
      </c>
      <c r="BW123">
        <v>0.86875000000000002</v>
      </c>
      <c r="BX123">
        <v>-2.0937999999999999</v>
      </c>
      <c r="BY123" s="2">
        <v>-1.1878999999999999E-7</v>
      </c>
      <c r="BZ123" s="2">
        <v>-4.4113000000000003E-9</v>
      </c>
      <c r="CA123" s="2">
        <v>-1.281E-9</v>
      </c>
      <c r="CB123">
        <v>9.3770000000000006E-2</v>
      </c>
      <c r="CC123">
        <v>15.583</v>
      </c>
      <c r="CD123" s="2">
        <v>9.9999999999999995E-7</v>
      </c>
      <c r="CE123">
        <v>-2.0937999999999999</v>
      </c>
      <c r="CH123" s="2">
        <v>-1.4211E-14</v>
      </c>
      <c r="CI123">
        <v>0.94384000000000001</v>
      </c>
      <c r="CJ123">
        <v>-2.0122</v>
      </c>
      <c r="CK123" s="2">
        <v>-3.4737000000000002E-8</v>
      </c>
      <c r="CL123" s="2">
        <v>-1.2283E-9</v>
      </c>
      <c r="CM123" s="2">
        <v>-8.0663000000000004E-10</v>
      </c>
      <c r="CN123">
        <v>1.2205000000000001E-2</v>
      </c>
      <c r="CO123">
        <v>14.693</v>
      </c>
      <c r="CP123" s="2">
        <v>9.9999999999999995E-7</v>
      </c>
      <c r="CQ123">
        <v>-2.0122</v>
      </c>
      <c r="CT123">
        <v>0</v>
      </c>
      <c r="CU123">
        <v>0.95408999999999999</v>
      </c>
      <c r="CV123">
        <v>-2</v>
      </c>
      <c r="CW123" s="2">
        <v>-1.0372E-11</v>
      </c>
      <c r="CX123" s="2">
        <v>-6.4026999999999996E-13</v>
      </c>
      <c r="CY123" s="2">
        <v>-6.2211999999999998E-13</v>
      </c>
      <c r="CZ123" s="2">
        <v>1.1921E-6</v>
      </c>
      <c r="DA123">
        <v>18.530999999999999</v>
      </c>
      <c r="DB123" s="2">
        <v>9.9999999999999995E-7</v>
      </c>
      <c r="DC123">
        <v>-2</v>
      </c>
    </row>
    <row r="124" spans="4:107" x14ac:dyDescent="0.25">
      <c r="D124">
        <v>103</v>
      </c>
      <c r="E124">
        <v>51.5</v>
      </c>
      <c r="F124" s="2">
        <f>E124^2*$G$12/(4*$F$12*$E$12)</f>
        <v>1.7681666666666664</v>
      </c>
      <c r="G124">
        <f t="shared" si="18"/>
        <v>6.7710219817257999E-2</v>
      </c>
      <c r="H124" s="2">
        <f>$D$12/(4*PI()*$E$12)*G124</f>
        <v>1.2472703914068774E-2</v>
      </c>
      <c r="I124" s="1">
        <f t="shared" si="17"/>
        <v>-0.78160334027777756</v>
      </c>
      <c r="J124" s="1">
        <f t="shared" si="17"/>
        <v>0.30711221618544227</v>
      </c>
      <c r="K124" s="1">
        <f t="shared" si="17"/>
        <v>-0.10181729692222989</v>
      </c>
      <c r="L124" s="1">
        <f t="shared" si="17"/>
        <v>2.8804792081278313E-2</v>
      </c>
      <c r="M124" s="1">
        <f t="shared" si="17"/>
        <v>-7.0738434997750363E-3</v>
      </c>
      <c r="N124" s="1">
        <f t="shared" si="17"/>
        <v>1.5315592997778235E-3</v>
      </c>
      <c r="O124" s="1">
        <f t="shared" si="17"/>
        <v>-2.9619319864427208E-4</v>
      </c>
      <c r="P124" s="1">
        <f t="shared" si="17"/>
        <v>5.1725327480116575E-5</v>
      </c>
      <c r="Q124" s="1">
        <f t="shared" si="17"/>
        <v>-8.2313099885483493E-6</v>
      </c>
      <c r="R124" s="1">
        <f t="shared" si="17"/>
        <v>1.2028370202274027E-6</v>
      </c>
      <c r="S124" s="1">
        <f t="shared" si="19"/>
        <v>-1.6246513590684912E-7</v>
      </c>
      <c r="T124" s="1">
        <f t="shared" si="19"/>
        <v>2.0397545879713161E-8</v>
      </c>
      <c r="U124" s="1">
        <f t="shared" si="19"/>
        <v>-2.392149944806462E-9</v>
      </c>
      <c r="V124" s="1">
        <f t="shared" si="19"/>
        <v>2.6318256496468488E-10</v>
      </c>
      <c r="W124" s="1">
        <f t="shared" si="19"/>
        <v>-2.72666389815463E-11</v>
      </c>
      <c r="X124" s="1">
        <f t="shared" si="19"/>
        <v>2.6691743755960754E-12</v>
      </c>
      <c r="Y124" s="1">
        <f t="shared" si="19"/>
        <v>-2.4763045584458788E-13</v>
      </c>
      <c r="Z124" s="1">
        <f t="shared" si="19"/>
        <v>2.1831951573866198E-14</v>
      </c>
      <c r="AG124">
        <v>112</v>
      </c>
      <c r="AH124">
        <f t="shared" ca="1" si="14"/>
        <v>14.714</v>
      </c>
      <c r="AI124">
        <f t="shared" ca="1" si="15"/>
        <v>1.2135999999999999E-2</v>
      </c>
      <c r="AL124" s="2">
        <v>-2.8422000000000002E-13</v>
      </c>
      <c r="AM124">
        <v>0.93378000000000005</v>
      </c>
      <c r="AN124">
        <v>-2.9460999999999999</v>
      </c>
      <c r="AO124" s="2">
        <v>-3.1638999999999999E-7</v>
      </c>
      <c r="AP124" s="2">
        <v>-8.6361000000000008E-9</v>
      </c>
      <c r="AQ124" s="2">
        <v>-1.0074E-8</v>
      </c>
      <c r="AR124">
        <v>0.94610000000000005</v>
      </c>
      <c r="AS124">
        <v>14.693</v>
      </c>
      <c r="AT124" s="2">
        <v>9.9999999999999995E-7</v>
      </c>
      <c r="AU124">
        <v>-2.9460999999999999</v>
      </c>
      <c r="AX124" s="2">
        <v>-1.1368999999999999E-13</v>
      </c>
      <c r="AY124">
        <v>0.88192999999999999</v>
      </c>
      <c r="AZ124">
        <v>-2.8820999999999999</v>
      </c>
      <c r="BA124" s="2">
        <v>-2.8144000000000001E-7</v>
      </c>
      <c r="BB124" s="2">
        <v>-9.1820999999999995E-9</v>
      </c>
      <c r="BC124" s="2">
        <v>-8.6494000000000003E-9</v>
      </c>
      <c r="BD124">
        <v>0.88214999999999999</v>
      </c>
      <c r="BE124">
        <v>15.372999999999999</v>
      </c>
      <c r="BF124" s="2">
        <v>9.9999999999999995E-7</v>
      </c>
      <c r="BG124">
        <v>-2.8820999999999999</v>
      </c>
      <c r="BJ124">
        <v>0</v>
      </c>
      <c r="BK124">
        <v>0.94686999999999999</v>
      </c>
      <c r="BL124">
        <v>-2.5059999999999998</v>
      </c>
      <c r="BM124" s="2">
        <v>-2.7907999999999998E-7</v>
      </c>
      <c r="BN124" s="2">
        <v>-7.7353000000000008E-9</v>
      </c>
      <c r="BO124" s="2">
        <v>-7.7441000000000002E-9</v>
      </c>
      <c r="BP124">
        <v>0.50602000000000003</v>
      </c>
      <c r="BQ124">
        <v>14.702999999999999</v>
      </c>
      <c r="BR124" s="2">
        <v>9.9999999999999995E-7</v>
      </c>
      <c r="BS124">
        <v>-2.5059999999999998</v>
      </c>
      <c r="BV124">
        <v>0</v>
      </c>
      <c r="BW124">
        <v>0.88085000000000002</v>
      </c>
      <c r="BX124">
        <v>-2.0838000000000001</v>
      </c>
      <c r="BY124" s="2">
        <v>-1.0819E-7</v>
      </c>
      <c r="BZ124" s="2">
        <v>-3.3576000000000001E-9</v>
      </c>
      <c r="CA124" s="2">
        <v>-1.1046000000000001E-9</v>
      </c>
      <c r="CB124" s="2">
        <v>8.3808999999999995E-2</v>
      </c>
      <c r="CC124">
        <v>16.361999999999998</v>
      </c>
      <c r="CD124" s="2">
        <v>9.9999999999999995E-7</v>
      </c>
      <c r="CE124">
        <v>-2.0838000000000001</v>
      </c>
      <c r="CH124">
        <v>0</v>
      </c>
      <c r="CI124">
        <v>0.94382999999999995</v>
      </c>
      <c r="CJ124">
        <v>-2.0121000000000002</v>
      </c>
      <c r="CK124" s="2">
        <v>-3.4529999999999999E-8</v>
      </c>
      <c r="CL124" s="2">
        <v>-1.2266999999999999E-9</v>
      </c>
      <c r="CM124" s="2">
        <v>-8.0070000000000004E-10</v>
      </c>
      <c r="CN124">
        <v>1.2135999999999999E-2</v>
      </c>
      <c r="CO124">
        <v>14.714</v>
      </c>
      <c r="CP124" s="2">
        <v>9.9999999999999995E-7</v>
      </c>
      <c r="CQ124">
        <v>-2.0121000000000002</v>
      </c>
      <c r="CT124" s="2">
        <v>-8.6735999999999998E-19</v>
      </c>
      <c r="CU124">
        <v>0.95408999999999999</v>
      </c>
      <c r="CV124">
        <v>-2</v>
      </c>
      <c r="CW124" s="2">
        <v>-4.4795999999999996E-12</v>
      </c>
      <c r="CX124" s="2">
        <v>-3.0353999999999999E-13</v>
      </c>
      <c r="CY124" s="2">
        <v>-2.5387000000000001E-13</v>
      </c>
      <c r="CZ124" s="2">
        <v>4.7683999999999997E-7</v>
      </c>
      <c r="DA124">
        <v>19.613</v>
      </c>
      <c r="DB124" s="2">
        <v>9.9999999999999995E-7</v>
      </c>
      <c r="DC124">
        <v>-2</v>
      </c>
    </row>
    <row r="125" spans="4:107" x14ac:dyDescent="0.25">
      <c r="D125">
        <v>104</v>
      </c>
      <c r="E125">
        <v>52</v>
      </c>
      <c r="F125" s="2">
        <f>E125^2*$G$12/(4*$F$12*$E$12)</f>
        <v>1.8026666666666664</v>
      </c>
      <c r="G125">
        <f t="shared" si="18"/>
        <v>6.4468749245533252E-2</v>
      </c>
      <c r="H125" s="2">
        <f>$D$12/(4*PI()*$E$12)*G125</f>
        <v>1.1875601987706614E-2</v>
      </c>
      <c r="I125" s="1">
        <f t="shared" si="17"/>
        <v>-0.81240177777777756</v>
      </c>
      <c r="J125" s="1">
        <f t="shared" si="17"/>
        <v>0.32544213438683112</v>
      </c>
      <c r="K125" s="1">
        <f t="shared" si="17"/>
        <v>-0.10999944142274891</v>
      </c>
      <c r="L125" s="1">
        <f t="shared" si="17"/>
        <v>3.1726772224758719E-2</v>
      </c>
      <c r="M125" s="1">
        <f t="shared" si="17"/>
        <v>-7.9434437125692186E-3</v>
      </c>
      <c r="N125" s="1">
        <f t="shared" si="17"/>
        <v>1.7533936162275237E-3</v>
      </c>
      <c r="O125" s="1">
        <f t="shared" si="17"/>
        <v>-3.4571077466619338E-4</v>
      </c>
      <c r="P125" s="1">
        <f t="shared" si="17"/>
        <v>6.1550744671432867E-5</v>
      </c>
      <c r="Q125" s="1">
        <f t="shared" si="17"/>
        <v>-9.9859928154932676E-6</v>
      </c>
      <c r="R125" s="1">
        <f t="shared" si="17"/>
        <v>1.4877203621539278E-6</v>
      </c>
      <c r="S125" s="1">
        <f t="shared" si="19"/>
        <v>-2.048646039440112E-7</v>
      </c>
      <c r="T125" s="1">
        <f t="shared" si="19"/>
        <v>2.6222669304833433E-8</v>
      </c>
      <c r="U125" s="1">
        <f t="shared" si="19"/>
        <v>-3.1353036442296075E-9</v>
      </c>
      <c r="V125" s="1">
        <f t="shared" si="19"/>
        <v>3.5167423631394371E-10</v>
      </c>
      <c r="W125" s="1">
        <f t="shared" si="19"/>
        <v>-3.71455912106603E-11</v>
      </c>
      <c r="X125" s="1">
        <f t="shared" si="19"/>
        <v>3.7071899841707197E-12</v>
      </c>
      <c r="Y125" s="1">
        <f t="shared" si="19"/>
        <v>-3.5064219998427909E-13</v>
      </c>
      <c r="Z125" s="1">
        <f t="shared" si="19"/>
        <v>3.1517003061190815E-14</v>
      </c>
      <c r="AG125">
        <v>113</v>
      </c>
      <c r="AH125">
        <f t="shared" ca="1" si="14"/>
        <v>15.583</v>
      </c>
      <c r="AI125">
        <f t="shared" ca="1" si="15"/>
        <v>9.3600999999999997E-3</v>
      </c>
      <c r="AL125" s="2">
        <v>4.5474999999999996E-13</v>
      </c>
      <c r="AM125">
        <v>0.91718999999999995</v>
      </c>
      <c r="AN125">
        <v>-2.9215</v>
      </c>
      <c r="AO125" s="2">
        <v>-2.9418E-7</v>
      </c>
      <c r="AP125" s="2">
        <v>-9.6761000000000005E-9</v>
      </c>
      <c r="AQ125" s="2">
        <v>-8.7105999999999993E-9</v>
      </c>
      <c r="AR125">
        <v>0.92149999999999999</v>
      </c>
      <c r="AS125">
        <v>15.443</v>
      </c>
      <c r="AT125" s="2">
        <v>9.9999999999999995E-7</v>
      </c>
      <c r="AU125">
        <v>-2.9215</v>
      </c>
      <c r="AX125" s="2">
        <v>3.4106000000000001E-13</v>
      </c>
      <c r="AY125">
        <v>0.87607000000000002</v>
      </c>
      <c r="AZ125">
        <v>-2.8753000000000002</v>
      </c>
      <c r="BA125" s="2">
        <v>-2.7730999999999999E-7</v>
      </c>
      <c r="BB125" s="2">
        <v>-9.2885999999999995E-9</v>
      </c>
      <c r="BC125" s="2">
        <v>-8.5272000000000001E-9</v>
      </c>
      <c r="BD125">
        <v>0.87533000000000005</v>
      </c>
      <c r="BE125">
        <v>15.583</v>
      </c>
      <c r="BF125" s="2">
        <v>9.9999999999999995E-7</v>
      </c>
      <c r="BG125">
        <v>-2.8753000000000002</v>
      </c>
      <c r="BJ125">
        <v>0</v>
      </c>
      <c r="BK125">
        <v>0.95177</v>
      </c>
      <c r="BL125">
        <v>-2.5</v>
      </c>
      <c r="BM125" s="2">
        <v>-2.7597E-7</v>
      </c>
      <c r="BN125" s="2">
        <v>-8.0513000000000001E-9</v>
      </c>
      <c r="BO125" s="2">
        <v>-7.5859999999999992E-9</v>
      </c>
      <c r="BP125">
        <v>0.5</v>
      </c>
      <c r="BQ125">
        <v>14.914999999999999</v>
      </c>
      <c r="BR125" s="2">
        <v>9.9999999999999995E-7</v>
      </c>
      <c r="BS125">
        <v>-2.5</v>
      </c>
      <c r="BV125">
        <v>0</v>
      </c>
      <c r="BW125">
        <v>0.88027</v>
      </c>
      <c r="BX125">
        <v>-2.0817999999999999</v>
      </c>
      <c r="BY125" s="2">
        <v>-1.0522E-7</v>
      </c>
      <c r="BZ125" s="2">
        <v>-3.0940999999999999E-9</v>
      </c>
      <c r="CA125" s="2">
        <v>-1.0323E-9</v>
      </c>
      <c r="CB125" s="2">
        <v>8.1799999999999998E-2</v>
      </c>
      <c r="CC125">
        <v>16.518000000000001</v>
      </c>
      <c r="CD125" s="2">
        <v>9.9999999999999995E-7</v>
      </c>
      <c r="CE125">
        <v>-2.0817999999999999</v>
      </c>
      <c r="CH125">
        <v>0</v>
      </c>
      <c r="CI125">
        <v>0.94638999999999995</v>
      </c>
      <c r="CJ125">
        <v>-2.0093999999999999</v>
      </c>
      <c r="CK125" s="2">
        <v>-2.6804E-8</v>
      </c>
      <c r="CL125" s="2">
        <v>-1.1717E-9</v>
      </c>
      <c r="CM125" s="2">
        <v>-5.8754000000000002E-10</v>
      </c>
      <c r="CN125">
        <v>9.3600999999999997E-3</v>
      </c>
      <c r="CO125">
        <v>15.583</v>
      </c>
      <c r="CP125" s="2">
        <v>9.9999999999999995E-7</v>
      </c>
      <c r="CQ125">
        <v>-2.0093999999999999</v>
      </c>
      <c r="CT125" s="2">
        <v>-8.6735999999999998E-19</v>
      </c>
      <c r="CU125">
        <v>0.95408999999999999</v>
      </c>
      <c r="CV125">
        <v>-2</v>
      </c>
      <c r="CW125" s="2">
        <v>-4.4795999999999996E-12</v>
      </c>
      <c r="CX125" s="2">
        <v>-3.0353999999999999E-13</v>
      </c>
      <c r="CY125" s="2">
        <v>-2.5387000000000001E-13</v>
      </c>
      <c r="CZ125" s="2">
        <v>4.7683999999999997E-7</v>
      </c>
      <c r="DA125">
        <v>19.613</v>
      </c>
      <c r="DB125" s="2">
        <v>9.9999999999999995E-7</v>
      </c>
      <c r="DC125">
        <v>-2</v>
      </c>
    </row>
    <row r="126" spans="4:107" x14ac:dyDescent="0.25">
      <c r="D126">
        <v>105</v>
      </c>
      <c r="E126">
        <v>52.5</v>
      </c>
      <c r="F126" s="2">
        <f>E126^2*$G$12/(4*$F$12*$E$12)</f>
        <v>1.8374999999999997</v>
      </c>
      <c r="G126">
        <f t="shared" si="18"/>
        <v>6.1367683639296011E-2</v>
      </c>
      <c r="H126" s="2">
        <f>$D$12/(4*PI()*$E$12)*G126</f>
        <v>1.1304363654274991E-2</v>
      </c>
      <c r="I126" s="1">
        <f t="shared" si="17"/>
        <v>-0.84410156249999968</v>
      </c>
      <c r="J126" s="1">
        <f t="shared" si="17"/>
        <v>0.34467480468749984</v>
      </c>
      <c r="K126" s="1">
        <f t="shared" si="17"/>
        <v>-0.11875124130249015</v>
      </c>
      <c r="L126" s="1">
        <f t="shared" si="17"/>
        <v>3.4912864942932095E-2</v>
      </c>
      <c r="M126" s="1">
        <f t="shared" si="17"/>
        <v>-8.9100540739774602E-3</v>
      </c>
      <c r="N126" s="1">
        <f t="shared" si="17"/>
        <v>2.0047621666449285E-3</v>
      </c>
      <c r="O126" s="1">
        <f t="shared" si="17"/>
        <v>-4.0291020888234976E-4</v>
      </c>
      <c r="P126" s="1">
        <f t="shared" si="17"/>
        <v>7.312074161198198E-5</v>
      </c>
      <c r="Q126" s="1">
        <f t="shared" si="17"/>
        <v>-1.2092342644081516E-5</v>
      </c>
      <c r="R126" s="1">
        <f t="shared" si="17"/>
        <v>1.836337157727255E-6</v>
      </c>
      <c r="S126" s="1">
        <f t="shared" si="19"/>
        <v>-2.577567000039037E-7</v>
      </c>
      <c r="T126" s="1">
        <f t="shared" si="19"/>
        <v>3.3630386006426487E-8</v>
      </c>
      <c r="U126" s="1">
        <f t="shared" si="19"/>
        <v>-4.0987032945332268E-9</v>
      </c>
      <c r="V126" s="1">
        <f t="shared" si="19"/>
        <v>4.6861841000829893E-10</v>
      </c>
      <c r="W126" s="1">
        <f t="shared" si="19"/>
        <v>-5.0454277054116151E-11</v>
      </c>
      <c r="X126" s="1">
        <f t="shared" si="19"/>
        <v>5.1327188421834414E-12</v>
      </c>
      <c r="Y126" s="1">
        <f t="shared" si="19"/>
        <v>-4.9485587911328779E-13</v>
      </c>
      <c r="Z126" s="1">
        <f t="shared" si="19"/>
        <v>4.5338942386903016E-14</v>
      </c>
      <c r="AG126">
        <v>114</v>
      </c>
      <c r="AH126">
        <f t="shared" ca="1" si="14"/>
        <v>15.583</v>
      </c>
      <c r="AI126">
        <f t="shared" ca="1" si="15"/>
        <v>9.3600999999999997E-3</v>
      </c>
      <c r="AL126" s="2">
        <v>-1.1368999999999999E-13</v>
      </c>
      <c r="AM126">
        <v>0.91410999999999998</v>
      </c>
      <c r="AN126">
        <v>-2.9169</v>
      </c>
      <c r="AO126" s="2">
        <v>-2.917E-7</v>
      </c>
      <c r="AP126" s="2">
        <v>-9.7517999999999993E-9</v>
      </c>
      <c r="AQ126" s="2">
        <v>-8.5768999999999992E-9</v>
      </c>
      <c r="AR126">
        <v>0.91693999999999998</v>
      </c>
      <c r="AS126">
        <v>15.583</v>
      </c>
      <c r="AT126" s="2">
        <v>9.9999999999999995E-7</v>
      </c>
      <c r="AU126">
        <v>-2.9169</v>
      </c>
      <c r="AX126">
        <v>0</v>
      </c>
      <c r="AY126">
        <v>0.87607000000000002</v>
      </c>
      <c r="AZ126">
        <v>-2.8753000000000002</v>
      </c>
      <c r="BA126" s="2">
        <v>-2.7730999999999999E-7</v>
      </c>
      <c r="BB126" s="2">
        <v>-9.2885999999999995E-9</v>
      </c>
      <c r="BC126" s="2">
        <v>-8.5272000000000001E-9</v>
      </c>
      <c r="BD126">
        <v>0.87533000000000005</v>
      </c>
      <c r="BE126">
        <v>15.583</v>
      </c>
      <c r="BF126" s="2">
        <v>9.9999999999999995E-7</v>
      </c>
      <c r="BG126">
        <v>-2.8753000000000002</v>
      </c>
      <c r="BJ126" s="2">
        <v>-1.4211000000000001E-13</v>
      </c>
      <c r="BK126">
        <v>0.94954000000000005</v>
      </c>
      <c r="BL126">
        <v>-2.4820000000000002</v>
      </c>
      <c r="BM126" s="2">
        <v>-2.6165999999999998E-7</v>
      </c>
      <c r="BN126" s="2">
        <v>-8.8627E-9</v>
      </c>
      <c r="BO126" s="2">
        <v>-6.9615999999999996E-9</v>
      </c>
      <c r="BP126">
        <v>0.48194999999999999</v>
      </c>
      <c r="BQ126">
        <v>15.551</v>
      </c>
      <c r="BR126" s="2">
        <v>9.9999999999999995E-7</v>
      </c>
      <c r="BS126">
        <v>-2.4820000000000002</v>
      </c>
      <c r="BV126" s="2">
        <v>0</v>
      </c>
      <c r="BW126">
        <v>0.88027</v>
      </c>
      <c r="BX126">
        <v>-2.0817999999999999</v>
      </c>
      <c r="BY126" s="2">
        <v>-1.0522E-7</v>
      </c>
      <c r="BZ126" s="2">
        <v>-3.0940999999999999E-9</v>
      </c>
      <c r="CA126" s="2">
        <v>-1.0323E-9</v>
      </c>
      <c r="CB126">
        <v>8.1799999999999998E-2</v>
      </c>
      <c r="CC126">
        <v>16.518000000000001</v>
      </c>
      <c r="CD126" s="2">
        <v>9.9999999999999995E-7</v>
      </c>
      <c r="CE126">
        <v>-2.0817999999999999</v>
      </c>
      <c r="CH126">
        <v>0</v>
      </c>
      <c r="CI126">
        <v>0.94638999999999995</v>
      </c>
      <c r="CJ126">
        <v>-2.0093999999999999</v>
      </c>
      <c r="CK126" s="2">
        <v>-2.6804E-8</v>
      </c>
      <c r="CL126" s="2">
        <v>-1.1717E-9</v>
      </c>
      <c r="CM126" s="2">
        <v>-5.8754000000000002E-10</v>
      </c>
      <c r="CN126">
        <v>9.3600999999999997E-3</v>
      </c>
      <c r="CO126">
        <v>15.583</v>
      </c>
      <c r="CP126" s="2">
        <v>9.9999999999999995E-7</v>
      </c>
      <c r="CQ126">
        <v>-2.0093999999999999</v>
      </c>
      <c r="CT126">
        <v>0</v>
      </c>
      <c r="CU126">
        <v>0.95408999999999999</v>
      </c>
      <c r="CV126">
        <v>-2</v>
      </c>
      <c r="CW126" s="2">
        <v>-4.4795999999999996E-12</v>
      </c>
      <c r="CX126" s="2">
        <v>-3.0353999999999999E-13</v>
      </c>
      <c r="CY126" s="2">
        <v>-2.5387000000000001E-13</v>
      </c>
      <c r="CZ126" s="2">
        <v>4.7683999999999997E-7</v>
      </c>
      <c r="DA126">
        <v>19.613</v>
      </c>
      <c r="DB126" s="2">
        <v>9.9999999999999995E-7</v>
      </c>
      <c r="DC126">
        <v>-2</v>
      </c>
    </row>
    <row r="127" spans="4:107" x14ac:dyDescent="0.25">
      <c r="D127">
        <v>106</v>
      </c>
      <c r="E127">
        <v>53</v>
      </c>
      <c r="F127" s="2">
        <f>E127^2*$G$12/(4*$F$12*$E$12)</f>
        <v>1.8726666666666665</v>
      </c>
      <c r="G127">
        <f t="shared" si="18"/>
        <v>5.8401658430140779E-2</v>
      </c>
      <c r="H127" s="2">
        <f>$D$12/(4*PI()*$E$12)*G127</f>
        <v>1.0758000722131209E-2</v>
      </c>
      <c r="I127" s="1">
        <f t="shared" si="17"/>
        <v>-0.87672011111111092</v>
      </c>
      <c r="J127" s="1">
        <f t="shared" si="17"/>
        <v>0.36484545068312746</v>
      </c>
      <c r="K127" s="1">
        <f t="shared" si="17"/>
        <v>-0.12810635887111313</v>
      </c>
      <c r="L127" s="1">
        <f t="shared" si="17"/>
        <v>3.8384081287355383E-2</v>
      </c>
      <c r="M127" s="1">
        <f t="shared" si="17"/>
        <v>-9.9834152163130793E-3</v>
      </c>
      <c r="N127" s="1">
        <f t="shared" si="17"/>
        <v>2.289258232050893E-3</v>
      </c>
      <c r="O127" s="1">
        <f t="shared" si="17"/>
        <v>-4.6889254809184063E-4</v>
      </c>
      <c r="P127" s="1">
        <f t="shared" si="17"/>
        <v>8.6723895808393762E-5</v>
      </c>
      <c r="Q127" s="1">
        <f t="shared" si="17"/>
        <v>-1.4616445399546681E-5</v>
      </c>
      <c r="R127" s="1">
        <f t="shared" si="17"/>
        <v>2.2621264532962329E-6</v>
      </c>
      <c r="S127" s="1">
        <f t="shared" si="19"/>
        <v>-3.2359928370555696E-7</v>
      </c>
      <c r="T127" s="1">
        <f t="shared" si="19"/>
        <v>4.302913078953417E-8</v>
      </c>
      <c r="U127" s="1">
        <f t="shared" si="19"/>
        <v>-5.3445400307531266E-9</v>
      </c>
      <c r="V127" s="1">
        <f t="shared" si="19"/>
        <v>6.2275372222043687E-10</v>
      </c>
      <c r="W127" s="1">
        <f t="shared" si="19"/>
        <v>-6.8332625223328382E-11</v>
      </c>
      <c r="X127" s="1">
        <f t="shared" si="19"/>
        <v>7.0845248166949727E-12</v>
      </c>
      <c r="Y127" s="1">
        <f t="shared" si="19"/>
        <v>-6.9610558348073034E-13</v>
      </c>
      <c r="Z127" s="1">
        <f t="shared" si="19"/>
        <v>6.4998135756145306E-14</v>
      </c>
      <c r="AG127">
        <v>115</v>
      </c>
      <c r="AH127">
        <f t="shared" ca="1" si="14"/>
        <v>15.583</v>
      </c>
      <c r="AI127">
        <f t="shared" ca="1" si="15"/>
        <v>9.3600999999999997E-3</v>
      </c>
      <c r="AL127" s="2">
        <v>2.2736999999999999E-13</v>
      </c>
      <c r="AM127">
        <v>0.91410999999999998</v>
      </c>
      <c r="AN127">
        <v>-2.9169</v>
      </c>
      <c r="AO127" s="2">
        <v>-2.917E-7</v>
      </c>
      <c r="AP127" s="2">
        <v>-9.7517999999999993E-9</v>
      </c>
      <c r="AQ127" s="2">
        <v>-8.5768999999999992E-9</v>
      </c>
      <c r="AR127">
        <v>0.91693999999999998</v>
      </c>
      <c r="AS127">
        <v>15.583</v>
      </c>
      <c r="AT127" s="2">
        <v>9.9999999999999995E-7</v>
      </c>
      <c r="AU127">
        <v>-2.9169</v>
      </c>
      <c r="AX127" s="2">
        <v>4.5474999999999996E-13</v>
      </c>
      <c r="AY127">
        <v>0.87607000000000002</v>
      </c>
      <c r="AZ127">
        <v>-2.8753000000000002</v>
      </c>
      <c r="BA127" s="2">
        <v>-2.7730999999999999E-7</v>
      </c>
      <c r="BB127" s="2">
        <v>-9.2885999999999995E-9</v>
      </c>
      <c r="BC127" s="2">
        <v>-8.5272000000000001E-9</v>
      </c>
      <c r="BD127">
        <v>0.87533000000000005</v>
      </c>
      <c r="BE127">
        <v>15.583</v>
      </c>
      <c r="BF127" s="2">
        <v>9.9999999999999995E-7</v>
      </c>
      <c r="BG127">
        <v>-2.8753000000000002</v>
      </c>
      <c r="BJ127" s="2">
        <v>-5.6842999999999997E-14</v>
      </c>
      <c r="BK127">
        <v>0.94942000000000004</v>
      </c>
      <c r="BL127">
        <v>-2.4809999999999999</v>
      </c>
      <c r="BM127" s="2">
        <v>-2.6131E-7</v>
      </c>
      <c r="BN127" s="2">
        <v>-8.8810000000000002E-9</v>
      </c>
      <c r="BO127" s="2">
        <v>-6.9498999999999998E-9</v>
      </c>
      <c r="BP127">
        <v>0.48104000000000002</v>
      </c>
      <c r="BQ127">
        <v>15.583</v>
      </c>
      <c r="BR127" s="2">
        <v>9.9999999999999995E-7</v>
      </c>
      <c r="BS127">
        <v>-2.4809999999999999</v>
      </c>
      <c r="BV127" s="2">
        <v>1.1368999999999999E-13</v>
      </c>
      <c r="BW127">
        <v>0.87977000000000005</v>
      </c>
      <c r="BX127">
        <v>-2.0800999999999998</v>
      </c>
      <c r="BY127" s="2">
        <v>-1.0272999999999999E-7</v>
      </c>
      <c r="BZ127" s="2">
        <v>-3.0967999999999999E-9</v>
      </c>
      <c r="CA127" s="2">
        <v>-9.8860000000000008E-10</v>
      </c>
      <c r="CB127">
        <v>8.0055000000000001E-2</v>
      </c>
      <c r="CC127">
        <v>16.675000000000001</v>
      </c>
      <c r="CD127" s="2">
        <v>9.9999999999999995E-7</v>
      </c>
      <c r="CE127">
        <v>-2.0800999999999998</v>
      </c>
      <c r="CH127" s="2">
        <v>-1.4211E-14</v>
      </c>
      <c r="CI127">
        <v>0.94638999999999995</v>
      </c>
      <c r="CJ127">
        <v>-2.0093999999999999</v>
      </c>
      <c r="CK127" s="2">
        <v>-2.6804E-8</v>
      </c>
      <c r="CL127" s="2">
        <v>-1.1717E-9</v>
      </c>
      <c r="CM127" s="2">
        <v>-5.8754000000000002E-10</v>
      </c>
      <c r="CN127">
        <v>9.3600999999999997E-3</v>
      </c>
      <c r="CO127">
        <v>15.583</v>
      </c>
      <c r="CP127" s="2">
        <v>9.9999999999999995E-7</v>
      </c>
      <c r="CQ127">
        <v>-2.0093999999999999</v>
      </c>
      <c r="CT127">
        <v>0</v>
      </c>
      <c r="CU127">
        <v>0.95408999999999999</v>
      </c>
      <c r="CV127">
        <v>-2</v>
      </c>
      <c r="CW127" s="2">
        <v>-1.8107999999999999E-12</v>
      </c>
      <c r="CX127" s="2">
        <v>-1.2503999999999999E-13</v>
      </c>
      <c r="CY127" s="2">
        <v>-1.0283999999999999E-13</v>
      </c>
      <c r="CZ127" s="2">
        <v>2.3841999999999999E-7</v>
      </c>
      <c r="DA127">
        <v>20.75</v>
      </c>
      <c r="DB127" s="2">
        <v>9.9999999999999995E-7</v>
      </c>
      <c r="DC127">
        <v>-2</v>
      </c>
    </row>
    <row r="128" spans="4:107" x14ac:dyDescent="0.25">
      <c r="D128">
        <v>107</v>
      </c>
      <c r="E128">
        <v>53.5</v>
      </c>
      <c r="F128" s="2">
        <f>E128^2*$G$12/(4*$F$12*$E$12)</f>
        <v>1.9081666666666663</v>
      </c>
      <c r="G128">
        <f t="shared" si="18"/>
        <v>5.5565483697910478E-2</v>
      </c>
      <c r="H128" s="2">
        <f>$D$12/(4*PI()*$E$12)*G128</f>
        <v>1.023555717108169E-2</v>
      </c>
      <c r="I128" s="1">
        <f t="shared" si="17"/>
        <v>-0.91027500694444419</v>
      </c>
      <c r="J128" s="1">
        <f t="shared" si="17"/>
        <v>0.38599031683359036</v>
      </c>
      <c r="K128" s="1">
        <f t="shared" si="17"/>
        <v>-0.13810009804461798</v>
      </c>
      <c r="L128" s="1">
        <f t="shared" si="17"/>
        <v>4.2162880600342158E-2</v>
      </c>
      <c r="M128" s="1">
        <f t="shared" si="17"/>
        <v>-1.1174139351697161E-2</v>
      </c>
      <c r="N128" s="1">
        <f t="shared" si="17"/>
        <v>2.6108718660730768E-3</v>
      </c>
      <c r="O128" s="1">
        <f t="shared" si="17"/>
        <v>-5.4490391656951713E-4</v>
      </c>
      <c r="P128" s="1">
        <f t="shared" si="17"/>
        <v>1.0269308544533993E-4</v>
      </c>
      <c r="Q128" s="1">
        <f t="shared" si="17"/>
        <v>-1.7635997028955449E-5</v>
      </c>
      <c r="R128" s="1">
        <f t="shared" si="17"/>
        <v>2.7811918730648889E-6</v>
      </c>
      <c r="S128" s="1">
        <f t="shared" si="19"/>
        <v>-4.0539412419203585E-7</v>
      </c>
      <c r="T128" s="1">
        <f t="shared" si="19"/>
        <v>5.4927305655320917E-8</v>
      </c>
      <c r="U128" s="1">
        <f t="shared" si="19"/>
        <v>-6.9517137685552697E-9</v>
      </c>
      <c r="V128" s="1">
        <f t="shared" si="19"/>
        <v>8.2537955044937037E-10</v>
      </c>
      <c r="W128" s="1">
        <f t="shared" si="19"/>
        <v>-9.2282914776316791E-11</v>
      </c>
      <c r="X128" s="1">
        <f t="shared" si="19"/>
        <v>9.7489927683880122E-12</v>
      </c>
      <c r="Y128" s="1">
        <f t="shared" si="19"/>
        <v>-9.7606775179509443E-13</v>
      </c>
      <c r="Z128" s="1">
        <f t="shared" si="19"/>
        <v>9.2867033437413032E-14</v>
      </c>
      <c r="AG128">
        <v>116</v>
      </c>
      <c r="AH128">
        <f t="shared" ca="1" si="14"/>
        <v>16.504999999999999</v>
      </c>
      <c r="AI128">
        <f t="shared" ca="1" si="15"/>
        <v>7.0940999999999999E-3</v>
      </c>
      <c r="AL128" s="2">
        <v>1.1368999999999999E-13</v>
      </c>
      <c r="AM128">
        <v>0.91410999999999998</v>
      </c>
      <c r="AN128">
        <v>-2.9169</v>
      </c>
      <c r="AO128" s="2">
        <v>-2.917E-7</v>
      </c>
      <c r="AP128" s="2">
        <v>-9.7517999999999993E-9</v>
      </c>
      <c r="AQ128" s="2">
        <v>-8.5768999999999992E-9</v>
      </c>
      <c r="AR128">
        <v>0.91693999999999998</v>
      </c>
      <c r="AS128">
        <v>15.583</v>
      </c>
      <c r="AT128" s="2">
        <v>9.9999999999999995E-7</v>
      </c>
      <c r="AU128">
        <v>-2.9169</v>
      </c>
      <c r="AX128" s="2">
        <v>2.2736999999999999E-13</v>
      </c>
      <c r="AY128">
        <v>0.87078</v>
      </c>
      <c r="AZ128">
        <v>-2.8677000000000001</v>
      </c>
      <c r="BA128" s="2">
        <v>-2.7313000000000001E-7</v>
      </c>
      <c r="BB128" s="2">
        <v>-8.8472999999999994E-9</v>
      </c>
      <c r="BC128" s="2">
        <v>-8.4358999999999998E-9</v>
      </c>
      <c r="BD128">
        <v>0.86770999999999998</v>
      </c>
      <c r="BE128">
        <v>15.831</v>
      </c>
      <c r="BF128" s="2">
        <v>9.9999999999999995E-7</v>
      </c>
      <c r="BG128">
        <v>-2.8677000000000001</v>
      </c>
      <c r="BJ128" s="2">
        <v>2.8422000000000002E-13</v>
      </c>
      <c r="BK128">
        <v>0.94942000000000004</v>
      </c>
      <c r="BL128">
        <v>-2.4809999999999999</v>
      </c>
      <c r="BM128" s="2">
        <v>-2.6131E-7</v>
      </c>
      <c r="BN128" s="2">
        <v>-8.8810000000000002E-9</v>
      </c>
      <c r="BO128" s="2">
        <v>-6.9498999999999998E-9</v>
      </c>
      <c r="BP128">
        <v>0.48104000000000002</v>
      </c>
      <c r="BQ128">
        <v>15.583</v>
      </c>
      <c r="BR128" s="2">
        <v>9.9999999999999995E-7</v>
      </c>
      <c r="BS128">
        <v>-2.4809999999999999</v>
      </c>
      <c r="BV128" s="2">
        <v>1.1368999999999999E-13</v>
      </c>
      <c r="BW128">
        <v>0.88971999999999996</v>
      </c>
      <c r="BX128">
        <v>-2.0709</v>
      </c>
      <c r="BY128" s="2">
        <v>-9.2844999999999995E-8</v>
      </c>
      <c r="BZ128" s="2">
        <v>-3.1544999999999998E-9</v>
      </c>
      <c r="CA128" s="2">
        <v>-8.8187999999999996E-10</v>
      </c>
      <c r="CB128">
        <v>7.0904999999999996E-2</v>
      </c>
      <c r="CC128">
        <v>17.5</v>
      </c>
      <c r="CD128" s="2">
        <v>9.9999999999999995E-7</v>
      </c>
      <c r="CE128">
        <v>-2.0709</v>
      </c>
      <c r="CH128">
        <v>0</v>
      </c>
      <c r="CI128">
        <v>0.94838</v>
      </c>
      <c r="CJ128">
        <v>-2.0070999999999999</v>
      </c>
      <c r="CK128" s="2">
        <v>-2.0473000000000001E-8</v>
      </c>
      <c r="CL128" s="2">
        <v>-7.2873000000000003E-10</v>
      </c>
      <c r="CM128" s="2">
        <v>-4.2595000000000001E-10</v>
      </c>
      <c r="CN128">
        <v>7.0940999999999999E-3</v>
      </c>
      <c r="CO128">
        <v>16.504999999999999</v>
      </c>
      <c r="CP128" s="2">
        <v>9.9999999999999995E-7</v>
      </c>
      <c r="CQ128">
        <v>-2.0070999999999999</v>
      </c>
      <c r="CT128">
        <v>0</v>
      </c>
      <c r="CU128">
        <v>0.95408999999999999</v>
      </c>
      <c r="CV128">
        <v>-2</v>
      </c>
      <c r="CW128" s="2">
        <v>-6.9557000000000003E-13</v>
      </c>
      <c r="CX128" s="2">
        <v>-5.1003E-14</v>
      </c>
      <c r="CY128" s="2">
        <v>-3.7433000000000001E-14</v>
      </c>
      <c r="CZ128">
        <v>0</v>
      </c>
      <c r="DA128">
        <v>21.943000000000001</v>
      </c>
      <c r="DB128" s="2">
        <v>9.9999999999999995E-7</v>
      </c>
      <c r="DC128">
        <v>-2</v>
      </c>
    </row>
    <row r="129" spans="4:107" x14ac:dyDescent="0.25">
      <c r="D129">
        <v>108</v>
      </c>
      <c r="E129">
        <v>54</v>
      </c>
      <c r="F129" s="2">
        <f>E129^2*$G$12/(4*$F$12*$E$12)</f>
        <v>1.9439999999999997</v>
      </c>
      <c r="G129">
        <f t="shared" si="18"/>
        <v>5.2854139449490134E-2</v>
      </c>
      <c r="H129" s="2">
        <f>$D$12/(4*PI()*$E$12)*G129</f>
        <v>9.7361082827022022E-3</v>
      </c>
      <c r="I129" s="1">
        <f t="shared" si="17"/>
        <v>-0.94478399999999974</v>
      </c>
      <c r="J129" s="1">
        <f t="shared" si="17"/>
        <v>0.40814668799999981</v>
      </c>
      <c r="K129" s="1">
        <f t="shared" si="17"/>
        <v>-0.14876946777599992</v>
      </c>
      <c r="L129" s="1">
        <f t="shared" si="17"/>
        <v>4.6273255257047008E-2</v>
      </c>
      <c r="M129" s="1">
        <f t="shared" si="17"/>
        <v>-1.2493778919402692E-2</v>
      </c>
      <c r="N129" s="1">
        <f t="shared" si="17"/>
        <v>2.9740293329778155E-3</v>
      </c>
      <c r="O129" s="1">
        <f t="shared" si="17"/>
        <v>-6.3235298692440795E-4</v>
      </c>
      <c r="P129" s="1">
        <f t="shared" si="17"/>
        <v>1.2141177348948631E-4</v>
      </c>
      <c r="Q129" s="1">
        <f t="shared" si="17"/>
        <v>-2.1242203889720521E-5</v>
      </c>
      <c r="R129" s="1">
        <f t="shared" si="17"/>
        <v>3.4127970546790653E-6</v>
      </c>
      <c r="S129" s="1">
        <f t="shared" si="19"/>
        <v>-5.0680036261984114E-7</v>
      </c>
      <c r="T129" s="1">
        <f t="shared" si="19"/>
        <v>6.9956442953820426E-8</v>
      </c>
      <c r="U129" s="1">
        <f t="shared" si="19"/>
        <v>-9.0200980935150485E-9</v>
      </c>
      <c r="V129" s="1">
        <f t="shared" si="19"/>
        <v>1.0910710653915802E-9</v>
      </c>
      <c r="W129" s="1">
        <f t="shared" si="19"/>
        <v>-1.2427981354225964E-10</v>
      </c>
      <c r="X129" s="1">
        <f t="shared" si="19"/>
        <v>1.3375776195219527E-11</v>
      </c>
      <c r="Y129" s="1">
        <f t="shared" si="19"/>
        <v>-1.3643291719123917E-12</v>
      </c>
      <c r="Z129" s="1">
        <f t="shared" si="19"/>
        <v>1.3224544704586814E-13</v>
      </c>
      <c r="AG129">
        <v>117</v>
      </c>
      <c r="AH129">
        <f t="shared" ca="1" si="14"/>
        <v>16.518000000000001</v>
      </c>
      <c r="AI129">
        <f t="shared" ca="1" si="15"/>
        <v>7.0615000000000001E-3</v>
      </c>
      <c r="AL129" s="2">
        <v>-3.4106000000000001E-13</v>
      </c>
      <c r="AM129">
        <v>0.90969</v>
      </c>
      <c r="AN129">
        <v>-2.9117999999999999</v>
      </c>
      <c r="AO129" s="2">
        <v>-2.8871E-7</v>
      </c>
      <c r="AP129" s="2">
        <v>-9.4516000000000007E-9</v>
      </c>
      <c r="AQ129" s="2">
        <v>-8.4669000000000002E-9</v>
      </c>
      <c r="AR129">
        <v>0.91181999999999996</v>
      </c>
      <c r="AS129">
        <v>15.747999999999999</v>
      </c>
      <c r="AT129" s="2">
        <v>9.9999999999999995E-7</v>
      </c>
      <c r="AU129">
        <v>-2.9117999999999999</v>
      </c>
      <c r="AX129" s="2">
        <v>-4.5474999999999996E-13</v>
      </c>
      <c r="AY129">
        <v>0.85007999999999995</v>
      </c>
      <c r="AZ129">
        <v>-2.8464999999999998</v>
      </c>
      <c r="BA129" s="2">
        <v>-2.5342E-7</v>
      </c>
      <c r="BB129" s="2">
        <v>-6.5893999999999996E-9</v>
      </c>
      <c r="BC129" s="2">
        <v>-7.8600000000000006E-9</v>
      </c>
      <c r="BD129">
        <v>0.84652000000000005</v>
      </c>
      <c r="BE129">
        <v>16.518000000000001</v>
      </c>
      <c r="BF129" s="2">
        <v>9.9999999999999995E-7</v>
      </c>
      <c r="BG129">
        <v>-2.8464999999999998</v>
      </c>
      <c r="BJ129" s="2">
        <v>-5.6843000000000003E-13</v>
      </c>
      <c r="BK129">
        <v>0.94942000000000004</v>
      </c>
      <c r="BL129">
        <v>-2.4809999999999999</v>
      </c>
      <c r="BM129" s="2">
        <v>-2.6131E-7</v>
      </c>
      <c r="BN129" s="2">
        <v>-8.8810000000000002E-9</v>
      </c>
      <c r="BO129" s="2">
        <v>-6.9498999999999998E-9</v>
      </c>
      <c r="BP129">
        <v>0.48104000000000002</v>
      </c>
      <c r="BQ129">
        <v>15.583</v>
      </c>
      <c r="BR129" s="2">
        <v>9.9999999999999995E-7</v>
      </c>
      <c r="BS129">
        <v>-2.4809999999999999</v>
      </c>
      <c r="BV129" s="2">
        <v>0</v>
      </c>
      <c r="BW129">
        <v>0.88936000000000004</v>
      </c>
      <c r="BX129">
        <v>-2.0695000000000001</v>
      </c>
      <c r="BY129" s="2">
        <v>-9.0783E-8</v>
      </c>
      <c r="BZ129" s="2">
        <v>-3.0907000000000001E-9</v>
      </c>
      <c r="CA129" s="2">
        <v>-8.5210999999999997E-10</v>
      </c>
      <c r="CB129">
        <v>6.9527000000000005E-2</v>
      </c>
      <c r="CC129">
        <v>17.643000000000001</v>
      </c>
      <c r="CD129" s="2">
        <v>9.9999999999999995E-7</v>
      </c>
      <c r="CE129">
        <v>-2.0695000000000001</v>
      </c>
      <c r="CH129">
        <v>0</v>
      </c>
      <c r="CI129">
        <v>0.94837000000000005</v>
      </c>
      <c r="CJ129">
        <v>-2.0070999999999999</v>
      </c>
      <c r="CK129" s="2">
        <v>-2.0374999999999999E-8</v>
      </c>
      <c r="CL129" s="2">
        <v>-7.2195999999999996E-10</v>
      </c>
      <c r="CM129" s="2">
        <v>-4.2361E-10</v>
      </c>
      <c r="CN129">
        <v>7.0615000000000001E-3</v>
      </c>
      <c r="CO129">
        <v>16.518000000000001</v>
      </c>
      <c r="CP129" s="2">
        <v>9.9999999999999995E-7</v>
      </c>
      <c r="CQ129">
        <v>-2.0070999999999999</v>
      </c>
      <c r="CT129">
        <v>0</v>
      </c>
      <c r="CU129">
        <v>0.95408999999999999</v>
      </c>
      <c r="CV129">
        <v>-2</v>
      </c>
      <c r="CW129" s="2">
        <v>-6.9557000000000003E-13</v>
      </c>
      <c r="CX129" s="2">
        <v>-5.1003E-14</v>
      </c>
      <c r="CY129" s="2">
        <v>-3.7433000000000001E-14</v>
      </c>
      <c r="CZ129">
        <v>0</v>
      </c>
      <c r="DA129">
        <v>21.943000000000001</v>
      </c>
      <c r="DB129" s="2">
        <v>9.9999999999999995E-7</v>
      </c>
      <c r="DC129">
        <v>-2</v>
      </c>
    </row>
    <row r="130" spans="4:107" x14ac:dyDescent="0.25">
      <c r="D130">
        <v>109</v>
      </c>
      <c r="E130">
        <v>54.5</v>
      </c>
      <c r="F130" s="2">
        <f>E130^2*$G$12/(4*$F$12*$E$12)</f>
        <v>1.9801666666666664</v>
      </c>
      <c r="G130">
        <f t="shared" si="18"/>
        <v>5.0262771021488128E-2</v>
      </c>
      <c r="H130" s="2">
        <f>$D$12/(4*PI()*$E$12)*G130</f>
        <v>9.2587597934790621E-3</v>
      </c>
      <c r="I130" s="1">
        <f t="shared" ref="I130:R156" si="20">I$21*$F130^I$20/(I$20*FACT(I$20))</f>
        <v>-0.98026500694444418</v>
      </c>
      <c r="J130" s="1">
        <f t="shared" si="20"/>
        <v>0.4313529091669237</v>
      </c>
      <c r="K130" s="1">
        <f t="shared" si="20"/>
        <v>-0.16015324730663186</v>
      </c>
      <c r="L130" s="1">
        <f t="shared" si="20"/>
        <v>5.0740819500002483E-2</v>
      </c>
      <c r="M130" s="1">
        <f t="shared" si="20"/>
        <v>-1.3954899918507624E-2</v>
      </c>
      <c r="N130" s="1">
        <f t="shared" si="20"/>
        <v>3.3836360394242666E-3</v>
      </c>
      <c r="O130" s="1">
        <f t="shared" si="20"/>
        <v>-7.3283036065311963E-4</v>
      </c>
      <c r="P130" s="1">
        <f t="shared" si="20"/>
        <v>1.4332111135670309E-4</v>
      </c>
      <c r="Q130" s="1">
        <f t="shared" si="20"/>
        <v>-2.5541971860434839E-5</v>
      </c>
      <c r="R130" s="1">
        <f t="shared" si="20"/>
        <v>4.1799472131381033E-6</v>
      </c>
      <c r="S130" s="1">
        <f t="shared" si="19"/>
        <v>-6.3227023290767561E-7</v>
      </c>
      <c r="T130" s="1">
        <f t="shared" si="19"/>
        <v>8.8899439493208212E-8</v>
      </c>
      <c r="U130" s="1">
        <f t="shared" si="19"/>
        <v>-1.1675837693915378E-8</v>
      </c>
      <c r="V130" s="1">
        <f t="shared" si="19"/>
        <v>1.4385842866516447E-9</v>
      </c>
      <c r="W130" s="1">
        <f t="shared" si="19"/>
        <v>-1.6691230380574403E-10</v>
      </c>
      <c r="X130" s="1">
        <f t="shared" si="19"/>
        <v>1.8298362920563273E-11</v>
      </c>
      <c r="Y130" s="1">
        <f t="shared" si="19"/>
        <v>-1.9011566088511355E-12</v>
      </c>
      <c r="Z130" s="1">
        <f t="shared" si="19"/>
        <v>1.8770893354371472E-13</v>
      </c>
      <c r="AG130">
        <v>118</v>
      </c>
      <c r="AH130">
        <f t="shared" ca="1" si="14"/>
        <v>16.518000000000001</v>
      </c>
      <c r="AI130">
        <f t="shared" ca="1" si="15"/>
        <v>7.0615000000000001E-3</v>
      </c>
      <c r="AL130" s="2">
        <v>1.1368999999999999E-13</v>
      </c>
      <c r="AM130">
        <v>0.88805999999999996</v>
      </c>
      <c r="AN130">
        <v>-2.8879000000000001</v>
      </c>
      <c r="AO130" s="2">
        <v>-2.6747E-7</v>
      </c>
      <c r="AP130" s="2">
        <v>-6.9265999999999996E-9</v>
      </c>
      <c r="AQ130" s="2">
        <v>-7.5178000000000007E-9</v>
      </c>
      <c r="AR130">
        <v>0.88788</v>
      </c>
      <c r="AS130">
        <v>16.518000000000001</v>
      </c>
      <c r="AT130" s="2">
        <v>9.9999999999999995E-7</v>
      </c>
      <c r="AU130">
        <v>-2.8879000000000001</v>
      </c>
      <c r="AX130" s="2">
        <v>-4.5474999999999996E-13</v>
      </c>
      <c r="AY130">
        <v>0.85007999999999995</v>
      </c>
      <c r="AZ130">
        <v>-2.8464999999999998</v>
      </c>
      <c r="BA130" s="2">
        <v>-2.5342E-7</v>
      </c>
      <c r="BB130" s="2">
        <v>-6.5893999999999996E-9</v>
      </c>
      <c r="BC130" s="2">
        <v>-7.8600000000000006E-9</v>
      </c>
      <c r="BD130">
        <v>0.84652000000000005</v>
      </c>
      <c r="BE130">
        <v>16.518000000000001</v>
      </c>
      <c r="BF130" s="2">
        <v>9.9999999999999995E-7</v>
      </c>
      <c r="BG130">
        <v>-2.8464999999999998</v>
      </c>
      <c r="BJ130" s="2">
        <v>-4.5474999999999996E-13</v>
      </c>
      <c r="BK130">
        <v>0.94906999999999997</v>
      </c>
      <c r="BL130">
        <v>-2.48</v>
      </c>
      <c r="BM130" s="2">
        <v>-2.6086000000000002E-7</v>
      </c>
      <c r="BN130" s="2">
        <v>-8.8278999999999993E-9</v>
      </c>
      <c r="BO130" s="2">
        <v>-6.9308000000000001E-9</v>
      </c>
      <c r="BP130">
        <v>0.48004999999999998</v>
      </c>
      <c r="BQ130">
        <v>15.621</v>
      </c>
      <c r="BR130" s="2">
        <v>9.9999999999999995E-7</v>
      </c>
      <c r="BS130">
        <v>-2.48</v>
      </c>
      <c r="BV130" s="2">
        <v>1.1368999999999999E-13</v>
      </c>
      <c r="BW130">
        <v>0.89897000000000005</v>
      </c>
      <c r="BX130">
        <v>-2.0609999999999999</v>
      </c>
      <c r="BY130" s="2">
        <v>-8.0749000000000004E-8</v>
      </c>
      <c r="BZ130" s="2">
        <v>-2.7850000000000002E-9</v>
      </c>
      <c r="CA130" s="2">
        <v>-7.2496000000000005E-10</v>
      </c>
      <c r="CB130">
        <v>6.1004000000000003E-2</v>
      </c>
      <c r="CC130">
        <v>18.530999999999999</v>
      </c>
      <c r="CD130" s="2">
        <v>9.9999999999999995E-7</v>
      </c>
      <c r="CE130">
        <v>-2.0609999999999999</v>
      </c>
      <c r="CH130">
        <v>0</v>
      </c>
      <c r="CI130">
        <v>0.94837000000000005</v>
      </c>
      <c r="CJ130">
        <v>-2.0070999999999999</v>
      </c>
      <c r="CK130" s="2">
        <v>-2.0374999999999999E-8</v>
      </c>
      <c r="CL130" s="2">
        <v>-7.2195999999999996E-10</v>
      </c>
      <c r="CM130" s="2">
        <v>-4.2360000000000002E-10</v>
      </c>
      <c r="CN130">
        <v>7.0615000000000001E-3</v>
      </c>
      <c r="CO130">
        <v>16.518000000000001</v>
      </c>
      <c r="CP130" s="2">
        <v>9.9999999999999995E-7</v>
      </c>
      <c r="CQ130">
        <v>-2.0070999999999999</v>
      </c>
      <c r="CT130" s="2">
        <v>5.4209999999999999E-20</v>
      </c>
      <c r="CU130">
        <v>0.95408999999999999</v>
      </c>
      <c r="CV130">
        <v>-2</v>
      </c>
      <c r="CW130" s="2">
        <v>-2.5868999999999998E-13</v>
      </c>
      <c r="CX130" s="2">
        <v>-1.998E-14</v>
      </c>
      <c r="CY130" s="2">
        <v>-1.4017E-14</v>
      </c>
      <c r="CZ130">
        <v>0</v>
      </c>
      <c r="DA130">
        <v>23.196000000000002</v>
      </c>
      <c r="DB130" s="2">
        <v>9.9999999999999995E-7</v>
      </c>
      <c r="DC130">
        <v>-2</v>
      </c>
    </row>
    <row r="131" spans="4:107" x14ac:dyDescent="0.25">
      <c r="D131">
        <v>110</v>
      </c>
      <c r="E131">
        <v>55</v>
      </c>
      <c r="F131" s="2">
        <f>E131^2*$G$12/(4*$F$12*$E$12)</f>
        <v>2.0166666666666662</v>
      </c>
      <c r="G131">
        <f t="shared" si="18"/>
        <v>4.7786684600550577E-2</v>
      </c>
      <c r="H131" s="2">
        <f>$D$12/(4*PI()*$E$12)*G131</f>
        <v>8.8026470696191874E-3</v>
      </c>
      <c r="I131" s="1">
        <f t="shared" si="20"/>
        <v>-1.0167361111111106</v>
      </c>
      <c r="J131" s="1">
        <f t="shared" si="20"/>
        <v>0.45564840534979389</v>
      </c>
      <c r="K131" s="1">
        <f t="shared" si="20"/>
        <v>-0.17229205327289077</v>
      </c>
      <c r="L131" s="1">
        <f t="shared" si="20"/>
        <v>5.5592902522719402E-2</v>
      </c>
      <c r="M131" s="1">
        <f t="shared" si="20"/>
        <v>-1.5571160197335758E-2</v>
      </c>
      <c r="N131" s="1">
        <f t="shared" si="20"/>
        <v>3.8451232324033181E-3</v>
      </c>
      <c r="O131" s="1">
        <f t="shared" si="20"/>
        <v>-8.481300463139608E-4</v>
      </c>
      <c r="P131" s="1">
        <f t="shared" si="20"/>
        <v>1.6892795984195757E-4</v>
      </c>
      <c r="Q131" s="1">
        <f t="shared" si="20"/>
        <v>-3.0660424711315299E-5</v>
      </c>
      <c r="R131" s="1">
        <f t="shared" si="20"/>
        <v>5.1100707852192145E-6</v>
      </c>
      <c r="S131" s="1">
        <f t="shared" si="19"/>
        <v>-7.8721113601004307E-7</v>
      </c>
      <c r="T131" s="1">
        <f t="shared" si="19"/>
        <v>1.1272490823339077E-7</v>
      </c>
      <c r="U131" s="1">
        <f t="shared" si="19"/>
        <v>-1.5077915021354052E-8</v>
      </c>
      <c r="V131" s="1">
        <f t="shared" si="19"/>
        <v>1.8919991145313893E-9</v>
      </c>
      <c r="W131" s="1">
        <f t="shared" si="19"/>
        <v>-2.2356630161943163E-10</v>
      </c>
      <c r="X131" s="1">
        <f t="shared" si="19"/>
        <v>2.4961035751742765E-11</v>
      </c>
      <c r="Y131" s="1">
        <f t="shared" si="19"/>
        <v>-2.6411960155007643E-12</v>
      </c>
      <c r="Z131" s="1">
        <f t="shared" si="19"/>
        <v>2.655828680406585E-13</v>
      </c>
      <c r="AG131">
        <v>119</v>
      </c>
      <c r="AH131">
        <f t="shared" ca="1" si="14"/>
        <v>16.532</v>
      </c>
      <c r="AI131">
        <f t="shared" ca="1" si="15"/>
        <v>7.0359999999999997E-3</v>
      </c>
      <c r="AL131" s="2">
        <v>-1.1368999999999999E-13</v>
      </c>
      <c r="AM131">
        <v>0.88805999999999996</v>
      </c>
      <c r="AN131">
        <v>-2.8879000000000001</v>
      </c>
      <c r="AO131" s="2">
        <v>-2.6747E-7</v>
      </c>
      <c r="AP131" s="2">
        <v>-6.9265999999999996E-9</v>
      </c>
      <c r="AQ131" s="2">
        <v>-7.5178000000000007E-9</v>
      </c>
      <c r="AR131">
        <v>0.88788</v>
      </c>
      <c r="AS131">
        <v>16.518000000000001</v>
      </c>
      <c r="AT131" s="2">
        <v>9.9999999999999995E-7</v>
      </c>
      <c r="AU131">
        <v>-2.8879000000000001</v>
      </c>
      <c r="AX131" s="2">
        <v>4.5474999999999996E-13</v>
      </c>
      <c r="AY131">
        <v>0.83194000000000001</v>
      </c>
      <c r="AZ131">
        <v>-2.8279999999999998</v>
      </c>
      <c r="BA131" s="2">
        <v>-2.3661E-7</v>
      </c>
      <c r="BB131" s="2">
        <v>-6.8662000000000001E-9</v>
      </c>
      <c r="BC131" s="2">
        <v>-7.3529000000000001E-9</v>
      </c>
      <c r="BD131">
        <v>0.82794999999999996</v>
      </c>
      <c r="BE131">
        <v>17.161999999999999</v>
      </c>
      <c r="BF131" s="2">
        <v>9.9999999999999995E-7</v>
      </c>
      <c r="BG131">
        <v>-2.8279999999999998</v>
      </c>
      <c r="BJ131" s="2">
        <v>-4.5474999999999996E-13</v>
      </c>
      <c r="BK131">
        <v>0.94040000000000001</v>
      </c>
      <c r="BL131">
        <v>-2.4561000000000002</v>
      </c>
      <c r="BM131" s="2">
        <v>-2.4158000000000002E-7</v>
      </c>
      <c r="BN131" s="2">
        <v>-6.3767000000000001E-9</v>
      </c>
      <c r="BO131" s="2">
        <v>-6.0185999999999999E-9</v>
      </c>
      <c r="BP131">
        <v>0.45612000000000003</v>
      </c>
      <c r="BQ131">
        <v>16.518000000000001</v>
      </c>
      <c r="BR131" s="2">
        <v>9.9999999999999995E-7</v>
      </c>
      <c r="BS131">
        <v>-2.4561000000000002</v>
      </c>
      <c r="BV131" s="2">
        <v>0</v>
      </c>
      <c r="BW131">
        <v>0.89897000000000005</v>
      </c>
      <c r="BX131">
        <v>-2.0609999999999999</v>
      </c>
      <c r="BY131" s="2">
        <v>-8.0749000000000004E-8</v>
      </c>
      <c r="BZ131" s="2">
        <v>-2.7850000000000002E-9</v>
      </c>
      <c r="CA131" s="2">
        <v>-7.2496000000000005E-10</v>
      </c>
      <c r="CB131">
        <v>6.1004000000000003E-2</v>
      </c>
      <c r="CC131">
        <v>18.530999999999999</v>
      </c>
      <c r="CD131" s="2">
        <v>9.9999999999999995E-7</v>
      </c>
      <c r="CE131">
        <v>-2.0609999999999999</v>
      </c>
      <c r="CH131" s="2">
        <v>1.4211E-14</v>
      </c>
      <c r="CI131">
        <v>0.94837000000000005</v>
      </c>
      <c r="CJ131">
        <v>-2.0070000000000001</v>
      </c>
      <c r="CK131" s="2">
        <v>-2.0301999999999999E-8</v>
      </c>
      <c r="CL131" s="2">
        <v>-7.2072999999999995E-10</v>
      </c>
      <c r="CM131" s="2">
        <v>-4.2220999999999998E-10</v>
      </c>
      <c r="CN131">
        <v>7.0359999999999997E-3</v>
      </c>
      <c r="CO131">
        <v>16.532</v>
      </c>
      <c r="CP131" s="2">
        <v>9.9999999999999995E-7</v>
      </c>
      <c r="CQ131">
        <v>-2.0070000000000001</v>
      </c>
      <c r="CT131" s="2">
        <v>-2.7104999999999999E-20</v>
      </c>
      <c r="CU131">
        <v>0.95408999999999999</v>
      </c>
      <c r="CV131">
        <v>-2</v>
      </c>
      <c r="CW131" s="2">
        <v>-8.8466000000000001E-14</v>
      </c>
      <c r="CX131" s="2">
        <v>-7.0302999999999999E-15</v>
      </c>
      <c r="CY131" s="2">
        <v>-4.6546999999999997E-15</v>
      </c>
      <c r="CZ131">
        <v>0</v>
      </c>
      <c r="DA131">
        <v>24.510999999999999</v>
      </c>
      <c r="DB131" s="2">
        <v>9.9999999999999995E-7</v>
      </c>
      <c r="DC131">
        <v>-2</v>
      </c>
    </row>
    <row r="132" spans="4:107" x14ac:dyDescent="0.25">
      <c r="D132">
        <v>111</v>
      </c>
      <c r="E132">
        <v>55.5</v>
      </c>
      <c r="F132" s="2">
        <f>E132^2*$G$12/(4*$F$12*$E$12)</f>
        <v>2.0534999999999997</v>
      </c>
      <c r="G132">
        <f t="shared" si="18"/>
        <v>4.5421342855609614E-2</v>
      </c>
      <c r="H132" s="2">
        <f>$D$12/(4*PI()*$E$12)*G132</f>
        <v>8.3669343024791835E-3</v>
      </c>
      <c r="I132" s="1">
        <f t="shared" si="20"/>
        <v>-1.0542155624999996</v>
      </c>
      <c r="J132" s="1">
        <f t="shared" si="20"/>
        <v>0.48107370168749974</v>
      </c>
      <c r="K132" s="1">
        <f t="shared" si="20"/>
        <v>-0.18522840870286508</v>
      </c>
      <c r="L132" s="1">
        <f t="shared" si="20"/>
        <v>6.0858645963413345E-2</v>
      </c>
      <c r="M132" s="1">
        <f t="shared" si="20"/>
        <v>-1.7357392984148508E-2</v>
      </c>
      <c r="N132" s="1">
        <f t="shared" si="20"/>
        <v>4.3644987542386486E-3</v>
      </c>
      <c r="O132" s="1">
        <f t="shared" si="20"/>
        <v>-9.8027323973130364E-4</v>
      </c>
      <c r="P132" s="1">
        <f t="shared" si="20"/>
        <v>1.988139355840229E-4</v>
      </c>
      <c r="Q132" s="1">
        <f t="shared" si="20"/>
        <v>-3.6743797504961182E-5</v>
      </c>
      <c r="R132" s="1">
        <f t="shared" si="20"/>
        <v>6.2358172046642795E-6</v>
      </c>
      <c r="S132" s="1">
        <f t="shared" si="19"/>
        <v>-9.7817886755249345E-7</v>
      </c>
      <c r="T132" s="1">
        <f t="shared" si="19"/>
        <v>1.4262889736229902E-7</v>
      </c>
      <c r="U132" s="1">
        <f t="shared" si="19"/>
        <v>-1.9426274130281902E-8</v>
      </c>
      <c r="V132" s="1">
        <f t="shared" si="19"/>
        <v>2.4821597998732192E-9</v>
      </c>
      <c r="W132" s="1">
        <f t="shared" si="19"/>
        <v>-2.9865909076404229E-10</v>
      </c>
      <c r="X132" s="1">
        <f t="shared" si="19"/>
        <v>3.3954128325755611E-11</v>
      </c>
      <c r="Y132" s="1">
        <f t="shared" si="19"/>
        <v>-3.6584001320616206E-12</v>
      </c>
      <c r="Z132" s="1">
        <f t="shared" si="19"/>
        <v>3.7458571767699082E-13</v>
      </c>
      <c r="AG132">
        <v>120</v>
      </c>
      <c r="AH132">
        <f t="shared" ca="1" si="14"/>
        <v>17.5</v>
      </c>
      <c r="AI132">
        <f t="shared" ca="1" si="15"/>
        <v>5.2516000000000004E-3</v>
      </c>
      <c r="AL132" s="2">
        <v>3.4106000000000001E-13</v>
      </c>
      <c r="AM132">
        <v>0.86717999999999995</v>
      </c>
      <c r="AN132">
        <v>-2.8668999999999998</v>
      </c>
      <c r="AO132" s="2">
        <v>-2.488E-7</v>
      </c>
      <c r="AP132" s="2">
        <v>-7.2529E-9</v>
      </c>
      <c r="AQ132" s="2">
        <v>-7.0312999999999999E-9</v>
      </c>
      <c r="AR132">
        <v>0.86687000000000003</v>
      </c>
      <c r="AS132">
        <v>17.239000000000001</v>
      </c>
      <c r="AT132" s="2">
        <v>9.9999999999999995E-7</v>
      </c>
      <c r="AU132">
        <v>-2.8668999999999998</v>
      </c>
      <c r="AX132" s="2">
        <v>2.2736999999999999E-13</v>
      </c>
      <c r="AY132">
        <v>0.82769999999999999</v>
      </c>
      <c r="AZ132">
        <v>-2.8182</v>
      </c>
      <c r="BA132" s="2">
        <v>-2.3234E-7</v>
      </c>
      <c r="BB132" s="2">
        <v>-6.944E-9</v>
      </c>
      <c r="BC132" s="2">
        <v>-7.2291000000000002E-9</v>
      </c>
      <c r="BD132">
        <v>0.81821999999999995</v>
      </c>
      <c r="BE132">
        <v>17.5</v>
      </c>
      <c r="BF132" s="2">
        <v>9.9999999999999995E-7</v>
      </c>
      <c r="BG132">
        <v>-2.8182</v>
      </c>
      <c r="BJ132">
        <v>0</v>
      </c>
      <c r="BK132">
        <v>0.94040000000000001</v>
      </c>
      <c r="BL132">
        <v>-2.4561000000000002</v>
      </c>
      <c r="BM132" s="2">
        <v>-2.4158000000000002E-7</v>
      </c>
      <c r="BN132" s="2">
        <v>-6.3767000000000001E-9</v>
      </c>
      <c r="BO132" s="2">
        <v>-6.0185999999999999E-9</v>
      </c>
      <c r="BP132">
        <v>0.45612000000000003</v>
      </c>
      <c r="BQ132">
        <v>16.518000000000001</v>
      </c>
      <c r="BR132" s="2">
        <v>9.9999999999999995E-7</v>
      </c>
      <c r="BS132">
        <v>-2.4561000000000002</v>
      </c>
      <c r="BV132">
        <v>0</v>
      </c>
      <c r="BW132">
        <v>0.90778999999999999</v>
      </c>
      <c r="BX132">
        <v>-2.0529999999999999</v>
      </c>
      <c r="BY132" s="2">
        <v>-7.1096000000000003E-8</v>
      </c>
      <c r="BZ132" s="2">
        <v>-2.4832999999999999E-9</v>
      </c>
      <c r="CA132" s="2">
        <v>-6.3050000000000005E-10</v>
      </c>
      <c r="CB132">
        <v>5.3011999999999997E-2</v>
      </c>
      <c r="CC132">
        <v>19.498000000000001</v>
      </c>
      <c r="CD132" s="2">
        <v>9.9999999999999995E-7</v>
      </c>
      <c r="CE132">
        <v>-2.0529999999999999</v>
      </c>
      <c r="CH132" s="2">
        <v>-7.1053999999999999E-15</v>
      </c>
      <c r="CI132">
        <v>0.94977</v>
      </c>
      <c r="CJ132">
        <v>-2.0053000000000001</v>
      </c>
      <c r="CK132" s="2">
        <v>-1.5457000000000001E-8</v>
      </c>
      <c r="CL132" s="2">
        <v>-6.4127E-10</v>
      </c>
      <c r="CM132" s="2">
        <v>-3.1312E-10</v>
      </c>
      <c r="CN132">
        <v>5.2516000000000004E-3</v>
      </c>
      <c r="CO132">
        <v>17.5</v>
      </c>
      <c r="CP132" s="2">
        <v>9.9999999999999995E-7</v>
      </c>
      <c r="CQ132">
        <v>-2.0053000000000001</v>
      </c>
      <c r="CT132">
        <v>0</v>
      </c>
      <c r="CU132">
        <v>0.95408999999999999</v>
      </c>
      <c r="CV132">
        <v>-2</v>
      </c>
      <c r="CW132" s="2">
        <v>-8.8466000000000001E-14</v>
      </c>
      <c r="CX132" s="2">
        <v>-7.0302999999999999E-15</v>
      </c>
      <c r="CY132" s="2">
        <v>-4.6546999999999997E-15</v>
      </c>
      <c r="CZ132">
        <v>0</v>
      </c>
      <c r="DA132">
        <v>24.510999999999999</v>
      </c>
      <c r="DB132" s="2">
        <v>9.9999999999999995E-7</v>
      </c>
      <c r="DC132">
        <v>-2</v>
      </c>
    </row>
    <row r="133" spans="4:107" x14ac:dyDescent="0.25">
      <c r="D133">
        <v>112</v>
      </c>
      <c r="E133">
        <v>56</v>
      </c>
      <c r="F133" s="2">
        <f>E133^2*$G$12/(4*$F$12*$E$12)</f>
        <v>2.0906666666666665</v>
      </c>
      <c r="G133">
        <f t="shared" si="18"/>
        <v>4.3162360676870071E-2</v>
      </c>
      <c r="H133" s="2">
        <f>$D$12/(4*PI()*$E$12)*G133</f>
        <v>7.9508137236563858E-3</v>
      </c>
      <c r="I133" s="1">
        <f t="shared" si="20"/>
        <v>-1.0927217777777776</v>
      </c>
      <c r="J133" s="1">
        <f t="shared" si="20"/>
        <v>0.50767044372016445</v>
      </c>
      <c r="K133" s="1">
        <f t="shared" si="20"/>
        <v>-0.19900681393830444</v>
      </c>
      <c r="L133" s="1">
        <f t="shared" si="20"/>
        <v>6.6569105974455756E-2</v>
      </c>
      <c r="M133" s="1">
        <f t="shared" si="20"/>
        <v>-1.9329695957027149E-2</v>
      </c>
      <c r="N133" s="1">
        <f t="shared" si="20"/>
        <v>4.9484021649989504E-3</v>
      </c>
      <c r="O133" s="1">
        <f t="shared" si="20"/>
        <v>-1.1315346283964263E-3</v>
      </c>
      <c r="P133" s="1">
        <f t="shared" si="20"/>
        <v>2.3364560293999621E-4</v>
      </c>
      <c r="Q133" s="1">
        <f t="shared" si="20"/>
        <v>-4.3962756649189685E-5</v>
      </c>
      <c r="R133" s="1">
        <f t="shared" si="20"/>
        <v>7.5959892480362993E-6</v>
      </c>
      <c r="S133" s="1">
        <f t="shared" si="19"/>
        <v>-1.213107616204908E-6</v>
      </c>
      <c r="T133" s="1">
        <f t="shared" si="19"/>
        <v>1.8008546671803982E-7</v>
      </c>
      <c r="U133" s="1">
        <f t="shared" si="19"/>
        <v>-2.4971851384901521E-8</v>
      </c>
      <c r="V133" s="1">
        <f t="shared" si="19"/>
        <v>3.24848640948953E-9</v>
      </c>
      <c r="W133" s="1">
        <f t="shared" si="19"/>
        <v>-3.979395851624673E-10</v>
      </c>
      <c r="X133" s="1">
        <f t="shared" si="19"/>
        <v>4.6060015282841883E-11</v>
      </c>
      <c r="Y133" s="1">
        <f t="shared" si="19"/>
        <v>-5.0525751744009596E-12</v>
      </c>
      <c r="Z133" s="1">
        <f t="shared" si="19"/>
        <v>5.2669947081179197E-13</v>
      </c>
      <c r="AG133">
        <v>121</v>
      </c>
      <c r="AH133">
        <f t="shared" ca="1" si="14"/>
        <v>17.510999999999999</v>
      </c>
      <c r="AI133">
        <f t="shared" ca="1" si="15"/>
        <v>5.2369000000000001E-3</v>
      </c>
      <c r="AL133" s="2">
        <v>-2.2736999999999999E-13</v>
      </c>
      <c r="AM133">
        <v>0.86107</v>
      </c>
      <c r="AN133">
        <v>-2.8592</v>
      </c>
      <c r="AO133" s="2">
        <v>-2.4480999999999998E-7</v>
      </c>
      <c r="AP133" s="2">
        <v>-7.2917000000000004E-9</v>
      </c>
      <c r="AQ133" s="2">
        <v>-6.9602E-9</v>
      </c>
      <c r="AR133">
        <v>0.85924999999999996</v>
      </c>
      <c r="AS133">
        <v>17.5</v>
      </c>
      <c r="AT133" s="2">
        <v>9.9999999999999995E-7</v>
      </c>
      <c r="AU133">
        <v>-2.8592</v>
      </c>
      <c r="AX133" s="2">
        <v>4.5474999999999996E-13</v>
      </c>
      <c r="AY133">
        <v>0.81174000000000002</v>
      </c>
      <c r="AZ133">
        <v>-2.8014000000000001</v>
      </c>
      <c r="BA133" s="2">
        <v>-2.1742E-7</v>
      </c>
      <c r="BB133" s="2">
        <v>-6.6778999999999999E-9</v>
      </c>
      <c r="BC133" s="2">
        <v>-6.6901000000000003E-9</v>
      </c>
      <c r="BD133">
        <v>0.80137999999999998</v>
      </c>
      <c r="BE133">
        <v>18.120999999999999</v>
      </c>
      <c r="BF133" s="2">
        <v>9.9999999999999995E-7</v>
      </c>
      <c r="BG133">
        <v>-2.8014000000000001</v>
      </c>
      <c r="BJ133" s="2">
        <v>-2.2736999999999999E-13</v>
      </c>
      <c r="BK133">
        <v>0.92737999999999998</v>
      </c>
      <c r="BL133">
        <v>-2.4350000000000001</v>
      </c>
      <c r="BM133" s="2">
        <v>-2.2359999999999999E-7</v>
      </c>
      <c r="BN133" s="2">
        <v>-6.7139999999999998E-9</v>
      </c>
      <c r="BO133" s="2">
        <v>-5.2329999999999996E-9</v>
      </c>
      <c r="BP133">
        <v>0.435</v>
      </c>
      <c r="BQ133">
        <v>17.372</v>
      </c>
      <c r="BR133" s="2">
        <v>9.9999999999999995E-7</v>
      </c>
      <c r="BS133">
        <v>-2.4350000000000001</v>
      </c>
      <c r="BV133" s="2">
        <v>5.6842999999999997E-14</v>
      </c>
      <c r="BW133">
        <v>0.90759000000000001</v>
      </c>
      <c r="BX133">
        <v>-2.0520999999999998</v>
      </c>
      <c r="BY133" s="2">
        <v>-6.9696000000000004E-8</v>
      </c>
      <c r="BZ133" s="2">
        <v>-2.4395000000000001E-9</v>
      </c>
      <c r="CA133" s="2">
        <v>-6.1453000000000005E-10</v>
      </c>
      <c r="CB133">
        <v>5.2063999999999999E-2</v>
      </c>
      <c r="CC133">
        <v>19.613</v>
      </c>
      <c r="CD133" s="2">
        <v>9.9999999999999995E-7</v>
      </c>
      <c r="CE133">
        <v>-2.0520999999999998</v>
      </c>
      <c r="CH133">
        <v>0</v>
      </c>
      <c r="CI133">
        <v>0.94976000000000005</v>
      </c>
      <c r="CJ133">
        <v>-2.0051999999999999</v>
      </c>
      <c r="CK133" s="2">
        <v>-1.5411999999999999E-8</v>
      </c>
      <c r="CL133" s="2">
        <v>-6.3929999999999995E-10</v>
      </c>
      <c r="CM133" s="2">
        <v>-3.1238000000000001E-10</v>
      </c>
      <c r="CN133">
        <v>5.2369000000000001E-3</v>
      </c>
      <c r="CO133">
        <v>17.510999999999999</v>
      </c>
      <c r="CP133" s="2">
        <v>9.9999999999999995E-7</v>
      </c>
      <c r="CQ133">
        <v>-2.0051999999999999</v>
      </c>
      <c r="CT133">
        <v>0</v>
      </c>
      <c r="CU133">
        <v>0.95408999999999999</v>
      </c>
      <c r="CV133">
        <v>-2</v>
      </c>
      <c r="CW133" s="2">
        <v>-2.7782999999999999E-14</v>
      </c>
      <c r="CX133" s="2">
        <v>-2.8305999999999999E-15</v>
      </c>
      <c r="CY133" s="2">
        <v>-1.4399E-15</v>
      </c>
      <c r="CZ133">
        <v>0</v>
      </c>
      <c r="DA133">
        <v>25.893000000000001</v>
      </c>
      <c r="DB133" s="2">
        <v>9.9999999999999995E-7</v>
      </c>
      <c r="DC133">
        <v>-2</v>
      </c>
    </row>
    <row r="134" spans="4:107" x14ac:dyDescent="0.25">
      <c r="D134">
        <v>113</v>
      </c>
      <c r="E134">
        <v>56.5</v>
      </c>
      <c r="F134" s="2">
        <f>E134^2*$G$12/(4*$F$12*$E$12)</f>
        <v>2.1281666666666665</v>
      </c>
      <c r="G134">
        <f t="shared" si="18"/>
        <v>4.1005501016831203E-2</v>
      </c>
      <c r="H134" s="2">
        <f>$D$12/(4*PI()*$E$12)*G134</f>
        <v>7.5535048388754933E-3</v>
      </c>
      <c r="I134" s="1">
        <f t="shared" si="20"/>
        <v>-1.1322733402777776</v>
      </c>
      <c r="J134" s="1">
        <f t="shared" si="20"/>
        <v>0.5354814178521089</v>
      </c>
      <c r="K134" s="1">
        <f t="shared" si="20"/>
        <v>-0.21367381951729933</v>
      </c>
      <c r="L134" s="1">
        <f t="shared" si="20"/>
        <v>7.275736003777053E-2</v>
      </c>
      <c r="M134" s="1">
        <f t="shared" si="20"/>
        <v>-2.1505526164867866E-2</v>
      </c>
      <c r="N134" s="1">
        <f t="shared" si="20"/>
        <v>5.6041645632489336E-3</v>
      </c>
      <c r="O134" s="1">
        <f t="shared" si="20"/>
        <v>-1.3044714613460401E-3</v>
      </c>
      <c r="P134" s="1">
        <f t="shared" si="20"/>
        <v>2.7418594386712072E-4</v>
      </c>
      <c r="Q134" s="1">
        <f t="shared" si="20"/>
        <v>-5.251620475858896E-5</v>
      </c>
      <c r="R134" s="1">
        <f t="shared" si="20"/>
        <v>9.2366311096752393E-6</v>
      </c>
      <c r="S134" s="1">
        <f t="shared" si="19"/>
        <v>-1.5015832974929101E-6</v>
      </c>
      <c r="T134" s="1">
        <f t="shared" si="19"/>
        <v>2.2690789497854402E-7</v>
      </c>
      <c r="U134" s="1">
        <f t="shared" si="19"/>
        <v>-3.2028936941116809E-8</v>
      </c>
      <c r="V134" s="1">
        <f t="shared" si="19"/>
        <v>4.2412481046042124E-9</v>
      </c>
      <c r="W134" s="1">
        <f t="shared" si="19"/>
        <v>-5.2887204148135924E-10</v>
      </c>
      <c r="X134" s="1">
        <f t="shared" si="19"/>
        <v>6.231296053218432E-11</v>
      </c>
      <c r="Y134" s="1">
        <f t="shared" si="19"/>
        <v>-6.9580562148162784E-12</v>
      </c>
      <c r="Z134" s="1">
        <f t="shared" si="19"/>
        <v>7.3834420892234658E-13</v>
      </c>
      <c r="AG134">
        <v>122</v>
      </c>
      <c r="AH134">
        <f t="shared" ca="1" si="14"/>
        <v>18.530999999999999</v>
      </c>
      <c r="AI134">
        <f t="shared" ca="1" si="15"/>
        <v>3.8409E-3</v>
      </c>
      <c r="AL134" s="2">
        <v>2.2736999999999999E-13</v>
      </c>
      <c r="AM134">
        <v>0.84204999999999997</v>
      </c>
      <c r="AN134">
        <v>-2.84</v>
      </c>
      <c r="AO134" s="2">
        <v>-2.2781E-7</v>
      </c>
      <c r="AP134" s="2">
        <v>-6.9999000000000002E-9</v>
      </c>
      <c r="AQ134" s="2">
        <v>-6.5367000000000004E-9</v>
      </c>
      <c r="AR134">
        <v>0.83999000000000001</v>
      </c>
      <c r="AS134">
        <v>18.201000000000001</v>
      </c>
      <c r="AT134" s="2">
        <v>9.9999999999999995E-7</v>
      </c>
      <c r="AU134">
        <v>-2.84</v>
      </c>
      <c r="AX134">
        <v>0</v>
      </c>
      <c r="AY134">
        <v>0.81052999999999997</v>
      </c>
      <c r="AZ134">
        <v>-2.7902999999999998</v>
      </c>
      <c r="BA134" s="2">
        <v>-2.1346000000000001E-7</v>
      </c>
      <c r="BB134" s="2">
        <v>-6.6199999999999999E-9</v>
      </c>
      <c r="BC134" s="2">
        <v>-6.5111999999999996E-9</v>
      </c>
      <c r="BD134">
        <v>0.7903</v>
      </c>
      <c r="BE134">
        <v>18.530999999999999</v>
      </c>
      <c r="BF134" s="2">
        <v>9.9999999999999995E-7</v>
      </c>
      <c r="BG134">
        <v>-2.7902999999999998</v>
      </c>
      <c r="BJ134" s="2">
        <v>1.1368999999999999E-13</v>
      </c>
      <c r="BK134">
        <v>0.92544000000000004</v>
      </c>
      <c r="BL134">
        <v>-2.4319000000000002</v>
      </c>
      <c r="BM134" s="2">
        <v>-2.2207E-7</v>
      </c>
      <c r="BN134" s="2">
        <v>-6.7310999999999996E-9</v>
      </c>
      <c r="BO134" s="2">
        <v>-5.1717000000000002E-9</v>
      </c>
      <c r="BP134">
        <v>0.43185000000000001</v>
      </c>
      <c r="BQ134">
        <v>17.5</v>
      </c>
      <c r="BR134" s="2">
        <v>9.9999999999999995E-7</v>
      </c>
      <c r="BS134">
        <v>-2.4319000000000002</v>
      </c>
      <c r="BV134" s="2">
        <v>5.6842999999999997E-14</v>
      </c>
      <c r="BW134">
        <v>0.90742</v>
      </c>
      <c r="BX134">
        <v>-2.0512000000000001</v>
      </c>
      <c r="BY134" s="2">
        <v>-6.8475999999999997E-8</v>
      </c>
      <c r="BZ134" s="2">
        <v>-2.3984999999999999E-9</v>
      </c>
      <c r="CA134" s="2">
        <v>-6.0306999999999997E-10</v>
      </c>
      <c r="CB134">
        <v>5.1246E-2</v>
      </c>
      <c r="CC134">
        <v>19.73</v>
      </c>
      <c r="CD134" s="2">
        <v>9.9999999999999995E-7</v>
      </c>
      <c r="CE134">
        <v>-2.0512000000000001</v>
      </c>
      <c r="CH134" s="2">
        <v>-7.1053999999999999E-15</v>
      </c>
      <c r="CI134">
        <v>0.95091000000000003</v>
      </c>
      <c r="CJ134">
        <v>-2.0038</v>
      </c>
      <c r="CK134" s="2">
        <v>-1.1374999999999999E-8</v>
      </c>
      <c r="CL134" s="2">
        <v>-4.6377999999999997E-10</v>
      </c>
      <c r="CM134" s="2">
        <v>-2.2203999999999999E-10</v>
      </c>
      <c r="CN134">
        <v>3.8409E-3</v>
      </c>
      <c r="CO134">
        <v>18.530999999999999</v>
      </c>
      <c r="CP134" s="2">
        <v>9.9999999999999995E-7</v>
      </c>
      <c r="CQ134">
        <v>-2.0038</v>
      </c>
      <c r="CT134">
        <v>0</v>
      </c>
      <c r="CU134">
        <v>0.95408999999999999</v>
      </c>
      <c r="CV134">
        <v>-2</v>
      </c>
      <c r="CW134" s="2">
        <v>-2.7782999999999999E-14</v>
      </c>
      <c r="CX134" s="2">
        <v>-2.8305999999999999E-15</v>
      </c>
      <c r="CY134" s="2">
        <v>-1.4399E-15</v>
      </c>
      <c r="CZ134">
        <v>0</v>
      </c>
      <c r="DA134">
        <v>25.893000000000001</v>
      </c>
      <c r="DB134" s="2">
        <v>9.9999999999999995E-7</v>
      </c>
      <c r="DC134">
        <v>-2</v>
      </c>
    </row>
    <row r="135" spans="4:107" x14ac:dyDescent="0.25">
      <c r="D135">
        <v>114</v>
      </c>
      <c r="E135">
        <v>57</v>
      </c>
      <c r="F135" s="2">
        <f>E135^2*$G$12/(4*$F$12*$E$12)</f>
        <v>2.1659999999999999</v>
      </c>
      <c r="G135">
        <f t="shared" si="18"/>
        <v>3.8946670829024255E-2</v>
      </c>
      <c r="H135" s="2">
        <f>$D$12/(4*PI()*$E$12)*G135</f>
        <v>7.1742536798751564E-3</v>
      </c>
      <c r="I135" s="1">
        <f t="shared" si="20"/>
        <v>-1.1728889999999998</v>
      </c>
      <c r="J135" s="1">
        <f t="shared" si="20"/>
        <v>0.56455057199999992</v>
      </c>
      <c r="K135" s="1">
        <f t="shared" si="20"/>
        <v>-0.22927810105349997</v>
      </c>
      <c r="L135" s="1">
        <f t="shared" si="20"/>
        <v>7.945861870110095E-2</v>
      </c>
      <c r="M135" s="1">
        <f t="shared" si="20"/>
        <v>-2.3903801125914531E-2</v>
      </c>
      <c r="N135" s="1">
        <f t="shared" si="20"/>
        <v>6.3398734578037803E-3</v>
      </c>
      <c r="O135" s="1">
        <f t="shared" si="20"/>
        <v>-1.5019556463628267E-3</v>
      </c>
      <c r="P135" s="1">
        <f t="shared" si="20"/>
        <v>3.2130725234784027E-4</v>
      </c>
      <c r="Q135" s="1">
        <f t="shared" si="20"/>
        <v>-6.2635635772687981E-5</v>
      </c>
      <c r="R135" s="1">
        <f t="shared" si="20"/>
        <v>1.1212296453193566E-5</v>
      </c>
      <c r="S135" s="1">
        <f t="shared" si="19"/>
        <v>-1.855167883984652E-6</v>
      </c>
      <c r="T135" s="1">
        <f t="shared" si="19"/>
        <v>2.85322625091888E-7</v>
      </c>
      <c r="U135" s="1">
        <f t="shared" si="19"/>
        <v>-4.0990379986415213E-8</v>
      </c>
      <c r="V135" s="1">
        <f t="shared" si="19"/>
        <v>5.5244101453691332E-9</v>
      </c>
      <c r="W135" s="1">
        <f t="shared" si="19"/>
        <v>-7.0112533446501219E-10</v>
      </c>
      <c r="X135" s="1">
        <f t="shared" si="19"/>
        <v>8.4076815194530997E-11</v>
      </c>
      <c r="Y135" s="1">
        <f t="shared" si="19"/>
        <v>-9.5551743490525325E-12</v>
      </c>
      <c r="Z135" s="1">
        <f t="shared" si="19"/>
        <v>1.0319588296976735E-12</v>
      </c>
      <c r="AG135">
        <v>123</v>
      </c>
      <c r="AH135">
        <f t="shared" ca="1" si="14"/>
        <v>18.530999999999999</v>
      </c>
      <c r="AI135">
        <f t="shared" ca="1" si="15"/>
        <v>3.8409E-3</v>
      </c>
      <c r="AL135" s="2">
        <v>-2.2736999999999999E-13</v>
      </c>
      <c r="AM135">
        <v>0.83706999999999998</v>
      </c>
      <c r="AN135">
        <v>-2.8309000000000002</v>
      </c>
      <c r="AO135" s="2">
        <v>-2.2371000000000001E-7</v>
      </c>
      <c r="AP135" s="2">
        <v>-6.9269000000000001E-9</v>
      </c>
      <c r="AQ135" s="2">
        <v>-6.4501999999999999E-9</v>
      </c>
      <c r="AR135">
        <v>0.83092999999999995</v>
      </c>
      <c r="AS135">
        <v>18.530999999999999</v>
      </c>
      <c r="AT135" s="2">
        <v>9.9999999999999995E-7</v>
      </c>
      <c r="AU135">
        <v>-2.8309000000000002</v>
      </c>
      <c r="AX135" s="2">
        <v>-2.2736999999999999E-13</v>
      </c>
      <c r="AY135">
        <v>0.81052999999999997</v>
      </c>
      <c r="AZ135">
        <v>-2.7902999999999998</v>
      </c>
      <c r="BA135" s="2">
        <v>-2.1346000000000001E-7</v>
      </c>
      <c r="BB135" s="2">
        <v>-6.6199999999999999E-9</v>
      </c>
      <c r="BC135" s="2">
        <v>-6.5111999999999996E-9</v>
      </c>
      <c r="BD135">
        <v>0.7903</v>
      </c>
      <c r="BE135">
        <v>18.530999999999999</v>
      </c>
      <c r="BF135" s="2">
        <v>9.9999999999999995E-7</v>
      </c>
      <c r="BG135">
        <v>-2.7902999999999998</v>
      </c>
      <c r="BJ135">
        <v>0</v>
      </c>
      <c r="BK135">
        <v>0.91002000000000005</v>
      </c>
      <c r="BL135">
        <v>-2.4123000000000001</v>
      </c>
      <c r="BM135" s="2">
        <v>-2.0459000000000001E-7</v>
      </c>
      <c r="BN135" s="2">
        <v>-6.3959000000000002E-9</v>
      </c>
      <c r="BO135" s="2">
        <v>-4.4489000000000002E-9</v>
      </c>
      <c r="BP135">
        <v>0.41227000000000003</v>
      </c>
      <c r="BQ135">
        <v>18.350000000000001</v>
      </c>
      <c r="BR135" s="2">
        <v>9.9999999999999995E-7</v>
      </c>
      <c r="BS135">
        <v>-2.4123000000000001</v>
      </c>
      <c r="BV135" s="2">
        <v>0</v>
      </c>
      <c r="BW135">
        <v>0.91532999999999998</v>
      </c>
      <c r="BX135">
        <v>-2.0440999999999998</v>
      </c>
      <c r="BY135" s="2">
        <v>-5.9523999999999998E-8</v>
      </c>
      <c r="BZ135" s="2">
        <v>-2.0971000000000001E-9</v>
      </c>
      <c r="CA135" s="2">
        <v>-5.1068000000000004E-10</v>
      </c>
      <c r="CB135">
        <v>4.4086E-2</v>
      </c>
      <c r="CC135">
        <v>20.75</v>
      </c>
      <c r="CD135" s="2">
        <v>9.9999999999999995E-7</v>
      </c>
      <c r="CE135">
        <v>-2.0440999999999998</v>
      </c>
      <c r="CH135">
        <v>0</v>
      </c>
      <c r="CI135">
        <v>0.95091000000000003</v>
      </c>
      <c r="CJ135">
        <v>-2.0038</v>
      </c>
      <c r="CK135" s="2">
        <v>-1.1374999999999999E-8</v>
      </c>
      <c r="CL135" s="2">
        <v>-4.6377999999999997E-10</v>
      </c>
      <c r="CM135" s="2">
        <v>-2.2203999999999999E-10</v>
      </c>
      <c r="CN135">
        <v>3.8409E-3</v>
      </c>
      <c r="CO135">
        <v>18.530999999999999</v>
      </c>
      <c r="CP135" s="2">
        <v>9.9999999999999995E-7</v>
      </c>
      <c r="CQ135">
        <v>-2.0038</v>
      </c>
      <c r="CT135">
        <v>0</v>
      </c>
      <c r="CU135">
        <v>0.95408999999999999</v>
      </c>
      <c r="CV135">
        <v>-2</v>
      </c>
      <c r="CW135" s="2">
        <v>-9.5712000000000006E-15</v>
      </c>
      <c r="CX135" s="2">
        <v>-8.9660000000000001E-16</v>
      </c>
      <c r="CY135" s="2">
        <v>-4.8158000000000003E-16</v>
      </c>
      <c r="CZ135">
        <v>0</v>
      </c>
      <c r="DA135">
        <v>27.343</v>
      </c>
      <c r="DB135" s="2">
        <v>9.9999999999999995E-7</v>
      </c>
      <c r="DC135">
        <v>-2</v>
      </c>
    </row>
    <row r="136" spans="4:107" x14ac:dyDescent="0.25">
      <c r="D136">
        <v>115</v>
      </c>
      <c r="E136">
        <v>57.5</v>
      </c>
      <c r="F136" s="2">
        <f>E136^2*$G$12/(4*$F$12*$E$12)</f>
        <v>2.2041666666666662</v>
      </c>
      <c r="G136">
        <f t="shared" si="18"/>
        <v>3.698191710058174E-2</v>
      </c>
      <c r="H136" s="2">
        <f>$D$12/(4*PI()*$E$12)*G136</f>
        <v>6.8123320735790256E-3</v>
      </c>
      <c r="I136" s="1">
        <f t="shared" si="20"/>
        <v>-1.2145876736111105</v>
      </c>
      <c r="J136" s="1">
        <f t="shared" si="20"/>
        <v>0.59492303642618272</v>
      </c>
      <c r="K136" s="1">
        <f t="shared" si="20"/>
        <v>-0.24587053614800825</v>
      </c>
      <c r="L136" s="1">
        <f t="shared" si="20"/>
        <v>8.6710342414864222E-2</v>
      </c>
      <c r="M136" s="1">
        <f t="shared" si="20"/>
        <v>-2.6545006445291182E-2</v>
      </c>
      <c r="N136" s="1">
        <f t="shared" si="20"/>
        <v>7.1644430661015465E-3</v>
      </c>
      <c r="O136" s="1">
        <f t="shared" si="20"/>
        <v>-1.7272091584488293E-3</v>
      </c>
      <c r="P136" s="1">
        <f t="shared" si="20"/>
        <v>3.7600561515202898E-4</v>
      </c>
      <c r="Q136" s="1">
        <f t="shared" si="20"/>
        <v>-7.4590113905783733E-5</v>
      </c>
      <c r="R136" s="1">
        <f t="shared" si="20"/>
        <v>1.358752419289242E-5</v>
      </c>
      <c r="S136" s="1">
        <f t="shared" si="19"/>
        <v>-2.2877836596771114E-6</v>
      </c>
      <c r="T136" s="1">
        <f t="shared" si="19"/>
        <v>3.5805844851159514E-7</v>
      </c>
      <c r="U136" s="1">
        <f t="shared" si="19"/>
        <v>-5.23462574492823E-8</v>
      </c>
      <c r="V136" s="1">
        <f t="shared" si="19"/>
        <v>7.1791922716552693E-9</v>
      </c>
      <c r="W136" s="1">
        <f t="shared" si="19"/>
        <v>-9.2719548625625896E-10</v>
      </c>
      <c r="X136" s="1">
        <f t="shared" si="19"/>
        <v>1.13145654493555E-10</v>
      </c>
      <c r="Y136" s="1">
        <f t="shared" si="19"/>
        <v>-1.3085376425675665E-11</v>
      </c>
      <c r="Z136" s="1">
        <f t="shared" si="19"/>
        <v>1.4381227415198945E-12</v>
      </c>
      <c r="AG136">
        <v>124</v>
      </c>
      <c r="AH136">
        <f t="shared" ca="1" si="14"/>
        <v>19.606999999999999</v>
      </c>
      <c r="AI136">
        <f t="shared" ca="1" si="15"/>
        <v>2.7647000000000001E-3</v>
      </c>
      <c r="AL136" s="2">
        <v>-2.2736999999999999E-13</v>
      </c>
      <c r="AM136">
        <v>0.83706999999999998</v>
      </c>
      <c r="AN136">
        <v>-2.8309000000000002</v>
      </c>
      <c r="AO136" s="2">
        <v>-2.2371000000000001E-7</v>
      </c>
      <c r="AP136" s="2">
        <v>-6.9269000000000001E-9</v>
      </c>
      <c r="AQ136" s="2">
        <v>-6.4501999999999999E-9</v>
      </c>
      <c r="AR136">
        <v>0.83092999999999995</v>
      </c>
      <c r="AS136">
        <v>18.530999999999999</v>
      </c>
      <c r="AT136" s="2">
        <v>9.9999999999999995E-7</v>
      </c>
      <c r="AU136">
        <v>-2.8309000000000002</v>
      </c>
      <c r="AX136" s="2">
        <v>-4.5474999999999996E-13</v>
      </c>
      <c r="AY136">
        <v>0.81254999999999999</v>
      </c>
      <c r="AZ136">
        <v>-2.7780999999999998</v>
      </c>
      <c r="BA136" s="2">
        <v>-2.0993E-7</v>
      </c>
      <c r="BB136" s="2">
        <v>-6.4832999999999997E-9</v>
      </c>
      <c r="BC136" s="2">
        <v>-6.2671000000000004E-9</v>
      </c>
      <c r="BD136">
        <v>0.77807000000000004</v>
      </c>
      <c r="BE136">
        <v>19.010999999999999</v>
      </c>
      <c r="BF136" s="2">
        <v>9.9999999999999995E-7</v>
      </c>
      <c r="BG136">
        <v>-2.7780999999999998</v>
      </c>
      <c r="BJ136">
        <v>0</v>
      </c>
      <c r="BK136">
        <v>0.90674999999999994</v>
      </c>
      <c r="BL136">
        <v>-2.4081000000000001</v>
      </c>
      <c r="BM136" s="2">
        <v>-2.0241E-7</v>
      </c>
      <c r="BN136" s="2">
        <v>-6.3495999999999997E-9</v>
      </c>
      <c r="BO136" s="2">
        <v>-4.3645E-9</v>
      </c>
      <c r="BP136">
        <v>0.40810999999999997</v>
      </c>
      <c r="BQ136">
        <v>18.530999999999999</v>
      </c>
      <c r="BR136" s="2">
        <v>9.9999999999999995E-7</v>
      </c>
      <c r="BS136">
        <v>-2.4081000000000001</v>
      </c>
      <c r="BV136" s="2">
        <v>0</v>
      </c>
      <c r="BW136">
        <v>0.91522000000000003</v>
      </c>
      <c r="BX136">
        <v>-2.0434999999999999</v>
      </c>
      <c r="BY136" s="2">
        <v>-5.8595000000000003E-8</v>
      </c>
      <c r="BZ136" s="2">
        <v>-2.0713000000000001E-9</v>
      </c>
      <c r="CA136" s="2">
        <v>-5.0371999999999999E-10</v>
      </c>
      <c r="CB136">
        <v>4.3469000000000001E-2</v>
      </c>
      <c r="CC136">
        <v>20.853000000000002</v>
      </c>
      <c r="CD136" s="2">
        <v>9.9999999999999995E-7</v>
      </c>
      <c r="CE136">
        <v>-2.0434999999999999</v>
      </c>
      <c r="CH136">
        <v>0</v>
      </c>
      <c r="CI136">
        <v>0.95182</v>
      </c>
      <c r="CJ136">
        <v>-2.0028000000000001</v>
      </c>
      <c r="CK136" s="2">
        <v>-8.2459999999999999E-9</v>
      </c>
      <c r="CL136" s="2">
        <v>-3.5315000000000002E-10</v>
      </c>
      <c r="CM136" s="2">
        <v>-1.5550000000000001E-10</v>
      </c>
      <c r="CN136">
        <v>2.7647000000000001E-3</v>
      </c>
      <c r="CO136">
        <v>19.606999999999999</v>
      </c>
      <c r="CP136" s="2">
        <v>9.9999999999999995E-7</v>
      </c>
      <c r="CQ136">
        <v>-2.0028000000000001</v>
      </c>
      <c r="CT136">
        <v>0</v>
      </c>
      <c r="CU136">
        <v>0.95408999999999999</v>
      </c>
      <c r="CV136">
        <v>-2</v>
      </c>
      <c r="CW136" s="2">
        <v>-2.7492000000000002E-15</v>
      </c>
      <c r="CX136" s="2">
        <v>-2.6825999999999999E-16</v>
      </c>
      <c r="CY136" s="2">
        <v>-1.4089000000000001E-16</v>
      </c>
      <c r="CZ136">
        <v>0</v>
      </c>
      <c r="DA136">
        <v>28.866</v>
      </c>
      <c r="DB136" s="2">
        <v>9.9999999999999995E-7</v>
      </c>
      <c r="DC136">
        <v>-2</v>
      </c>
    </row>
    <row r="137" spans="4:107" x14ac:dyDescent="0.25">
      <c r="D137">
        <v>116</v>
      </c>
      <c r="E137">
        <v>58</v>
      </c>
      <c r="F137" s="2">
        <f>E137^2*$G$12/(4*$F$12*$E$12)</f>
        <v>2.2426666666666661</v>
      </c>
      <c r="G137">
        <f t="shared" si="18"/>
        <v>3.5107422975072189E-2</v>
      </c>
      <c r="H137" s="2">
        <f>$D$12/(4*PI()*$E$12)*G137</f>
        <v>6.4670369278943436E-3</v>
      </c>
      <c r="I137" s="1">
        <f t="shared" si="20"/>
        <v>-1.2573884444444439</v>
      </c>
      <c r="J137" s="1">
        <f t="shared" si="20"/>
        <v>0.62664514475720123</v>
      </c>
      <c r="K137" s="1">
        <f t="shared" si="20"/>
        <v>-0.26350428337040305</v>
      </c>
      <c r="L137" s="1">
        <f t="shared" si="20"/>
        <v>9.4552363654190466E-2</v>
      </c>
      <c r="M137" s="1">
        <f t="shared" si="20"/>
        <v>-2.9451310308583025E-2</v>
      </c>
      <c r="N137" s="1">
        <f t="shared" si="20"/>
        <v>8.0876904390263897E-3</v>
      </c>
      <c r="O137" s="1">
        <f t="shared" si="20"/>
        <v>-1.9838430672728478E-3</v>
      </c>
      <c r="P137" s="1">
        <f t="shared" si="20"/>
        <v>4.3941715741931575E-4</v>
      </c>
      <c r="Q137" s="1">
        <f t="shared" si="20"/>
        <v>-8.8691959053514686E-5</v>
      </c>
      <c r="R137" s="1">
        <f t="shared" si="20"/>
        <v>1.6438553733114233E-5</v>
      </c>
      <c r="S137" s="1">
        <f t="shared" si="19"/>
        <v>-2.8161677886118473E-6</v>
      </c>
      <c r="T137" s="1">
        <f t="shared" si="19"/>
        <v>4.4845389069302965E-7</v>
      </c>
      <c r="U137" s="1">
        <f t="shared" si="19"/>
        <v>-6.6706753563903298E-8</v>
      </c>
      <c r="V137" s="1">
        <f t="shared" si="19"/>
        <v>9.3085074543572998E-9</v>
      </c>
      <c r="W137" s="1">
        <f t="shared" si="19"/>
        <v>-1.2231960576741388E-9</v>
      </c>
      <c r="X137" s="1">
        <f t="shared" si="19"/>
        <v>1.5187382839274008E-10</v>
      </c>
      <c r="Y137" s="1">
        <f t="shared" si="19"/>
        <v>-1.787111213605765E-11</v>
      </c>
      <c r="Z137" s="1">
        <f t="shared" si="19"/>
        <v>1.9983962734304021E-12</v>
      </c>
      <c r="AG137">
        <v>125</v>
      </c>
      <c r="AH137">
        <f t="shared" ca="1" si="14"/>
        <v>19.613</v>
      </c>
      <c r="AI137">
        <f t="shared" ca="1" si="15"/>
        <v>2.7587000000000002E-3</v>
      </c>
      <c r="AL137">
        <v>0</v>
      </c>
      <c r="AM137">
        <v>0.83428999999999998</v>
      </c>
      <c r="AN137">
        <v>-2.8209</v>
      </c>
      <c r="AO137" s="2">
        <v>-2.1993000000000001E-7</v>
      </c>
      <c r="AP137" s="2">
        <v>-6.7895999999999998E-9</v>
      </c>
      <c r="AQ137" s="2">
        <v>-6.3212999999999997E-9</v>
      </c>
      <c r="AR137">
        <v>0.82089999999999996</v>
      </c>
      <c r="AS137">
        <v>18.919</v>
      </c>
      <c r="AT137" s="2">
        <v>9.9999999999999995E-7</v>
      </c>
      <c r="AU137">
        <v>-2.8209</v>
      </c>
      <c r="AX137" s="2">
        <v>4.5474999999999996E-13</v>
      </c>
      <c r="AY137">
        <v>0.79957999999999996</v>
      </c>
      <c r="AZ137">
        <v>-2.7627000000000002</v>
      </c>
      <c r="BA137" s="2">
        <v>-1.9791999999999999E-7</v>
      </c>
      <c r="BB137" s="2">
        <v>-6.0542E-9</v>
      </c>
      <c r="BC137" s="2">
        <v>-5.7340000000000003E-9</v>
      </c>
      <c r="BD137">
        <v>0.76271999999999995</v>
      </c>
      <c r="BE137">
        <v>19.613</v>
      </c>
      <c r="BF137" s="2">
        <v>9.9999999999999995E-7</v>
      </c>
      <c r="BG137">
        <v>-2.7627000000000002</v>
      </c>
      <c r="BJ137" s="2">
        <v>-1.1368999999999999E-13</v>
      </c>
      <c r="BK137">
        <v>0.90674999999999994</v>
      </c>
      <c r="BL137">
        <v>-2.4081000000000001</v>
      </c>
      <c r="BM137" s="2">
        <v>-2.0241E-7</v>
      </c>
      <c r="BN137" s="2">
        <v>-6.3495999999999997E-9</v>
      </c>
      <c r="BO137" s="2">
        <v>-4.3645E-9</v>
      </c>
      <c r="BP137">
        <v>0.40810999999999997</v>
      </c>
      <c r="BQ137">
        <v>18.530999999999999</v>
      </c>
      <c r="BR137" s="2">
        <v>9.9999999999999995E-7</v>
      </c>
      <c r="BS137">
        <v>-2.4081000000000001</v>
      </c>
      <c r="BV137" s="2">
        <v>0</v>
      </c>
      <c r="BW137">
        <v>0.92203999999999997</v>
      </c>
      <c r="BX137">
        <v>-2.0369999999999999</v>
      </c>
      <c r="BY137" s="2">
        <v>-5.0209000000000003E-8</v>
      </c>
      <c r="BZ137" s="2">
        <v>-1.8409999999999999E-9</v>
      </c>
      <c r="CA137" s="2">
        <v>-4.1802000000000002E-10</v>
      </c>
      <c r="CB137">
        <v>3.6996000000000001E-2</v>
      </c>
      <c r="CC137">
        <v>21.943000000000001</v>
      </c>
      <c r="CD137" s="2">
        <v>9.9999999999999995E-7</v>
      </c>
      <c r="CE137">
        <v>-2.0369999999999999</v>
      </c>
      <c r="CH137">
        <v>0</v>
      </c>
      <c r="CI137">
        <v>0.95182</v>
      </c>
      <c r="CJ137">
        <v>-2.0028000000000001</v>
      </c>
      <c r="CK137" s="2">
        <v>-8.2275999999999992E-9</v>
      </c>
      <c r="CL137" s="2">
        <v>-3.5250000000000002E-10</v>
      </c>
      <c r="CM137" s="2">
        <v>-1.5524E-10</v>
      </c>
      <c r="CN137">
        <v>2.7587000000000002E-3</v>
      </c>
      <c r="CO137">
        <v>19.613</v>
      </c>
      <c r="CP137" s="2">
        <v>9.9999999999999995E-7</v>
      </c>
      <c r="CQ137">
        <v>-2.0028000000000001</v>
      </c>
      <c r="CT137">
        <v>0</v>
      </c>
      <c r="CU137">
        <v>0.95408999999999999</v>
      </c>
      <c r="CV137">
        <v>-2</v>
      </c>
      <c r="CW137" s="2">
        <v>-2.7492000000000002E-15</v>
      </c>
      <c r="CX137" s="2">
        <v>-2.6825999999999999E-16</v>
      </c>
      <c r="CY137" s="2">
        <v>-1.4089000000000001E-16</v>
      </c>
      <c r="CZ137">
        <v>0</v>
      </c>
      <c r="DA137">
        <v>28.866</v>
      </c>
      <c r="DB137" s="2">
        <v>9.9999999999999995E-7</v>
      </c>
      <c r="DC137">
        <v>-2</v>
      </c>
    </row>
    <row r="138" spans="4:107" x14ac:dyDescent="0.25">
      <c r="D138">
        <v>117</v>
      </c>
      <c r="E138">
        <v>58.5</v>
      </c>
      <c r="F138" s="2">
        <f>E138^2*$G$12/(4*$F$12*$E$12)</f>
        <v>2.2814999999999999</v>
      </c>
      <c r="G138">
        <f t="shared" si="18"/>
        <v>3.3319503962386032E-2</v>
      </c>
      <c r="H138" s="2">
        <f>$D$12/(4*PI()*$E$12)*G138</f>
        <v>6.1376895335459843E-3</v>
      </c>
      <c r="I138" s="1">
        <f t="shared" si="20"/>
        <v>-1.3013105624999999</v>
      </c>
      <c r="J138" s="1">
        <f t="shared" si="20"/>
        <v>0.65976445518749982</v>
      </c>
      <c r="K138" s="1">
        <f t="shared" si="20"/>
        <v>-0.28223486334567766</v>
      </c>
      <c r="L138" s="1">
        <f t="shared" si="20"/>
        <v>0.10302701451570617</v>
      </c>
      <c r="M138" s="1">
        <f t="shared" si="20"/>
        <v>-3.2646685224664393E-2</v>
      </c>
      <c r="N138" s="1">
        <f t="shared" si="20"/>
        <v>9.1204178375598119E-3</v>
      </c>
      <c r="O138" s="1">
        <f t="shared" si="20"/>
        <v>-2.275900516792953E-3</v>
      </c>
      <c r="P138" s="1">
        <f t="shared" si="20"/>
        <v>5.1283624978401196E-4</v>
      </c>
      <c r="Q138" s="1">
        <f t="shared" si="20"/>
        <v>-1.053032313494001E-4</v>
      </c>
      <c r="R138" s="1">
        <f t="shared" si="20"/>
        <v>1.9855315894517049E-5</v>
      </c>
      <c r="S138" s="1">
        <f t="shared" si="19"/>
        <v>-3.4604092732412998E-6</v>
      </c>
      <c r="T138" s="1">
        <f t="shared" si="19"/>
        <v>5.6058630226509055E-7</v>
      </c>
      <c r="U138" s="1">
        <f t="shared" si="19"/>
        <v>-8.4830150163425783E-8</v>
      </c>
      <c r="V138" s="1">
        <f t="shared" si="19"/>
        <v>1.204248811719992E-8</v>
      </c>
      <c r="W138" s="1">
        <f t="shared" si="19"/>
        <v>-1.6098595687143527E-9</v>
      </c>
      <c r="X138" s="1">
        <f t="shared" si="19"/>
        <v>2.0334364600812709E-10</v>
      </c>
      <c r="Y138" s="1">
        <f t="shared" si="19"/>
        <v>-2.4341928957556211E-11</v>
      </c>
      <c r="Z138" s="1">
        <f t="shared" si="19"/>
        <v>2.7691135637118028E-12</v>
      </c>
      <c r="AG138">
        <v>126</v>
      </c>
      <c r="AH138">
        <f t="shared" ca="1" si="14"/>
        <v>19.619</v>
      </c>
      <c r="AI138">
        <f t="shared" ca="1" si="15"/>
        <v>2.7542000000000001E-3</v>
      </c>
      <c r="AL138">
        <v>0</v>
      </c>
      <c r="AM138">
        <v>0.81764999999999999</v>
      </c>
      <c r="AN138">
        <v>-2.8029000000000002</v>
      </c>
      <c r="AO138" s="2">
        <v>-2.0566E-7</v>
      </c>
      <c r="AP138" s="2">
        <v>-6.2819999999999996E-9</v>
      </c>
      <c r="AQ138" s="2">
        <v>-5.8788E-9</v>
      </c>
      <c r="AR138">
        <v>0.80291000000000001</v>
      </c>
      <c r="AS138">
        <v>19.613</v>
      </c>
      <c r="AT138" s="2">
        <v>9.9999999999999995E-7</v>
      </c>
      <c r="AU138">
        <v>-2.8029000000000002</v>
      </c>
      <c r="AX138" s="2">
        <v>-2.2736999999999999E-13</v>
      </c>
      <c r="AY138">
        <v>0.78813</v>
      </c>
      <c r="AZ138">
        <v>-2.7492000000000001</v>
      </c>
      <c r="BA138" s="2">
        <v>-1.8768E-7</v>
      </c>
      <c r="BB138" s="2">
        <v>-5.7997000000000001E-9</v>
      </c>
      <c r="BC138" s="2">
        <v>-5.2205999999999999E-9</v>
      </c>
      <c r="BD138">
        <v>0.74916000000000005</v>
      </c>
      <c r="BE138">
        <v>20.178999999999998</v>
      </c>
      <c r="BF138" s="2">
        <v>9.9999999999999995E-7</v>
      </c>
      <c r="BG138">
        <v>-2.7492000000000001</v>
      </c>
      <c r="BJ138" s="2">
        <v>-2.2736999999999999E-13</v>
      </c>
      <c r="BK138">
        <v>0.90275000000000005</v>
      </c>
      <c r="BL138">
        <v>-2.4036</v>
      </c>
      <c r="BM138" s="2">
        <v>-2.0004000000000001E-7</v>
      </c>
      <c r="BN138" s="2">
        <v>-6.2691000000000002E-9</v>
      </c>
      <c r="BO138" s="2">
        <v>-4.2975000000000001E-9</v>
      </c>
      <c r="BP138">
        <v>0.40362999999999999</v>
      </c>
      <c r="BQ138">
        <v>18.739000000000001</v>
      </c>
      <c r="BR138" s="2">
        <v>9.9999999999999995E-7</v>
      </c>
      <c r="BS138">
        <v>-2.4036</v>
      </c>
      <c r="BV138" s="2">
        <v>0</v>
      </c>
      <c r="BW138">
        <v>0.92203999999999997</v>
      </c>
      <c r="BX138">
        <v>-2.0369999999999999</v>
      </c>
      <c r="BY138" s="2">
        <v>-5.0209000000000003E-8</v>
      </c>
      <c r="BZ138" s="2">
        <v>-1.8409999999999999E-9</v>
      </c>
      <c r="CA138" s="2">
        <v>-4.1802000000000002E-10</v>
      </c>
      <c r="CB138">
        <v>3.6996000000000001E-2</v>
      </c>
      <c r="CC138">
        <v>21.943000000000001</v>
      </c>
      <c r="CD138" s="2">
        <v>9.9999999999999995E-7</v>
      </c>
      <c r="CE138">
        <v>-2.0369999999999999</v>
      </c>
      <c r="CH138" s="2">
        <v>3.5526999999999999E-15</v>
      </c>
      <c r="CI138">
        <v>0.95182</v>
      </c>
      <c r="CJ138">
        <v>-2.0028000000000001</v>
      </c>
      <c r="CK138" s="2">
        <v>-8.2135999999999998E-9</v>
      </c>
      <c r="CL138" s="2">
        <v>-3.5189000000000001E-10</v>
      </c>
      <c r="CM138" s="2">
        <v>-1.5508E-10</v>
      </c>
      <c r="CN138">
        <v>2.7542000000000001E-3</v>
      </c>
      <c r="CO138">
        <v>19.619</v>
      </c>
      <c r="CP138" s="2">
        <v>9.9999999999999995E-7</v>
      </c>
      <c r="CQ138">
        <v>-2.0028000000000001</v>
      </c>
      <c r="CT138" s="2">
        <v>-1.0588000000000001E-22</v>
      </c>
      <c r="CU138">
        <v>0.95408999999999999</v>
      </c>
      <c r="CV138">
        <v>-2</v>
      </c>
      <c r="CW138" s="2">
        <v>-6.5774000000000001E-16</v>
      </c>
      <c r="CX138" s="2">
        <v>-6.0059999999999996E-17</v>
      </c>
      <c r="CY138" s="2">
        <v>-3.2965000000000003E-17</v>
      </c>
      <c r="CZ138">
        <v>0</v>
      </c>
      <c r="DA138">
        <v>30.463999999999999</v>
      </c>
      <c r="DB138" s="2">
        <v>9.9999999999999995E-7</v>
      </c>
      <c r="DC138">
        <v>-2</v>
      </c>
    </row>
    <row r="139" spans="4:107" x14ac:dyDescent="0.25">
      <c r="D139">
        <v>118</v>
      </c>
      <c r="E139">
        <v>59</v>
      </c>
      <c r="F139" s="2">
        <f>E139^2*$G$12/(4*$F$12*$E$12)</f>
        <v>2.3206666666666664</v>
      </c>
      <c r="G139">
        <f t="shared" si="18"/>
        <v>3.1614604232726995E-2</v>
      </c>
      <c r="H139" s="2">
        <f>$D$12/(4*PI()*$E$12)*G139</f>
        <v>5.8236348814033083E-3</v>
      </c>
      <c r="I139" s="1">
        <f t="shared" si="20"/>
        <v>-1.3463734444444442</v>
      </c>
      <c r="J139" s="1">
        <f t="shared" si="20"/>
        <v>0.69432977186831257</v>
      </c>
      <c r="K139" s="1">
        <f t="shared" si="20"/>
        <v>-0.30212024198419946</v>
      </c>
      <c r="L139" s="1">
        <f t="shared" si="20"/>
        <v>0.11217925998367981</v>
      </c>
      <c r="M139" s="1">
        <f t="shared" si="20"/>
        <v>-3.6157037407702722E-2</v>
      </c>
      <c r="N139" s="1">
        <f t="shared" si="20"/>
        <v>1.0274501813568421E-2</v>
      </c>
      <c r="O139" s="1">
        <f t="shared" si="20"/>
        <v>-2.6079040176168926E-3</v>
      </c>
      <c r="P139" s="1">
        <f t="shared" si="20"/>
        <v>5.9773589368391123E-4</v>
      </c>
      <c r="Q139" s="1">
        <f t="shared" si="20"/>
        <v>-1.248431187548217E-4</v>
      </c>
      <c r="R139" s="1">
        <f t="shared" si="20"/>
        <v>2.3943740847687838E-5</v>
      </c>
      <c r="S139" s="1">
        <f t="shared" si="19"/>
        <v>-4.2445823185130322E-6</v>
      </c>
      <c r="T139" s="1">
        <f t="shared" si="19"/>
        <v>6.9942679530148468E-7</v>
      </c>
      <c r="U139" s="1">
        <f t="shared" si="19"/>
        <v>-1.0765700941421116E-7</v>
      </c>
      <c r="V139" s="1">
        <f t="shared" si="19"/>
        <v>1.5545353175680494E-8</v>
      </c>
      <c r="W139" s="1">
        <f t="shared" si="19"/>
        <v>-2.1138036876774919E-9</v>
      </c>
      <c r="X139" s="1">
        <f t="shared" si="19"/>
        <v>2.7158110770215816E-10</v>
      </c>
      <c r="Y139" s="1">
        <f t="shared" si="19"/>
        <v>-3.3068632120351051E-11</v>
      </c>
      <c r="Z139" s="1">
        <f t="shared" si="19"/>
        <v>3.8264346286185716E-12</v>
      </c>
      <c r="AG139">
        <v>127</v>
      </c>
      <c r="AH139">
        <f t="shared" ca="1" si="14"/>
        <v>20.75</v>
      </c>
      <c r="AI139">
        <f t="shared" ca="1" si="15"/>
        <v>1.9474E-3</v>
      </c>
      <c r="AL139">
        <v>0</v>
      </c>
      <c r="AM139">
        <v>0.80295000000000005</v>
      </c>
      <c r="AN139">
        <v>-2.7869999999999999</v>
      </c>
      <c r="AO139" s="2">
        <v>-1.9341999999999999E-7</v>
      </c>
      <c r="AP139" s="2">
        <v>-5.9788999999999997E-9</v>
      </c>
      <c r="AQ139" s="2">
        <v>-5.4156999999999998E-9</v>
      </c>
      <c r="AR139">
        <v>0.78703000000000001</v>
      </c>
      <c r="AS139">
        <v>20.265999999999998</v>
      </c>
      <c r="AT139" s="2">
        <v>9.9999999999999995E-7</v>
      </c>
      <c r="AU139">
        <v>-2.7869999999999999</v>
      </c>
      <c r="AX139">
        <v>0</v>
      </c>
      <c r="AY139">
        <v>0.79559000000000002</v>
      </c>
      <c r="AZ139">
        <v>-2.7355</v>
      </c>
      <c r="BA139" s="2">
        <v>-1.8510000000000001E-7</v>
      </c>
      <c r="BB139" s="2">
        <v>-5.7558999999999999E-9</v>
      </c>
      <c r="BC139" s="2">
        <v>-4.9308000000000004E-9</v>
      </c>
      <c r="BD139">
        <v>0.73553000000000002</v>
      </c>
      <c r="BE139">
        <v>20.75</v>
      </c>
      <c r="BF139" s="2">
        <v>9.9999999999999995E-7</v>
      </c>
      <c r="BG139">
        <v>-2.7355</v>
      </c>
      <c r="BJ139" s="2">
        <v>2.2736999999999999E-13</v>
      </c>
      <c r="BK139">
        <v>0.88509000000000004</v>
      </c>
      <c r="BL139">
        <v>-2.3847999999999998</v>
      </c>
      <c r="BM139" s="2">
        <v>-1.8397E-7</v>
      </c>
      <c r="BN139" s="2">
        <v>-5.7170999999999996E-9</v>
      </c>
      <c r="BO139" s="2">
        <v>-3.7872000000000003E-9</v>
      </c>
      <c r="BP139">
        <v>0.38484000000000002</v>
      </c>
      <c r="BQ139">
        <v>19.613</v>
      </c>
      <c r="BR139" s="2">
        <v>9.9999999999999995E-7</v>
      </c>
      <c r="BS139">
        <v>-2.3847999999999998</v>
      </c>
      <c r="BV139" s="2">
        <v>-5.6842999999999997E-14</v>
      </c>
      <c r="BW139">
        <v>0.92196</v>
      </c>
      <c r="BX139">
        <v>-2.0365000000000002</v>
      </c>
      <c r="BY139" s="2">
        <v>-4.9543000000000002E-8</v>
      </c>
      <c r="BZ139" s="2">
        <v>-1.8138000000000001E-9</v>
      </c>
      <c r="CA139" s="2">
        <v>-4.1415999999999999E-10</v>
      </c>
      <c r="CB139">
        <v>3.6540999999999997E-2</v>
      </c>
      <c r="CC139">
        <v>22.033999999999999</v>
      </c>
      <c r="CD139" s="2">
        <v>9.9999999999999995E-7</v>
      </c>
      <c r="CE139">
        <v>-2.0365000000000002</v>
      </c>
      <c r="CH139">
        <v>0</v>
      </c>
      <c r="CI139">
        <v>0.95250000000000001</v>
      </c>
      <c r="CJ139">
        <v>-2.0019</v>
      </c>
      <c r="CK139" s="2">
        <v>-5.8198999999999997E-9</v>
      </c>
      <c r="CL139" s="2">
        <v>-2.4762000000000002E-10</v>
      </c>
      <c r="CM139" s="2">
        <v>-1.0765E-10</v>
      </c>
      <c r="CN139">
        <v>1.9474E-3</v>
      </c>
      <c r="CO139">
        <v>20.75</v>
      </c>
      <c r="CP139" s="2">
        <v>9.9999999999999995E-7</v>
      </c>
      <c r="CQ139">
        <v>-2.0019</v>
      </c>
      <c r="CT139" s="2">
        <v>-1.0588000000000001E-22</v>
      </c>
      <c r="CU139">
        <v>0.95408999999999999</v>
      </c>
      <c r="CV139">
        <v>-2</v>
      </c>
      <c r="CW139" s="2">
        <v>-6.5774000000000001E-16</v>
      </c>
      <c r="CX139" s="2">
        <v>-6.0059999999999996E-17</v>
      </c>
      <c r="CY139" s="2">
        <v>-3.2965000000000003E-17</v>
      </c>
      <c r="CZ139">
        <v>0</v>
      </c>
      <c r="DA139">
        <v>30.463999999999999</v>
      </c>
      <c r="DB139" s="2">
        <v>9.9999999999999995E-7</v>
      </c>
      <c r="DC139">
        <v>-2</v>
      </c>
    </row>
    <row r="140" spans="4:107" x14ac:dyDescent="0.25">
      <c r="D140">
        <v>119</v>
      </c>
      <c r="E140">
        <v>59.5</v>
      </c>
      <c r="F140" s="2">
        <f>E140^2*$G$12/(4*$F$12*$E$12)</f>
        <v>2.3601666666666663</v>
      </c>
      <c r="G140">
        <f t="shared" si="18"/>
        <v>2.9989292992054328E-2</v>
      </c>
      <c r="H140" s="2">
        <f>$D$12/(4*PI()*$E$12)*G140</f>
        <v>5.5242409948108593E-3</v>
      </c>
      <c r="I140" s="1">
        <f t="shared" si="20"/>
        <v>-1.3925966736111106</v>
      </c>
      <c r="J140" s="1">
        <f t="shared" si="20"/>
        <v>0.7303911664817383</v>
      </c>
      <c r="K140" s="1">
        <f t="shared" si="20"/>
        <v>-0.32322091589212171</v>
      </c>
      <c r="L140" s="1">
        <f t="shared" si="20"/>
        <v>0.12205683706528893</v>
      </c>
      <c r="M140" s="1">
        <f t="shared" si="20"/>
        <v>-4.0010344205591575E-2</v>
      </c>
      <c r="N140" s="1">
        <f t="shared" si="20"/>
        <v>1.1562989475415964E-2</v>
      </c>
      <c r="O140" s="1">
        <f t="shared" si="20"/>
        <v>-2.9849074420040572E-3</v>
      </c>
      <c r="P140" s="1">
        <f t="shared" si="20"/>
        <v>6.9579052322994977E-4</v>
      </c>
      <c r="Q140" s="1">
        <f t="shared" si="20"/>
        <v>-1.4779634399188975E-4</v>
      </c>
      <c r="R140" s="1">
        <f t="shared" si="20"/>
        <v>2.8828430127674251E-5</v>
      </c>
      <c r="S140" s="1">
        <f t="shared" si="19"/>
        <v>-5.1974923488633616E-6</v>
      </c>
      <c r="T140" s="1">
        <f t="shared" si="19"/>
        <v>8.7102590712726687E-7</v>
      </c>
      <c r="U140" s="1">
        <f t="shared" si="19"/>
        <v>-1.3635184721154754E-7</v>
      </c>
      <c r="V140" s="1">
        <f t="shared" si="19"/>
        <v>2.0023925271909736E-8</v>
      </c>
      <c r="W140" s="1">
        <f t="shared" si="19"/>
        <v>-2.7691289626515008E-9</v>
      </c>
      <c r="X140" s="1">
        <f t="shared" si="19"/>
        <v>3.6183285111979607E-10</v>
      </c>
      <c r="Y140" s="1">
        <f t="shared" si="19"/>
        <v>-4.4807898703717243E-11</v>
      </c>
      <c r="Z140" s="1">
        <f t="shared" si="19"/>
        <v>5.2730580626870347E-12</v>
      </c>
      <c r="AG140">
        <v>128</v>
      </c>
      <c r="AH140">
        <f t="shared" ca="1" si="14"/>
        <v>20.754000000000001</v>
      </c>
      <c r="AI140">
        <f t="shared" ca="1" si="15"/>
        <v>1.9449999999999999E-3</v>
      </c>
      <c r="AL140" s="2">
        <v>2.2736999999999999E-13</v>
      </c>
      <c r="AM140">
        <v>0.80417000000000005</v>
      </c>
      <c r="AN140">
        <v>-2.7753000000000001</v>
      </c>
      <c r="AO140" s="2">
        <v>-1.9028999999999999E-7</v>
      </c>
      <c r="AP140" s="2">
        <v>-5.9116999999999998E-9</v>
      </c>
      <c r="AQ140" s="2">
        <v>-5.2367000000000003E-9</v>
      </c>
      <c r="AR140">
        <v>0.77525999999999995</v>
      </c>
      <c r="AS140">
        <v>20.75</v>
      </c>
      <c r="AT140" s="2">
        <v>9.9999999999999995E-7</v>
      </c>
      <c r="AU140">
        <v>-2.7753000000000001</v>
      </c>
      <c r="AX140" s="2">
        <v>-4.5474999999999996E-13</v>
      </c>
      <c r="AY140">
        <v>0.78629000000000004</v>
      </c>
      <c r="AZ140">
        <v>-2.7235</v>
      </c>
      <c r="BA140" s="2">
        <v>-1.7652E-7</v>
      </c>
      <c r="BB140" s="2">
        <v>-5.5066E-9</v>
      </c>
      <c r="BC140" s="2">
        <v>-4.4787999999999999E-9</v>
      </c>
      <c r="BD140">
        <v>0.72350000000000003</v>
      </c>
      <c r="BE140">
        <v>21.283000000000001</v>
      </c>
      <c r="BF140" s="2">
        <v>9.9999999999999995E-7</v>
      </c>
      <c r="BG140">
        <v>-2.7235</v>
      </c>
      <c r="BJ140" s="2">
        <v>-1.1368999999999999E-13</v>
      </c>
      <c r="BK140">
        <v>0.86843999999999999</v>
      </c>
      <c r="BL140">
        <v>-2.3681000000000001</v>
      </c>
      <c r="BM140" s="2">
        <v>-1.6964E-7</v>
      </c>
      <c r="BN140" s="2">
        <v>-5.3450999999999997E-9</v>
      </c>
      <c r="BO140" s="2">
        <v>-3.4436E-9</v>
      </c>
      <c r="BP140">
        <v>0.36812</v>
      </c>
      <c r="BQ140">
        <v>20.45</v>
      </c>
      <c r="BR140" s="2">
        <v>9.9999999999999995E-7</v>
      </c>
      <c r="BS140">
        <v>-2.3681000000000001</v>
      </c>
      <c r="BV140" s="2">
        <v>0</v>
      </c>
      <c r="BW140">
        <v>0.92766999999999999</v>
      </c>
      <c r="BX140">
        <v>-2.0308000000000002</v>
      </c>
      <c r="BY140" s="2">
        <v>-4.2126000000000003E-8</v>
      </c>
      <c r="BZ140" s="2">
        <v>-1.5097000000000001E-9</v>
      </c>
      <c r="CA140" s="2">
        <v>-3.4842000000000002E-10</v>
      </c>
      <c r="CB140">
        <v>3.0779000000000001E-2</v>
      </c>
      <c r="CC140">
        <v>23.196000000000002</v>
      </c>
      <c r="CD140" s="2">
        <v>9.9999999999999995E-7</v>
      </c>
      <c r="CE140">
        <v>-2.0308000000000002</v>
      </c>
      <c r="CH140">
        <v>0</v>
      </c>
      <c r="CI140">
        <v>0.95250000000000001</v>
      </c>
      <c r="CJ140">
        <v>-2.0019</v>
      </c>
      <c r="CK140" s="2">
        <v>-5.8126000000000004E-9</v>
      </c>
      <c r="CL140" s="2">
        <v>-2.4736000000000001E-10</v>
      </c>
      <c r="CM140" s="2">
        <v>-1.0758E-10</v>
      </c>
      <c r="CN140">
        <v>1.9449999999999999E-3</v>
      </c>
      <c r="CO140">
        <v>20.754000000000001</v>
      </c>
      <c r="CP140" s="2">
        <v>9.9999999999999995E-7</v>
      </c>
      <c r="CQ140">
        <v>-2.0019</v>
      </c>
      <c r="CT140">
        <v>0</v>
      </c>
      <c r="CU140">
        <v>0.95408999999999999</v>
      </c>
      <c r="CV140">
        <v>-2</v>
      </c>
      <c r="CW140" s="2">
        <v>-1.9887999999999999E-16</v>
      </c>
      <c r="CX140" s="2">
        <v>-2.3790999999999999E-17</v>
      </c>
      <c r="CY140" s="2">
        <v>-9.6037000000000008E-18</v>
      </c>
      <c r="CZ140">
        <v>0</v>
      </c>
      <c r="DA140">
        <v>32.143000000000001</v>
      </c>
      <c r="DB140" s="2">
        <v>9.9999999999999995E-7</v>
      </c>
      <c r="DC140">
        <v>-2</v>
      </c>
    </row>
    <row r="141" spans="4:107" x14ac:dyDescent="0.25">
      <c r="D141">
        <v>120</v>
      </c>
      <c r="E141">
        <v>60</v>
      </c>
      <c r="F141" s="2">
        <f>E141^2*$G$12/(4*$F$12*$E$12)</f>
        <v>2.4</v>
      </c>
      <c r="G141">
        <f t="shared" si="18"/>
        <v>2.8440260936541728E-2</v>
      </c>
      <c r="H141" s="2">
        <f>$D$12/(4*PI()*$E$12)*G141</f>
        <v>5.2388982764744818E-3</v>
      </c>
      <c r="I141" s="1">
        <f t="shared" si="20"/>
        <v>-1.44</v>
      </c>
      <c r="J141" s="1">
        <f t="shared" si="20"/>
        <v>0.76800000000000002</v>
      </c>
      <c r="K141" s="1">
        <f t="shared" si="20"/>
        <v>-0.34559999999999996</v>
      </c>
      <c r="L141" s="1">
        <f t="shared" si="20"/>
        <v>0.13271040000000001</v>
      </c>
      <c r="M141" s="1">
        <f t="shared" si="20"/>
        <v>-4.42368E-2</v>
      </c>
      <c r="N141" s="1">
        <f t="shared" si="20"/>
        <v>1.300020244897959E-2</v>
      </c>
      <c r="O141" s="1">
        <f t="shared" si="20"/>
        <v>-3.4125531428571424E-3</v>
      </c>
      <c r="P141" s="1">
        <f t="shared" si="20"/>
        <v>8.0890148571428563E-4</v>
      </c>
      <c r="Q141" s="1">
        <f t="shared" si="20"/>
        <v>-1.7472272091428569E-4</v>
      </c>
      <c r="R141" s="1">
        <f t="shared" si="20"/>
        <v>3.4655746297048403E-5</v>
      </c>
      <c r="S141" s="1">
        <f t="shared" si="19"/>
        <v>-6.3535534877922062E-6</v>
      </c>
      <c r="T141" s="1">
        <f t="shared" si="19"/>
        <v>1.0827357422983168E-6</v>
      </c>
      <c r="U141" s="1">
        <f t="shared" si="19"/>
        <v>-1.7235385285565042E-7</v>
      </c>
      <c r="V141" s="1">
        <f t="shared" si="19"/>
        <v>2.573817535977713E-8</v>
      </c>
      <c r="W141" s="1">
        <f t="shared" si="19"/>
        <v>-3.6194309099686584E-9</v>
      </c>
      <c r="X141" s="1">
        <f t="shared" si="19"/>
        <v>4.8092092367749652E-10</v>
      </c>
      <c r="Y141" s="1">
        <f t="shared" si="19"/>
        <v>-6.0560412611240294E-11</v>
      </c>
      <c r="Z141" s="1">
        <f t="shared" si="19"/>
        <v>7.2471186282703078E-12</v>
      </c>
      <c r="AG141">
        <v>129</v>
      </c>
      <c r="AH141">
        <f t="shared" ca="1" si="14"/>
        <v>21.943000000000001</v>
      </c>
      <c r="AI141">
        <f t="shared" ca="1" si="15"/>
        <v>1.3468E-3</v>
      </c>
      <c r="AL141">
        <v>0</v>
      </c>
      <c r="AM141">
        <v>0.79171999999999998</v>
      </c>
      <c r="AN141">
        <v>-2.7610000000000001</v>
      </c>
      <c r="AO141" s="2">
        <v>-1.7980000000000001E-7</v>
      </c>
      <c r="AP141" s="2">
        <v>-5.6070000000000002E-9</v>
      </c>
      <c r="AQ141" s="2">
        <v>-4.7909999999999997E-9</v>
      </c>
      <c r="AR141">
        <v>0.76097000000000004</v>
      </c>
      <c r="AS141">
        <v>21.372</v>
      </c>
      <c r="AT141" s="2">
        <v>9.9999999999999995E-7</v>
      </c>
      <c r="AU141">
        <v>-2.7610000000000001</v>
      </c>
      <c r="AX141">
        <v>0</v>
      </c>
      <c r="AY141">
        <v>0.79805999999999999</v>
      </c>
      <c r="AZ141">
        <v>-2.7086999999999999</v>
      </c>
      <c r="BA141" s="2">
        <v>-1.7422000000000001E-7</v>
      </c>
      <c r="BB141" s="2">
        <v>-5.4452999999999998E-9</v>
      </c>
      <c r="BC141" s="2">
        <v>-4.1541E-9</v>
      </c>
      <c r="BD141">
        <v>0.70865</v>
      </c>
      <c r="BE141">
        <v>21.943000000000001</v>
      </c>
      <c r="BF141" s="2">
        <v>9.9999999999999995E-7</v>
      </c>
      <c r="BG141">
        <v>-2.7086999999999999</v>
      </c>
      <c r="BJ141">
        <v>0</v>
      </c>
      <c r="BK141">
        <v>0.86367000000000005</v>
      </c>
      <c r="BL141">
        <v>-2.3620999999999999</v>
      </c>
      <c r="BM141" s="2">
        <v>-1.6675999999999999E-7</v>
      </c>
      <c r="BN141" s="2">
        <v>-5.2687000000000002E-9</v>
      </c>
      <c r="BO141" s="2">
        <v>-3.3836000000000002E-9</v>
      </c>
      <c r="BP141">
        <v>0.36214000000000002</v>
      </c>
      <c r="BQ141">
        <v>20.75</v>
      </c>
      <c r="BR141" s="2">
        <v>9.9999999999999995E-7</v>
      </c>
      <c r="BS141">
        <v>-2.3620999999999999</v>
      </c>
      <c r="BV141" s="2">
        <v>0</v>
      </c>
      <c r="BW141">
        <v>0.93271999999999999</v>
      </c>
      <c r="BX141">
        <v>-2.0257000000000001</v>
      </c>
      <c r="BY141" s="2">
        <v>-3.5249E-8</v>
      </c>
      <c r="BZ141" s="2">
        <v>-1.2937E-9</v>
      </c>
      <c r="CA141" s="2">
        <v>-2.8067000000000002E-10</v>
      </c>
      <c r="CB141">
        <v>2.5652999999999999E-2</v>
      </c>
      <c r="CC141">
        <v>24.443999999999999</v>
      </c>
      <c r="CD141" s="2">
        <v>9.9999999999999995E-7</v>
      </c>
      <c r="CE141">
        <v>-2.0257000000000001</v>
      </c>
      <c r="CH141" s="2">
        <v>1.7763999999999998E-15</v>
      </c>
      <c r="CI141">
        <v>0.95299999999999996</v>
      </c>
      <c r="CJ141">
        <v>-2.0013000000000001</v>
      </c>
      <c r="CK141" s="2">
        <v>-4.0270000000000003E-9</v>
      </c>
      <c r="CL141" s="2">
        <v>-1.8415999999999999E-10</v>
      </c>
      <c r="CM141" s="2">
        <v>-7.2341000000000001E-11</v>
      </c>
      <c r="CN141">
        <v>1.3468E-3</v>
      </c>
      <c r="CO141">
        <v>21.943000000000001</v>
      </c>
      <c r="CP141" s="2">
        <v>9.9999999999999995E-7</v>
      </c>
      <c r="CQ141">
        <v>-2.0013000000000001</v>
      </c>
      <c r="CT141" s="2">
        <v>6.6174000000000002E-24</v>
      </c>
      <c r="CU141">
        <v>0.95408999999999999</v>
      </c>
      <c r="CV141">
        <v>-2</v>
      </c>
      <c r="CW141" s="2">
        <v>-5.8610999999999997E-17</v>
      </c>
      <c r="CX141" s="2">
        <v>-5.1705000000000003E-18</v>
      </c>
      <c r="CY141" s="2">
        <v>-2.6515999999999998E-18</v>
      </c>
      <c r="CZ141">
        <v>0</v>
      </c>
      <c r="DA141">
        <v>33.905999999999999</v>
      </c>
      <c r="DB141" s="2">
        <v>9.9999999999999995E-7</v>
      </c>
      <c r="DC141">
        <v>-2</v>
      </c>
    </row>
    <row r="142" spans="4:107" x14ac:dyDescent="0.25">
      <c r="D142">
        <v>121</v>
      </c>
      <c r="E142">
        <v>60.5</v>
      </c>
      <c r="F142" s="2">
        <f>E142^2*$G$12/(4*$F$12*$E$12)</f>
        <v>2.4401666666666664</v>
      </c>
      <c r="G142">
        <f t="shared" si="18"/>
        <v>2.6964316783857245E-2</v>
      </c>
      <c r="H142" s="2">
        <f>$D$12/(4*PI()*$E$12)*G142</f>
        <v>4.9670188694984239E-3</v>
      </c>
      <c r="I142" s="1">
        <f t="shared" si="20"/>
        <v>-1.4886033402777774</v>
      </c>
      <c r="J142" s="1">
        <f t="shared" si="20"/>
        <v>0.80720894462988657</v>
      </c>
      <c r="K142" s="1">
        <f t="shared" si="20"/>
        <v>-0.3693233174476927</v>
      </c>
      <c r="L142" s="1">
        <f t="shared" si="20"/>
        <v>0.14419367175337783</v>
      </c>
      <c r="M142" s="1">
        <f t="shared" si="20"/>
        <v>-4.8868971021787146E-2</v>
      </c>
      <c r="N142" s="1">
        <f t="shared" si="20"/>
        <v>1.4601849076122152E-2</v>
      </c>
      <c r="O142" s="1">
        <f t="shared" si="20"/>
        <v>-3.8971346517305484E-3</v>
      </c>
      <c r="P142" s="1">
        <f t="shared" si="20"/>
        <v>9.3922548865822144E-4</v>
      </c>
      <c r="Q142" s="1">
        <f t="shared" si="20"/>
        <v>-2.0626800569167528E-4</v>
      </c>
      <c r="R142" s="1">
        <f t="shared" si="20"/>
        <v>4.1597381147821178E-5</v>
      </c>
      <c r="S142" s="1">
        <f t="shared" si="19"/>
        <v>-7.7538192491177639E-6</v>
      </c>
      <c r="T142" s="1">
        <f t="shared" si="19"/>
        <v>1.3434753565246527E-6</v>
      </c>
      <c r="U142" s="1">
        <f t="shared" si="19"/>
        <v>-2.1743851618486966E-7</v>
      </c>
      <c r="V142" s="1">
        <f t="shared" si="19"/>
        <v>3.3014253641835158E-8</v>
      </c>
      <c r="W142" s="1">
        <f t="shared" si="19"/>
        <v>-4.72032898017684E-9</v>
      </c>
      <c r="X142" s="1">
        <f t="shared" si="19"/>
        <v>6.3769630079602407E-10</v>
      </c>
      <c r="Y142" s="1">
        <f t="shared" si="19"/>
        <v>-8.1646448651866236E-11</v>
      </c>
      <c r="Z142" s="1">
        <f t="shared" si="19"/>
        <v>9.9339528092407776E-12</v>
      </c>
      <c r="AG142">
        <v>130</v>
      </c>
      <c r="AH142">
        <f t="shared" ca="1" si="14"/>
        <v>21.943000000000001</v>
      </c>
      <c r="AI142">
        <f t="shared" ca="1" si="15"/>
        <v>1.3468E-3</v>
      </c>
      <c r="AL142">
        <v>0</v>
      </c>
      <c r="AM142">
        <v>0.79700000000000004</v>
      </c>
      <c r="AN142">
        <v>-2.7479</v>
      </c>
      <c r="AO142" s="2">
        <v>-1.7707000000000001E-7</v>
      </c>
      <c r="AP142" s="2">
        <v>-5.5307000000000004E-9</v>
      </c>
      <c r="AQ142" s="2">
        <v>-4.5654E-9</v>
      </c>
      <c r="AR142">
        <v>0.74790999999999996</v>
      </c>
      <c r="AS142">
        <v>21.943000000000001</v>
      </c>
      <c r="AT142" s="2">
        <v>9.9999999999999995E-7</v>
      </c>
      <c r="AU142">
        <v>-2.7479</v>
      </c>
      <c r="AX142" s="2">
        <v>2.2736999999999999E-13</v>
      </c>
      <c r="AY142">
        <v>0.79805999999999999</v>
      </c>
      <c r="AZ142">
        <v>-2.7086999999999999</v>
      </c>
      <c r="BA142" s="2">
        <v>-1.7422000000000001E-7</v>
      </c>
      <c r="BB142" s="2">
        <v>-5.4452999999999998E-9</v>
      </c>
      <c r="BC142" s="2">
        <v>-4.1541E-9</v>
      </c>
      <c r="BD142">
        <v>0.70865</v>
      </c>
      <c r="BE142">
        <v>21.943000000000001</v>
      </c>
      <c r="BF142" s="2">
        <v>9.9999999999999995E-7</v>
      </c>
      <c r="BG142">
        <v>-2.7086999999999999</v>
      </c>
      <c r="BJ142">
        <v>0</v>
      </c>
      <c r="BK142">
        <v>0.84846999999999995</v>
      </c>
      <c r="BL142">
        <v>-2.3468</v>
      </c>
      <c r="BM142" s="2">
        <v>-1.5375000000000001E-7</v>
      </c>
      <c r="BN142" s="2">
        <v>-4.9064000000000003E-9</v>
      </c>
      <c r="BO142" s="2">
        <v>-3.0787000000000001E-9</v>
      </c>
      <c r="BP142">
        <v>0.34677000000000002</v>
      </c>
      <c r="BQ142">
        <v>21.577000000000002</v>
      </c>
      <c r="BR142" s="2">
        <v>9.9999999999999995E-7</v>
      </c>
      <c r="BS142">
        <v>-2.3468</v>
      </c>
      <c r="BV142" s="2">
        <v>2.8422E-14</v>
      </c>
      <c r="BW142">
        <v>0.93267999999999995</v>
      </c>
      <c r="BX142">
        <v>-2.0253999999999999</v>
      </c>
      <c r="BY142" s="2">
        <v>-3.4832999999999998E-8</v>
      </c>
      <c r="BZ142" s="2">
        <v>-1.2806999999999999E-9</v>
      </c>
      <c r="CA142" s="2">
        <v>-2.7851999999999999E-10</v>
      </c>
      <c r="CB142">
        <v>2.5375000000000002E-2</v>
      </c>
      <c r="CC142">
        <v>24.510999999999999</v>
      </c>
      <c r="CD142" s="2">
        <v>9.9999999999999995E-7</v>
      </c>
      <c r="CE142">
        <v>-2.0253999999999999</v>
      </c>
      <c r="CH142" s="2">
        <v>-1.7763999999999998E-15</v>
      </c>
      <c r="CI142">
        <v>0.95299999999999996</v>
      </c>
      <c r="CJ142">
        <v>-2.0013000000000001</v>
      </c>
      <c r="CK142" s="2">
        <v>-4.0270000000000003E-9</v>
      </c>
      <c r="CL142" s="2">
        <v>-1.8415999999999999E-10</v>
      </c>
      <c r="CM142" s="2">
        <v>-7.2341000000000001E-11</v>
      </c>
      <c r="CN142">
        <v>1.3468E-3</v>
      </c>
      <c r="CO142">
        <v>21.943000000000001</v>
      </c>
      <c r="CP142" s="2">
        <v>9.9999999999999995E-7</v>
      </c>
      <c r="CQ142">
        <v>-2.0013000000000001</v>
      </c>
      <c r="CT142" s="2">
        <v>1.3235000000000001E-23</v>
      </c>
      <c r="CU142">
        <v>0.95408999999999999</v>
      </c>
      <c r="CV142">
        <v>-2</v>
      </c>
      <c r="CW142" s="2">
        <v>-5.8610999999999997E-17</v>
      </c>
      <c r="CX142" s="2">
        <v>-5.1705000000000003E-18</v>
      </c>
      <c r="CY142" s="2">
        <v>-2.6515999999999998E-18</v>
      </c>
      <c r="CZ142">
        <v>0</v>
      </c>
      <c r="DA142">
        <v>33.905999999999999</v>
      </c>
      <c r="DB142" s="2">
        <v>9.9999999999999995E-7</v>
      </c>
      <c r="DC142">
        <v>-2</v>
      </c>
    </row>
    <row r="143" spans="4:107" x14ac:dyDescent="0.25">
      <c r="D143">
        <v>122</v>
      </c>
      <c r="E143">
        <v>61</v>
      </c>
      <c r="F143" s="2">
        <f>E143^2*$G$12/(4*$F$12*$E$12)</f>
        <v>2.4806666666666666</v>
      </c>
      <c r="G143">
        <f t="shared" si="18"/>
        <v>2.5558383879249913E-2</v>
      </c>
      <c r="H143" s="2">
        <f>$D$12/(4*PI()*$E$12)*G143</f>
        <v>4.708036032202355E-3</v>
      </c>
      <c r="I143" s="1">
        <f t="shared" si="20"/>
        <v>-1.5384267777777776</v>
      </c>
      <c r="J143" s="1">
        <f t="shared" si="20"/>
        <v>0.84807200594238674</v>
      </c>
      <c r="K143" s="1">
        <f t="shared" si="20"/>
        <v>-0.39445949176395256</v>
      </c>
      <c r="L143" s="1">
        <f t="shared" si="20"/>
        <v>0.15656360201105787</v>
      </c>
      <c r="M143" s="1">
        <f t="shared" si="20"/>
        <v>-5.3941959544735761E-2</v>
      </c>
      <c r="N143" s="1">
        <f t="shared" si="20"/>
        <v>1.6385145425792797E-2</v>
      </c>
      <c r="O143" s="1">
        <f t="shared" si="20"/>
        <v>-4.4456654469335931E-3</v>
      </c>
      <c r="P143" s="1">
        <f t="shared" si="20"/>
        <v>1.0892063294182649E-3</v>
      </c>
      <c r="Q143" s="1">
        <f t="shared" si="20"/>
        <v>-2.4317620510592183E-4</v>
      </c>
      <c r="R143" s="1">
        <f t="shared" si="20"/>
        <v>4.9854471581219564E-5</v>
      </c>
      <c r="S143" s="1">
        <f t="shared" si="19"/>
        <v>-9.4471915569023046E-6</v>
      </c>
      <c r="T143" s="1">
        <f t="shared" si="19"/>
        <v>1.6640473270169689E-6</v>
      </c>
      <c r="U143" s="1">
        <f t="shared" si="19"/>
        <v>-2.7379238554350964E-7</v>
      </c>
      <c r="V143" s="1">
        <f t="shared" si="19"/>
        <v>4.2260564540751389E-8</v>
      </c>
      <c r="W143" s="1">
        <f t="shared" si="19"/>
        <v>-6.1426390881303072E-9</v>
      </c>
      <c r="X143" s="1">
        <f t="shared" si="19"/>
        <v>8.4361744117860664E-10</v>
      </c>
      <c r="Y143" s="1">
        <f t="shared" si="19"/>
        <v>-1.0980392690665661E-10</v>
      </c>
      <c r="Z143" s="1">
        <f t="shared" si="19"/>
        <v>1.3581620344144128E-11</v>
      </c>
      <c r="AG143">
        <v>131</v>
      </c>
      <c r="AH143">
        <f t="shared" ca="1" si="14"/>
        <v>21.946000000000002</v>
      </c>
      <c r="AI143">
        <f t="shared" ca="1" si="15"/>
        <v>1.3456E-3</v>
      </c>
      <c r="AL143">
        <v>0</v>
      </c>
      <c r="AM143">
        <v>0.79700000000000004</v>
      </c>
      <c r="AN143">
        <v>-2.7479</v>
      </c>
      <c r="AO143" s="2">
        <v>-1.7707000000000001E-7</v>
      </c>
      <c r="AP143" s="2">
        <v>-5.5307000000000004E-9</v>
      </c>
      <c r="AQ143" s="2">
        <v>-4.5654E-9</v>
      </c>
      <c r="AR143">
        <v>0.74790999999999996</v>
      </c>
      <c r="AS143">
        <v>21.943000000000001</v>
      </c>
      <c r="AT143" s="2">
        <v>9.9999999999999995E-7</v>
      </c>
      <c r="AU143">
        <v>-2.7479</v>
      </c>
      <c r="AX143">
        <v>0</v>
      </c>
      <c r="AY143">
        <v>0.79076999999999997</v>
      </c>
      <c r="AZ143">
        <v>-2.6981000000000002</v>
      </c>
      <c r="BA143" s="2">
        <v>-1.6758E-7</v>
      </c>
      <c r="BB143" s="2">
        <v>-5.1417999999999998E-9</v>
      </c>
      <c r="BC143" s="2">
        <v>-3.7821999999999996E-9</v>
      </c>
      <c r="BD143">
        <v>0.69813000000000003</v>
      </c>
      <c r="BE143">
        <v>22.439</v>
      </c>
      <c r="BF143" s="2">
        <v>9.9999999999999995E-7</v>
      </c>
      <c r="BG143">
        <v>-2.6981000000000002</v>
      </c>
      <c r="BJ143" s="2">
        <v>4.5474999999999996E-13</v>
      </c>
      <c r="BK143">
        <v>0.84440000000000004</v>
      </c>
      <c r="BL143">
        <v>-2.34</v>
      </c>
      <c r="BM143" s="2">
        <v>-1.5076999999999999E-7</v>
      </c>
      <c r="BN143" s="2">
        <v>-4.8224999999999998E-9</v>
      </c>
      <c r="BO143" s="2">
        <v>-3.0074000000000002E-9</v>
      </c>
      <c r="BP143">
        <v>0.33999000000000001</v>
      </c>
      <c r="BQ143">
        <v>21.943000000000001</v>
      </c>
      <c r="BR143" s="2">
        <v>9.9999999999999995E-7</v>
      </c>
      <c r="BS143">
        <v>-2.34</v>
      </c>
      <c r="BV143">
        <v>0</v>
      </c>
      <c r="BW143">
        <v>0.93267999999999995</v>
      </c>
      <c r="BX143">
        <v>-2.0253999999999999</v>
      </c>
      <c r="BY143" s="2">
        <v>-3.4832999999999998E-8</v>
      </c>
      <c r="BZ143" s="2">
        <v>-1.2806999999999999E-9</v>
      </c>
      <c r="CA143" s="2">
        <v>-2.7851E-10</v>
      </c>
      <c r="CB143">
        <v>2.5375000000000002E-2</v>
      </c>
      <c r="CC143">
        <v>24.510999999999999</v>
      </c>
      <c r="CD143" s="2">
        <v>9.9999999999999995E-7</v>
      </c>
      <c r="CE143">
        <v>-2.0253999999999999</v>
      </c>
      <c r="CH143">
        <v>0</v>
      </c>
      <c r="CI143">
        <v>0.95299999999999996</v>
      </c>
      <c r="CJ143">
        <v>-2.0013000000000001</v>
      </c>
      <c r="CK143" s="2">
        <v>-4.0234E-9</v>
      </c>
      <c r="CL143" s="2">
        <v>-1.8399E-10</v>
      </c>
      <c r="CM143" s="2">
        <v>-7.2312999999999994E-11</v>
      </c>
      <c r="CN143">
        <v>1.3456E-3</v>
      </c>
      <c r="CO143">
        <v>21.946000000000002</v>
      </c>
      <c r="CP143" s="2">
        <v>9.9999999999999995E-7</v>
      </c>
      <c r="CQ143">
        <v>-2.0013000000000001</v>
      </c>
      <c r="CT143">
        <v>0</v>
      </c>
      <c r="CU143">
        <v>0.95408999999999999</v>
      </c>
      <c r="CV143">
        <v>-2</v>
      </c>
      <c r="CW143" s="2">
        <v>-1.2202E-17</v>
      </c>
      <c r="CX143" s="2">
        <v>-1.6227999999999999E-18</v>
      </c>
      <c r="CY143" s="2">
        <v>-5.7721000000000003E-19</v>
      </c>
      <c r="CZ143">
        <v>0</v>
      </c>
      <c r="DA143">
        <v>35.756999999999998</v>
      </c>
      <c r="DB143" s="2">
        <v>9.9999999999999995E-7</v>
      </c>
      <c r="DC143">
        <v>-2</v>
      </c>
    </row>
    <row r="144" spans="4:107" x14ac:dyDescent="0.25">
      <c r="D144">
        <v>123</v>
      </c>
      <c r="E144">
        <v>61.5</v>
      </c>
      <c r="F144" s="2">
        <f>E144^2*$G$12/(4*$F$12*$E$12)</f>
        <v>2.5214999999999996</v>
      </c>
      <c r="G144">
        <f t="shared" si="18"/>
        <v>2.4219496874615443E-2</v>
      </c>
      <c r="H144" s="2">
        <f>$D$12/(4*PI()*$E$12)*G144</f>
        <v>4.461403526381664E-3</v>
      </c>
      <c r="I144" s="1">
        <f t="shared" si="20"/>
        <v>-1.5894905624999995</v>
      </c>
      <c r="J144" s="1">
        <f t="shared" si="20"/>
        <v>0.89064454518749969</v>
      </c>
      <c r="K144" s="1">
        <f t="shared" si="20"/>
        <v>-0.42108004137942751</v>
      </c>
      <c r="L144" s="1">
        <f t="shared" si="20"/>
        <v>0.1698805318941162</v>
      </c>
      <c r="M144" s="1">
        <f t="shared" si="20"/>
        <v>-5.9493577940418596E-2</v>
      </c>
      <c r="N144" s="1">
        <f t="shared" si="20"/>
        <v>1.8368945727767205E-2</v>
      </c>
      <c r="O144" s="1">
        <f t="shared" si="20"/>
        <v>-5.0659543213742962E-3</v>
      </c>
      <c r="P144" s="1">
        <f t="shared" si="20"/>
        <v>1.2616102539600284E-3</v>
      </c>
      <c r="Q144" s="1">
        <f t="shared" si="20"/>
        <v>-2.8630352298241894E-4</v>
      </c>
      <c r="R144" s="1">
        <f t="shared" si="20"/>
        <v>5.9662341586790861E-5</v>
      </c>
      <c r="S144" s="1">
        <f t="shared" si="19"/>
        <v>-1.1491837065430725E-5</v>
      </c>
      <c r="T144" s="1">
        <f t="shared" si="19"/>
        <v>2.0575148279633305E-6</v>
      </c>
      <c r="U144" s="1">
        <f t="shared" si="19"/>
        <v>-3.4410360868991821E-7</v>
      </c>
      <c r="V144" s="1">
        <f t="shared" si="19"/>
        <v>5.3987562179390235E-8</v>
      </c>
      <c r="W144" s="1">
        <f t="shared" si="19"/>
        <v>-7.976345978632761E-9</v>
      </c>
      <c r="X144" s="1">
        <f t="shared" si="19"/>
        <v>1.1134868586919033E-9</v>
      </c>
      <c r="Y144" s="1">
        <f t="shared" si="19"/>
        <v>-1.4731534241128945E-10</v>
      </c>
      <c r="Z144" s="1">
        <f t="shared" si="19"/>
        <v>1.8521333645488069E-11</v>
      </c>
      <c r="AG144">
        <v>132</v>
      </c>
      <c r="AH144">
        <f t="shared" ref="AH144:AH207" ca="1" si="21">INDIRECT("Z"&amp;12+$AG144&amp;"S"&amp;$AH$11,FALSE)</f>
        <v>23.196000000000002</v>
      </c>
      <c r="AI144">
        <f t="shared" ref="AI144:AI207" ca="1" si="22">INDIRECT("Z"&amp;12+$AG144&amp;"S"&amp;$AI$11,FALSE)</f>
        <v>9.1385999999999995E-4</v>
      </c>
      <c r="AL144">
        <v>0</v>
      </c>
      <c r="AM144">
        <v>0.78676999999999997</v>
      </c>
      <c r="AN144">
        <v>-2.7351999999999999</v>
      </c>
      <c r="AO144" s="2">
        <v>-1.6873999999999999E-7</v>
      </c>
      <c r="AP144" s="2">
        <v>-5.1557000000000003E-9</v>
      </c>
      <c r="AQ144" s="2">
        <v>-4.1670999999999998E-9</v>
      </c>
      <c r="AR144">
        <v>0.73519999999999996</v>
      </c>
      <c r="AS144">
        <v>22.532</v>
      </c>
      <c r="AT144" s="2">
        <v>9.9999999999999995E-7</v>
      </c>
      <c r="AU144">
        <v>-2.7351999999999999</v>
      </c>
      <c r="AX144">
        <v>0</v>
      </c>
      <c r="AY144">
        <v>0.80623</v>
      </c>
      <c r="AZ144">
        <v>-2.6821000000000002</v>
      </c>
      <c r="BA144" s="2">
        <v>-1.6572999999999999E-7</v>
      </c>
      <c r="BB144" s="2">
        <v>-4.9881000000000002E-9</v>
      </c>
      <c r="BC144" s="2">
        <v>-3.4455000000000001E-9</v>
      </c>
      <c r="BD144">
        <v>0.68213000000000001</v>
      </c>
      <c r="BE144">
        <v>23.196000000000002</v>
      </c>
      <c r="BF144" s="2">
        <v>9.9999999999999995E-7</v>
      </c>
      <c r="BG144">
        <v>-2.6821000000000002</v>
      </c>
      <c r="BJ144">
        <v>0</v>
      </c>
      <c r="BK144">
        <v>0.84440000000000004</v>
      </c>
      <c r="BL144">
        <v>-2.34</v>
      </c>
      <c r="BM144" s="2">
        <v>-1.5076999999999999E-7</v>
      </c>
      <c r="BN144" s="2">
        <v>-4.8224999999999998E-9</v>
      </c>
      <c r="BO144" s="2">
        <v>-3.0074000000000002E-9</v>
      </c>
      <c r="BP144">
        <v>0.33999000000000001</v>
      </c>
      <c r="BQ144">
        <v>21.943000000000001</v>
      </c>
      <c r="BR144" s="2">
        <v>9.9999999999999995E-7</v>
      </c>
      <c r="BS144">
        <v>-2.34</v>
      </c>
      <c r="BV144" s="2">
        <v>0</v>
      </c>
      <c r="BW144">
        <v>0.93267999999999995</v>
      </c>
      <c r="BX144">
        <v>-2.0253999999999999</v>
      </c>
      <c r="BY144" s="2">
        <v>-3.4832999999999998E-8</v>
      </c>
      <c r="BZ144" s="2">
        <v>-1.2806999999999999E-9</v>
      </c>
      <c r="CA144" s="2">
        <v>-2.7851E-10</v>
      </c>
      <c r="CB144">
        <v>2.5375000000000002E-2</v>
      </c>
      <c r="CC144">
        <v>24.510999999999999</v>
      </c>
      <c r="CD144" s="2">
        <v>9.9999999999999995E-7</v>
      </c>
      <c r="CE144">
        <v>-2.0253999999999999</v>
      </c>
      <c r="CH144" s="2">
        <v>-1.7763999999999998E-15</v>
      </c>
      <c r="CI144">
        <v>0.95333999999999997</v>
      </c>
      <c r="CJ144">
        <v>-2.0009000000000001</v>
      </c>
      <c r="CK144" s="2">
        <v>-2.7551000000000001E-9</v>
      </c>
      <c r="CL144" s="2">
        <v>-1.2484999999999999E-10</v>
      </c>
      <c r="CM144" s="2">
        <v>-4.9181000000000001E-11</v>
      </c>
      <c r="CN144">
        <v>9.1385999999999995E-4</v>
      </c>
      <c r="CO144">
        <v>23.196000000000002</v>
      </c>
      <c r="CP144" s="2">
        <v>9.9999999999999995E-7</v>
      </c>
      <c r="CQ144">
        <v>-2.0009000000000001</v>
      </c>
      <c r="CT144">
        <v>0</v>
      </c>
      <c r="CU144">
        <v>0.95408999999999999</v>
      </c>
      <c r="CV144">
        <v>-2</v>
      </c>
      <c r="CW144" s="2">
        <v>-2.2641999999999999E-18</v>
      </c>
      <c r="CX144" s="2">
        <v>-2.5626999999999999E-19</v>
      </c>
      <c r="CY144" s="2">
        <v>-1.0003999999999999E-19</v>
      </c>
      <c r="CZ144">
        <v>0</v>
      </c>
      <c r="DA144">
        <v>37.700000000000003</v>
      </c>
      <c r="DB144" s="2">
        <v>9.9999999999999995E-7</v>
      </c>
      <c r="DC144">
        <v>-2</v>
      </c>
    </row>
    <row r="145" spans="4:107" x14ac:dyDescent="0.25">
      <c r="D145">
        <v>124</v>
      </c>
      <c r="E145">
        <v>62</v>
      </c>
      <c r="F145" s="2">
        <f>E145^2*$G$12/(4*$F$12*$E$12)</f>
        <v>2.562666666666666</v>
      </c>
      <c r="G145">
        <f t="shared" si="18"/>
        <v>2.294479847887021E-2</v>
      </c>
      <c r="H145" s="2">
        <f>$D$12/(4*PI()*$E$12)*G145</f>
        <v>4.2265950187032348E-3</v>
      </c>
      <c r="I145" s="1">
        <f t="shared" si="20"/>
        <v>-1.6418151111111103</v>
      </c>
      <c r="J145" s="1">
        <f t="shared" si="20"/>
        <v>0.93498330179423794</v>
      </c>
      <c r="K145" s="1">
        <f t="shared" si="20"/>
        <v>-0.44925947651213122</v>
      </c>
      <c r="L145" s="1">
        <f t="shared" si="20"/>
        <v>0.18420836562268075</v>
      </c>
      <c r="M145" s="1">
        <f t="shared" si="20"/>
        <v>-6.556453309755414E-2</v>
      </c>
      <c r="N145" s="1">
        <f t="shared" si="20"/>
        <v>2.0573882875673306E-2</v>
      </c>
      <c r="O145" s="1">
        <f t="shared" si="20"/>
        <v>-5.7666879210272626E-3</v>
      </c>
      <c r="P145" s="1">
        <f t="shared" si="20"/>
        <v>1.4595653246702084E-3</v>
      </c>
      <c r="Q145" s="1">
        <f t="shared" si="20"/>
        <v>-3.3663414648193681E-4</v>
      </c>
      <c r="R145" s="1">
        <f t="shared" si="20"/>
        <v>7.1295959177772162E-5</v>
      </c>
      <c r="S145" s="1">
        <f t="shared" si="19"/>
        <v>-1.3956844156819062E-5</v>
      </c>
      <c r="T145" s="1">
        <f t="shared" si="19"/>
        <v>2.5396501272810629E-6</v>
      </c>
      <c r="U145" s="1">
        <f t="shared" si="19"/>
        <v>-4.3167141551186825E-7</v>
      </c>
      <c r="V145" s="1">
        <f t="shared" si="19"/>
        <v>6.883208562129391E-8</v>
      </c>
      <c r="W145" s="1">
        <f t="shared" si="19"/>
        <v>-1.0335567856572411E-8</v>
      </c>
      <c r="X145" s="1">
        <f t="shared" si="19"/>
        <v>1.466387002192917E-9</v>
      </c>
      <c r="Y145" s="1">
        <f t="shared" si="19"/>
        <v>-1.9717172390803025E-10</v>
      </c>
      <c r="Z145" s="1">
        <f t="shared" si="19"/>
        <v>2.5194286095372902E-11</v>
      </c>
      <c r="AG145">
        <v>133</v>
      </c>
      <c r="AH145">
        <f t="shared" ca="1" si="21"/>
        <v>24.51</v>
      </c>
      <c r="AI145">
        <f t="shared" ca="1" si="22"/>
        <v>6.0820999999999998E-4</v>
      </c>
      <c r="AL145" s="2">
        <v>2.2736999999999999E-13</v>
      </c>
      <c r="AM145">
        <v>0.79612000000000005</v>
      </c>
      <c r="AN145">
        <v>-2.7208999999999999</v>
      </c>
      <c r="AO145" s="2">
        <v>-1.6661000000000001E-7</v>
      </c>
      <c r="AP145" s="2">
        <v>-5.0123000000000002E-9</v>
      </c>
      <c r="AQ145" s="2">
        <v>-3.9106000000000001E-9</v>
      </c>
      <c r="AR145">
        <v>0.72091000000000005</v>
      </c>
      <c r="AS145">
        <v>23.196000000000002</v>
      </c>
      <c r="AT145" s="2">
        <v>9.9999999999999995E-7</v>
      </c>
      <c r="AU145">
        <v>-2.7208999999999999</v>
      </c>
      <c r="AX145">
        <v>0</v>
      </c>
      <c r="AY145">
        <v>0.82530000000000003</v>
      </c>
      <c r="AZ145">
        <v>-2.6646000000000001</v>
      </c>
      <c r="BA145" s="2">
        <v>-1.6369999999999999E-7</v>
      </c>
      <c r="BB145" s="2">
        <v>-4.9544999999999998E-9</v>
      </c>
      <c r="BC145" s="2">
        <v>-3.0711999999999999E-9</v>
      </c>
      <c r="BD145">
        <v>0.66456000000000004</v>
      </c>
      <c r="BE145">
        <v>24.077999999999999</v>
      </c>
      <c r="BF145" s="2">
        <v>9.9999999999999995E-7</v>
      </c>
      <c r="BG145">
        <v>-2.6646000000000001</v>
      </c>
      <c r="BJ145">
        <v>0</v>
      </c>
      <c r="BK145">
        <v>0.83076000000000005</v>
      </c>
      <c r="BL145">
        <v>-2.3260000000000001</v>
      </c>
      <c r="BM145" s="2">
        <v>-1.3969999999999999E-7</v>
      </c>
      <c r="BN145" s="2">
        <v>-4.3536000000000004E-9</v>
      </c>
      <c r="BO145" s="2">
        <v>-2.7228000000000002E-9</v>
      </c>
      <c r="BP145">
        <v>0.32596000000000003</v>
      </c>
      <c r="BQ145">
        <v>22.76</v>
      </c>
      <c r="BR145" s="2">
        <v>9.9999999999999995E-7</v>
      </c>
      <c r="BS145">
        <v>-2.3260000000000001</v>
      </c>
      <c r="BV145" s="2">
        <v>-2.8422E-14</v>
      </c>
      <c r="BW145">
        <v>0.93264999999999998</v>
      </c>
      <c r="BX145">
        <v>-2.0251000000000001</v>
      </c>
      <c r="BY145" s="2">
        <v>-3.4470999999999998E-8</v>
      </c>
      <c r="BZ145" s="2">
        <v>-1.2681E-9</v>
      </c>
      <c r="CA145" s="2">
        <v>-2.771E-10</v>
      </c>
      <c r="CB145">
        <v>2.5141E-2</v>
      </c>
      <c r="CC145">
        <v>24.581</v>
      </c>
      <c r="CD145" s="2">
        <v>9.9999999999999995E-7</v>
      </c>
      <c r="CE145">
        <v>-2.0251000000000001</v>
      </c>
      <c r="CH145" s="2">
        <v>-8.8817999999999997E-16</v>
      </c>
      <c r="CI145">
        <v>0.9536</v>
      </c>
      <c r="CJ145">
        <v>-2.0005999999999999</v>
      </c>
      <c r="CK145" s="2">
        <v>-1.8276E-9</v>
      </c>
      <c r="CL145" s="2">
        <v>-8.5306000000000005E-11</v>
      </c>
      <c r="CM145" s="2">
        <v>-3.2101E-11</v>
      </c>
      <c r="CN145">
        <v>6.0820999999999998E-4</v>
      </c>
      <c r="CO145">
        <v>24.51</v>
      </c>
      <c r="CP145" s="2">
        <v>9.9999999999999995E-7</v>
      </c>
      <c r="CQ145">
        <v>-2.0005999999999999</v>
      </c>
      <c r="CT145">
        <v>0</v>
      </c>
      <c r="CU145">
        <v>0.95408999999999999</v>
      </c>
      <c r="CV145">
        <v>-2</v>
      </c>
      <c r="CW145" s="2">
        <v>-4.2883000000000002E-19</v>
      </c>
      <c r="CX145" s="2">
        <v>-4.4072000000000003E-20</v>
      </c>
      <c r="CY145" s="2">
        <v>-1.8317999999999999E-20</v>
      </c>
      <c r="CZ145">
        <v>0</v>
      </c>
      <c r="DA145">
        <v>39.74</v>
      </c>
      <c r="DB145" s="2">
        <v>9.9999999999999995E-7</v>
      </c>
      <c r="DC145">
        <v>-2</v>
      </c>
    </row>
    <row r="146" spans="4:107" x14ac:dyDescent="0.25">
      <c r="D146">
        <v>125</v>
      </c>
      <c r="E146">
        <v>62.5</v>
      </c>
      <c r="F146" s="2">
        <f>E146^2*$G$12/(4*$F$12*$E$12)</f>
        <v>2.6041666666666661</v>
      </c>
      <c r="G146">
        <f t="shared" si="18"/>
        <v>2.1731536278113195E-2</v>
      </c>
      <c r="H146" s="2">
        <f>$D$12/(4*PI()*$E$12)*G146</f>
        <v>4.003103494956672E-3</v>
      </c>
      <c r="I146" s="1">
        <f t="shared" si="20"/>
        <v>-1.6954210069444438</v>
      </c>
      <c r="J146" s="1">
        <f t="shared" si="20"/>
        <v>0.98114641605581221</v>
      </c>
      <c r="K146" s="1">
        <f t="shared" si="20"/>
        <v>-0.47907539846475194</v>
      </c>
      <c r="L146" s="1">
        <f t="shared" si="20"/>
        <v>0.19961474936031326</v>
      </c>
      <c r="M146" s="1">
        <f t="shared" si="20"/>
        <v>-7.2198621730437368E-2</v>
      </c>
      <c r="N146" s="1">
        <f t="shared" si="20"/>
        <v>2.3022519684450685E-2</v>
      </c>
      <c r="O146" s="1">
        <f t="shared" si="20"/>
        <v>-6.5575210689760239E-3</v>
      </c>
      <c r="P146" s="1">
        <f t="shared" si="20"/>
        <v>1.6866052132139975E-3</v>
      </c>
      <c r="Q146" s="1">
        <f t="shared" si="20"/>
        <v>-3.9529809684703059E-4</v>
      </c>
      <c r="R146" s="1">
        <f t="shared" si="20"/>
        <v>8.5076208859984182E-5</v>
      </c>
      <c r="S146" s="1">
        <f t="shared" si="19"/>
        <v>-1.6924159025242799E-5</v>
      </c>
      <c r="T146" s="1">
        <f t="shared" si="19"/>
        <v>3.1294672753777359E-6</v>
      </c>
      <c r="U146" s="1">
        <f t="shared" si="19"/>
        <v>-5.405382995842708E-7</v>
      </c>
      <c r="V146" s="1">
        <f t="shared" si="19"/>
        <v>8.758722446967349E-8</v>
      </c>
      <c r="W146" s="1">
        <f t="shared" si="19"/>
        <v>-1.336474982752586E-8</v>
      </c>
      <c r="X146" s="1">
        <f t="shared" si="19"/>
        <v>1.9268670454910404E-9</v>
      </c>
      <c r="Y146" s="1">
        <f t="shared" si="19"/>
        <v>-2.6328398094576005E-10</v>
      </c>
      <c r="Z146" s="1">
        <f t="shared" si="19"/>
        <v>3.4186805005076173E-11</v>
      </c>
      <c r="AG146">
        <v>134</v>
      </c>
      <c r="AH146">
        <f t="shared" ca="1" si="21"/>
        <v>24.510999999999999</v>
      </c>
      <c r="AI146">
        <f t="shared" ca="1" si="22"/>
        <v>6.0773000000000001E-4</v>
      </c>
      <c r="AL146" s="2">
        <v>2.2736999999999999E-13</v>
      </c>
      <c r="AM146">
        <v>0.80957000000000001</v>
      </c>
      <c r="AN146">
        <v>-2.7052</v>
      </c>
      <c r="AO146" s="2">
        <v>-1.6457E-7</v>
      </c>
      <c r="AP146" s="2">
        <v>-4.9740000000000004E-9</v>
      </c>
      <c r="AQ146" s="2">
        <v>-3.6054E-9</v>
      </c>
      <c r="AR146">
        <v>0.70518999999999998</v>
      </c>
      <c r="AS146">
        <v>23.971</v>
      </c>
      <c r="AT146" s="2">
        <v>9.9999999999999995E-7</v>
      </c>
      <c r="AU146">
        <v>-2.7052</v>
      </c>
      <c r="AX146">
        <v>0</v>
      </c>
      <c r="AY146">
        <v>0.82079999999999997</v>
      </c>
      <c r="AZ146">
        <v>-2.6558999999999999</v>
      </c>
      <c r="BA146" s="2">
        <v>-1.5888E-7</v>
      </c>
      <c r="BB146" s="2">
        <v>-4.8278000000000002E-9</v>
      </c>
      <c r="BC146" s="2">
        <v>-2.7846000000000001E-9</v>
      </c>
      <c r="BD146">
        <v>0.65593000000000001</v>
      </c>
      <c r="BE146">
        <v>24.510999999999999</v>
      </c>
      <c r="BF146" s="2">
        <v>9.9999999999999995E-7</v>
      </c>
      <c r="BG146">
        <v>-2.6558999999999999</v>
      </c>
      <c r="BJ146" s="2">
        <v>-2.2736999999999999E-13</v>
      </c>
      <c r="BK146">
        <v>0.82791999999999999</v>
      </c>
      <c r="BL146">
        <v>-2.3184999999999998</v>
      </c>
      <c r="BM146" s="2">
        <v>-1.3686E-7</v>
      </c>
      <c r="BN146" s="2">
        <v>-4.2322000000000003E-9</v>
      </c>
      <c r="BO146" s="2">
        <v>-2.6397999999999999E-9</v>
      </c>
      <c r="BP146">
        <v>0.31847999999999999</v>
      </c>
      <c r="BQ146">
        <v>23.196000000000002</v>
      </c>
      <c r="BR146" s="2">
        <v>9.9999999999999995E-7</v>
      </c>
      <c r="BS146">
        <v>-2.3184999999999998</v>
      </c>
      <c r="BV146" s="2">
        <v>0</v>
      </c>
      <c r="BW146">
        <v>0.93684999999999996</v>
      </c>
      <c r="BX146">
        <v>-2.0207000000000002</v>
      </c>
      <c r="BY146" s="2">
        <v>-2.8267999999999999E-8</v>
      </c>
      <c r="BZ146" s="2">
        <v>-1.0531E-9</v>
      </c>
      <c r="CA146" s="2">
        <v>-2.2263000000000001E-10</v>
      </c>
      <c r="CB146">
        <v>2.0715999999999998E-2</v>
      </c>
      <c r="CC146">
        <v>25.893000000000001</v>
      </c>
      <c r="CD146" s="2">
        <v>9.9999999999999995E-7</v>
      </c>
      <c r="CE146">
        <v>-2.0207000000000002</v>
      </c>
      <c r="CH146">
        <v>0</v>
      </c>
      <c r="CI146">
        <v>0.9536</v>
      </c>
      <c r="CJ146">
        <v>-2.0005999999999999</v>
      </c>
      <c r="CK146" s="2">
        <v>-1.8264E-9</v>
      </c>
      <c r="CL146" s="2">
        <v>-8.5254999999999994E-11</v>
      </c>
      <c r="CM146" s="2">
        <v>-3.2093000000000002E-11</v>
      </c>
      <c r="CN146">
        <v>6.0773000000000001E-4</v>
      </c>
      <c r="CO146">
        <v>24.510999999999999</v>
      </c>
      <c r="CP146" s="2">
        <v>9.9999999999999995E-7</v>
      </c>
      <c r="CQ146">
        <v>-2.0005999999999999</v>
      </c>
      <c r="CT146">
        <v>0</v>
      </c>
      <c r="CU146">
        <v>0.95408999999999999</v>
      </c>
      <c r="CV146">
        <v>-2</v>
      </c>
      <c r="CW146" s="2">
        <v>-7.9514999999999999E-20</v>
      </c>
      <c r="CX146" s="2">
        <v>-7.9051999999999993E-21</v>
      </c>
      <c r="CY146" s="2">
        <v>-4.2195000000000004E-21</v>
      </c>
      <c r="CZ146">
        <v>0</v>
      </c>
      <c r="DA146">
        <v>41.883000000000003</v>
      </c>
      <c r="DB146" s="2">
        <v>9.9999999999999995E-7</v>
      </c>
      <c r="DC146">
        <v>-2</v>
      </c>
    </row>
    <row r="147" spans="4:107" x14ac:dyDescent="0.25">
      <c r="D147">
        <v>126</v>
      </c>
      <c r="E147">
        <v>63</v>
      </c>
      <c r="F147" s="2">
        <f>E147^2*$G$12/(4*$F$12*$E$12)</f>
        <v>2.6459999999999995</v>
      </c>
      <c r="G147">
        <f t="shared" si="18"/>
        <v>2.0577059624168559E-2</v>
      </c>
      <c r="H147" s="2">
        <f>$D$12/(4*PI()*$E$12)*G147</f>
        <v>3.7904406869017178E-3</v>
      </c>
      <c r="I147" s="1">
        <f t="shared" si="20"/>
        <v>-1.7503289999999994</v>
      </c>
      <c r="J147" s="1">
        <f t="shared" si="20"/>
        <v>1.0291934519999995</v>
      </c>
      <c r="K147" s="1">
        <f t="shared" si="20"/>
        <v>-0.51060860137349962</v>
      </c>
      <c r="L147" s="1">
        <f t="shared" si="20"/>
        <v>0.21617125747748475</v>
      </c>
      <c r="M147" s="1">
        <f t="shared" si="20"/>
        <v>-7.9442937122975635E-2</v>
      </c>
      <c r="N147" s="1">
        <f t="shared" si="20"/>
        <v>2.5739511627844099E-2</v>
      </c>
      <c r="O147" s="1">
        <f t="shared" si="20"/>
        <v>-7.4491755370457557E-3</v>
      </c>
      <c r="P147" s="1">
        <f t="shared" si="20"/>
        <v>1.9467178736812904E-3</v>
      </c>
      <c r="Q147" s="1">
        <f t="shared" si="20"/>
        <v>-4.6359139443846243E-4</v>
      </c>
      <c r="R147" s="1">
        <f t="shared" si="20"/>
        <v>1.0137709336232822E-4</v>
      </c>
      <c r="S147" s="1">
        <f t="shared" si="19"/>
        <v>-2.0490844995860584E-5</v>
      </c>
      <c r="T147" s="1">
        <f t="shared" si="19"/>
        <v>3.8498539071512724E-6</v>
      </c>
      <c r="U147" s="1">
        <f t="shared" si="19"/>
        <v>-6.7564936070504836E-7</v>
      </c>
      <c r="V147" s="1">
        <f t="shared" si="19"/>
        <v>1.1123891074647915E-7</v>
      </c>
      <c r="W147" s="1">
        <f t="shared" si="19"/>
        <v>-1.7246376435655298E-8</v>
      </c>
      <c r="X147" s="1">
        <f t="shared" si="19"/>
        <v>2.5264449577159256E-9</v>
      </c>
      <c r="Y147" s="1">
        <f t="shared" si="19"/>
        <v>-3.5075477496289436E-10</v>
      </c>
      <c r="Z147" s="1">
        <f t="shared" si="19"/>
        <v>4.6276311418096202E-11</v>
      </c>
      <c r="AG147">
        <v>135</v>
      </c>
      <c r="AH147">
        <f t="shared" ca="1" si="21"/>
        <v>24.510999999999999</v>
      </c>
      <c r="AI147">
        <f t="shared" ca="1" si="22"/>
        <v>6.0773000000000001E-4</v>
      </c>
      <c r="AL147">
        <v>0</v>
      </c>
      <c r="AM147">
        <v>0.80249000000000004</v>
      </c>
      <c r="AN147">
        <v>-2.6941999999999999</v>
      </c>
      <c r="AO147" s="2">
        <v>-1.5818E-7</v>
      </c>
      <c r="AP147" s="2">
        <v>-4.8058000000000001E-9</v>
      </c>
      <c r="AQ147" s="2">
        <v>-3.2636000000000002E-9</v>
      </c>
      <c r="AR147">
        <v>0.69423000000000001</v>
      </c>
      <c r="AS147">
        <v>24.510999999999999</v>
      </c>
      <c r="AT147" s="2">
        <v>9.9999999999999995E-7</v>
      </c>
      <c r="AU147">
        <v>-2.6941999999999999</v>
      </c>
      <c r="AX147">
        <v>0</v>
      </c>
      <c r="AY147">
        <v>0.82079999999999997</v>
      </c>
      <c r="AZ147">
        <v>-2.6558999999999999</v>
      </c>
      <c r="BA147" s="2">
        <v>-1.5888E-7</v>
      </c>
      <c r="BB147" s="2">
        <v>-4.8278000000000002E-9</v>
      </c>
      <c r="BC147" s="2">
        <v>-2.7846000000000001E-9</v>
      </c>
      <c r="BD147">
        <v>0.65593000000000001</v>
      </c>
      <c r="BE147">
        <v>24.510999999999999</v>
      </c>
      <c r="BF147" s="2">
        <v>9.9999999999999995E-7</v>
      </c>
      <c r="BG147">
        <v>-2.6558999999999999</v>
      </c>
      <c r="BJ147">
        <v>0</v>
      </c>
      <c r="BK147">
        <v>0.82677</v>
      </c>
      <c r="BL147">
        <v>-2.3106</v>
      </c>
      <c r="BM147" s="2">
        <v>-1.3405000000000001E-7</v>
      </c>
      <c r="BN147" s="2">
        <v>-4.1595E-9</v>
      </c>
      <c r="BO147" s="2">
        <v>-2.5389E-9</v>
      </c>
      <c r="BP147">
        <v>0.31058000000000002</v>
      </c>
      <c r="BQ147">
        <v>23.693999999999999</v>
      </c>
      <c r="BR147" s="2">
        <v>9.9999999999999995E-7</v>
      </c>
      <c r="BS147">
        <v>-2.3106</v>
      </c>
      <c r="BV147" s="2">
        <v>-2.8422E-14</v>
      </c>
      <c r="BW147">
        <v>0.93684999999999996</v>
      </c>
      <c r="BX147">
        <v>-2.0207000000000002</v>
      </c>
      <c r="BY147" s="2">
        <v>-2.8267999999999999E-8</v>
      </c>
      <c r="BZ147" s="2">
        <v>-1.0531E-9</v>
      </c>
      <c r="CA147" s="2">
        <v>-2.2263000000000001E-10</v>
      </c>
      <c r="CB147">
        <v>2.0715999999999998E-2</v>
      </c>
      <c r="CC147">
        <v>25.893000000000001</v>
      </c>
      <c r="CD147" s="2">
        <v>9.9999999999999995E-7</v>
      </c>
      <c r="CE147">
        <v>-2.0207000000000002</v>
      </c>
      <c r="CH147" s="2">
        <v>-8.8817999999999997E-16</v>
      </c>
      <c r="CI147">
        <v>0.9536</v>
      </c>
      <c r="CJ147">
        <v>-2.0005999999999999</v>
      </c>
      <c r="CK147" s="2">
        <v>-1.8264E-9</v>
      </c>
      <c r="CL147" s="2">
        <v>-8.5254999999999994E-11</v>
      </c>
      <c r="CM147" s="2">
        <v>-3.2093000000000002E-11</v>
      </c>
      <c r="CN147">
        <v>6.0773000000000001E-4</v>
      </c>
      <c r="CO147">
        <v>24.510999999999999</v>
      </c>
      <c r="CP147" s="2">
        <v>9.9999999999999995E-7</v>
      </c>
      <c r="CQ147">
        <v>-2.0005999999999999</v>
      </c>
      <c r="CT147" s="2">
        <v>-3.2311999999999998E-27</v>
      </c>
      <c r="CU147">
        <v>0.95408999999999999</v>
      </c>
      <c r="CV147">
        <v>-2</v>
      </c>
      <c r="CW147" s="2">
        <v>-1.0780000000000001E-20</v>
      </c>
      <c r="CX147" s="2">
        <v>1.267E-22</v>
      </c>
      <c r="CY147" s="2">
        <v>-1.1237E-21</v>
      </c>
      <c r="CZ147">
        <v>0</v>
      </c>
      <c r="DA147">
        <v>44.131999999999998</v>
      </c>
      <c r="DB147" s="2">
        <v>9.9999999999999995E-7</v>
      </c>
      <c r="DC147">
        <v>-2</v>
      </c>
    </row>
    <row r="148" spans="4:107" x14ac:dyDescent="0.25">
      <c r="D148">
        <v>127</v>
      </c>
      <c r="E148">
        <v>63.5</v>
      </c>
      <c r="F148" s="2">
        <f>E148^2*$G$12/(4*$F$12*$E$12)</f>
        <v>2.6881666666666666</v>
      </c>
      <c r="G148">
        <f t="shared" si="18"/>
        <v>1.9478816590226655E-2</v>
      </c>
      <c r="H148" s="2">
        <f>$D$12/(4*PI()*$E$12)*G148</f>
        <v>3.588136511475683E-3</v>
      </c>
      <c r="I148" s="1">
        <f t="shared" si="20"/>
        <v>-1.8065600069444443</v>
      </c>
      <c r="J148" s="1">
        <f t="shared" si="20"/>
        <v>1.0791854204447016</v>
      </c>
      <c r="K148" s="1">
        <f t="shared" si="20"/>
        <v>-0.54394317644851842</v>
      </c>
      <c r="L148" s="1">
        <f t="shared" si="20"/>
        <v>0.23395358647835077</v>
      </c>
      <c r="M148" s="1">
        <f t="shared" si="20"/>
        <v>-8.7348087877530553E-2</v>
      </c>
      <c r="N148" s="1">
        <f t="shared" si="20"/>
        <v>2.8751781824014083E-2</v>
      </c>
      <c r="O148" s="1">
        <f t="shared" si="20"/>
        <v>-8.4535479772829738E-3</v>
      </c>
      <c r="P148" s="1">
        <f t="shared" si="20"/>
        <v>2.2443995938369889E-3</v>
      </c>
      <c r="Q148" s="1">
        <f t="shared" si="20"/>
        <v>-5.4299881573495186E-4</v>
      </c>
      <c r="R148" s="1">
        <f t="shared" si="20"/>
        <v>1.2063399309902258E-4</v>
      </c>
      <c r="S148" s="1">
        <f t="shared" si="19"/>
        <v>-2.477171576578181E-5</v>
      </c>
      <c r="T148" s="1">
        <f t="shared" si="19"/>
        <v>4.7283195690685777E-6</v>
      </c>
      <c r="U148" s="1">
        <f t="shared" si="19"/>
        <v>-8.430441005812859E-7</v>
      </c>
      <c r="V148" s="1">
        <f t="shared" si="19"/>
        <v>1.4101067864878358E-7</v>
      </c>
      <c r="W148" s="1">
        <f t="shared" si="19"/>
        <v>-2.2210558944592092E-8</v>
      </c>
      <c r="X148" s="1">
        <f t="shared" si="19"/>
        <v>3.3055050077723257E-9</v>
      </c>
      <c r="Y148" s="1">
        <f t="shared" si="19"/>
        <v>-4.6622753837248839E-10</v>
      </c>
      <c r="Z148" s="1">
        <f t="shared" si="19"/>
        <v>6.249127949925095E-11</v>
      </c>
      <c r="AG148">
        <v>136</v>
      </c>
      <c r="AH148">
        <f t="shared" ca="1" si="21"/>
        <v>24.513000000000002</v>
      </c>
      <c r="AI148">
        <f t="shared" ca="1" si="22"/>
        <v>6.0749000000000003E-4</v>
      </c>
      <c r="AL148" s="2">
        <v>-2.2736999999999999E-13</v>
      </c>
      <c r="AM148">
        <v>0.80249000000000004</v>
      </c>
      <c r="AN148">
        <v>-2.6941999999999999</v>
      </c>
      <c r="AO148" s="2">
        <v>-1.5818E-7</v>
      </c>
      <c r="AP148" s="2">
        <v>-4.8058000000000001E-9</v>
      </c>
      <c r="AQ148" s="2">
        <v>-3.2636000000000002E-9</v>
      </c>
      <c r="AR148">
        <v>0.69423000000000001</v>
      </c>
      <c r="AS148">
        <v>24.510999999999999</v>
      </c>
      <c r="AT148" s="2">
        <v>9.9999999999999995E-7</v>
      </c>
      <c r="AU148">
        <v>-2.6941999999999999</v>
      </c>
      <c r="AX148">
        <v>0</v>
      </c>
      <c r="AY148">
        <v>0.81679000000000002</v>
      </c>
      <c r="AZ148">
        <v>-2.6482000000000001</v>
      </c>
      <c r="BA148" s="2">
        <v>-1.5459999999999999E-7</v>
      </c>
      <c r="BB148" s="2">
        <v>-4.5522999999999997E-9</v>
      </c>
      <c r="BC148" s="2">
        <v>-2.5598999999999998E-9</v>
      </c>
      <c r="BD148">
        <v>0.64822000000000002</v>
      </c>
      <c r="BE148">
        <v>24.920999999999999</v>
      </c>
      <c r="BF148" s="2">
        <v>9.9999999999999995E-7</v>
      </c>
      <c r="BG148">
        <v>-2.6482000000000001</v>
      </c>
      <c r="BJ148">
        <v>0</v>
      </c>
      <c r="BK148">
        <v>0.81491000000000002</v>
      </c>
      <c r="BL148">
        <v>-2.2976000000000001</v>
      </c>
      <c r="BM148" s="2">
        <v>-1.2433E-7</v>
      </c>
      <c r="BN148" s="2">
        <v>-3.9011999999999997E-9</v>
      </c>
      <c r="BO148" s="2">
        <v>-2.2579999999999999E-9</v>
      </c>
      <c r="BP148">
        <v>0.29760999999999999</v>
      </c>
      <c r="BQ148">
        <v>24.510999999999999</v>
      </c>
      <c r="BR148" s="2">
        <v>9.9999999999999995E-7</v>
      </c>
      <c r="BS148">
        <v>-2.2976000000000001</v>
      </c>
      <c r="BV148" s="2">
        <v>-2.8422E-14</v>
      </c>
      <c r="BW148">
        <v>0.94011999999999996</v>
      </c>
      <c r="BX148">
        <v>-2.0169000000000001</v>
      </c>
      <c r="BY148" s="2">
        <v>-2.3554E-8</v>
      </c>
      <c r="BZ148" s="2">
        <v>-7.8937000000000004E-10</v>
      </c>
      <c r="CA148" s="2">
        <v>-1.7711E-10</v>
      </c>
      <c r="CB148">
        <v>1.6865000000000002E-2</v>
      </c>
      <c r="CC148">
        <v>27.294</v>
      </c>
      <c r="CD148" s="2">
        <v>9.9999999999999995E-7</v>
      </c>
      <c r="CE148">
        <v>-2.0169000000000001</v>
      </c>
      <c r="CH148">
        <v>0</v>
      </c>
      <c r="CI148">
        <v>0.9536</v>
      </c>
      <c r="CJ148">
        <v>-2.0005999999999999</v>
      </c>
      <c r="CK148" s="2">
        <v>-1.8255E-9</v>
      </c>
      <c r="CL148" s="2">
        <v>-8.5224999999999995E-11</v>
      </c>
      <c r="CM148" s="2">
        <v>-3.2089E-11</v>
      </c>
      <c r="CN148">
        <v>6.0749000000000003E-4</v>
      </c>
      <c r="CO148">
        <v>24.513000000000002</v>
      </c>
      <c r="CP148" s="2">
        <v>9.9999999999999995E-7</v>
      </c>
      <c r="CQ148">
        <v>-2.0005999999999999</v>
      </c>
      <c r="CT148">
        <v>0</v>
      </c>
      <c r="CU148">
        <v>0.95408999999999999</v>
      </c>
      <c r="CV148">
        <v>-2</v>
      </c>
      <c r="CW148" s="2">
        <v>-4.1270000000000001E-21</v>
      </c>
      <c r="CX148" s="2">
        <v>-8.9997999999999993E-22</v>
      </c>
      <c r="CY148" s="2">
        <v>-2.4387E-22</v>
      </c>
      <c r="CZ148">
        <v>0</v>
      </c>
      <c r="DA148">
        <v>46.494</v>
      </c>
      <c r="DB148" s="2">
        <v>9.9999999999999995E-7</v>
      </c>
      <c r="DC148">
        <v>-2</v>
      </c>
    </row>
    <row r="149" spans="4:107" x14ac:dyDescent="0.25">
      <c r="D149">
        <v>128</v>
      </c>
      <c r="E149">
        <v>64</v>
      </c>
      <c r="F149" s="2">
        <f>E149^2*$G$12/(4*$F$12*$E$12)</f>
        <v>2.7306666666666661</v>
      </c>
      <c r="G149">
        <f t="shared" si="18"/>
        <v>1.8434350992405202E-2</v>
      </c>
      <c r="H149" s="2">
        <f>$D$12/(4*PI()*$E$12)*G149</f>
        <v>3.3957385221438357E-3</v>
      </c>
      <c r="I149" s="1">
        <f t="shared" si="20"/>
        <v>-1.8641351111111104</v>
      </c>
      <c r="J149" s="1">
        <f t="shared" si="20"/>
        <v>1.1311848022386826</v>
      </c>
      <c r="K149" s="1">
        <f t="shared" si="20"/>
        <v>-0.57916661874620534</v>
      </c>
      <c r="L149" s="1">
        <f t="shared" si="20"/>
        <v>0.25304175684100871</v>
      </c>
      <c r="M149" s="1">
        <f t="shared" si="20"/>
        <v>-9.5968429261182542E-2</v>
      </c>
      <c r="N149" s="1">
        <f t="shared" si="20"/>
        <v>3.2088709081943154E-2</v>
      </c>
      <c r="O149" s="1">
        <f t="shared" si="20"/>
        <v>-9.5838277791403526E-3</v>
      </c>
      <c r="P149" s="1">
        <f t="shared" si="20"/>
        <v>2.5847149684516133E-3</v>
      </c>
      <c r="Q149" s="1">
        <f t="shared" si="20"/>
        <v>-6.3521955064666836E-4</v>
      </c>
      <c r="R149" s="1">
        <f t="shared" si="20"/>
        <v>1.4335312834428391E-4</v>
      </c>
      <c r="S149" s="1">
        <f t="shared" si="19"/>
        <v>-2.9902400697592846E-5</v>
      </c>
      <c r="T149" s="1">
        <f t="shared" si="19"/>
        <v>5.7978808642527936E-6</v>
      </c>
      <c r="U149" s="1">
        <f t="shared" si="19"/>
        <v>-1.0500869396589549E-6</v>
      </c>
      <c r="V149" s="1">
        <f t="shared" si="19"/>
        <v>1.7841832731200916E-7</v>
      </c>
      <c r="W149" s="1">
        <f t="shared" si="19"/>
        <v>-2.8546932369921459E-8</v>
      </c>
      <c r="X149" s="1">
        <f t="shared" si="19"/>
        <v>4.3156903340142385E-9</v>
      </c>
      <c r="Y149" s="1">
        <f t="shared" si="19"/>
        <v>-6.1833364061333204E-10</v>
      </c>
      <c r="Z149" s="1">
        <f t="shared" si="19"/>
        <v>8.4189293915308843E-11</v>
      </c>
      <c r="AG149">
        <v>137</v>
      </c>
      <c r="AH149">
        <f t="shared" ca="1" si="21"/>
        <v>25.893000000000001</v>
      </c>
      <c r="AI149">
        <f t="shared" ca="1" si="22"/>
        <v>3.9625000000000001E-4</v>
      </c>
      <c r="AL149">
        <v>0</v>
      </c>
      <c r="AM149">
        <v>0.79618</v>
      </c>
      <c r="AN149">
        <v>-2.6844999999999999</v>
      </c>
      <c r="AO149" s="2">
        <v>-1.5251000000000001E-7</v>
      </c>
      <c r="AP149" s="2">
        <v>-4.4493000000000003E-9</v>
      </c>
      <c r="AQ149" s="2">
        <v>-2.9731E-9</v>
      </c>
      <c r="AR149">
        <v>0.68445999999999996</v>
      </c>
      <c r="AS149">
        <v>25.021000000000001</v>
      </c>
      <c r="AT149" s="2">
        <v>9.9999999999999995E-7</v>
      </c>
      <c r="AU149">
        <v>-2.6844999999999999</v>
      </c>
      <c r="AX149">
        <v>0</v>
      </c>
      <c r="AY149">
        <v>0.83931</v>
      </c>
      <c r="AZ149">
        <v>-2.63</v>
      </c>
      <c r="BA149" s="2">
        <v>-1.5258000000000001E-7</v>
      </c>
      <c r="BB149" s="2">
        <v>-4.2147000000000003E-9</v>
      </c>
      <c r="BC149" s="2">
        <v>-2.2283999999999999E-9</v>
      </c>
      <c r="BD149">
        <v>0.62995999999999996</v>
      </c>
      <c r="BE149">
        <v>25.893000000000001</v>
      </c>
      <c r="BF149" s="2">
        <v>9.9999999999999995E-7</v>
      </c>
      <c r="BG149">
        <v>-2.63</v>
      </c>
      <c r="BJ149" s="2">
        <v>4.5474999999999996E-13</v>
      </c>
      <c r="BK149">
        <v>0.81491000000000002</v>
      </c>
      <c r="BL149">
        <v>-2.2976000000000001</v>
      </c>
      <c r="BM149" s="2">
        <v>-1.2433E-7</v>
      </c>
      <c r="BN149" s="2">
        <v>-3.9011999999999997E-9</v>
      </c>
      <c r="BO149" s="2">
        <v>-2.2579999999999999E-9</v>
      </c>
      <c r="BP149">
        <v>0.29760999999999999</v>
      </c>
      <c r="BQ149">
        <v>24.510999999999999</v>
      </c>
      <c r="BR149" s="2">
        <v>9.9999999999999995E-7</v>
      </c>
      <c r="BS149">
        <v>-2.2976000000000001</v>
      </c>
      <c r="BV149">
        <v>0</v>
      </c>
      <c r="BW149">
        <v>0.94011</v>
      </c>
      <c r="BX149">
        <v>-2.0167000000000002</v>
      </c>
      <c r="BY149" s="2">
        <v>-2.3374999999999999E-8</v>
      </c>
      <c r="BZ149" s="2">
        <v>-7.7934000000000002E-10</v>
      </c>
      <c r="CA149" s="2">
        <v>-1.7643E-10</v>
      </c>
      <c r="CB149">
        <v>1.6729999999999998E-2</v>
      </c>
      <c r="CC149">
        <v>27.343</v>
      </c>
      <c r="CD149" s="2">
        <v>9.9999999999999995E-7</v>
      </c>
      <c r="CE149">
        <v>-2.0167000000000002</v>
      </c>
      <c r="CH149">
        <v>0</v>
      </c>
      <c r="CI149">
        <v>0.95377000000000001</v>
      </c>
      <c r="CJ149">
        <v>-2.0004</v>
      </c>
      <c r="CK149" s="2">
        <v>-1.169E-9</v>
      </c>
      <c r="CL149" s="2">
        <v>-6.1522000000000002E-11</v>
      </c>
      <c r="CM149" s="2">
        <v>-2.0405E-11</v>
      </c>
      <c r="CN149">
        <v>3.9625000000000001E-4</v>
      </c>
      <c r="CO149">
        <v>25.893000000000001</v>
      </c>
      <c r="CP149" s="2">
        <v>9.9999999999999995E-7</v>
      </c>
      <c r="CQ149">
        <v>-2.0004</v>
      </c>
      <c r="CT149">
        <v>0</v>
      </c>
      <c r="CU149">
        <v>0.95408999999999999</v>
      </c>
      <c r="CV149">
        <v>-2</v>
      </c>
      <c r="CW149" s="2">
        <v>-4.1270999999999998E-21</v>
      </c>
      <c r="CX149" s="2">
        <v>-8.9997999999999993E-22</v>
      </c>
      <c r="CY149" s="2">
        <v>-2.4387E-22</v>
      </c>
      <c r="CZ149">
        <v>0</v>
      </c>
      <c r="DA149">
        <v>46.494</v>
      </c>
      <c r="DB149" s="2">
        <v>9.9999999999999995E-7</v>
      </c>
      <c r="DC149">
        <v>-2</v>
      </c>
    </row>
    <row r="150" spans="4:107" x14ac:dyDescent="0.25">
      <c r="D150">
        <v>129</v>
      </c>
      <c r="E150">
        <v>64.5</v>
      </c>
      <c r="F150" s="2">
        <f>E150^2*$G$12/(4*$F$12*$E$12)</f>
        <v>2.7734999999999999</v>
      </c>
      <c r="G150">
        <f t="shared" si="18"/>
        <v>1.7441299476124161E-2</v>
      </c>
      <c r="H150" s="2">
        <f>$D$12/(4*PI()*$E$12)*G150</f>
        <v>3.2128113721889406E-3</v>
      </c>
      <c r="I150" s="1">
        <f t="shared" si="20"/>
        <v>-1.9230755624999998</v>
      </c>
      <c r="J150" s="1">
        <f t="shared" si="20"/>
        <v>1.1852555716874997</v>
      </c>
      <c r="K150" s="1">
        <f t="shared" si="20"/>
        <v>-0.61636993651411509</v>
      </c>
      <c r="L150" s="1">
        <f t="shared" si="20"/>
        <v>0.27352032302750368</v>
      </c>
      <c r="M150" s="1">
        <f t="shared" si="20"/>
        <v>-0.10536230776621965</v>
      </c>
      <c r="N150" s="1">
        <f t="shared" si="20"/>
        <v>3.5782329868115532E-2</v>
      </c>
      <c r="O150" s="1">
        <f t="shared" si="20"/>
        <v>-1.0854625675383265E-2</v>
      </c>
      <c r="P150" s="1">
        <f t="shared" si="20"/>
        <v>2.9733633887086899E-3</v>
      </c>
      <c r="Q150" s="1">
        <f t="shared" si="20"/>
        <v>-7.4219610227251964E-4</v>
      </c>
      <c r="R150" s="1">
        <f t="shared" si="20"/>
        <v>1.7012238757461428E-4</v>
      </c>
      <c r="S150" s="1">
        <f t="shared" si="19"/>
        <v>-3.6042908759167498E-5</v>
      </c>
      <c r="T150" s="1">
        <f t="shared" si="19"/>
        <v>7.0981070374119086E-6</v>
      </c>
      <c r="U150" s="1">
        <f t="shared" si="19"/>
        <v>-1.3057438688132911E-6</v>
      </c>
      <c r="V150" s="1">
        <f t="shared" si="19"/>
        <v>2.2533657192067238E-7</v>
      </c>
      <c r="W150" s="1">
        <f t="shared" si="19"/>
        <v>-3.6619393489569421E-8</v>
      </c>
      <c r="X150" s="1">
        <f t="shared" si="19"/>
        <v>5.6229142058585903E-9</v>
      </c>
      <c r="Y150" s="1">
        <f t="shared" si="19"/>
        <v>-8.1826417700348626E-10</v>
      </c>
      <c r="Z150" s="1">
        <f t="shared" si="19"/>
        <v>1.1315845570234085E-10</v>
      </c>
      <c r="AG150">
        <v>138</v>
      </c>
      <c r="AH150">
        <f t="shared" ca="1" si="21"/>
        <v>25.893000000000001</v>
      </c>
      <c r="AI150">
        <f t="shared" ca="1" si="22"/>
        <v>3.9625000000000001E-4</v>
      </c>
      <c r="AL150" s="2">
        <v>2.2736999999999999E-13</v>
      </c>
      <c r="AM150">
        <v>0.81430999999999998</v>
      </c>
      <c r="AN150">
        <v>-2.6678000000000002</v>
      </c>
      <c r="AO150" s="2">
        <v>-1.5076000000000001E-7</v>
      </c>
      <c r="AP150" s="2">
        <v>-4.1659000000000003E-9</v>
      </c>
      <c r="AQ150" s="2">
        <v>-2.6735999999999999E-9</v>
      </c>
      <c r="AR150">
        <v>0.66778000000000004</v>
      </c>
      <c r="AS150">
        <v>25.893000000000001</v>
      </c>
      <c r="AT150" s="2">
        <v>9.9999999999999995E-7</v>
      </c>
      <c r="AU150">
        <v>-2.6678000000000002</v>
      </c>
      <c r="AX150" s="2">
        <v>1.1368999999999999E-13</v>
      </c>
      <c r="AY150">
        <v>0.83931</v>
      </c>
      <c r="AZ150">
        <v>-2.63</v>
      </c>
      <c r="BA150" s="2">
        <v>-1.5258000000000001E-7</v>
      </c>
      <c r="BB150" s="2">
        <v>-4.2147000000000003E-9</v>
      </c>
      <c r="BC150" s="2">
        <v>-2.2283999999999999E-9</v>
      </c>
      <c r="BD150">
        <v>0.62995999999999996</v>
      </c>
      <c r="BE150">
        <v>25.893000000000001</v>
      </c>
      <c r="BF150" s="2">
        <v>9.9999999999999995E-7</v>
      </c>
      <c r="BG150">
        <v>-2.63</v>
      </c>
      <c r="BJ150" s="2">
        <v>2.2736999999999999E-13</v>
      </c>
      <c r="BK150">
        <v>0.80432000000000003</v>
      </c>
      <c r="BL150">
        <v>-2.286</v>
      </c>
      <c r="BM150" s="2">
        <v>-1.1549E-7</v>
      </c>
      <c r="BN150" s="2">
        <v>-3.4494000000000001E-9</v>
      </c>
      <c r="BO150" s="2">
        <v>-2.0035E-9</v>
      </c>
      <c r="BP150">
        <v>0.28603000000000001</v>
      </c>
      <c r="BQ150">
        <v>25.300999999999998</v>
      </c>
      <c r="BR150" s="2">
        <v>9.9999999999999995E-7</v>
      </c>
      <c r="BS150">
        <v>-2.286</v>
      </c>
      <c r="BV150" s="2">
        <v>2.8422E-14</v>
      </c>
      <c r="BW150">
        <v>0.94298000000000004</v>
      </c>
      <c r="BX150">
        <v>-2.0135000000000001</v>
      </c>
      <c r="BY150" s="2">
        <v>-1.8847E-8</v>
      </c>
      <c r="BZ150" s="2">
        <v>-7.4966999999999996E-10</v>
      </c>
      <c r="CA150" s="2">
        <v>-1.4115E-10</v>
      </c>
      <c r="CB150" s="2">
        <v>1.3486E-2</v>
      </c>
      <c r="CC150">
        <v>28.824999999999999</v>
      </c>
      <c r="CD150" s="2">
        <v>9.9999999999999995E-7</v>
      </c>
      <c r="CE150">
        <v>-2.0135000000000001</v>
      </c>
      <c r="CH150" s="2">
        <v>-4.4408999999999998E-16</v>
      </c>
      <c r="CI150">
        <v>0.95377000000000001</v>
      </c>
      <c r="CJ150">
        <v>-2.0004</v>
      </c>
      <c r="CK150" s="2">
        <v>-1.169E-9</v>
      </c>
      <c r="CL150" s="2">
        <v>-6.1522000000000002E-11</v>
      </c>
      <c r="CM150" s="2">
        <v>-2.0405E-11</v>
      </c>
      <c r="CN150">
        <v>3.9625000000000001E-4</v>
      </c>
      <c r="CO150">
        <v>25.893000000000001</v>
      </c>
      <c r="CP150" s="2">
        <v>9.9999999999999995E-7</v>
      </c>
      <c r="CQ150">
        <v>-2.0004</v>
      </c>
      <c r="CT150" s="2">
        <v>1.0097E-28</v>
      </c>
      <c r="CU150">
        <v>0.95408999999999999</v>
      </c>
      <c r="CV150">
        <v>-2</v>
      </c>
      <c r="CW150" s="2">
        <v>-3.0545E-21</v>
      </c>
      <c r="CX150" s="2">
        <v>9.4520000000000001E-23</v>
      </c>
      <c r="CY150" s="2">
        <v>-1.2386E-21</v>
      </c>
      <c r="CZ150">
        <v>0</v>
      </c>
      <c r="DA150">
        <v>48.749000000000002</v>
      </c>
      <c r="DB150" s="2">
        <v>9.9999999999999995E-7</v>
      </c>
      <c r="DC150">
        <v>-2</v>
      </c>
    </row>
    <row r="151" spans="4:107" x14ac:dyDescent="0.25">
      <c r="D151">
        <v>130</v>
      </c>
      <c r="E151">
        <v>65</v>
      </c>
      <c r="F151" s="2">
        <f>E151^2*$G$12/(4*$F$12*$E$12)</f>
        <v>2.816666666666666</v>
      </c>
      <c r="G151">
        <f t="shared" si="18"/>
        <v>1.6497388666287138E-2</v>
      </c>
      <c r="H151" s="2">
        <f>$D$12/(4*PI()*$E$12)*G151</f>
        <v>3.0389362897544079E-3</v>
      </c>
      <c r="I151" s="1">
        <f t="shared" si="20"/>
        <v>-1.9834027777777767</v>
      </c>
      <c r="J151" s="1">
        <f t="shared" si="20"/>
        <v>1.2414632201646081</v>
      </c>
      <c r="K151" s="1">
        <f t="shared" si="20"/>
        <v>-0.6556477631494334</v>
      </c>
      <c r="L151" s="1">
        <f t="shared" si="20"/>
        <v>0.29547859192601128</v>
      </c>
      <c r="M151" s="1">
        <f t="shared" si="20"/>
        <v>-0.11559231952661085</v>
      </c>
      <c r="N151" s="1">
        <f t="shared" si="20"/>
        <v>3.9867555102035157E-2</v>
      </c>
      <c r="O151" s="1">
        <f t="shared" si="20"/>
        <v>-1.2282113980653016E-2</v>
      </c>
      <c r="P151" s="1">
        <f t="shared" si="20"/>
        <v>3.4167526958524433E-3</v>
      </c>
      <c r="Q151" s="1">
        <f t="shared" si="20"/>
        <v>-8.6614680839859409E-4</v>
      </c>
      <c r="R151" s="1">
        <f t="shared" si="20"/>
        <v>2.0162370608727597E-4</v>
      </c>
      <c r="S151" s="1">
        <f t="shared" si="19"/>
        <v>-4.3381767316695131E-5</v>
      </c>
      <c r="T151" s="1">
        <f t="shared" si="19"/>
        <v>8.6763534633390248E-6</v>
      </c>
      <c r="U151" s="1">
        <f t="shared" si="19"/>
        <v>-1.6209139931084891E-6</v>
      </c>
      <c r="V151" s="1">
        <f t="shared" ref="S151:AC183" si="23">V$21*$F151^V$20/(V$20*FACT(V$20))</f>
        <v>2.8408018575516176E-7</v>
      </c>
      <c r="W151" s="1">
        <f t="shared" si="23"/>
        <v>-4.6884327531857738E-8</v>
      </c>
      <c r="X151" s="1">
        <f t="shared" si="23"/>
        <v>7.3111431168479405E-9</v>
      </c>
      <c r="Y151" s="1">
        <f t="shared" si="23"/>
        <v>-1.0804997003448626E-9</v>
      </c>
      <c r="Z151" s="1">
        <f t="shared" si="23"/>
        <v>1.517488498822286E-10</v>
      </c>
      <c r="AG151">
        <v>139</v>
      </c>
      <c r="AH151">
        <f t="shared" ca="1" si="21"/>
        <v>27.341999999999999</v>
      </c>
      <c r="AI151">
        <f t="shared" ca="1" si="22"/>
        <v>2.5153000000000003E-4</v>
      </c>
      <c r="AL151">
        <v>0</v>
      </c>
      <c r="AM151">
        <v>0.81430999999999998</v>
      </c>
      <c r="AN151">
        <v>-2.6678000000000002</v>
      </c>
      <c r="AO151" s="2">
        <v>-1.5076000000000001E-7</v>
      </c>
      <c r="AP151" s="2">
        <v>-4.1659000000000003E-9</v>
      </c>
      <c r="AQ151" s="2">
        <v>-2.6735999999999999E-9</v>
      </c>
      <c r="AR151">
        <v>0.66778000000000004</v>
      </c>
      <c r="AS151">
        <v>25.893000000000001</v>
      </c>
      <c r="AT151" s="2">
        <v>9.9999999999999995E-7</v>
      </c>
      <c r="AU151">
        <v>-2.6678000000000002</v>
      </c>
      <c r="AX151" s="2">
        <v>-1.1368999999999999E-13</v>
      </c>
      <c r="AY151">
        <v>0.86101000000000005</v>
      </c>
      <c r="AZ151">
        <v>-2.6099000000000001</v>
      </c>
      <c r="BA151" s="2">
        <v>-1.5068E-7</v>
      </c>
      <c r="BB151" s="2">
        <v>-3.7771999999999997E-9</v>
      </c>
      <c r="BC151" s="2">
        <v>-1.9998000000000001E-9</v>
      </c>
      <c r="BD151">
        <v>0.60987000000000002</v>
      </c>
      <c r="BE151">
        <v>27.024000000000001</v>
      </c>
      <c r="BF151" s="2">
        <v>9.9999999999999995E-7</v>
      </c>
      <c r="BG151">
        <v>-2.6099000000000001</v>
      </c>
      <c r="BJ151" s="2">
        <v>-4.5474999999999996E-13</v>
      </c>
      <c r="BK151">
        <v>0.80528</v>
      </c>
      <c r="BL151">
        <v>-2.2774000000000001</v>
      </c>
      <c r="BM151" s="2">
        <v>-1.1269E-7</v>
      </c>
      <c r="BN151" s="2">
        <v>-3.2885E-9</v>
      </c>
      <c r="BO151" s="2">
        <v>-1.8939999999999999E-9</v>
      </c>
      <c r="BP151">
        <v>0.27737000000000001</v>
      </c>
      <c r="BQ151">
        <v>25.893000000000001</v>
      </c>
      <c r="BR151" s="2">
        <v>9.9999999999999995E-7</v>
      </c>
      <c r="BS151">
        <v>-2.2774000000000001</v>
      </c>
      <c r="BV151" s="2">
        <v>-2.8422E-14</v>
      </c>
      <c r="BW151">
        <v>0.94296999999999997</v>
      </c>
      <c r="BX151">
        <v>-2.0133999999999999</v>
      </c>
      <c r="BY151" s="2">
        <v>-1.8711999999999999E-8</v>
      </c>
      <c r="BZ151" s="2">
        <v>-7.4871999999999997E-10</v>
      </c>
      <c r="CA151" s="2">
        <v>-1.4079999999999999E-10</v>
      </c>
      <c r="CB151">
        <v>1.3396E-2</v>
      </c>
      <c r="CC151">
        <v>28.866</v>
      </c>
      <c r="CD151" s="2">
        <v>9.9999999999999995E-7</v>
      </c>
      <c r="CE151">
        <v>-2.0133999999999999</v>
      </c>
      <c r="CH151">
        <v>0</v>
      </c>
      <c r="CI151">
        <v>0.95387999999999995</v>
      </c>
      <c r="CJ151">
        <v>-2.0003000000000002</v>
      </c>
      <c r="CK151" s="2">
        <v>-7.7829999999999999E-10</v>
      </c>
      <c r="CL151" s="2">
        <v>-3.6422E-11</v>
      </c>
      <c r="CM151" s="2">
        <v>-1.3358E-11</v>
      </c>
      <c r="CN151">
        <v>2.5153000000000003E-4</v>
      </c>
      <c r="CO151">
        <v>27.341999999999999</v>
      </c>
      <c r="CP151" s="2">
        <v>9.9999999999999995E-7</v>
      </c>
      <c r="CQ151">
        <v>-2.0003000000000002</v>
      </c>
      <c r="CT151" s="2">
        <v>-2.5151000000000001E-13</v>
      </c>
      <c r="CU151">
        <v>0.95408999999999999</v>
      </c>
      <c r="CV151">
        <v>-2</v>
      </c>
      <c r="CW151" s="2">
        <v>-2.9470999999999999E-21</v>
      </c>
      <c r="CX151" s="2">
        <v>1.9403999999999999E-22</v>
      </c>
      <c r="CY151" s="2">
        <v>-1.3382000000000001E-21</v>
      </c>
      <c r="CZ151">
        <v>0</v>
      </c>
      <c r="DA151">
        <v>48.973999999999997</v>
      </c>
      <c r="DB151" s="2">
        <v>9.9999999999999995E-7</v>
      </c>
      <c r="DC151">
        <v>-2</v>
      </c>
    </row>
    <row r="152" spans="4:107" x14ac:dyDescent="0.25">
      <c r="D152">
        <v>131</v>
      </c>
      <c r="E152">
        <v>65.5</v>
      </c>
      <c r="F152" s="2">
        <f>E152^2*$G$12/(4*$F$12*$E$12)</f>
        <v>2.8601666666666663</v>
      </c>
      <c r="G152">
        <f t="shared" si="18"/>
        <v>1.5600432380310503E-2</v>
      </c>
      <c r="H152" s="2">
        <f>$D$12/(4*PI()*$E$12)*G152</f>
        <v>2.8737105644644437E-3</v>
      </c>
      <c r="I152" s="1">
        <f t="shared" si="20"/>
        <v>-2.0451383402777772</v>
      </c>
      <c r="J152" s="1">
        <f t="shared" si="20"/>
        <v>1.299874779907664</v>
      </c>
      <c r="K152" s="1">
        <f t="shared" si="20"/>
        <v>-0.69709847181235685</v>
      </c>
      <c r="L152" s="1">
        <f t="shared" si="20"/>
        <v>0.31901084999391616</v>
      </c>
      <c r="M152" s="1">
        <f t="shared" si="20"/>
        <v>-0.12672558325799985</v>
      </c>
      <c r="N152" s="1">
        <f t="shared" si="20"/>
        <v>4.4382402740623168E-2</v>
      </c>
      <c r="O152" s="1">
        <f t="shared" si="20"/>
        <v>-1.3884179411517811E-2</v>
      </c>
      <c r="P152" s="1">
        <f t="shared" si="20"/>
        <v>3.9220807058610229E-3</v>
      </c>
      <c r="Q152" s="1">
        <f t="shared" si="20"/>
        <v>-1.0096024048992149E-3</v>
      </c>
      <c r="R152" s="1">
        <f t="shared" si="20"/>
        <v>2.3864720207266427E-4</v>
      </c>
      <c r="S152" s="1">
        <f t="shared" si="23"/>
        <v>-5.2140822896364465E-5</v>
      </c>
      <c r="T152" s="1">
        <f t="shared" si="23"/>
        <v>1.0589214931651012E-5</v>
      </c>
      <c r="U152" s="1">
        <f t="shared" si="23"/>
        <v>-2.0088262982540976E-6</v>
      </c>
      <c r="V152" s="1">
        <f t="shared" si="23"/>
        <v>3.5750263219314065E-7</v>
      </c>
      <c r="W152" s="1">
        <f t="shared" si="23"/>
        <v>-5.9913112022133657E-8</v>
      </c>
      <c r="X152" s="1">
        <f t="shared" si="23"/>
        <v>9.487141087998484E-9</v>
      </c>
      <c r="Y152" s="1">
        <f t="shared" si="23"/>
        <v>-1.4237397528752126E-9</v>
      </c>
      <c r="Z152" s="1">
        <f t="shared" si="23"/>
        <v>2.0304264182070513E-10</v>
      </c>
      <c r="AG152">
        <v>140</v>
      </c>
      <c r="AH152">
        <f t="shared" ca="1" si="21"/>
        <v>27.343</v>
      </c>
      <c r="AI152">
        <f t="shared" ca="1" si="22"/>
        <v>2.5153000000000003E-4</v>
      </c>
      <c r="AL152" s="2">
        <v>2.2736999999999999E-13</v>
      </c>
      <c r="AM152">
        <v>0.83286000000000004</v>
      </c>
      <c r="AN152">
        <v>-2.6494</v>
      </c>
      <c r="AO152" s="2">
        <v>-1.4922000000000001E-7</v>
      </c>
      <c r="AP152" s="2">
        <v>-3.7911999999999999E-9</v>
      </c>
      <c r="AQ152" s="2">
        <v>-2.3743E-9</v>
      </c>
      <c r="AR152">
        <v>0.64939999999999998</v>
      </c>
      <c r="AS152">
        <v>26.908999999999999</v>
      </c>
      <c r="AT152" s="2">
        <v>9.9999999999999995E-7</v>
      </c>
      <c r="AU152">
        <v>-2.6494</v>
      </c>
      <c r="AX152">
        <v>0</v>
      </c>
      <c r="AY152">
        <v>0.85899000000000003</v>
      </c>
      <c r="AZ152">
        <v>-2.6042000000000001</v>
      </c>
      <c r="BA152" s="2">
        <v>-1.4831000000000001E-7</v>
      </c>
      <c r="BB152" s="2">
        <v>-3.5766999999999999E-9</v>
      </c>
      <c r="BC152" s="2">
        <v>-1.8870999999999998E-9</v>
      </c>
      <c r="BD152">
        <v>0.60421000000000002</v>
      </c>
      <c r="BE152">
        <v>27.343</v>
      </c>
      <c r="BF152" s="2">
        <v>9.9999999999999995E-7</v>
      </c>
      <c r="BG152">
        <v>-2.6042000000000001</v>
      </c>
      <c r="BJ152" s="2">
        <v>4.5474999999999996E-13</v>
      </c>
      <c r="BK152">
        <v>0.80528</v>
      </c>
      <c r="BL152">
        <v>-2.2774000000000001</v>
      </c>
      <c r="BM152" s="2">
        <v>-1.1269E-7</v>
      </c>
      <c r="BN152" s="2">
        <v>-3.2885E-9</v>
      </c>
      <c r="BO152" s="2">
        <v>-1.8939999999999999E-9</v>
      </c>
      <c r="BP152">
        <v>0.27737000000000001</v>
      </c>
      <c r="BQ152">
        <v>25.893000000000001</v>
      </c>
      <c r="BR152" s="2">
        <v>9.9999999999999995E-7</v>
      </c>
      <c r="BS152">
        <v>-2.2774000000000001</v>
      </c>
      <c r="BV152" s="2">
        <v>1.4211E-14</v>
      </c>
      <c r="BW152">
        <v>0.94296999999999997</v>
      </c>
      <c r="BX152">
        <v>-2.0133999999999999</v>
      </c>
      <c r="BY152" s="2">
        <v>-1.8711999999999999E-8</v>
      </c>
      <c r="BZ152" s="2">
        <v>-7.4871999999999997E-10</v>
      </c>
      <c r="CA152" s="2">
        <v>-1.4079999999999999E-10</v>
      </c>
      <c r="CB152" s="2">
        <v>1.3396E-2</v>
      </c>
      <c r="CC152">
        <v>28.866</v>
      </c>
      <c r="CD152" s="2">
        <v>9.9999999999999995E-7</v>
      </c>
      <c r="CE152">
        <v>-2.0133999999999999</v>
      </c>
      <c r="CH152" s="2">
        <v>4.4408999999999998E-16</v>
      </c>
      <c r="CI152">
        <v>0.95387999999999995</v>
      </c>
      <c r="CJ152">
        <v>-2.0003000000000002</v>
      </c>
      <c r="CK152" s="2">
        <v>-7.7809000000000005E-10</v>
      </c>
      <c r="CL152" s="2">
        <v>-3.6408999999999998E-11</v>
      </c>
      <c r="CM152" s="2">
        <v>-1.3357E-11</v>
      </c>
      <c r="CN152">
        <v>2.5153000000000003E-4</v>
      </c>
      <c r="CO152">
        <v>27.343</v>
      </c>
      <c r="CP152" s="2">
        <v>9.9999999999999995E-7</v>
      </c>
      <c r="CQ152">
        <v>-2.0003000000000002</v>
      </c>
      <c r="CT152" s="2">
        <v>-2.5151000000000001E-13</v>
      </c>
      <c r="CU152">
        <v>0.95408999999999999</v>
      </c>
      <c r="CV152">
        <v>-2</v>
      </c>
      <c r="CW152" s="2">
        <v>-2.9470999999999999E-21</v>
      </c>
      <c r="CX152" s="2">
        <v>1.9403999999999999E-22</v>
      </c>
      <c r="CY152" s="2">
        <v>-1.3382000000000001E-21</v>
      </c>
      <c r="CZ152">
        <v>0</v>
      </c>
      <c r="DA152">
        <v>48.973999999999997</v>
      </c>
      <c r="DB152" s="2">
        <v>9.9999999999999995E-7</v>
      </c>
      <c r="DC152">
        <v>-2</v>
      </c>
    </row>
    <row r="153" spans="4:107" x14ac:dyDescent="0.25">
      <c r="D153">
        <v>132</v>
      </c>
      <c r="E153">
        <v>66</v>
      </c>
      <c r="F153" s="2">
        <f>E153^2*$G$12/(4*$F$12*$E$12)</f>
        <v>2.9039999999999995</v>
      </c>
      <c r="G153">
        <f t="shared" si="18"/>
        <v>1.4748328903119168E-2</v>
      </c>
      <c r="H153" s="2">
        <f>$D$12/(4*PI()*$E$12)*G153</f>
        <v>2.716747045458896E-3</v>
      </c>
      <c r="I153" s="1">
        <f t="shared" si="20"/>
        <v>-2.1083039999999991</v>
      </c>
      <c r="J153" s="1">
        <f t="shared" si="20"/>
        <v>1.3605588479999993</v>
      </c>
      <c r="K153" s="1">
        <f t="shared" si="20"/>
        <v>-0.74082429273599937</v>
      </c>
      <c r="L153" s="1">
        <f t="shared" si="20"/>
        <v>0.34421659937685467</v>
      </c>
      <c r="M153" s="1">
        <f t="shared" si="20"/>
        <v>-0.13883402841533135</v>
      </c>
      <c r="N153" s="1">
        <f t="shared" si="20"/>
        <v>4.9368247165484345E-2</v>
      </c>
      <c r="O153" s="1">
        <f t="shared" si="20"/>
        <v>-1.5680589505936964E-2</v>
      </c>
      <c r="P153" s="1">
        <f t="shared" si="20"/>
        <v>4.4974253753324381E-3</v>
      </c>
      <c r="Q153" s="1">
        <f t="shared" si="20"/>
        <v>-1.1754470960968857E-3</v>
      </c>
      <c r="R153" s="1">
        <f t="shared" si="20"/>
        <v>2.8210730306325247E-4</v>
      </c>
      <c r="S153" s="1">
        <f t="shared" si="23"/>
        <v>-6.2580803396198161E-5</v>
      </c>
      <c r="T153" s="1">
        <f t="shared" si="23"/>
        <v>1.2904235720418422E-5</v>
      </c>
      <c r="U153" s="1">
        <f t="shared" si="23"/>
        <v>-2.485513810802225E-6</v>
      </c>
      <c r="V153" s="1">
        <f t="shared" si="23"/>
        <v>4.4911577551988999E-7</v>
      </c>
      <c r="W153" s="1">
        <f t="shared" si="23"/>
        <v>-7.6419856178306258E-8</v>
      </c>
      <c r="X153" s="1">
        <f t="shared" si="23"/>
        <v>1.2286408987781389E-8</v>
      </c>
      <c r="Y153" s="1">
        <f t="shared" si="23"/>
        <v>-1.8720846879900971E-9</v>
      </c>
      <c r="Z153" s="1">
        <f t="shared" si="23"/>
        <v>2.7107371415683751E-10</v>
      </c>
      <c r="AG153">
        <v>141</v>
      </c>
      <c r="AH153">
        <f t="shared" ca="1" si="21"/>
        <v>28.864999999999998</v>
      </c>
      <c r="AI153">
        <f t="shared" ca="1" si="22"/>
        <v>1.5712000000000001E-4</v>
      </c>
      <c r="AL153" s="2">
        <v>-1.1368999999999999E-13</v>
      </c>
      <c r="AM153">
        <v>0.82911999999999997</v>
      </c>
      <c r="AN153">
        <v>-2.6415999999999999</v>
      </c>
      <c r="AO153" s="2">
        <v>-1.4578E-7</v>
      </c>
      <c r="AP153" s="2">
        <v>-3.5071E-9</v>
      </c>
      <c r="AQ153" s="2">
        <v>-2.1783999999999998E-9</v>
      </c>
      <c r="AR153">
        <v>0.64156000000000002</v>
      </c>
      <c r="AS153">
        <v>27.343</v>
      </c>
      <c r="AT153" s="2">
        <v>9.9999999999999995E-7</v>
      </c>
      <c r="AU153">
        <v>-2.6415999999999999</v>
      </c>
      <c r="AX153" s="2">
        <v>1.1368999999999999E-13</v>
      </c>
      <c r="AY153">
        <v>0.88326000000000005</v>
      </c>
      <c r="AZ153">
        <v>-2.5830000000000002</v>
      </c>
      <c r="BA153" s="2">
        <v>-1.4548999999999999E-7</v>
      </c>
      <c r="BB153" s="2">
        <v>-4.1501000000000004E-9</v>
      </c>
      <c r="BC153" s="2">
        <v>-1.8067E-9</v>
      </c>
      <c r="BD153">
        <v>0.58301999999999998</v>
      </c>
      <c r="BE153">
        <v>28.613</v>
      </c>
      <c r="BF153" s="2">
        <v>9.9999999999999995E-7</v>
      </c>
      <c r="BG153">
        <v>-2.5830000000000002</v>
      </c>
      <c r="BJ153" s="2">
        <v>-2.2736999999999999E-13</v>
      </c>
      <c r="BK153">
        <v>0.80722000000000005</v>
      </c>
      <c r="BL153">
        <v>-2.2683</v>
      </c>
      <c r="BM153" s="2">
        <v>-1.1022E-7</v>
      </c>
      <c r="BN153" s="2">
        <v>-3.0939999999999999E-9</v>
      </c>
      <c r="BO153" s="2">
        <v>-1.7835999999999999E-9</v>
      </c>
      <c r="BP153">
        <v>0.26828999999999997</v>
      </c>
      <c r="BQ153">
        <v>26.565000000000001</v>
      </c>
      <c r="BR153" s="2">
        <v>9.9999999999999995E-7</v>
      </c>
      <c r="BS153">
        <v>-2.2683</v>
      </c>
      <c r="BV153" s="2">
        <v>-1.4211E-14</v>
      </c>
      <c r="BW153">
        <v>0.94296000000000002</v>
      </c>
      <c r="BX153">
        <v>-2.0133000000000001</v>
      </c>
      <c r="BY153" s="2">
        <v>-1.8588999999999999E-8</v>
      </c>
      <c r="BZ153" s="2">
        <v>-7.4302999999999997E-10</v>
      </c>
      <c r="CA153" s="2">
        <v>-1.4059E-10</v>
      </c>
      <c r="CB153">
        <v>1.3322000000000001E-2</v>
      </c>
      <c r="CC153">
        <v>28.908000000000001</v>
      </c>
      <c r="CD153" s="2">
        <v>9.9999999999999995E-7</v>
      </c>
      <c r="CE153">
        <v>-2.0133000000000001</v>
      </c>
      <c r="CH153" s="2">
        <v>-2.2204E-16</v>
      </c>
      <c r="CI153">
        <v>0.95396000000000003</v>
      </c>
      <c r="CJ153">
        <v>-2.0002</v>
      </c>
      <c r="CK153" s="2">
        <v>-4.8386000000000002E-10</v>
      </c>
      <c r="CL153" s="2">
        <v>-2.5995999999999999E-11</v>
      </c>
      <c r="CM153" s="2">
        <v>-8.4561999999999995E-12</v>
      </c>
      <c r="CN153">
        <v>1.5712000000000001E-4</v>
      </c>
      <c r="CO153">
        <v>28.864999999999998</v>
      </c>
      <c r="CP153" s="2">
        <v>9.9999999999999995E-7</v>
      </c>
      <c r="CQ153">
        <v>-2.0002</v>
      </c>
      <c r="CT153" s="2">
        <v>7.7533999999999998E-14</v>
      </c>
      <c r="CU153">
        <v>0.95408999999999999</v>
      </c>
      <c r="CV153">
        <v>-2</v>
      </c>
      <c r="CW153" s="2">
        <v>-2.1749000000000002E-22</v>
      </c>
      <c r="CX153" s="2">
        <v>3.6486E-21</v>
      </c>
      <c r="CY153" s="2">
        <v>-9.5448E-22</v>
      </c>
      <c r="CZ153">
        <v>0</v>
      </c>
      <c r="DA153">
        <v>51.578000000000003</v>
      </c>
      <c r="DB153" s="2">
        <v>9.9999999999999995E-7</v>
      </c>
      <c r="DC153">
        <v>-2</v>
      </c>
    </row>
    <row r="154" spans="4:107" x14ac:dyDescent="0.25">
      <c r="D154">
        <v>133</v>
      </c>
      <c r="E154">
        <v>66.5</v>
      </c>
      <c r="F154" s="2">
        <f>E154^2*$G$12/(4*$F$12*$E$12)</f>
        <v>2.9481666666666664</v>
      </c>
      <c r="G154">
        <f t="shared" si="18"/>
        <v>1.3939058323256148E-2</v>
      </c>
      <c r="H154" s="2">
        <f>$D$12/(4*PI()*$E$12)*G154</f>
        <v>2.5676736506856971E-3</v>
      </c>
      <c r="I154" s="1">
        <f t="shared" si="20"/>
        <v>-2.1729216736111105</v>
      </c>
      <c r="J154" s="1">
        <f t="shared" si="20"/>
        <v>1.4235856105372937</v>
      </c>
      <c r="K154" s="1">
        <f t="shared" si="20"/>
        <v>-0.78693143327481829</v>
      </c>
      <c r="L154" s="1">
        <f t="shared" si="20"/>
        <v>0.37120080328528693</v>
      </c>
      <c r="M154" s="1">
        <f t="shared" si="20"/>
        <v>-0.15199469928966294</v>
      </c>
      <c r="N154" s="1">
        <f t="shared" si="20"/>
        <v>5.4870086443568319E-2</v>
      </c>
      <c r="O154" s="1">
        <f t="shared" si="20"/>
        <v>-1.7693173733598851E-2</v>
      </c>
      <c r="P154" s="1">
        <f t="shared" si="20"/>
        <v>5.1518444473025518E-3</v>
      </c>
      <c r="Q154" s="1">
        <f t="shared" si="20"/>
        <v>-1.3669646464250225E-3</v>
      </c>
      <c r="R154" s="1">
        <f t="shared" si="20"/>
        <v>3.3306112438859806E-4</v>
      </c>
      <c r="S154" s="1">
        <f t="shared" si="23"/>
        <v>-7.500775523426969E-5</v>
      </c>
      <c r="T154" s="1">
        <f t="shared" si="23"/>
        <v>1.570191931762126E-5</v>
      </c>
      <c r="U154" s="1">
        <f t="shared" si="23"/>
        <v>-3.0703794732331897E-6</v>
      </c>
      <c r="V154" s="1">
        <f t="shared" si="23"/>
        <v>5.6323495928022702E-7</v>
      </c>
      <c r="W154" s="1">
        <f t="shared" si="23"/>
        <v>-9.7295539010819676E-8</v>
      </c>
      <c r="X154" s="1">
        <f t="shared" si="23"/>
        <v>1.5880607054785597E-8</v>
      </c>
      <c r="Y154" s="1">
        <f t="shared" si="23"/>
        <v>-2.4565354883054219E-9</v>
      </c>
      <c r="Z154" s="1">
        <f t="shared" si="23"/>
        <v>3.6111071678089705E-10</v>
      </c>
      <c r="AG154">
        <v>142</v>
      </c>
      <c r="AH154">
        <f t="shared" ca="1" si="21"/>
        <v>28.866</v>
      </c>
      <c r="AI154">
        <f t="shared" ca="1" si="22"/>
        <v>1.5712000000000001E-4</v>
      </c>
      <c r="AL154" s="2">
        <v>-1.1368999999999999E-13</v>
      </c>
      <c r="AM154">
        <v>0.85165000000000002</v>
      </c>
      <c r="AN154">
        <v>-2.6219999999999999</v>
      </c>
      <c r="AO154" s="2">
        <v>-1.438E-7</v>
      </c>
      <c r="AP154" s="2">
        <v>-4.0082000000000003E-9</v>
      </c>
      <c r="AQ154" s="2">
        <v>-1.9154999999999998E-9</v>
      </c>
      <c r="AR154">
        <v>0.62200999999999995</v>
      </c>
      <c r="AS154">
        <v>28.494</v>
      </c>
      <c r="AT154" s="2">
        <v>9.9999999999999995E-7</v>
      </c>
      <c r="AU154">
        <v>-2.6219999999999999</v>
      </c>
      <c r="AX154">
        <v>0</v>
      </c>
      <c r="AY154">
        <v>0.88207999999999998</v>
      </c>
      <c r="AZ154">
        <v>-2.5788000000000002</v>
      </c>
      <c r="BA154" s="2">
        <v>-1.4366999999999999E-7</v>
      </c>
      <c r="BB154" s="2">
        <v>-4.2523000000000003E-9</v>
      </c>
      <c r="BC154" s="2">
        <v>-1.7556E-9</v>
      </c>
      <c r="BD154">
        <v>0.57879999999999998</v>
      </c>
      <c r="BE154">
        <v>28.866</v>
      </c>
      <c r="BF154" s="2">
        <v>9.9999999999999995E-7</v>
      </c>
      <c r="BG154">
        <v>-2.5788000000000002</v>
      </c>
      <c r="BJ154" s="2">
        <v>-2.2736999999999999E-13</v>
      </c>
      <c r="BK154">
        <v>0.79847000000000001</v>
      </c>
      <c r="BL154">
        <v>-2.2578</v>
      </c>
      <c r="BM154" s="2">
        <v>-1.0366E-7</v>
      </c>
      <c r="BN154" s="2">
        <v>-2.6578000000000001E-9</v>
      </c>
      <c r="BO154" s="2">
        <v>-1.5743E-9</v>
      </c>
      <c r="BP154">
        <v>0.25777</v>
      </c>
      <c r="BQ154">
        <v>27.343</v>
      </c>
      <c r="BR154" s="2">
        <v>9.9999999999999995E-7</v>
      </c>
      <c r="BS154">
        <v>-2.2578</v>
      </c>
      <c r="BV154" s="2">
        <v>-1.4211E-14</v>
      </c>
      <c r="BW154">
        <v>0.94564000000000004</v>
      </c>
      <c r="BX154">
        <v>-2.0106000000000002</v>
      </c>
      <c r="BY154" s="2">
        <v>-1.4413999999999999E-8</v>
      </c>
      <c r="BZ154" s="2">
        <v>-5.4849000000000004E-10</v>
      </c>
      <c r="CA154" s="2">
        <v>-1.0939E-10</v>
      </c>
      <c r="CB154">
        <v>1.0612E-2</v>
      </c>
      <c r="CC154">
        <v>30.463999999999999</v>
      </c>
      <c r="CD154" s="2">
        <v>9.9999999999999995E-7</v>
      </c>
      <c r="CE154">
        <v>-2.0106000000000002</v>
      </c>
      <c r="CH154">
        <v>0</v>
      </c>
      <c r="CI154">
        <v>0.95396000000000003</v>
      </c>
      <c r="CJ154">
        <v>-2.0002</v>
      </c>
      <c r="CK154" s="2">
        <v>-4.8369999999999999E-10</v>
      </c>
      <c r="CL154" s="2">
        <v>-2.5989E-11</v>
      </c>
      <c r="CM154" s="2">
        <v>-8.4557E-12</v>
      </c>
      <c r="CN154">
        <v>1.5712000000000001E-4</v>
      </c>
      <c r="CO154">
        <v>28.866</v>
      </c>
      <c r="CP154" s="2">
        <v>9.9999999999999995E-7</v>
      </c>
      <c r="CQ154">
        <v>-2.0002</v>
      </c>
      <c r="CT154" s="2">
        <v>-4.1705999999999999E-13</v>
      </c>
      <c r="CU154">
        <v>0.95408999999999999</v>
      </c>
      <c r="CV154">
        <v>-2</v>
      </c>
      <c r="CW154" s="2">
        <v>2.0848999999999999E-21</v>
      </c>
      <c r="CX154" s="2">
        <v>2.0792999999999999E-21</v>
      </c>
      <c r="CY154" s="2">
        <v>-7.1165E-22</v>
      </c>
      <c r="CZ154">
        <v>0</v>
      </c>
      <c r="DA154">
        <v>54.311999999999998</v>
      </c>
      <c r="DB154" s="2">
        <v>9.9999999999999995E-7</v>
      </c>
      <c r="DC154">
        <v>-2</v>
      </c>
    </row>
    <row r="155" spans="4:107" x14ac:dyDescent="0.25">
      <c r="D155">
        <v>134</v>
      </c>
      <c r="E155">
        <v>67</v>
      </c>
      <c r="F155" s="2">
        <f>E155^2*$G$12/(4*$F$12*$E$12)</f>
        <v>2.9926666666666661</v>
      </c>
      <c r="G155">
        <f t="shared" si="18"/>
        <v>1.3170679929325413E-2</v>
      </c>
      <c r="H155" s="2">
        <f>$D$12/(4*PI()*$E$12)*G155</f>
        <v>2.4261328873071229E-3</v>
      </c>
      <c r="I155" s="1">
        <f t="shared" si="20"/>
        <v>-2.2390134444444438</v>
      </c>
      <c r="J155" s="1">
        <f t="shared" si="20"/>
        <v>1.4890268669794233</v>
      </c>
      <c r="K155" s="1">
        <f t="shared" si="20"/>
        <v>-0.83553020073382867</v>
      </c>
      <c r="L155" s="1">
        <f t="shared" si="20"/>
        <v>0.40007414091671001</v>
      </c>
      <c r="M155" s="1">
        <f t="shared" si="20"/>
        <v>-0.16629007579399177</v>
      </c>
      <c r="N155" s="1">
        <f t="shared" ref="I155:W180" si="24">N$21*$F155^N$20/(N$20*FACT(N$20))</f>
        <v>6.0936828590957462E-2</v>
      </c>
      <c r="O155" s="1">
        <f t="shared" si="24"/>
        <v>-1.9946020466808916E-2</v>
      </c>
      <c r="P155" s="1">
        <f t="shared" si="24"/>
        <v>5.895485489745199E-3</v>
      </c>
      <c r="Q155" s="1">
        <f t="shared" si="24"/>
        <v>-1.5878900618079719E-3</v>
      </c>
      <c r="R155" s="1">
        <f t="shared" si="24"/>
        <v>3.9272939324826362E-4</v>
      </c>
      <c r="S155" s="1">
        <f t="shared" si="23"/>
        <v>-8.9780484764842618E-5</v>
      </c>
      <c r="T155" s="1">
        <f t="shared" si="23"/>
        <v>1.907808738979306E-5</v>
      </c>
      <c r="U155" s="1">
        <f t="shared" si="23"/>
        <v>-3.7868705639665088E-6</v>
      </c>
      <c r="V155" s="1">
        <f t="shared" si="23"/>
        <v>7.0515457026085681E-7</v>
      </c>
      <c r="W155" s="1">
        <f t="shared" si="23"/>
        <v>-1.2364995569925724E-7</v>
      </c>
      <c r="X155" s="1">
        <f t="shared" si="23"/>
        <v>2.04868152667669E-8</v>
      </c>
      <c r="Y155" s="1">
        <f t="shared" si="23"/>
        <v>-3.2168936902320624E-9</v>
      </c>
      <c r="Z155" s="1">
        <f t="shared" si="23"/>
        <v>4.8002113381002961E-10</v>
      </c>
      <c r="AG155">
        <v>143</v>
      </c>
      <c r="AH155">
        <f t="shared" ca="1" si="21"/>
        <v>28.866</v>
      </c>
      <c r="AI155">
        <f t="shared" ca="1" si="22"/>
        <v>1.5712000000000001E-4</v>
      </c>
      <c r="AL155">
        <v>0</v>
      </c>
      <c r="AM155">
        <v>0.84916999999999998</v>
      </c>
      <c r="AN155">
        <v>-2.6156999999999999</v>
      </c>
      <c r="AO155" s="2">
        <v>-1.4098999999999999E-7</v>
      </c>
      <c r="AP155" s="2">
        <v>-4.1566999999999999E-9</v>
      </c>
      <c r="AQ155" s="2">
        <v>-1.7804E-9</v>
      </c>
      <c r="AR155">
        <v>0.61568999999999996</v>
      </c>
      <c r="AS155">
        <v>28.866</v>
      </c>
      <c r="AT155" s="2">
        <v>9.9999999999999995E-7</v>
      </c>
      <c r="AU155">
        <v>-2.6156999999999999</v>
      </c>
      <c r="AX155">
        <v>0</v>
      </c>
      <c r="AY155">
        <v>0.88207999999999998</v>
      </c>
      <c r="AZ155">
        <v>-2.5788000000000002</v>
      </c>
      <c r="BA155" s="2">
        <v>-1.4366999999999999E-7</v>
      </c>
      <c r="BB155" s="2">
        <v>-4.2523000000000003E-9</v>
      </c>
      <c r="BC155" s="2">
        <v>-1.7556E-9</v>
      </c>
      <c r="BD155">
        <v>0.57879999999999998</v>
      </c>
      <c r="BE155">
        <v>28.866</v>
      </c>
      <c r="BF155" s="2">
        <v>9.9999999999999995E-7</v>
      </c>
      <c r="BG155">
        <v>-2.5788000000000002</v>
      </c>
      <c r="BJ155">
        <v>0</v>
      </c>
      <c r="BK155">
        <v>0.80293999999999999</v>
      </c>
      <c r="BL155">
        <v>-2.2483</v>
      </c>
      <c r="BM155" s="2">
        <v>-1.0096E-7</v>
      </c>
      <c r="BN155" s="2">
        <v>-2.7984000000000002E-9</v>
      </c>
      <c r="BO155" s="2">
        <v>-1.4579999999999999E-9</v>
      </c>
      <c r="BP155">
        <v>0.24831</v>
      </c>
      <c r="BQ155">
        <v>28.109000000000002</v>
      </c>
      <c r="BR155" s="2">
        <v>9.9999999999999995E-7</v>
      </c>
      <c r="BS155">
        <v>-2.2483</v>
      </c>
      <c r="BV155" s="2">
        <v>-1.4211E-14</v>
      </c>
      <c r="BW155">
        <v>0.94564000000000004</v>
      </c>
      <c r="BX155">
        <v>-2.0106000000000002</v>
      </c>
      <c r="BY155" s="2">
        <v>-1.4413999999999999E-8</v>
      </c>
      <c r="BZ155" s="2">
        <v>-5.4849000000000004E-10</v>
      </c>
      <c r="CA155" s="2">
        <v>-1.0939E-10</v>
      </c>
      <c r="CB155">
        <v>1.0612E-2</v>
      </c>
      <c r="CC155">
        <v>30.463999999999999</v>
      </c>
      <c r="CD155" s="2">
        <v>9.9999999999999995E-7</v>
      </c>
      <c r="CE155">
        <v>-2.0106000000000002</v>
      </c>
      <c r="CH155">
        <v>0</v>
      </c>
      <c r="CI155">
        <v>0.95396000000000003</v>
      </c>
      <c r="CJ155">
        <v>-2.0002</v>
      </c>
      <c r="CK155" s="2">
        <v>-4.8375999999999999E-10</v>
      </c>
      <c r="CL155" s="2">
        <v>-2.5992999999999999E-11</v>
      </c>
      <c r="CM155" s="2">
        <v>-8.4559000000000008E-12</v>
      </c>
      <c r="CN155">
        <v>1.5712000000000001E-4</v>
      </c>
      <c r="CO155">
        <v>28.866</v>
      </c>
      <c r="CP155" s="2">
        <v>9.9999999999999995E-7</v>
      </c>
      <c r="CQ155">
        <v>-2.0002</v>
      </c>
      <c r="CT155" s="2">
        <v>2.0194999999999998E-28</v>
      </c>
      <c r="CU155">
        <v>0.95408999999999999</v>
      </c>
      <c r="CV155">
        <v>-2</v>
      </c>
      <c r="CW155" s="2">
        <v>1.0512E-21</v>
      </c>
      <c r="CX155" s="2">
        <v>1.1815999999999999E-21</v>
      </c>
      <c r="CY155" s="2">
        <v>-5.7062999999999997E-22</v>
      </c>
      <c r="CZ155">
        <v>0</v>
      </c>
      <c r="DA155">
        <v>55.296999999999997</v>
      </c>
      <c r="DB155" s="2">
        <v>9.9999999999999995E-7</v>
      </c>
      <c r="DC155">
        <v>-2</v>
      </c>
    </row>
    <row r="156" spans="4:107" x14ac:dyDescent="0.25">
      <c r="D156">
        <v>135</v>
      </c>
      <c r="E156">
        <v>67.5</v>
      </c>
      <c r="F156" s="2">
        <f>E156^2*$G$12/(4*$F$12*$E$12)</f>
        <v>3.0374999999999996</v>
      </c>
      <c r="G156">
        <f t="shared" si="18"/>
        <v>1.2441329665988432E-2</v>
      </c>
      <c r="H156" s="2">
        <f>$D$12/(4*PI()*$E$12)*G156</f>
        <v>2.2917813830762709E-3</v>
      </c>
      <c r="I156" s="1">
        <f t="shared" si="24"/>
        <v>-2.3066015624999996</v>
      </c>
      <c r="J156" s="1">
        <f t="shared" si="24"/>
        <v>1.5569560546874994</v>
      </c>
      <c r="K156" s="1">
        <f t="shared" si="24"/>
        <v>-0.88673512802123999</v>
      </c>
      <c r="L156" s="1">
        <f t="shared" si="24"/>
        <v>0.43095327221832253</v>
      </c>
      <c r="M156" s="1">
        <f t="shared" si="24"/>
        <v>-0.18180841171710482</v>
      </c>
      <c r="N156" s="1">
        <f t="shared" si="24"/>
        <v>6.762159803151499E-2</v>
      </c>
      <c r="O156" s="1">
        <f t="shared" si="24"/>
        <v>-2.2465691064766997E-2</v>
      </c>
      <c r="P156" s="1">
        <f t="shared" si="24"/>
        <v>6.739707319430098E-3</v>
      </c>
      <c r="Q156" s="1">
        <f t="shared" si="24"/>
        <v>-1.8424674884492029E-3</v>
      </c>
      <c r="R156" s="1">
        <f t="shared" si="24"/>
        <v>4.6252024761689694E-4</v>
      </c>
      <c r="S156" s="1">
        <f t="shared" si="23"/>
        <v>-1.0731915120485813E-4</v>
      </c>
      <c r="T156" s="1">
        <f t="shared" si="23"/>
        <v>2.314664533382886E-5</v>
      </c>
      <c r="U156" s="1">
        <f t="shared" si="23"/>
        <v>-4.6632814164263627E-6</v>
      </c>
      <c r="V156" s="1">
        <f t="shared" si="23"/>
        <v>8.8136018770458248E-7</v>
      </c>
      <c r="W156" s="1">
        <f t="shared" si="23"/>
        <v>-1.56863177938633E-7</v>
      </c>
      <c r="X156" s="1">
        <f t="shared" si="23"/>
        <v>2.6379067293486374E-8</v>
      </c>
      <c r="Y156" s="1">
        <f t="shared" si="23"/>
        <v>-4.2041638498993909E-9</v>
      </c>
      <c r="Z156" s="1">
        <f t="shared" si="23"/>
        <v>6.3673866618628574E-10</v>
      </c>
      <c r="AG156">
        <v>144</v>
      </c>
      <c r="AH156">
        <f t="shared" ca="1" si="21"/>
        <v>28.866</v>
      </c>
      <c r="AI156">
        <f t="shared" ca="1" si="22"/>
        <v>1.5712000000000001E-4</v>
      </c>
      <c r="AL156">
        <v>0</v>
      </c>
      <c r="AM156">
        <v>0.84916999999999998</v>
      </c>
      <c r="AN156">
        <v>-2.6156999999999999</v>
      </c>
      <c r="AO156" s="2">
        <v>-1.4098999999999999E-7</v>
      </c>
      <c r="AP156" s="2">
        <v>-4.1566999999999999E-9</v>
      </c>
      <c r="AQ156" s="2">
        <v>-1.7804E-9</v>
      </c>
      <c r="AR156">
        <v>0.61568999999999996</v>
      </c>
      <c r="AS156">
        <v>28.866</v>
      </c>
      <c r="AT156" s="2">
        <v>9.9999999999999995E-7</v>
      </c>
      <c r="AU156">
        <v>-2.6156999999999999</v>
      </c>
      <c r="AX156" s="2">
        <v>1.1368999999999999E-13</v>
      </c>
      <c r="AY156">
        <v>0.88102000000000003</v>
      </c>
      <c r="AZ156">
        <v>-2.5750000000000002</v>
      </c>
      <c r="BA156" s="2">
        <v>-1.4196000000000001E-7</v>
      </c>
      <c r="BB156" s="2">
        <v>-4.1702000000000003E-9</v>
      </c>
      <c r="BC156" s="2">
        <v>-1.7205E-9</v>
      </c>
      <c r="BD156">
        <v>0.57501000000000002</v>
      </c>
      <c r="BE156">
        <v>29.105</v>
      </c>
      <c r="BF156" s="2">
        <v>9.9999999999999995E-7</v>
      </c>
      <c r="BG156">
        <v>-2.5750000000000002</v>
      </c>
      <c r="BJ156">
        <v>0</v>
      </c>
      <c r="BK156">
        <v>0.79561999999999999</v>
      </c>
      <c r="BL156">
        <v>-2.2389999999999999</v>
      </c>
      <c r="BM156" s="2">
        <v>-9.4770999999999995E-8</v>
      </c>
      <c r="BN156" s="2">
        <v>-2.9727999999999999E-9</v>
      </c>
      <c r="BO156" s="2">
        <v>-1.2716E-9</v>
      </c>
      <c r="BP156">
        <v>0.23896000000000001</v>
      </c>
      <c r="BQ156">
        <v>28.866</v>
      </c>
      <c r="BR156" s="2">
        <v>9.9999999999999995E-7</v>
      </c>
      <c r="BS156">
        <v>-2.2389999999999999</v>
      </c>
      <c r="BV156" s="2">
        <v>-1.4211E-14</v>
      </c>
      <c r="BW156">
        <v>0.94564000000000004</v>
      </c>
      <c r="BX156">
        <v>-2.0106000000000002</v>
      </c>
      <c r="BY156" s="2">
        <v>-1.4349999999999999E-8</v>
      </c>
      <c r="BZ156" s="2">
        <v>-5.4881999999999997E-10</v>
      </c>
      <c r="CA156" s="2">
        <v>-1.0929E-10</v>
      </c>
      <c r="CB156">
        <v>1.0562999999999999E-2</v>
      </c>
      <c r="CC156">
        <v>30.5</v>
      </c>
      <c r="CD156" s="2">
        <v>9.9999999999999995E-7</v>
      </c>
      <c r="CE156">
        <v>-2.0106000000000002</v>
      </c>
      <c r="CH156" s="2">
        <v>-2.2204E-16</v>
      </c>
      <c r="CI156">
        <v>0.95396000000000003</v>
      </c>
      <c r="CJ156">
        <v>-2.0002</v>
      </c>
      <c r="CK156" s="2">
        <v>-4.8375999999999999E-10</v>
      </c>
      <c r="CL156" s="2">
        <v>-2.5992999999999999E-11</v>
      </c>
      <c r="CM156" s="2">
        <v>-8.4559000000000008E-12</v>
      </c>
      <c r="CN156">
        <v>1.5712000000000001E-4</v>
      </c>
      <c r="CO156">
        <v>28.866</v>
      </c>
      <c r="CP156" s="2">
        <v>9.9999999999999995E-7</v>
      </c>
      <c r="CQ156">
        <v>-2.0002</v>
      </c>
      <c r="CT156">
        <v>0</v>
      </c>
      <c r="CU156">
        <v>0.95408999999999999</v>
      </c>
      <c r="CV156">
        <v>-2</v>
      </c>
      <c r="CW156" s="2">
        <v>-9.2785000000000004E-22</v>
      </c>
      <c r="CX156" s="2">
        <v>-5.3735999999999999E-22</v>
      </c>
      <c r="CY156" s="2">
        <v>-3.0062000000000002E-22</v>
      </c>
      <c r="CZ156">
        <v>0</v>
      </c>
      <c r="DA156">
        <v>57.183</v>
      </c>
      <c r="DB156" s="2">
        <v>9.9999999999999995E-7</v>
      </c>
      <c r="DC156">
        <v>-2</v>
      </c>
    </row>
    <row r="157" spans="4:107" x14ac:dyDescent="0.25">
      <c r="D157">
        <v>136</v>
      </c>
      <c r="E157">
        <v>68</v>
      </c>
      <c r="F157" s="2">
        <f>E157^2*$G$12/(4*$F$12*$E$12)</f>
        <v>3.082666666666666</v>
      </c>
      <c r="G157">
        <f t="shared" si="18"/>
        <v>1.1749217648808319E-2</v>
      </c>
      <c r="H157" s="2">
        <f>$D$12/(4*PI()*$E$12)*G157</f>
        <v>2.1642894285536811E-3</v>
      </c>
      <c r="I157" s="1">
        <f t="shared" si="24"/>
        <v>-2.3757084444444434</v>
      </c>
      <c r="J157" s="1">
        <f t="shared" si="24"/>
        <v>1.6274482736460893</v>
      </c>
      <c r="K157" s="1">
        <f t="shared" si="24"/>
        <v>-0.94066510216743948</v>
      </c>
      <c r="L157" s="1">
        <f t="shared" si="24"/>
        <v>0.46396111279170554</v>
      </c>
      <c r="M157" s="1">
        <f t="shared" si="24"/>
        <v>-0.19864409125452276</v>
      </c>
      <c r="N157" s="1">
        <f t="shared" si="24"/>
        <v>7.4982063507013308E-2</v>
      </c>
      <c r="O157" s="1">
        <f t="shared" si="24"/>
        <v>-2.5281452412447981E-2</v>
      </c>
      <c r="P157" s="1">
        <f t="shared" si="24"/>
        <v>7.6972138900516501E-3</v>
      </c>
      <c r="Q157" s="1">
        <f t="shared" si="24"/>
        <v>-2.1355150216559294E-3</v>
      </c>
      <c r="R157" s="1">
        <f t="shared" si="24"/>
        <v>5.4405627879542794E-4</v>
      </c>
      <c r="S157" s="1">
        <f t="shared" si="23"/>
        <v>-1.2811517854004924E-4</v>
      </c>
      <c r="T157" s="1">
        <f t="shared" si="23"/>
        <v>2.8042820618659766E-5</v>
      </c>
      <c r="U157" s="1">
        <f t="shared" si="23"/>
        <v>-5.7337075953363114E-6</v>
      </c>
      <c r="V157" s="1">
        <f t="shared" si="23"/>
        <v>1.0997845774568632E-6</v>
      </c>
      <c r="W157" s="1">
        <f t="shared" si="23"/>
        <v>-1.986485893031459E-7</v>
      </c>
      <c r="X157" s="1">
        <f t="shared" si="23"/>
        <v>3.3902692574403558E-8</v>
      </c>
      <c r="Y157" s="1">
        <f t="shared" si="23"/>
        <v>-5.4835861273430334E-9</v>
      </c>
      <c r="Z157" s="1">
        <f t="shared" si="23"/>
        <v>8.428621247479506E-10</v>
      </c>
      <c r="AG157">
        <v>145</v>
      </c>
      <c r="AH157">
        <f t="shared" ca="1" si="21"/>
        <v>30.463999999999999</v>
      </c>
      <c r="AI157">
        <f t="shared" ca="1" si="22"/>
        <v>9.6082999999999995E-5</v>
      </c>
      <c r="AL157" s="2">
        <v>-1.1368999999999999E-13</v>
      </c>
      <c r="AM157">
        <v>0.84694999999999998</v>
      </c>
      <c r="AN157">
        <v>-2.61</v>
      </c>
      <c r="AO157" s="2">
        <v>-1.3841999999999999E-7</v>
      </c>
      <c r="AP157" s="2">
        <v>-4.0326999999999999E-9</v>
      </c>
      <c r="AQ157" s="2">
        <v>-1.6948E-9</v>
      </c>
      <c r="AR157">
        <v>0.61002000000000001</v>
      </c>
      <c r="AS157">
        <v>29.216999999999999</v>
      </c>
      <c r="AT157" s="2">
        <v>9.9999999999999995E-7</v>
      </c>
      <c r="AU157">
        <v>-2.61</v>
      </c>
      <c r="AX157" s="2">
        <v>-5.6842999999999997E-14</v>
      </c>
      <c r="AY157">
        <v>0.90951000000000004</v>
      </c>
      <c r="AZ157">
        <v>-2.5535999999999999</v>
      </c>
      <c r="BA157" s="2">
        <v>-1.3883999999999999E-7</v>
      </c>
      <c r="BB157" s="2">
        <v>-3.8993000000000004E-9</v>
      </c>
      <c r="BC157" s="2">
        <v>-1.6973999999999999E-9</v>
      </c>
      <c r="BD157">
        <v>0.55359000000000003</v>
      </c>
      <c r="BE157">
        <v>30.463999999999999</v>
      </c>
      <c r="BF157" s="2">
        <v>9.9999999999999995E-7</v>
      </c>
      <c r="BG157">
        <v>-2.5535999999999999</v>
      </c>
      <c r="BJ157" s="2">
        <v>-2.2736999999999999E-13</v>
      </c>
      <c r="BK157">
        <v>0.79561999999999999</v>
      </c>
      <c r="BL157">
        <v>-2.2389999999999999</v>
      </c>
      <c r="BM157" s="2">
        <v>-9.4770999999999995E-8</v>
      </c>
      <c r="BN157" s="2">
        <v>-2.9727999999999999E-9</v>
      </c>
      <c r="BO157" s="2">
        <v>-1.2716E-9</v>
      </c>
      <c r="BP157">
        <v>0.23896000000000001</v>
      </c>
      <c r="BQ157">
        <v>28.866</v>
      </c>
      <c r="BR157" s="2">
        <v>9.9999999999999995E-7</v>
      </c>
      <c r="BS157">
        <v>-2.2389999999999999</v>
      </c>
      <c r="BV157" s="2">
        <v>0</v>
      </c>
      <c r="BW157">
        <v>0.94732000000000005</v>
      </c>
      <c r="BX157">
        <v>-2.0083000000000002</v>
      </c>
      <c r="BY157" s="2">
        <v>-1.1611000000000001E-8</v>
      </c>
      <c r="BZ157" s="2">
        <v>-5.6449999999999996E-10</v>
      </c>
      <c r="CA157" s="2">
        <v>-8.6995000000000006E-11</v>
      </c>
      <c r="CB157">
        <v>8.3003E-3</v>
      </c>
      <c r="CC157">
        <v>32.143000000000001</v>
      </c>
      <c r="CD157" s="2">
        <v>9.9999999999999995E-7</v>
      </c>
      <c r="CE157">
        <v>-2.0083000000000002</v>
      </c>
      <c r="CH157" s="2">
        <v>1.1102E-16</v>
      </c>
      <c r="CI157">
        <v>0.95401000000000002</v>
      </c>
      <c r="CJ157">
        <v>-2.0001000000000002</v>
      </c>
      <c r="CK157" s="2">
        <v>-2.7715000000000002E-10</v>
      </c>
      <c r="CL157" s="2">
        <v>-1.4154E-11</v>
      </c>
      <c r="CM157" s="2">
        <v>-4.8625000000000003E-12</v>
      </c>
      <c r="CN157" s="2">
        <v>9.6082999999999995E-5</v>
      </c>
      <c r="CO157">
        <v>30.463999999999999</v>
      </c>
      <c r="CP157" s="2">
        <v>9.9999999999999995E-7</v>
      </c>
      <c r="CQ157">
        <v>-2.0001000000000002</v>
      </c>
      <c r="CT157" s="2">
        <v>4.0389999999999997E-28</v>
      </c>
      <c r="CU157">
        <v>0.95408999999999999</v>
      </c>
      <c r="CV157">
        <v>-2</v>
      </c>
      <c r="CW157" s="2">
        <v>-1.5067E-21</v>
      </c>
      <c r="CX157" s="2">
        <v>-7.9728000000000002E-22</v>
      </c>
      <c r="CY157" s="2">
        <v>6.9586999999999997E-22</v>
      </c>
      <c r="CZ157">
        <v>0</v>
      </c>
      <c r="DA157">
        <v>58.627000000000002</v>
      </c>
      <c r="DB157" s="2">
        <v>9.9999999999999995E-7</v>
      </c>
      <c r="DC157">
        <v>-2</v>
      </c>
    </row>
    <row r="158" spans="4:107" x14ac:dyDescent="0.25">
      <c r="D158">
        <v>137</v>
      </c>
      <c r="E158">
        <v>68.5</v>
      </c>
      <c r="F158" s="2">
        <f>E158^2*$G$12/(4*$F$12*$E$12)</f>
        <v>3.1281666666666665</v>
      </c>
      <c r="G158">
        <f t="shared" si="18"/>
        <v>1.1092625737203266E-2</v>
      </c>
      <c r="H158" s="2">
        <f>$D$12/(4*PI()*$E$12)*G158</f>
        <v>2.0433405300281011E-3</v>
      </c>
      <c r="I158" s="1">
        <f t="shared" si="24"/>
        <v>-2.4463566736111111</v>
      </c>
      <c r="J158" s="1">
        <f t="shared" si="24"/>
        <v>1.7005803113706275</v>
      </c>
      <c r="K158" s="1">
        <f t="shared" si="24"/>
        <v>-0.99744349575360347</v>
      </c>
      <c r="L158" s="1">
        <f t="shared" si="24"/>
        <v>0.49922711924798352</v>
      </c>
      <c r="M158" s="1">
        <f t="shared" si="24"/>
        <v>-0.21689800465660655</v>
      </c>
      <c r="N158" s="1">
        <f t="shared" si="24"/>
        <v>8.308078876326222E-2</v>
      </c>
      <c r="O158" s="1">
        <f t="shared" si="24"/>
        <v>-2.8425529349176252E-2</v>
      </c>
      <c r="P158" s="1">
        <f t="shared" si="24"/>
        <v>8.7822018165380905E-3</v>
      </c>
      <c r="Q158" s="1">
        <f t="shared" si="24"/>
        <v>-2.4724971884190513E-3</v>
      </c>
      <c r="R158" s="1">
        <f t="shared" si="24"/>
        <v>6.3920523043301902E-4</v>
      </c>
      <c r="S158" s="1">
        <f t="shared" si="23"/>
        <v>-1.5274267670135495E-4</v>
      </c>
      <c r="T158" s="1">
        <f t="shared" si="23"/>
        <v>3.3926950284115158E-5</v>
      </c>
      <c r="U158" s="1">
        <f t="shared" si="23"/>
        <v>-7.0391786466609247E-6</v>
      </c>
      <c r="V158" s="1">
        <f t="shared" si="23"/>
        <v>1.3701161601988922E-6</v>
      </c>
      <c r="W158" s="1">
        <f t="shared" si="23"/>
        <v>-2.5112998252708016E-7</v>
      </c>
      <c r="X158" s="1">
        <f t="shared" si="23"/>
        <v>4.3492121264597627E-8</v>
      </c>
      <c r="Y158" s="1">
        <f t="shared" si="23"/>
        <v>-7.1384576174171591E-9</v>
      </c>
      <c r="Z158" s="1">
        <f t="shared" si="23"/>
        <v>1.1134214212296621E-9</v>
      </c>
      <c r="AG158">
        <v>146</v>
      </c>
      <c r="AH158">
        <f t="shared" ca="1" si="21"/>
        <v>30.463999999999999</v>
      </c>
      <c r="AI158">
        <f t="shared" ca="1" si="22"/>
        <v>9.6082999999999995E-5</v>
      </c>
      <c r="AL158">
        <v>0</v>
      </c>
      <c r="AM158">
        <v>0.87590000000000001</v>
      </c>
      <c r="AN158">
        <v>-2.59</v>
      </c>
      <c r="AO158" s="2">
        <v>-1.3668999999999999E-7</v>
      </c>
      <c r="AP158" s="2">
        <v>-3.8168000000000003E-9</v>
      </c>
      <c r="AQ158" s="2">
        <v>-1.5783E-9</v>
      </c>
      <c r="AR158">
        <v>0.58994999999999997</v>
      </c>
      <c r="AS158">
        <v>30.463999999999999</v>
      </c>
      <c r="AT158" s="2">
        <v>9.9999999999999995E-7</v>
      </c>
      <c r="AU158">
        <v>-2.59</v>
      </c>
      <c r="AX158">
        <v>0</v>
      </c>
      <c r="AY158">
        <v>0.90951000000000004</v>
      </c>
      <c r="AZ158">
        <v>-2.5535999999999999</v>
      </c>
      <c r="BA158" s="2">
        <v>-1.3883999999999999E-7</v>
      </c>
      <c r="BB158" s="2">
        <v>-3.8993000000000004E-9</v>
      </c>
      <c r="BC158" s="2">
        <v>-1.6973999999999999E-9</v>
      </c>
      <c r="BD158">
        <v>0.55359000000000003</v>
      </c>
      <c r="BE158">
        <v>30.463999999999999</v>
      </c>
      <c r="BF158" s="2">
        <v>9.9999999999999995E-7</v>
      </c>
      <c r="BG158">
        <v>-2.5535999999999999</v>
      </c>
      <c r="BJ158" s="2">
        <v>2.2736999999999999E-13</v>
      </c>
      <c r="BK158">
        <v>0.78905999999999998</v>
      </c>
      <c r="BL158">
        <v>-2.2305999999999999</v>
      </c>
      <c r="BM158" s="2">
        <v>-8.8890999999999998E-8</v>
      </c>
      <c r="BN158" s="2">
        <v>-2.7155E-9</v>
      </c>
      <c r="BO158" s="2">
        <v>-1.0981E-9</v>
      </c>
      <c r="BP158">
        <v>0.23058999999999999</v>
      </c>
      <c r="BQ158">
        <v>29.603000000000002</v>
      </c>
      <c r="BR158" s="2">
        <v>9.9999999999999995E-7</v>
      </c>
      <c r="BS158">
        <v>-2.2305999999999999</v>
      </c>
      <c r="BV158">
        <v>0</v>
      </c>
      <c r="BW158">
        <v>0.94730999999999999</v>
      </c>
      <c r="BX158">
        <v>-2.0083000000000002</v>
      </c>
      <c r="BY158" s="2">
        <v>-1.157E-8</v>
      </c>
      <c r="BZ158" s="2">
        <v>-5.6064000000000004E-10</v>
      </c>
      <c r="CA158" s="2">
        <v>-8.6940999999999995E-11</v>
      </c>
      <c r="CB158">
        <v>8.2690999999999997E-3</v>
      </c>
      <c r="CC158">
        <v>32.171999999999997</v>
      </c>
      <c r="CD158" s="2">
        <v>9.9999999999999995E-7</v>
      </c>
      <c r="CE158">
        <v>-2.0083000000000002</v>
      </c>
      <c r="CH158" s="2">
        <v>1.1102E-16</v>
      </c>
      <c r="CI158">
        <v>0.95401000000000002</v>
      </c>
      <c r="CJ158">
        <v>-2.0001000000000002</v>
      </c>
      <c r="CK158" s="2">
        <v>-2.7715000000000002E-10</v>
      </c>
      <c r="CL158" s="2">
        <v>-1.4154E-11</v>
      </c>
      <c r="CM158" s="2">
        <v>-4.8625000000000003E-12</v>
      </c>
      <c r="CN158" s="2">
        <v>9.6082999999999995E-5</v>
      </c>
      <c r="CO158">
        <v>30.463999999999999</v>
      </c>
      <c r="CP158" s="2">
        <v>9.9999999999999995E-7</v>
      </c>
      <c r="CQ158">
        <v>-2.0001000000000002</v>
      </c>
      <c r="CT158" s="2">
        <v>4.4033E-13</v>
      </c>
      <c r="CU158">
        <v>0.95408999999999999</v>
      </c>
      <c r="CV158">
        <v>-2</v>
      </c>
      <c r="CW158" s="2">
        <v>-2.1357000000000001E-21</v>
      </c>
      <c r="CX158" s="2">
        <v>-1.0797000000000001E-21</v>
      </c>
      <c r="CY158" s="2">
        <v>1.7786000000000001E-21</v>
      </c>
      <c r="CZ158">
        <v>0</v>
      </c>
      <c r="DA158">
        <v>60.197000000000003</v>
      </c>
      <c r="DB158" s="2">
        <v>9.9999999999999995E-7</v>
      </c>
      <c r="DC158">
        <v>-2</v>
      </c>
    </row>
    <row r="159" spans="4:107" x14ac:dyDescent="0.25">
      <c r="D159">
        <v>138</v>
      </c>
      <c r="E159">
        <v>69</v>
      </c>
      <c r="F159" s="2">
        <f>E159^2*$G$12/(4*$F$12*$E$12)</f>
        <v>3.1739999999999995</v>
      </c>
      <c r="G159">
        <f t="shared" si="18"/>
        <v>1.0469905164870452E-2</v>
      </c>
      <c r="H159" s="2">
        <f>$D$12/(4*PI()*$E$12)*G159</f>
        <v>1.9286309730237243E-3</v>
      </c>
      <c r="I159" s="1">
        <f t="shared" si="24"/>
        <v>-2.5185689999999994</v>
      </c>
      <c r="J159" s="1">
        <f t="shared" si="24"/>
        <v>1.7764306679999993</v>
      </c>
      <c r="K159" s="1">
        <f t="shared" si="24"/>
        <v>-1.0571983012934993</v>
      </c>
      <c r="L159" s="1">
        <f t="shared" si="24"/>
        <v>0.53688758532889069</v>
      </c>
      <c r="M159" s="1">
        <f t="shared" si="24"/>
        <v>-0.23667794386581928</v>
      </c>
      <c r="N159" s="1">
        <f t="shared" si="24"/>
        <v>9.1985607407768608E-2</v>
      </c>
      <c r="O159" s="1">
        <f t="shared" si="24"/>
        <v>-3.1933378521653163E-2</v>
      </c>
      <c r="P159" s="1">
        <f t="shared" si="24"/>
        <v>1.0010522807676754E-2</v>
      </c>
      <c r="Q159" s="1">
        <f t="shared" si="24"/>
        <v>-2.8596059452409414E-3</v>
      </c>
      <c r="R159" s="1">
        <f t="shared" si="24"/>
        <v>7.5011481571857404E-4</v>
      </c>
      <c r="S159" s="1">
        <f t="shared" si="23"/>
        <v>-1.8187158802776589E-4</v>
      </c>
      <c r="T159" s="1">
        <f t="shared" si="23"/>
        <v>4.0988905590541698E-5</v>
      </c>
      <c r="U159" s="1">
        <f t="shared" si="23"/>
        <v>-8.6290011350863841E-6</v>
      </c>
      <c r="V159" s="1">
        <f t="shared" si="23"/>
        <v>1.7041701975053269E-6</v>
      </c>
      <c r="W159" s="1">
        <f t="shared" si="23"/>
        <v>-3.1693571524698671E-7</v>
      </c>
      <c r="X159" s="1">
        <f t="shared" si="23"/>
        <v>5.5692952813505086E-8</v>
      </c>
      <c r="Y159" s="1">
        <f t="shared" si="23"/>
        <v>-9.2749393454046511E-9</v>
      </c>
      <c r="Z159" s="1">
        <f t="shared" si="23"/>
        <v>1.467855497733126E-9</v>
      </c>
      <c r="AG159">
        <v>147</v>
      </c>
      <c r="AH159">
        <f t="shared" ca="1" si="21"/>
        <v>30.465</v>
      </c>
      <c r="AI159">
        <f t="shared" ca="1" si="22"/>
        <v>9.6082999999999995E-5</v>
      </c>
      <c r="AL159">
        <v>0</v>
      </c>
      <c r="AM159">
        <v>0.87590000000000001</v>
      </c>
      <c r="AN159">
        <v>-2.59</v>
      </c>
      <c r="AO159" s="2">
        <v>-1.3668999999999999E-7</v>
      </c>
      <c r="AP159" s="2">
        <v>-3.8168000000000003E-9</v>
      </c>
      <c r="AQ159" s="2">
        <v>-1.5783E-9</v>
      </c>
      <c r="AR159">
        <v>0.58994999999999997</v>
      </c>
      <c r="AS159">
        <v>30.463999999999999</v>
      </c>
      <c r="AT159" s="2">
        <v>9.9999999999999995E-7</v>
      </c>
      <c r="AU159">
        <v>-2.59</v>
      </c>
      <c r="AX159">
        <v>0</v>
      </c>
      <c r="AY159">
        <v>0.90898999999999996</v>
      </c>
      <c r="AZ159">
        <v>-2.5510000000000002</v>
      </c>
      <c r="BA159" s="2">
        <v>-1.3799000000000001E-7</v>
      </c>
      <c r="BB159" s="2">
        <v>-3.8337000000000001E-9</v>
      </c>
      <c r="BC159" s="2">
        <v>-1.6817000000000001E-9</v>
      </c>
      <c r="BD159">
        <v>0.55101999999999995</v>
      </c>
      <c r="BE159">
        <v>30.635999999999999</v>
      </c>
      <c r="BF159" s="2">
        <v>9.9999999999999995E-7</v>
      </c>
      <c r="BG159">
        <v>-2.5510000000000002</v>
      </c>
      <c r="BJ159">
        <v>0</v>
      </c>
      <c r="BK159">
        <v>0.79781999999999997</v>
      </c>
      <c r="BL159">
        <v>-2.2208000000000001</v>
      </c>
      <c r="BM159" s="2">
        <v>-8.6214999999999995E-8</v>
      </c>
      <c r="BN159" s="2">
        <v>-2.5706000000000002E-9</v>
      </c>
      <c r="BO159" s="2">
        <v>-9.7845000000000007E-10</v>
      </c>
      <c r="BP159">
        <v>0.22081999999999999</v>
      </c>
      <c r="BQ159">
        <v>30.463999999999999</v>
      </c>
      <c r="BR159" s="2">
        <v>9.9999999999999995E-7</v>
      </c>
      <c r="BS159">
        <v>-2.2208000000000001</v>
      </c>
      <c r="BV159">
        <v>0</v>
      </c>
      <c r="BW159">
        <v>0.94862000000000002</v>
      </c>
      <c r="BX159">
        <v>-2.0064000000000002</v>
      </c>
      <c r="BY159" s="2">
        <v>-9.2787000000000002E-9</v>
      </c>
      <c r="BZ159" s="2">
        <v>-3.4393000000000002E-10</v>
      </c>
      <c r="CA159" s="2">
        <v>-6.9340000000000003E-11</v>
      </c>
      <c r="CB159">
        <v>6.4057999999999997E-3</v>
      </c>
      <c r="CC159">
        <v>33.905999999999999</v>
      </c>
      <c r="CD159" s="2">
        <v>9.9999999999999995E-7</v>
      </c>
      <c r="CE159">
        <v>-2.0064000000000002</v>
      </c>
      <c r="CH159" s="2">
        <v>1.1102E-16</v>
      </c>
      <c r="CI159">
        <v>0.95401000000000002</v>
      </c>
      <c r="CJ159">
        <v>-2.0001000000000002</v>
      </c>
      <c r="CK159" s="2">
        <v>-2.7713E-10</v>
      </c>
      <c r="CL159" s="2">
        <v>-1.4154E-11</v>
      </c>
      <c r="CM159" s="2">
        <v>-4.8624E-12</v>
      </c>
      <c r="CN159" s="2">
        <v>9.6082999999999995E-5</v>
      </c>
      <c r="CO159">
        <v>30.465</v>
      </c>
      <c r="CP159" s="2">
        <v>9.9999999999999995E-7</v>
      </c>
      <c r="CQ159">
        <v>-2.0001000000000002</v>
      </c>
      <c r="CT159" s="2">
        <v>9.0473000000000001E-15</v>
      </c>
      <c r="CU159">
        <v>0.95408999999999999</v>
      </c>
      <c r="CV159">
        <v>-2</v>
      </c>
      <c r="CW159" s="2">
        <v>-1.5246000000000001E-22</v>
      </c>
      <c r="CX159" s="2">
        <v>-1.8988000000000002E-21</v>
      </c>
      <c r="CY159" s="2">
        <v>1.0869E-21</v>
      </c>
      <c r="CZ159">
        <v>0</v>
      </c>
      <c r="DA159">
        <v>63.362000000000002</v>
      </c>
      <c r="DB159" s="2">
        <v>9.9999999999999995E-7</v>
      </c>
      <c r="DC159">
        <v>-2</v>
      </c>
    </row>
    <row r="160" spans="4:107" x14ac:dyDescent="0.25">
      <c r="D160">
        <v>139</v>
      </c>
      <c r="E160">
        <v>69.5</v>
      </c>
      <c r="F160" s="2">
        <f>E160^2*$G$12/(4*$F$12*$E$12)</f>
        <v>3.2201666666666666</v>
      </c>
      <c r="G160">
        <f t="shared" si="18"/>
        <v>9.879474226967E-3</v>
      </c>
      <c r="H160" s="2">
        <f>$D$12/(4*PI()*$E$12)*G160</f>
        <v>1.8198693962624764E-3</v>
      </c>
      <c r="I160" s="1">
        <f t="shared" si="24"/>
        <v>-2.5923683402777775</v>
      </c>
      <c r="J160" s="1">
        <f t="shared" si="24"/>
        <v>1.8550795815743311</v>
      </c>
      <c r="K160" s="1">
        <f t="shared" si="24"/>
        <v>-1.1200622686124264</v>
      </c>
      <c r="L160" s="1">
        <f t="shared" si="24"/>
        <v>0.57708594911628508</v>
      </c>
      <c r="M160" s="1">
        <f t="shared" si="24"/>
        <v>-0.2580990190480496</v>
      </c>
      <c r="N160" s="1">
        <f t="shared" si="24"/>
        <v>0.10177002340872177</v>
      </c>
      <c r="O160" s="1">
        <f t="shared" si="24"/>
        <v>-3.5843985301977577E-2</v>
      </c>
      <c r="P160" s="1">
        <f t="shared" si="24"/>
        <v>1.1399862387152408E-2</v>
      </c>
      <c r="Q160" s="1">
        <f t="shared" si="24"/>
        <v>-3.3038511177325746E-3</v>
      </c>
      <c r="R160" s="1">
        <f t="shared" si="24"/>
        <v>8.7925216867370637E-4</v>
      </c>
      <c r="S160" s="1">
        <f t="shared" si="23"/>
        <v>-2.1628280400508271E-4</v>
      </c>
      <c r="T160" s="1">
        <f t="shared" si="23"/>
        <v>4.9453255102747963E-5</v>
      </c>
      <c r="U160" s="1">
        <f t="shared" si="23"/>
        <v>-1.0562349016940911E-5</v>
      </c>
      <c r="V160" s="1">
        <f t="shared" si="23"/>
        <v>2.1163348407321593E-6</v>
      </c>
      <c r="W160" s="1">
        <f t="shared" si="23"/>
        <v>-3.9931352986119183E-7</v>
      </c>
      <c r="X160" s="1">
        <f t="shared" si="23"/>
        <v>7.1189266071031947E-8</v>
      </c>
      <c r="Y160" s="1">
        <f t="shared" si="23"/>
        <v>-1.2028092986570442E-8</v>
      </c>
      <c r="Z160" s="1">
        <f t="shared" si="23"/>
        <v>1.9312585977301454E-9</v>
      </c>
      <c r="AG160">
        <v>148</v>
      </c>
      <c r="AH160">
        <f t="shared" ca="1" si="21"/>
        <v>32.143000000000001</v>
      </c>
      <c r="AI160">
        <f t="shared" ca="1" si="22"/>
        <v>5.7459E-5</v>
      </c>
      <c r="AL160">
        <v>0</v>
      </c>
      <c r="AM160">
        <v>0.87456</v>
      </c>
      <c r="AN160">
        <v>-2.5855999999999999</v>
      </c>
      <c r="AO160" s="2">
        <v>-1.3519999999999999E-7</v>
      </c>
      <c r="AP160" s="2">
        <v>-3.6998E-9</v>
      </c>
      <c r="AQ160" s="2">
        <v>-1.5471E-9</v>
      </c>
      <c r="AR160">
        <v>0.58555000000000001</v>
      </c>
      <c r="AS160">
        <v>30.751999999999999</v>
      </c>
      <c r="AT160" s="2">
        <v>9.9999999999999995E-7</v>
      </c>
      <c r="AU160">
        <v>-2.5855999999999999</v>
      </c>
      <c r="AX160">
        <v>0</v>
      </c>
      <c r="AY160">
        <v>0.92932999999999999</v>
      </c>
      <c r="AZ160">
        <v>-2.5285000000000002</v>
      </c>
      <c r="BA160" s="2">
        <v>-1.3479999999999999E-7</v>
      </c>
      <c r="BB160" s="2">
        <v>-3.4176999999999999E-9</v>
      </c>
      <c r="BC160" s="2">
        <v>-1.6565E-9</v>
      </c>
      <c r="BD160">
        <v>0.52846000000000004</v>
      </c>
      <c r="BE160">
        <v>32.143000000000001</v>
      </c>
      <c r="BF160" s="2">
        <v>9.9999999999999995E-7</v>
      </c>
      <c r="BG160">
        <v>-2.5285000000000002</v>
      </c>
      <c r="BJ160" s="2">
        <v>2.2736999999999999E-13</v>
      </c>
      <c r="BK160">
        <v>0.79781999999999997</v>
      </c>
      <c r="BL160">
        <v>-2.2208000000000001</v>
      </c>
      <c r="BM160" s="2">
        <v>-8.6214999999999995E-8</v>
      </c>
      <c r="BN160" s="2">
        <v>-2.5706000000000002E-9</v>
      </c>
      <c r="BO160" s="2">
        <v>-9.7845000000000007E-10</v>
      </c>
      <c r="BP160">
        <v>0.22081999999999999</v>
      </c>
      <c r="BQ160">
        <v>30.463999999999999</v>
      </c>
      <c r="BR160" s="2">
        <v>9.9999999999999995E-7</v>
      </c>
      <c r="BS160">
        <v>-2.2208000000000001</v>
      </c>
      <c r="BV160" s="2">
        <v>0</v>
      </c>
      <c r="BW160">
        <v>0.94862000000000002</v>
      </c>
      <c r="BX160">
        <v>-2.0064000000000002</v>
      </c>
      <c r="BY160" s="2">
        <v>-9.2787000000000002E-9</v>
      </c>
      <c r="BZ160" s="2">
        <v>-3.4393000000000002E-10</v>
      </c>
      <c r="CA160" s="2">
        <v>-6.9340000000000003E-11</v>
      </c>
      <c r="CB160">
        <v>6.4057999999999997E-3</v>
      </c>
      <c r="CC160">
        <v>33.905999999999999</v>
      </c>
      <c r="CD160" s="2">
        <v>9.9999999999999995E-7</v>
      </c>
      <c r="CE160">
        <v>-2.0064000000000002</v>
      </c>
      <c r="CH160">
        <v>0</v>
      </c>
      <c r="CI160">
        <v>0.95404</v>
      </c>
      <c r="CJ160">
        <v>-2.0001000000000002</v>
      </c>
      <c r="CK160" s="2">
        <v>-1.752E-10</v>
      </c>
      <c r="CL160" s="2">
        <v>-1.3835E-11</v>
      </c>
      <c r="CM160" s="2">
        <v>-2.9700000000000001E-12</v>
      </c>
      <c r="CN160" s="2">
        <v>5.7459E-5</v>
      </c>
      <c r="CO160">
        <v>32.143000000000001</v>
      </c>
      <c r="CP160" s="2">
        <v>9.9999999999999995E-7</v>
      </c>
      <c r="CQ160">
        <v>-2.0001000000000002</v>
      </c>
      <c r="CT160" s="2">
        <v>2.2168E-13</v>
      </c>
      <c r="CU160">
        <v>0.95408999999999999</v>
      </c>
      <c r="CV160">
        <v>-2</v>
      </c>
      <c r="CW160" s="2">
        <v>-4.9689000000000002E-22</v>
      </c>
      <c r="CX160" s="2">
        <v>-2.7923999999999999E-21</v>
      </c>
      <c r="CY160" s="2">
        <v>1.0302E-22</v>
      </c>
      <c r="CZ160">
        <v>0</v>
      </c>
      <c r="DA160">
        <v>66.685000000000002</v>
      </c>
      <c r="DB160" s="2">
        <v>9.9999999999999995E-7</v>
      </c>
      <c r="DC160">
        <v>-2</v>
      </c>
    </row>
    <row r="161" spans="4:107" x14ac:dyDescent="0.25">
      <c r="D161">
        <v>140</v>
      </c>
      <c r="E161">
        <v>70</v>
      </c>
      <c r="F161" s="2">
        <f>E161^2*$G$12/(4*$F$12*$E$12)</f>
        <v>3.2666666666666666</v>
      </c>
      <c r="G161">
        <f t="shared" si="18"/>
        <v>9.3198160234213567E-3</v>
      </c>
      <c r="H161" s="2">
        <f>$D$12/(4*PI()*$E$12)*G161</f>
        <v>1.7167763759659263E-3</v>
      </c>
      <c r="I161" s="1">
        <f t="shared" si="24"/>
        <v>-2.6677777777777778</v>
      </c>
      <c r="J161" s="1">
        <f t="shared" si="24"/>
        <v>1.9366090534979423</v>
      </c>
      <c r="K161" s="1">
        <f t="shared" si="24"/>
        <v>-1.1861730452674897</v>
      </c>
      <c r="L161" s="1">
        <f t="shared" si="24"/>
        <v>0.61997311165980795</v>
      </c>
      <c r="M161" s="1">
        <f t="shared" si="24"/>
        <v>-0.28128409695676476</v>
      </c>
      <c r="N161" s="1">
        <f t="shared" si="24"/>
        <v>0.11251363878270589</v>
      </c>
      <c r="O161" s="1">
        <f t="shared" si="24"/>
        <v>-4.0200185523404298E-2</v>
      </c>
      <c r="P161" s="1">
        <f t="shared" si="24"/>
        <v>1.2969936399320562E-2</v>
      </c>
      <c r="Q161" s="1">
        <f t="shared" si="24"/>
        <v>-3.8131613014002453E-3</v>
      </c>
      <c r="R161" s="1">
        <f t="shared" si="24"/>
        <v>1.0294485056121876E-3</v>
      </c>
      <c r="S161" s="1">
        <f t="shared" si="23"/>
        <v>-2.568855298726709E-4</v>
      </c>
      <c r="T161" s="1">
        <f t="shared" si="23"/>
        <v>5.9585282668690524E-5</v>
      </c>
      <c r="U161" s="1">
        <f t="shared" si="23"/>
        <v>-1.291014457821628E-5</v>
      </c>
      <c r="V161" s="1">
        <f t="shared" si="23"/>
        <v>2.6241064238981833E-6</v>
      </c>
      <c r="W161" s="1">
        <f t="shared" si="23"/>
        <v>-5.0227037019926167E-7</v>
      </c>
      <c r="X161" s="1">
        <f t="shared" si="23"/>
        <v>9.0837363376290921E-8</v>
      </c>
      <c r="Y161" s="1">
        <f t="shared" si="23"/>
        <v>-1.5569449319434226E-8</v>
      </c>
      <c r="Z161" s="1">
        <f t="shared" si="23"/>
        <v>2.5359657063233588E-9</v>
      </c>
      <c r="AG161">
        <v>149</v>
      </c>
      <c r="AH161">
        <f t="shared" ca="1" si="21"/>
        <v>32.143000000000001</v>
      </c>
      <c r="AI161">
        <f t="shared" ca="1" si="22"/>
        <v>5.7459E-5</v>
      </c>
      <c r="AL161">
        <v>0</v>
      </c>
      <c r="AM161">
        <v>0.89615999999999996</v>
      </c>
      <c r="AN161">
        <v>-2.5642</v>
      </c>
      <c r="AO161" s="2">
        <v>-1.3316999999999999E-7</v>
      </c>
      <c r="AP161" s="2">
        <v>-3.3364999999999998E-9</v>
      </c>
      <c r="AQ161" s="2">
        <v>-1.5296E-9</v>
      </c>
      <c r="AR161">
        <v>0.56423999999999996</v>
      </c>
      <c r="AS161">
        <v>32.143000000000001</v>
      </c>
      <c r="AT161" s="2">
        <v>9.9999999999999995E-7</v>
      </c>
      <c r="AU161">
        <v>-2.5642</v>
      </c>
      <c r="AX161">
        <v>0</v>
      </c>
      <c r="AY161">
        <v>0.92913000000000001</v>
      </c>
      <c r="AZ161">
        <v>-2.5270999999999999</v>
      </c>
      <c r="BA161" s="2">
        <v>-1.3437E-7</v>
      </c>
      <c r="BB161" s="2">
        <v>-3.4196000000000001E-9</v>
      </c>
      <c r="BC161" s="2">
        <v>-1.649E-9</v>
      </c>
      <c r="BD161">
        <v>0.52710999999999997</v>
      </c>
      <c r="BE161">
        <v>32.238999999999997</v>
      </c>
      <c r="BF161" s="2">
        <v>9.9999999999999995E-7</v>
      </c>
      <c r="BG161">
        <v>-2.5270999999999999</v>
      </c>
      <c r="BJ161" s="2">
        <v>-2.2736999999999999E-13</v>
      </c>
      <c r="BK161">
        <v>0.79239999999999999</v>
      </c>
      <c r="BL161">
        <v>-2.2132999999999998</v>
      </c>
      <c r="BM161" s="2">
        <v>-8.2133999999999999E-8</v>
      </c>
      <c r="BN161" s="2">
        <v>-2.4222000000000002E-9</v>
      </c>
      <c r="BO161" s="2">
        <v>-8.6956000000000005E-10</v>
      </c>
      <c r="BP161">
        <v>0.21332999999999999</v>
      </c>
      <c r="BQ161">
        <v>31.181000000000001</v>
      </c>
      <c r="BR161" s="2">
        <v>9.9999999999999995E-7</v>
      </c>
      <c r="BS161">
        <v>-2.2132999999999998</v>
      </c>
      <c r="BV161" s="2">
        <v>0</v>
      </c>
      <c r="BW161">
        <v>0.94862000000000002</v>
      </c>
      <c r="BX161">
        <v>-2.0064000000000002</v>
      </c>
      <c r="BY161" s="2">
        <v>-9.2468000000000008E-9</v>
      </c>
      <c r="BZ161" s="2">
        <v>-3.4349000000000002E-10</v>
      </c>
      <c r="CA161" s="2">
        <v>-6.9296999999999996E-11</v>
      </c>
      <c r="CB161">
        <v>6.3863000000000001E-3</v>
      </c>
      <c r="CC161">
        <v>33.93</v>
      </c>
      <c r="CD161" s="2">
        <v>9.9999999999999995E-7</v>
      </c>
      <c r="CE161">
        <v>-2.0064000000000002</v>
      </c>
      <c r="CH161">
        <v>0</v>
      </c>
      <c r="CI161">
        <v>0.95404</v>
      </c>
      <c r="CJ161">
        <v>-2.0001000000000002</v>
      </c>
      <c r="CK161" s="2">
        <v>-1.7518999999999999E-10</v>
      </c>
      <c r="CL161" s="2">
        <v>-1.3833999999999999E-11</v>
      </c>
      <c r="CM161" s="2">
        <v>-2.9700000000000001E-12</v>
      </c>
      <c r="CN161" s="2">
        <v>5.7459E-5</v>
      </c>
      <c r="CO161">
        <v>32.143000000000001</v>
      </c>
      <c r="CP161" s="2">
        <v>9.9999999999999995E-7</v>
      </c>
      <c r="CQ161">
        <v>-2.0001000000000002</v>
      </c>
      <c r="CT161" s="2">
        <v>2.2168E-13</v>
      </c>
      <c r="CU161">
        <v>0.95408999999999999</v>
      </c>
      <c r="CV161">
        <v>-2</v>
      </c>
      <c r="CW161" s="2">
        <v>-4.9689000000000002E-22</v>
      </c>
      <c r="CX161" s="2">
        <v>-2.7923999999999999E-21</v>
      </c>
      <c r="CY161" s="2">
        <v>1.0302E-22</v>
      </c>
      <c r="CZ161">
        <v>0</v>
      </c>
      <c r="DA161">
        <v>66.685000000000002</v>
      </c>
      <c r="DB161" s="2">
        <v>9.9999999999999995E-7</v>
      </c>
      <c r="DC161">
        <v>-2</v>
      </c>
    </row>
    <row r="162" spans="4:107" x14ac:dyDescent="0.25">
      <c r="D162">
        <v>141</v>
      </c>
      <c r="E162">
        <v>70.5</v>
      </c>
      <c r="F162" s="2">
        <f>E162^2*$G$12/(4*$F$12*$E$12)</f>
        <v>3.3134999999999994</v>
      </c>
      <c r="G162">
        <f t="shared" si="18"/>
        <v>8.7894762577331864E-3</v>
      </c>
      <c r="H162" s="2">
        <f>$D$12/(4*PI()*$E$12)*G162</f>
        <v>1.6190840203785769E-3</v>
      </c>
      <c r="I162" s="1">
        <f t="shared" si="24"/>
        <v>-2.7448205624999993</v>
      </c>
      <c r="J162" s="1">
        <f t="shared" si="24"/>
        <v>2.0211028741874992</v>
      </c>
      <c r="K162" s="1">
        <f t="shared" si="24"/>
        <v>-1.2556733200538022</v>
      </c>
      <c r="L162" s="1">
        <f t="shared" si="24"/>
        <v>0.66570776735972359</v>
      </c>
      <c r="M162" s="1">
        <f t="shared" si="24"/>
        <v>-0.30636426210367279</v>
      </c>
      <c r="N162" s="1">
        <f t="shared" si="24"/>
        <v>0.12430261009965546</v>
      </c>
      <c r="O162" s="1">
        <f t="shared" si="24"/>
        <v>-4.504901390556966E-2</v>
      </c>
      <c r="P162" s="1">
        <f t="shared" si="24"/>
        <v>1.4742706921096796E-2</v>
      </c>
      <c r="Q162" s="1">
        <f t="shared" si="24"/>
        <v>-4.3964963444748798E-3</v>
      </c>
      <c r="R162" s="1">
        <f t="shared" si="24"/>
        <v>1.2039496394559929E-3</v>
      </c>
      <c r="S162" s="1">
        <f t="shared" si="23"/>
        <v>-3.0473721134522048E-4</v>
      </c>
      <c r="T162" s="1">
        <f t="shared" si="23"/>
        <v>7.1697994068098549E-5</v>
      </c>
      <c r="U162" s="1">
        <f t="shared" si="23"/>
        <v>-1.5757280323879484E-5</v>
      </c>
      <c r="V162" s="1">
        <f t="shared" si="23"/>
        <v>3.2487310086419787E-6</v>
      </c>
      <c r="W162" s="1">
        <f t="shared" si="23"/>
        <v>-6.3074239436339037E-7</v>
      </c>
      <c r="X162" s="1">
        <f t="shared" si="23"/>
        <v>1.1570740062134774E-7</v>
      </c>
      <c r="Y162" s="1">
        <f t="shared" si="23"/>
        <v>-2.0116481553395702E-8</v>
      </c>
      <c r="Z162" s="1">
        <f t="shared" si="23"/>
        <v>3.323565953709639E-9</v>
      </c>
      <c r="AG162">
        <v>150</v>
      </c>
      <c r="AH162">
        <f t="shared" ca="1" si="21"/>
        <v>33.905999999999999</v>
      </c>
      <c r="AI162">
        <f t="shared" ca="1" si="22"/>
        <v>3.3139999999999998E-5</v>
      </c>
      <c r="AL162" s="2">
        <v>1.1368999999999999E-13</v>
      </c>
      <c r="AM162">
        <v>0.89541999999999999</v>
      </c>
      <c r="AN162">
        <v>-2.5611000000000002</v>
      </c>
      <c r="AO162" s="2">
        <v>-1.3218000000000001E-7</v>
      </c>
      <c r="AP162" s="2">
        <v>-3.3443000000000001E-9</v>
      </c>
      <c r="AQ162" s="2">
        <v>-1.513E-9</v>
      </c>
      <c r="AR162">
        <v>0.56113000000000002</v>
      </c>
      <c r="AS162">
        <v>32.359000000000002</v>
      </c>
      <c r="AT162" s="2">
        <v>9.9999999999999995E-7</v>
      </c>
      <c r="AU162">
        <v>-2.5611000000000002</v>
      </c>
      <c r="AX162" s="2">
        <v>-7.1053999999999999E-15</v>
      </c>
      <c r="AY162">
        <v>0.94682999999999995</v>
      </c>
      <c r="AZ162">
        <v>-2.5036999999999998</v>
      </c>
      <c r="BA162" s="2">
        <v>-1.3037E-7</v>
      </c>
      <c r="BB162" s="2">
        <v>-3.5376999999999999E-9</v>
      </c>
      <c r="BC162" s="2">
        <v>-1.5983E-9</v>
      </c>
      <c r="BD162">
        <v>0.50368999999999997</v>
      </c>
      <c r="BE162">
        <v>33.905999999999999</v>
      </c>
      <c r="BF162" s="2">
        <v>9.9999999999999995E-7</v>
      </c>
      <c r="BG162">
        <v>-2.5036999999999998</v>
      </c>
      <c r="BJ162" s="2">
        <v>2.2736999999999999E-13</v>
      </c>
      <c r="BK162">
        <v>0.79901999999999995</v>
      </c>
      <c r="BL162">
        <v>-2.2033</v>
      </c>
      <c r="BM162" s="2">
        <v>-7.9805999999999993E-8</v>
      </c>
      <c r="BN162" s="2">
        <v>-2.3332000000000002E-9</v>
      </c>
      <c r="BO162" s="2">
        <v>-7.8271999999999996E-10</v>
      </c>
      <c r="BP162">
        <v>0.20327000000000001</v>
      </c>
      <c r="BQ162">
        <v>32.143000000000001</v>
      </c>
      <c r="BR162" s="2">
        <v>9.9999999999999995E-7</v>
      </c>
      <c r="BS162">
        <v>-2.2033</v>
      </c>
      <c r="BV162" s="2">
        <v>-7.1053999999999999E-15</v>
      </c>
      <c r="BW162">
        <v>0.95009999999999994</v>
      </c>
      <c r="BX162">
        <v>-2.0049000000000001</v>
      </c>
      <c r="BY162" s="2">
        <v>-6.9236000000000004E-9</v>
      </c>
      <c r="BZ162" s="2">
        <v>-3.1112999999999999E-10</v>
      </c>
      <c r="CA162" s="2">
        <v>-5.1539000000000002E-11</v>
      </c>
      <c r="CB162">
        <v>4.8802000000000003E-3</v>
      </c>
      <c r="CC162">
        <v>35.756999999999998</v>
      </c>
      <c r="CD162" s="2">
        <v>9.9999999999999995E-7</v>
      </c>
      <c r="CE162">
        <v>-2.0049000000000001</v>
      </c>
      <c r="CH162" s="2">
        <v>-5.5511E-17</v>
      </c>
      <c r="CI162">
        <v>0.95406000000000002</v>
      </c>
      <c r="CJ162">
        <v>-2</v>
      </c>
      <c r="CK162" s="2">
        <v>-1.0893000000000001E-10</v>
      </c>
      <c r="CL162" s="2">
        <v>-5.7344000000000003E-12</v>
      </c>
      <c r="CM162" s="2">
        <v>-1.833E-12</v>
      </c>
      <c r="CN162" s="2">
        <v>3.3139999999999998E-5</v>
      </c>
      <c r="CO162">
        <v>33.905999999999999</v>
      </c>
      <c r="CP162" s="2">
        <v>9.9999999999999995E-7</v>
      </c>
      <c r="CQ162">
        <v>-2</v>
      </c>
      <c r="CT162" s="2">
        <v>-4.7338999999999996E-13</v>
      </c>
      <c r="CU162">
        <v>0.95408999999999999</v>
      </c>
      <c r="CV162">
        <v>-2</v>
      </c>
      <c r="CW162" s="2">
        <v>-9.1598000000000001E-22</v>
      </c>
      <c r="CX162" s="2">
        <v>-8.8275999999999994E-22</v>
      </c>
      <c r="CY162" s="2">
        <v>7.7683000000000004E-22</v>
      </c>
      <c r="CZ162">
        <v>0</v>
      </c>
      <c r="DA162">
        <v>70.174000000000007</v>
      </c>
      <c r="DB162" s="2">
        <v>9.9999999999999995E-7</v>
      </c>
      <c r="DC162">
        <v>-2</v>
      </c>
    </row>
    <row r="163" spans="4:107" x14ac:dyDescent="0.25">
      <c r="D163">
        <v>142</v>
      </c>
      <c r="E163">
        <v>71</v>
      </c>
      <c r="F163" s="2">
        <f>E163^2*$G$12/(4*$F$12*$E$12)</f>
        <v>3.3606666666666665</v>
      </c>
      <c r="G163">
        <f t="shared" si="18"/>
        <v>8.2870610906020659E-3</v>
      </c>
      <c r="H163" s="2">
        <f>$D$12/(4*PI()*$E$12)*G163</f>
        <v>1.526535574391009E-3</v>
      </c>
      <c r="I163" s="1">
        <f t="shared" si="24"/>
        <v>-2.8235201111111108</v>
      </c>
      <c r="J163" s="1">
        <f t="shared" si="24"/>
        <v>2.1086466489053493</v>
      </c>
      <c r="K163" s="1">
        <f t="shared" si="24"/>
        <v>-1.3287109696414832</v>
      </c>
      <c r="L163" s="1">
        <f t="shared" si="24"/>
        <v>0.71445674644935642</v>
      </c>
      <c r="M163" s="1">
        <f t="shared" si="24"/>
        <v>-0.33347930174548196</v>
      </c>
      <c r="N163" s="1">
        <f t="shared" si="24"/>
        <v>0.13723013551828364</v>
      </c>
      <c r="O163" s="1">
        <f t="shared" si="24"/>
        <v>-5.0442081167017441E-2</v>
      </c>
      <c r="P163" s="1">
        <f t="shared" si="24"/>
        <v>1.6742619335831103E-2</v>
      </c>
      <c r="Q163" s="1">
        <f t="shared" si="24"/>
        <v>-5.0639726443154759E-3</v>
      </c>
      <c r="R163" s="1">
        <f t="shared" si="24"/>
        <v>1.406473063360568E-3</v>
      </c>
      <c r="S163" s="1">
        <f t="shared" si="23"/>
        <v>-3.6106637887225394E-4</v>
      </c>
      <c r="T163" s="1">
        <f t="shared" si="23"/>
        <v>8.616026584118495E-5</v>
      </c>
      <c r="U163" s="1">
        <f t="shared" si="23"/>
        <v>-1.9205240480851608E-5</v>
      </c>
      <c r="V163" s="1">
        <f t="shared" si="23"/>
        <v>4.01597227169073E-6</v>
      </c>
      <c r="W163" s="1">
        <f t="shared" si="23"/>
        <v>-7.9080141490597538E-7</v>
      </c>
      <c r="X163" s="1">
        <f t="shared" si="23"/>
        <v>1.4713466879044139E-7</v>
      </c>
      <c r="Y163" s="1">
        <f t="shared" si="23"/>
        <v>-2.5944443850482419E-8</v>
      </c>
      <c r="Z163" s="1">
        <f t="shared" si="23"/>
        <v>4.347455117460893E-9</v>
      </c>
      <c r="AG163">
        <v>151</v>
      </c>
      <c r="AH163">
        <f t="shared" ca="1" si="21"/>
        <v>33.905999999999999</v>
      </c>
      <c r="AI163">
        <f t="shared" ca="1" si="22"/>
        <v>3.3139999999999998E-5</v>
      </c>
      <c r="AL163" s="2">
        <v>-5.6842999999999997E-14</v>
      </c>
      <c r="AM163">
        <v>0.91551000000000005</v>
      </c>
      <c r="AN163">
        <v>-2.5388000000000002</v>
      </c>
      <c r="AO163" s="2">
        <v>-1.2942E-7</v>
      </c>
      <c r="AP163" s="2">
        <v>-3.4992000000000001E-9</v>
      </c>
      <c r="AQ163" s="2">
        <v>-1.5004999999999999E-9</v>
      </c>
      <c r="AR163">
        <v>0.53883000000000003</v>
      </c>
      <c r="AS163">
        <v>33.905999999999999</v>
      </c>
      <c r="AT163" s="2">
        <v>9.9999999999999995E-7</v>
      </c>
      <c r="AU163">
        <v>-2.5388000000000002</v>
      </c>
      <c r="AX163">
        <v>0</v>
      </c>
      <c r="AY163">
        <v>0.94682999999999995</v>
      </c>
      <c r="AZ163">
        <v>-2.5036999999999998</v>
      </c>
      <c r="BA163" s="2">
        <v>-1.3037E-7</v>
      </c>
      <c r="BB163" s="2">
        <v>-3.5376999999999999E-9</v>
      </c>
      <c r="BC163" s="2">
        <v>-1.5983E-9</v>
      </c>
      <c r="BD163">
        <v>0.50368999999999997</v>
      </c>
      <c r="BE163">
        <v>33.905999999999999</v>
      </c>
      <c r="BF163" s="2">
        <v>9.9999999999999995E-7</v>
      </c>
      <c r="BG163">
        <v>-2.5036999999999998</v>
      </c>
      <c r="BJ163" s="2">
        <v>-2.2736999999999999E-13</v>
      </c>
      <c r="BK163">
        <v>0.79454000000000002</v>
      </c>
      <c r="BL163">
        <v>-2.1966999999999999</v>
      </c>
      <c r="BM163" s="2">
        <v>-7.6299E-8</v>
      </c>
      <c r="BN163" s="2">
        <v>-2.2101000000000001E-9</v>
      </c>
      <c r="BO163" s="2">
        <v>-7.0146999999999996E-10</v>
      </c>
      <c r="BP163">
        <v>0.19667000000000001</v>
      </c>
      <c r="BQ163">
        <v>32.837000000000003</v>
      </c>
      <c r="BR163" s="2">
        <v>9.9999999999999995E-7</v>
      </c>
      <c r="BS163">
        <v>-2.1966999999999999</v>
      </c>
      <c r="BV163" s="2">
        <v>-7.1053999999999999E-15</v>
      </c>
      <c r="BW163">
        <v>0.95009999999999994</v>
      </c>
      <c r="BX163">
        <v>-2.0049000000000001</v>
      </c>
      <c r="BY163" s="2">
        <v>-6.9044000000000003E-9</v>
      </c>
      <c r="BZ163" s="2">
        <v>-3.1023000000000002E-10</v>
      </c>
      <c r="CA163" s="2">
        <v>-5.1518000000000002E-11</v>
      </c>
      <c r="CB163">
        <v>4.8682999999999999E-3</v>
      </c>
      <c r="CC163">
        <v>35.776000000000003</v>
      </c>
      <c r="CD163" s="2">
        <v>9.9999999999999995E-7</v>
      </c>
      <c r="CE163">
        <v>-2.0049000000000001</v>
      </c>
      <c r="CH163">
        <v>0</v>
      </c>
      <c r="CI163">
        <v>0.95406000000000002</v>
      </c>
      <c r="CJ163">
        <v>-2</v>
      </c>
      <c r="CK163" s="2">
        <v>-1.0893000000000001E-10</v>
      </c>
      <c r="CL163" s="2">
        <v>-5.7346000000000002E-12</v>
      </c>
      <c r="CM163" s="2">
        <v>-1.833E-12</v>
      </c>
      <c r="CN163" s="2">
        <v>3.3139999999999998E-5</v>
      </c>
      <c r="CO163">
        <v>33.905999999999999</v>
      </c>
      <c r="CP163" s="2">
        <v>9.9999999999999995E-7</v>
      </c>
      <c r="CQ163">
        <v>-2</v>
      </c>
      <c r="CT163" s="2">
        <v>-4.7339999999999998E-13</v>
      </c>
      <c r="CU163">
        <v>0.95408999999999999</v>
      </c>
      <c r="CV163">
        <v>-2</v>
      </c>
      <c r="CW163" s="2">
        <v>-9.1598000000000001E-22</v>
      </c>
      <c r="CX163" s="2">
        <v>-8.8275999999999994E-22</v>
      </c>
      <c r="CY163" s="2">
        <v>7.7683000000000004E-22</v>
      </c>
      <c r="CZ163">
        <v>0</v>
      </c>
      <c r="DA163">
        <v>70.174000000000007</v>
      </c>
      <c r="DB163" s="2">
        <v>9.9999999999999995E-7</v>
      </c>
      <c r="DC163">
        <v>-2</v>
      </c>
    </row>
    <row r="164" spans="4:107" x14ac:dyDescent="0.25">
      <c r="D164">
        <v>143</v>
      </c>
      <c r="E164">
        <v>71.5</v>
      </c>
      <c r="F164" s="2">
        <f>E164^2*$G$12/(4*$F$12*$E$12)</f>
        <v>3.4081666666666663</v>
      </c>
      <c r="G164">
        <f t="shared" si="18"/>
        <v>7.8112350477745895E-3</v>
      </c>
      <c r="H164" s="2">
        <f>$D$12/(4*PI()*$E$12)*G164</f>
        <v>1.4388850341504435E-3</v>
      </c>
      <c r="I164" s="1">
        <f t="shared" si="24"/>
        <v>-2.9039000069444438</v>
      </c>
      <c r="J164" s="1">
        <f t="shared" si="24"/>
        <v>2.1993278237780345</v>
      </c>
      <c r="K164" s="1">
        <f t="shared" si="24"/>
        <v>-1.4054392083886569</v>
      </c>
      <c r="L164" s="1">
        <f t="shared" si="24"/>
        <v>0.7663953699290571</v>
      </c>
      <c r="M164" s="1">
        <f t="shared" si="24"/>
        <v>-0.36277821573331687</v>
      </c>
      <c r="N164" s="1">
        <f t="shared" si="24"/>
        <v>0.15139697415368561</v>
      </c>
      <c r="O164" s="1">
        <f t="shared" si="24"/>
        <v>-5.6435981956460983E-2</v>
      </c>
      <c r="P164" s="1">
        <f t="shared" si="24"/>
        <v>1.8996862469591286E-2</v>
      </c>
      <c r="Q164" s="1">
        <f t="shared" si="24"/>
        <v>-5.8270026096100816E-3</v>
      </c>
      <c r="R164" s="1">
        <f t="shared" si="24"/>
        <v>1.6412724017068397E-3</v>
      </c>
      <c r="S164" s="1">
        <f t="shared" si="23"/>
        <v>-4.2729881107353559E-4</v>
      </c>
      <c r="T164" s="1">
        <f t="shared" si="23"/>
        <v>1.0340631227979562E-4</v>
      </c>
      <c r="U164" s="1">
        <f t="shared" si="23"/>
        <v>-2.3375190338030631E-5</v>
      </c>
      <c r="V164" s="1">
        <f t="shared" si="23"/>
        <v>4.9570294378618053E-6</v>
      </c>
      <c r="W164" s="1">
        <f t="shared" si="23"/>
        <v>-9.8990522436363308E-7</v>
      </c>
      <c r="X164" s="1">
        <f t="shared" si="23"/>
        <v>1.8678267066216314E-7</v>
      </c>
      <c r="Y164" s="1">
        <f t="shared" si="23"/>
        <v>-3.3401142052623333E-8</v>
      </c>
      <c r="Z164" s="1">
        <f t="shared" si="23"/>
        <v>5.676066098344275E-9</v>
      </c>
      <c r="AG164">
        <v>152</v>
      </c>
      <c r="AH164">
        <f t="shared" ca="1" si="21"/>
        <v>33.905999999999999</v>
      </c>
      <c r="AI164">
        <f t="shared" ca="1" si="22"/>
        <v>3.3139999999999998E-5</v>
      </c>
      <c r="AL164">
        <v>0</v>
      </c>
      <c r="AM164">
        <v>0.91551000000000005</v>
      </c>
      <c r="AN164">
        <v>-2.5388000000000002</v>
      </c>
      <c r="AO164" s="2">
        <v>-1.2942E-7</v>
      </c>
      <c r="AP164" s="2">
        <v>-3.4992000000000001E-9</v>
      </c>
      <c r="AQ164" s="2">
        <v>-1.5004999999999999E-9</v>
      </c>
      <c r="AR164">
        <v>0.53883000000000003</v>
      </c>
      <c r="AS164">
        <v>33.905999999999999</v>
      </c>
      <c r="AT164" s="2">
        <v>9.9999999999999995E-7</v>
      </c>
      <c r="AU164">
        <v>-2.5388000000000002</v>
      </c>
      <c r="AX164" s="2">
        <v>-7.1053999999999999E-15</v>
      </c>
      <c r="AY164">
        <v>0.94681000000000004</v>
      </c>
      <c r="AZ164">
        <v>-2.5034999999999998</v>
      </c>
      <c r="BA164" s="2">
        <v>-1.3031000000000001E-7</v>
      </c>
      <c r="BB164" s="2">
        <v>-3.5422E-9</v>
      </c>
      <c r="BC164" s="2">
        <v>-1.597E-9</v>
      </c>
      <c r="BD164">
        <v>0.50351999999999997</v>
      </c>
      <c r="BE164">
        <v>33.918999999999997</v>
      </c>
      <c r="BF164" s="2">
        <v>9.9999999999999995E-7</v>
      </c>
      <c r="BG164">
        <v>-2.5034999999999998</v>
      </c>
      <c r="BJ164" s="2">
        <v>2.2736999999999999E-13</v>
      </c>
      <c r="BK164">
        <v>0.80189999999999995</v>
      </c>
      <c r="BL164">
        <v>-2.1865000000000001</v>
      </c>
      <c r="BM164" s="2">
        <v>-7.3856999999999998E-8</v>
      </c>
      <c r="BN164" s="2">
        <v>-2.1229000000000002E-9</v>
      </c>
      <c r="BO164" s="2">
        <v>-6.2735000000000001E-10</v>
      </c>
      <c r="BP164">
        <v>0.18648999999999999</v>
      </c>
      <c r="BQ164">
        <v>33.905999999999999</v>
      </c>
      <c r="BR164" s="2">
        <v>9.9999999999999995E-7</v>
      </c>
      <c r="BS164">
        <v>-2.1865000000000001</v>
      </c>
      <c r="BV164" s="2">
        <v>0</v>
      </c>
      <c r="BW164">
        <v>0.95118999999999998</v>
      </c>
      <c r="BX164">
        <v>-2.0036999999999998</v>
      </c>
      <c r="BY164" s="2">
        <v>-5.0603E-9</v>
      </c>
      <c r="BZ164" s="2">
        <v>-2.2309E-10</v>
      </c>
      <c r="CA164" s="2">
        <v>-3.7932000000000003E-11</v>
      </c>
      <c r="CB164">
        <v>3.6687999999999998E-3</v>
      </c>
      <c r="CC164">
        <v>37.700000000000003</v>
      </c>
      <c r="CD164" s="2">
        <v>9.9999999999999995E-7</v>
      </c>
      <c r="CE164">
        <v>-2.0036999999999998</v>
      </c>
      <c r="CH164" s="2">
        <v>5.5511E-17</v>
      </c>
      <c r="CI164">
        <v>0.95406000000000002</v>
      </c>
      <c r="CJ164">
        <v>-2</v>
      </c>
      <c r="CK164" s="2">
        <v>-1.0893000000000001E-10</v>
      </c>
      <c r="CL164" s="2">
        <v>-5.7346000000000002E-12</v>
      </c>
      <c r="CM164" s="2">
        <v>-1.833E-12</v>
      </c>
      <c r="CN164" s="2">
        <v>3.3139999999999998E-5</v>
      </c>
      <c r="CO164">
        <v>33.905999999999999</v>
      </c>
      <c r="CP164" s="2">
        <v>9.9999999999999995E-7</v>
      </c>
      <c r="CQ164">
        <v>-2</v>
      </c>
      <c r="CT164" s="2">
        <v>-1.5643999999999999E-13</v>
      </c>
      <c r="CU164">
        <v>0.95408999999999999</v>
      </c>
      <c r="CV164">
        <v>-2</v>
      </c>
      <c r="CW164" s="2">
        <v>2.8360000000000001E-21</v>
      </c>
      <c r="CX164" s="2">
        <v>2.3439000000000001E-21</v>
      </c>
      <c r="CY164" s="2">
        <v>1.0018E-21</v>
      </c>
      <c r="CZ164">
        <v>0</v>
      </c>
      <c r="DA164">
        <v>73.837000000000003</v>
      </c>
      <c r="DB164" s="2">
        <v>9.9999999999999995E-7</v>
      </c>
      <c r="DC164">
        <v>-2</v>
      </c>
    </row>
    <row r="165" spans="4:107" x14ac:dyDescent="0.25">
      <c r="D165">
        <v>144</v>
      </c>
      <c r="E165">
        <v>72</v>
      </c>
      <c r="F165" s="2">
        <f>E165^2*$G$12/(4*$F$12*$E$12)</f>
        <v>3.4559999999999995</v>
      </c>
      <c r="G165">
        <f t="shared" si="18"/>
        <v>7.3607189814859364E-3</v>
      </c>
      <c r="H165" s="2">
        <f>$D$12/(4*PI()*$E$12)*G165</f>
        <v>1.3558967715437823E-3</v>
      </c>
      <c r="I165" s="1">
        <f t="shared" si="24"/>
        <v>-2.9859839999999993</v>
      </c>
      <c r="J165" s="1">
        <f t="shared" si="24"/>
        <v>2.2932357119999995</v>
      </c>
      <c r="K165" s="1">
        <f t="shared" si="24"/>
        <v>-1.4860167413759993</v>
      </c>
      <c r="L165" s="1">
        <f t="shared" si="24"/>
        <v>0.82170781731127251</v>
      </c>
      <c r="M165" s="1">
        <f t="shared" si="24"/>
        <v>-0.39441975230941079</v>
      </c>
      <c r="N165" s="1">
        <f t="shared" si="24"/>
        <v>0.16691199967118248</v>
      </c>
      <c r="O165" s="1">
        <f t="shared" si="24"/>
        <v>-6.3092735875706962E-2</v>
      </c>
      <c r="P165" s="1">
        <f t="shared" si="24"/>
        <v>2.1535653845574636E-2</v>
      </c>
      <c r="Q165" s="1">
        <f t="shared" si="24"/>
        <v>-6.6984497721275359E-3</v>
      </c>
      <c r="R165" s="1">
        <f t="shared" si="24"/>
        <v>1.9132101167332861E-3</v>
      </c>
      <c r="S165" s="1">
        <f t="shared" si="23"/>
        <v>-5.0508747081758737E-4</v>
      </c>
      <c r="T165" s="1">
        <f t="shared" si="23"/>
        <v>1.2394667212868037E-4</v>
      </c>
      <c r="U165" s="1">
        <f t="shared" si="23"/>
        <v>-2.8411612680598732E-5</v>
      </c>
      <c r="V165" s="1">
        <f t="shared" si="23"/>
        <v>6.1096331908359515E-6</v>
      </c>
      <c r="W165" s="1">
        <f t="shared" si="23"/>
        <v>-1.2372007211442797E-6</v>
      </c>
      <c r="X165" s="1">
        <f t="shared" si="23"/>
        <v>2.367205919598411E-7</v>
      </c>
      <c r="Y165" s="1">
        <f t="shared" si="23"/>
        <v>-4.2925334008717858E-8</v>
      </c>
      <c r="Z165" s="1">
        <f t="shared" si="23"/>
        <v>7.3969506316186157E-9</v>
      </c>
      <c r="AG165">
        <v>153</v>
      </c>
      <c r="AH165">
        <f t="shared" ca="1" si="21"/>
        <v>35.756999999999998</v>
      </c>
      <c r="AI165">
        <f t="shared" ca="1" si="22"/>
        <v>1.8597000000000002E-5</v>
      </c>
      <c r="AL165" s="2">
        <v>-5.6842999999999997E-14</v>
      </c>
      <c r="AM165">
        <v>0.91517000000000004</v>
      </c>
      <c r="AN165">
        <v>-2.5369999999999999</v>
      </c>
      <c r="AO165" s="2">
        <v>-1.2876E-7</v>
      </c>
      <c r="AP165" s="2">
        <v>-3.5481000000000002E-9</v>
      </c>
      <c r="AQ165" s="2">
        <v>-1.4882999999999999E-9</v>
      </c>
      <c r="AR165">
        <v>0.53696999999999995</v>
      </c>
      <c r="AS165">
        <v>34.042999999999999</v>
      </c>
      <c r="AT165" s="2">
        <v>9.9999999999999995E-7</v>
      </c>
      <c r="AU165">
        <v>-2.5369999999999999</v>
      </c>
      <c r="AX165">
        <v>0</v>
      </c>
      <c r="AY165">
        <v>0.94989999999999997</v>
      </c>
      <c r="AZ165">
        <v>-2.5</v>
      </c>
      <c r="BA165" s="2">
        <v>-1.2956999999999999E-7</v>
      </c>
      <c r="BB165" s="2">
        <v>-3.6429999999999999E-9</v>
      </c>
      <c r="BC165" s="2">
        <v>-1.5809E-9</v>
      </c>
      <c r="BD165">
        <v>0.5</v>
      </c>
      <c r="BE165">
        <v>34.183999999999997</v>
      </c>
      <c r="BF165" s="2">
        <v>9.9999999999999995E-7</v>
      </c>
      <c r="BG165">
        <v>-2.5</v>
      </c>
      <c r="BJ165">
        <v>0</v>
      </c>
      <c r="BK165">
        <v>0.80189999999999995</v>
      </c>
      <c r="BL165">
        <v>-2.1865000000000001</v>
      </c>
      <c r="BM165" s="2">
        <v>-7.3856999999999998E-8</v>
      </c>
      <c r="BN165" s="2">
        <v>-2.1229000000000002E-9</v>
      </c>
      <c r="BO165" s="2">
        <v>-6.2735000000000001E-10</v>
      </c>
      <c r="BP165">
        <v>0.18648999999999999</v>
      </c>
      <c r="BQ165">
        <v>33.905999999999999</v>
      </c>
      <c r="BR165" s="2">
        <v>9.9999999999999995E-7</v>
      </c>
      <c r="BS165">
        <v>-2.1865000000000001</v>
      </c>
      <c r="BV165" s="2">
        <v>3.5526999999999999E-15</v>
      </c>
      <c r="BW165">
        <v>0.95194999999999996</v>
      </c>
      <c r="BX165">
        <v>-2.0026999999999999</v>
      </c>
      <c r="BY165" s="2">
        <v>-3.7291000000000003E-9</v>
      </c>
      <c r="BZ165" s="2">
        <v>-1.6393E-10</v>
      </c>
      <c r="CA165" s="2">
        <v>-2.8058E-11</v>
      </c>
      <c r="CB165" s="2">
        <v>2.7298999999999999E-3</v>
      </c>
      <c r="CC165">
        <v>39.728999999999999</v>
      </c>
      <c r="CD165" s="2">
        <v>9.9999999999999995E-7</v>
      </c>
      <c r="CE165">
        <v>-2.0026999999999999</v>
      </c>
      <c r="CH165">
        <v>0</v>
      </c>
      <c r="CI165">
        <v>0.95406999999999997</v>
      </c>
      <c r="CJ165">
        <v>-2</v>
      </c>
      <c r="CK165" s="2">
        <v>-5.8664999999999999E-11</v>
      </c>
      <c r="CL165" s="2">
        <v>-3.6994999999999997E-12</v>
      </c>
      <c r="CM165" s="2">
        <v>-9.8451999999999993E-13</v>
      </c>
      <c r="CN165" s="2">
        <v>1.8597000000000002E-5</v>
      </c>
      <c r="CO165">
        <v>35.756999999999998</v>
      </c>
      <c r="CP165" s="2">
        <v>9.9999999999999995E-7</v>
      </c>
      <c r="CQ165">
        <v>-2</v>
      </c>
      <c r="CT165" s="2">
        <v>-1.5643999999999999E-13</v>
      </c>
      <c r="CU165">
        <v>0.95408999999999999</v>
      </c>
      <c r="CV165">
        <v>-2</v>
      </c>
      <c r="CW165" s="2">
        <v>2.8360000000000001E-21</v>
      </c>
      <c r="CX165" s="2">
        <v>2.3439000000000001E-21</v>
      </c>
      <c r="CY165" s="2">
        <v>1.0018E-21</v>
      </c>
      <c r="CZ165">
        <v>0</v>
      </c>
      <c r="DA165">
        <v>73.837000000000003</v>
      </c>
      <c r="DB165" s="2">
        <v>9.9999999999999995E-7</v>
      </c>
      <c r="DC165">
        <v>-2</v>
      </c>
    </row>
    <row r="166" spans="4:107" x14ac:dyDescent="0.25">
      <c r="D166">
        <v>145</v>
      </c>
      <c r="E166">
        <v>72.5</v>
      </c>
      <c r="F166" s="2">
        <f>E166^2*$G$12/(4*$F$12*$E$12)</f>
        <v>3.5041666666666664</v>
      </c>
      <c r="G166">
        <f t="shared" si="18"/>
        <v>6.9342880848590749E-3</v>
      </c>
      <c r="H166" s="2">
        <f>$D$12/(4*PI()*$E$12)*G166</f>
        <v>1.2773451684358263E-3</v>
      </c>
      <c r="I166" s="1">
        <f t="shared" si="24"/>
        <v>-3.0697960069444439</v>
      </c>
      <c r="J166" s="1">
        <f t="shared" si="24"/>
        <v>2.3904615202224786</v>
      </c>
      <c r="K166" s="1">
        <f t="shared" si="24"/>
        <v>-1.5706079207086754</v>
      </c>
      <c r="L166" s="1">
        <f t="shared" si="24"/>
        <v>0.88058750754399717</v>
      </c>
      <c r="M166" s="1">
        <f t="shared" si="24"/>
        <v>-0.42857297097482733</v>
      </c>
      <c r="N166" s="1">
        <f t="shared" si="24"/>
        <v>0.18389279009685192</v>
      </c>
      <c r="O166" s="1">
        <f t="shared" si="24"/>
        <v>-7.0480264016937966E-2</v>
      </c>
      <c r="P166" s="1">
        <f t="shared" si="24"/>
        <v>2.4392552279113095E-2</v>
      </c>
      <c r="Q166" s="1">
        <f t="shared" si="24"/>
        <v>-7.6928011750252911E-3</v>
      </c>
      <c r="R166" s="1">
        <f t="shared" si="24"/>
        <v>2.2278394587452719E-3</v>
      </c>
      <c r="S166" s="1">
        <f t="shared" si="23"/>
        <v>-5.9634672548763046E-4</v>
      </c>
      <c r="T166" s="1">
        <f t="shared" si="23"/>
        <v>1.4838094560209975E-4</v>
      </c>
      <c r="U166" s="1">
        <f t="shared" si="23"/>
        <v>-3.4486583296508426E-5</v>
      </c>
      <c r="V166" s="1">
        <f t="shared" si="23"/>
        <v>7.5193524395016708E-6</v>
      </c>
      <c r="W166" s="1">
        <f t="shared" si="23"/>
        <v>-1.5438904789113534E-6</v>
      </c>
      <c r="X166" s="1">
        <f t="shared" si="23"/>
        <v>2.9951831436319449E-7</v>
      </c>
      <c r="Y166" s="1">
        <f t="shared" si="23"/>
        <v>-5.5069616003737029E-8</v>
      </c>
      <c r="Z166" s="1">
        <f t="shared" si="23"/>
        <v>9.6219280593787056E-9</v>
      </c>
      <c r="AG166">
        <v>154</v>
      </c>
      <c r="AH166">
        <f t="shared" ca="1" si="21"/>
        <v>35.756999999999998</v>
      </c>
      <c r="AI166">
        <f t="shared" ca="1" si="22"/>
        <v>1.8597000000000002E-5</v>
      </c>
      <c r="AL166">
        <v>0</v>
      </c>
      <c r="AM166">
        <v>0.94164999999999999</v>
      </c>
      <c r="AN166">
        <v>-2.5135999999999998</v>
      </c>
      <c r="AO166" s="2">
        <v>-1.2531E-7</v>
      </c>
      <c r="AP166" s="2">
        <v>-4.2305000000000002E-9</v>
      </c>
      <c r="AQ166" s="2">
        <v>-1.4478999999999999E-9</v>
      </c>
      <c r="AR166">
        <v>0.51359999999999995</v>
      </c>
      <c r="AS166">
        <v>35.756999999999998</v>
      </c>
      <c r="AT166" s="2">
        <v>9.9999999999999995E-7</v>
      </c>
      <c r="AU166">
        <v>-2.5135999999999998</v>
      </c>
      <c r="AX166">
        <v>0</v>
      </c>
      <c r="AY166">
        <v>0.94869000000000003</v>
      </c>
      <c r="AZ166">
        <v>-2.4801000000000002</v>
      </c>
      <c r="BA166" s="2">
        <v>-1.2279999999999999E-7</v>
      </c>
      <c r="BB166" s="2">
        <v>-4.1434000000000004E-9</v>
      </c>
      <c r="BC166" s="2">
        <v>-1.4541E-9</v>
      </c>
      <c r="BD166">
        <v>0.48011999999999999</v>
      </c>
      <c r="BE166">
        <v>35.683</v>
      </c>
      <c r="BF166" s="2">
        <v>9.9999999999999995E-7</v>
      </c>
      <c r="BG166">
        <v>-2.4801000000000002</v>
      </c>
      <c r="BJ166" s="2">
        <v>2.2736999999999999E-13</v>
      </c>
      <c r="BK166">
        <v>0.79823</v>
      </c>
      <c r="BL166">
        <v>-2.1806999999999999</v>
      </c>
      <c r="BM166" s="2">
        <v>-7.0273999999999998E-8</v>
      </c>
      <c r="BN166" s="2">
        <v>-2.2315E-9</v>
      </c>
      <c r="BO166" s="2">
        <v>-5.4446E-10</v>
      </c>
      <c r="BP166">
        <v>0.18068000000000001</v>
      </c>
      <c r="BQ166">
        <v>34.575000000000003</v>
      </c>
      <c r="BR166" s="2">
        <v>9.9999999999999995E-7</v>
      </c>
      <c r="BS166">
        <v>-2.1806999999999999</v>
      </c>
      <c r="BV166">
        <v>0</v>
      </c>
      <c r="BW166">
        <v>0.95194999999999996</v>
      </c>
      <c r="BX166">
        <v>-2.0026999999999999</v>
      </c>
      <c r="BY166" s="2">
        <v>-3.7214E-9</v>
      </c>
      <c r="BZ166" s="2">
        <v>-1.6359E-10</v>
      </c>
      <c r="CA166" s="2">
        <v>-2.8049999999999999E-11</v>
      </c>
      <c r="CB166" s="2">
        <v>2.7246000000000002E-3</v>
      </c>
      <c r="CC166">
        <v>39.74</v>
      </c>
      <c r="CD166" s="2">
        <v>9.9999999999999995E-7</v>
      </c>
      <c r="CE166">
        <v>-2.0026999999999999</v>
      </c>
      <c r="CH166" s="2">
        <v>2.7755999999999999E-17</v>
      </c>
      <c r="CI166">
        <v>0.95406999999999997</v>
      </c>
      <c r="CJ166">
        <v>-2</v>
      </c>
      <c r="CK166" s="2">
        <v>-5.8664000000000003E-11</v>
      </c>
      <c r="CL166" s="2">
        <v>-3.6994000000000002E-12</v>
      </c>
      <c r="CM166" s="2">
        <v>-9.8451999999999993E-13</v>
      </c>
      <c r="CN166" s="2">
        <v>1.8597000000000002E-5</v>
      </c>
      <c r="CO166">
        <v>35.756999999999998</v>
      </c>
      <c r="CP166" s="2">
        <v>9.9999999999999995E-7</v>
      </c>
      <c r="CQ166">
        <v>-2</v>
      </c>
      <c r="CT166">
        <v>0</v>
      </c>
      <c r="CU166">
        <v>0.95408999999999999</v>
      </c>
      <c r="CV166">
        <v>-2</v>
      </c>
      <c r="CW166" s="2">
        <v>3.7663999999999999E-21</v>
      </c>
      <c r="CX166" s="2">
        <v>7.4108000000000003E-22</v>
      </c>
      <c r="CY166" s="2">
        <v>3.6117E-22</v>
      </c>
      <c r="CZ166">
        <v>0</v>
      </c>
      <c r="DA166">
        <v>75.846000000000004</v>
      </c>
      <c r="DB166" s="2">
        <v>9.9999999999999995E-7</v>
      </c>
      <c r="DC166">
        <v>-2</v>
      </c>
    </row>
    <row r="167" spans="4:107" x14ac:dyDescent="0.25">
      <c r="D167">
        <v>146</v>
      </c>
      <c r="E167">
        <v>73</v>
      </c>
      <c r="F167" s="2">
        <f>E167^2*$G$12/(4*$F$12*$E$12)</f>
        <v>3.5526666666666658</v>
      </c>
      <c r="G167">
        <f t="shared" si="18"/>
        <v>6.5307699586727441E-3</v>
      </c>
      <c r="H167" s="2">
        <f>$D$12/(4*PI()*$E$12)*G167</f>
        <v>1.2030142605541901E-3</v>
      </c>
      <c r="I167" s="1">
        <f t="shared" si="24"/>
        <v>-3.1553601111111096</v>
      </c>
      <c r="J167" s="1">
        <f t="shared" si="24"/>
        <v>2.4910983751275699</v>
      </c>
      <c r="K167" s="1">
        <f t="shared" si="24"/>
        <v>-1.6593829051318523</v>
      </c>
      <c r="L167" s="1">
        <f t="shared" si="24"/>
        <v>0.9432374934877481</v>
      </c>
      <c r="M167" s="1">
        <f t="shared" si="24"/>
        <v>-0.46541783359224154</v>
      </c>
      <c r="N167" s="1">
        <f t="shared" si="24"/>
        <v>0.20246625593575954</v>
      </c>
      <c r="O167" s="1">
        <f t="shared" si="24"/>
        <v>-7.8672903595537885E-2</v>
      </c>
      <c r="P167" s="1">
        <f t="shared" si="24"/>
        <v>2.7604800214691114E-2</v>
      </c>
      <c r="Q167" s="1">
        <f t="shared" si="24"/>
        <v>-8.8263588206453341E-3</v>
      </c>
      <c r="R167" s="1">
        <f t="shared" si="24"/>
        <v>2.5914967578633042E-3</v>
      </c>
      <c r="S167" s="1">
        <f t="shared" si="23"/>
        <v>-7.0329142800550461E-4</v>
      </c>
      <c r="T167" s="1">
        <f t="shared" si="23"/>
        <v>1.7741254531793296E-4</v>
      </c>
      <c r="U167" s="1">
        <f t="shared" si="23"/>
        <v>-4.1804792183640946E-5</v>
      </c>
      <c r="V167" s="1">
        <f t="shared" si="23"/>
        <v>9.2411505945265647E-6</v>
      </c>
      <c r="W167" s="1">
        <f t="shared" si="23"/>
        <v>-1.9236754499309397E-6</v>
      </c>
      <c r="X167" s="1">
        <f t="shared" si="23"/>
        <v>3.783627763850325E-7</v>
      </c>
      <c r="Y167" s="1">
        <f t="shared" si="23"/>
        <v>-7.0528845681171286E-8</v>
      </c>
      <c r="Z167" s="1">
        <f t="shared" si="23"/>
        <v>1.2493569594513962E-8</v>
      </c>
      <c r="AG167">
        <v>155</v>
      </c>
      <c r="AH167">
        <f t="shared" ca="1" si="21"/>
        <v>37.700000000000003</v>
      </c>
      <c r="AI167">
        <f t="shared" ca="1" si="22"/>
        <v>1.0251999999999999E-5</v>
      </c>
      <c r="AL167" s="2">
        <v>-2.8422E-14</v>
      </c>
      <c r="AM167">
        <v>0.94157000000000002</v>
      </c>
      <c r="AN167">
        <v>-2.5129000000000001</v>
      </c>
      <c r="AO167" s="2">
        <v>-1.251E-7</v>
      </c>
      <c r="AP167" s="2">
        <v>-4.2243E-9</v>
      </c>
      <c r="AQ167" s="2">
        <v>-1.4438999999999999E-9</v>
      </c>
      <c r="AR167">
        <v>0.51295000000000002</v>
      </c>
      <c r="AS167">
        <v>35.807000000000002</v>
      </c>
      <c r="AT167" s="2">
        <v>9.9999999999999995E-7</v>
      </c>
      <c r="AU167">
        <v>-2.5129000000000001</v>
      </c>
      <c r="AX167" s="2">
        <v>-2.5579999999999998E-13</v>
      </c>
      <c r="AY167">
        <v>0.94862999999999997</v>
      </c>
      <c r="AZ167">
        <v>-2.4790999999999999</v>
      </c>
      <c r="BA167" s="2">
        <v>-1.2263999999999999E-7</v>
      </c>
      <c r="BB167" s="2">
        <v>-4.1543999999999996E-9</v>
      </c>
      <c r="BC167" s="2">
        <v>-1.4518000000000001E-9</v>
      </c>
      <c r="BD167">
        <v>0.47915000000000002</v>
      </c>
      <c r="BE167">
        <v>35.756999999999998</v>
      </c>
      <c r="BF167" s="2">
        <v>9.9999999999999995E-7</v>
      </c>
      <c r="BG167">
        <v>-2.4790999999999999</v>
      </c>
      <c r="BJ167">
        <v>0</v>
      </c>
      <c r="BK167">
        <v>0.81137999999999999</v>
      </c>
      <c r="BL167">
        <v>-2.1703999999999999</v>
      </c>
      <c r="BM167" s="2">
        <v>-6.7453000000000002E-8</v>
      </c>
      <c r="BN167" s="2">
        <v>-2.4091999999999999E-9</v>
      </c>
      <c r="BO167" s="2">
        <v>-4.5792000000000001E-10</v>
      </c>
      <c r="BP167">
        <v>0.17043</v>
      </c>
      <c r="BQ167">
        <v>35.756999999999998</v>
      </c>
      <c r="BR167" s="2">
        <v>9.9999999999999995E-7</v>
      </c>
      <c r="BS167">
        <v>-2.1703999999999999</v>
      </c>
      <c r="BV167">
        <v>0</v>
      </c>
      <c r="BW167">
        <v>0.95252000000000003</v>
      </c>
      <c r="BX167">
        <v>-2.0019999999999998</v>
      </c>
      <c r="BY167" s="2">
        <v>-2.7745999999999999E-9</v>
      </c>
      <c r="BZ167" s="2">
        <v>-1.0456E-10</v>
      </c>
      <c r="CA167" s="2">
        <v>-2.0874999999999999E-11</v>
      </c>
      <c r="CB167">
        <v>1.9968E-3</v>
      </c>
      <c r="CC167">
        <v>41.874000000000002</v>
      </c>
      <c r="CD167" s="2">
        <v>9.9999999999999995E-7</v>
      </c>
      <c r="CE167">
        <v>-2.0019999999999998</v>
      </c>
      <c r="CH167">
        <v>0</v>
      </c>
      <c r="CI167">
        <v>0.95408000000000004</v>
      </c>
      <c r="CJ167">
        <v>-2</v>
      </c>
      <c r="CK167" s="2">
        <v>-3.0287E-11</v>
      </c>
      <c r="CL167" s="2">
        <v>-1.7894E-12</v>
      </c>
      <c r="CM167" s="2">
        <v>-5.1789000000000003E-13</v>
      </c>
      <c r="CN167" s="2">
        <v>1.0251999999999999E-5</v>
      </c>
      <c r="CO167">
        <v>37.700000000000003</v>
      </c>
      <c r="CP167" s="2">
        <v>9.9999999999999995E-7</v>
      </c>
      <c r="CQ167">
        <v>-2</v>
      </c>
      <c r="CT167" s="2">
        <v>3.2311999999999998E-27</v>
      </c>
      <c r="CU167">
        <v>0.95408999999999999</v>
      </c>
      <c r="CV167">
        <v>-2</v>
      </c>
      <c r="CW167" s="2">
        <v>4.6176000000000004E-21</v>
      </c>
      <c r="CX167" s="2">
        <v>-7.2540000000000002E-22</v>
      </c>
      <c r="CY167" s="2">
        <v>-2.2494999999999999E-22</v>
      </c>
      <c r="CZ167">
        <v>0</v>
      </c>
      <c r="DA167">
        <v>77.683999999999997</v>
      </c>
      <c r="DB167" s="2">
        <v>9.9999999999999995E-7</v>
      </c>
      <c r="DC167">
        <v>-2</v>
      </c>
    </row>
    <row r="168" spans="4:107" x14ac:dyDescent="0.25">
      <c r="D168">
        <v>147</v>
      </c>
      <c r="E168">
        <v>73.5</v>
      </c>
      <c r="F168" s="2">
        <f>E168^2*$G$12/(4*$F$12*$E$12)</f>
        <v>3.6014999999999997</v>
      </c>
      <c r="G168">
        <f t="shared" si="18"/>
        <v>6.1490427298624972E-3</v>
      </c>
      <c r="H168" s="2">
        <f>$D$12/(4*PI()*$E$12)*G168</f>
        <v>1.1326973909038178E-3</v>
      </c>
      <c r="I168" s="1">
        <f t="shared" si="24"/>
        <v>-3.2427005624999996</v>
      </c>
      <c r="J168" s="1">
        <f t="shared" si="24"/>
        <v>2.5952413501874996</v>
      </c>
      <c r="K168" s="1">
        <f t="shared" si="24"/>
        <v>-1.7525178230063023</v>
      </c>
      <c r="L168" s="1">
        <f t="shared" si="24"/>
        <v>1.0098708703291515</v>
      </c>
      <c r="M168" s="1">
        <f t="shared" si="24"/>
        <v>-0.50514582492922766</v>
      </c>
      <c r="N168" s="1">
        <f t="shared" si="24"/>
        <v>0.22276930879378939</v>
      </c>
      <c r="O168" s="1">
        <f t="shared" si="24"/>
        <v>-8.7751963427278548E-2</v>
      </c>
      <c r="P168" s="1">
        <f t="shared" si="24"/>
        <v>3.121369839835493E-2</v>
      </c>
      <c r="Q168" s="1">
        <f t="shared" si="24"/>
        <v>-1.0117452130350774E-2</v>
      </c>
      <c r="R168" s="1">
        <f t="shared" si="24"/>
        <v>3.0114052766494473E-3</v>
      </c>
      <c r="S168" s="1">
        <f t="shared" si="23"/>
        <v>-8.2848150793321399E-4</v>
      </c>
      <c r="T168" s="1">
        <f t="shared" si="23"/>
        <v>2.1186576218850674E-4</v>
      </c>
      <c r="U168" s="1">
        <f t="shared" si="23"/>
        <v>-5.0609433942779546E-5</v>
      </c>
      <c r="V168" s="1">
        <f t="shared" si="23"/>
        <v>1.134123675035061E-5</v>
      </c>
      <c r="W168" s="1">
        <f t="shared" si="23"/>
        <v>-2.3932889154133429E-6</v>
      </c>
      <c r="X168" s="1">
        <f t="shared" si="23"/>
        <v>4.7720027841445832E-7</v>
      </c>
      <c r="Y168" s="1">
        <f t="shared" si="23"/>
        <v>-9.017538779649511E-8</v>
      </c>
      <c r="Z168" s="1">
        <f t="shared" si="23"/>
        <v>1.6193351425715759E-8</v>
      </c>
      <c r="AG168">
        <v>156</v>
      </c>
      <c r="AH168">
        <f t="shared" ca="1" si="21"/>
        <v>39.74</v>
      </c>
      <c r="AI168">
        <f t="shared" ca="1" si="22"/>
        <v>5.4836000000000003E-6</v>
      </c>
      <c r="AL168">
        <v>0</v>
      </c>
      <c r="AM168">
        <v>0.95316999999999996</v>
      </c>
      <c r="AN168">
        <v>-2.5</v>
      </c>
      <c r="AO168" s="2">
        <v>-1.2265999999999999E-7</v>
      </c>
      <c r="AP168" s="2">
        <v>-4.1629999999999998E-9</v>
      </c>
      <c r="AQ168" s="2">
        <v>-1.4005999999999999E-9</v>
      </c>
      <c r="AR168">
        <v>0.5</v>
      </c>
      <c r="AS168">
        <v>36.81</v>
      </c>
      <c r="AT168" s="2">
        <v>9.9999999999999995E-7</v>
      </c>
      <c r="AU168">
        <v>-2.5</v>
      </c>
      <c r="AX168" s="2">
        <v>3.4106000000000001E-13</v>
      </c>
      <c r="AY168">
        <v>0.94094</v>
      </c>
      <c r="AZ168">
        <v>-2.4569000000000001</v>
      </c>
      <c r="BA168" s="2">
        <v>-1.1433000000000001E-7</v>
      </c>
      <c r="BB168" s="2">
        <v>-3.9104000000000001E-9</v>
      </c>
      <c r="BC168" s="2">
        <v>-1.2805999999999999E-9</v>
      </c>
      <c r="BD168">
        <v>0.45690999999999998</v>
      </c>
      <c r="BE168">
        <v>37.533000000000001</v>
      </c>
      <c r="BF168" s="2">
        <v>9.9999999999999995E-7</v>
      </c>
      <c r="BG168">
        <v>-2.4569000000000001</v>
      </c>
      <c r="BJ168" s="2">
        <v>4.5474999999999996E-13</v>
      </c>
      <c r="BK168">
        <v>0.80847999999999998</v>
      </c>
      <c r="BL168">
        <v>-2.1654</v>
      </c>
      <c r="BM168" s="2">
        <v>-6.4382E-8</v>
      </c>
      <c r="BN168" s="2">
        <v>-2.3063999999999998E-9</v>
      </c>
      <c r="BO168" s="2">
        <v>-4.0024999999999999E-10</v>
      </c>
      <c r="BP168">
        <v>0.16536000000000001</v>
      </c>
      <c r="BQ168">
        <v>36.399000000000001</v>
      </c>
      <c r="BR168" s="2">
        <v>9.9999999999999995E-7</v>
      </c>
      <c r="BS168">
        <v>-2.1654</v>
      </c>
      <c r="BV168" s="2">
        <v>-3.5526999999999999E-15</v>
      </c>
      <c r="BW168">
        <v>0.95252000000000003</v>
      </c>
      <c r="BX168">
        <v>-2.0019999999999998</v>
      </c>
      <c r="BY168" s="2">
        <v>-2.7705999999999999E-9</v>
      </c>
      <c r="BZ168" s="2">
        <v>-1.0431E-10</v>
      </c>
      <c r="CA168" s="2">
        <v>-2.0871999999999999E-11</v>
      </c>
      <c r="CB168">
        <v>1.9937000000000002E-3</v>
      </c>
      <c r="CC168">
        <v>41.883000000000003</v>
      </c>
      <c r="CD168" s="2">
        <v>9.9999999999999995E-7</v>
      </c>
      <c r="CE168">
        <v>-2.0019999999999998</v>
      </c>
      <c r="CH168">
        <v>0</v>
      </c>
      <c r="CI168">
        <v>0.95408000000000004</v>
      </c>
      <c r="CJ168">
        <v>-2</v>
      </c>
      <c r="CK168" s="2">
        <v>-1.5869999999999999E-11</v>
      </c>
      <c r="CL168" s="2">
        <v>-9.650400000000001E-13</v>
      </c>
      <c r="CM168" s="2">
        <v>-2.7587999999999998E-13</v>
      </c>
      <c r="CN168" s="2">
        <v>5.4836000000000003E-6</v>
      </c>
      <c r="CO168">
        <v>39.74</v>
      </c>
      <c r="CP168" s="2">
        <v>9.9999999999999995E-7</v>
      </c>
      <c r="CQ168">
        <v>-2</v>
      </c>
      <c r="CT168">
        <v>0</v>
      </c>
      <c r="CU168">
        <v>0.95408999999999999</v>
      </c>
      <c r="CV168">
        <v>-2</v>
      </c>
      <c r="CW168" s="2">
        <v>-1.9680999999999999E-22</v>
      </c>
      <c r="CX168" s="2">
        <v>-3.8957000000000002E-21</v>
      </c>
      <c r="CY168" s="2">
        <v>-1.9288999999999998E-21</v>
      </c>
      <c r="CZ168">
        <v>0</v>
      </c>
      <c r="DA168">
        <v>81.722999999999999</v>
      </c>
      <c r="DB168" s="2">
        <v>9.9999999999999995E-7</v>
      </c>
      <c r="DC168">
        <v>-2</v>
      </c>
    </row>
    <row r="169" spans="4:107" x14ac:dyDescent="0.25">
      <c r="D169">
        <v>148</v>
      </c>
      <c r="E169">
        <v>74</v>
      </c>
      <c r="F169" s="2">
        <f>E169^2*$G$12/(4*$F$12*$E$12)</f>
        <v>3.6506666666666661</v>
      </c>
      <c r="G169">
        <f t="shared" si="18"/>
        <v>5.7880332211848184E-3</v>
      </c>
      <c r="H169" s="2">
        <f>$D$12/(4*PI()*$E$12)*G169</f>
        <v>1.0661968726060989E-3</v>
      </c>
      <c r="I169" s="1">
        <f t="shared" si="24"/>
        <v>-3.3318417777777767</v>
      </c>
      <c r="J169" s="1">
        <f t="shared" si="24"/>
        <v>2.7029874926090525</v>
      </c>
      <c r="K169" s="1">
        <f t="shared" si="24"/>
        <v>-1.8501949386908958</v>
      </c>
      <c r="L169" s="1">
        <f t="shared" si="24"/>
        <v>1.0807111983222766</v>
      </c>
      <c r="M169" s="1">
        <f t="shared" si="24"/>
        <v>-0.54796060389007273</v>
      </c>
      <c r="N169" s="1">
        <f t="shared" si="24"/>
        <v>0.24494957280832963</v>
      </c>
      <c r="O169" s="1">
        <f t="shared" si="24"/>
        <v>-9.7806323175925941E-2</v>
      </c>
      <c r="P169" s="1">
        <f t="shared" si="24"/>
        <v>3.526501568469928E-2</v>
      </c>
      <c r="Q169" s="1">
        <f t="shared" si="24"/>
        <v>-1.1586673553364795E-2</v>
      </c>
      <c r="R169" s="1">
        <f t="shared" si="24"/>
        <v>3.4957919767617416E-3</v>
      </c>
      <c r="S169" s="1">
        <f t="shared" si="23"/>
        <v>-9.7487280329731571E-4</v>
      </c>
      <c r="T169" s="1">
        <f t="shared" si="23"/>
        <v>2.5270548974466744E-4</v>
      </c>
      <c r="U169" s="1">
        <f t="shared" si="23"/>
        <v>-6.11891102174945E-5</v>
      </c>
      <c r="V169" s="1">
        <f t="shared" si="23"/>
        <v>1.3899265024337771E-5</v>
      </c>
      <c r="W169" s="1">
        <f t="shared" si="23"/>
        <v>-2.9731396591122509E-6</v>
      </c>
      <c r="X169" s="1">
        <f t="shared" si="23"/>
        <v>6.0091027536973225E-7</v>
      </c>
      <c r="Y169" s="1">
        <f t="shared" si="23"/>
        <v>-1.1510275587390761E-7</v>
      </c>
      <c r="Z169" s="1">
        <f t="shared" si="23"/>
        <v>2.0951890011042152E-8</v>
      </c>
      <c r="AG169">
        <v>157</v>
      </c>
      <c r="AH169">
        <f t="shared" ca="1" si="21"/>
        <v>39.74</v>
      </c>
      <c r="AI169">
        <f t="shared" ca="1" si="22"/>
        <v>5.4836000000000003E-6</v>
      </c>
      <c r="AL169" s="2">
        <v>-5.8265000000000005E-13</v>
      </c>
      <c r="AM169">
        <v>0.95279999999999998</v>
      </c>
      <c r="AN169">
        <v>-2.4891000000000001</v>
      </c>
      <c r="AO169" s="2">
        <v>-1.1924E-7</v>
      </c>
      <c r="AP169" s="2">
        <v>-4.0653999999999996E-9</v>
      </c>
      <c r="AQ169" s="2">
        <v>-1.3462E-9</v>
      </c>
      <c r="AR169">
        <v>0.48905999999999999</v>
      </c>
      <c r="AS169">
        <v>37.658000000000001</v>
      </c>
      <c r="AT169" s="2">
        <v>9.9999999999999995E-7</v>
      </c>
      <c r="AU169">
        <v>-2.4891000000000001</v>
      </c>
      <c r="AX169" s="2">
        <v>2.8422000000000002E-13</v>
      </c>
      <c r="AY169">
        <v>0.94021999999999994</v>
      </c>
      <c r="AZ169">
        <v>-2.4548000000000001</v>
      </c>
      <c r="BA169" s="2">
        <v>-1.1392E-7</v>
      </c>
      <c r="BB169" s="2">
        <v>-3.8978000000000003E-9</v>
      </c>
      <c r="BC169" s="2">
        <v>-1.2731000000000001E-9</v>
      </c>
      <c r="BD169">
        <v>0.45480999999999999</v>
      </c>
      <c r="BE169">
        <v>37.700000000000003</v>
      </c>
      <c r="BF169" s="2">
        <v>9.9999999999999995E-7</v>
      </c>
      <c r="BG169">
        <v>-2.4548000000000001</v>
      </c>
      <c r="BJ169">
        <v>0</v>
      </c>
      <c r="BK169">
        <v>0.82174000000000003</v>
      </c>
      <c r="BL169">
        <v>-2.1551</v>
      </c>
      <c r="BM169" s="2">
        <v>-6.1291000000000003E-8</v>
      </c>
      <c r="BN169" s="2">
        <v>-2.2035000000000001E-9</v>
      </c>
      <c r="BO169" s="2">
        <v>-3.3091999999999998E-10</v>
      </c>
      <c r="BP169">
        <v>0.15511</v>
      </c>
      <c r="BQ169">
        <v>37.700000000000003</v>
      </c>
      <c r="BR169" s="2">
        <v>9.9999999999999995E-7</v>
      </c>
      <c r="BS169">
        <v>-2.1551</v>
      </c>
      <c r="BV169" s="2">
        <v>0</v>
      </c>
      <c r="BW169">
        <v>0.95252000000000003</v>
      </c>
      <c r="BX169">
        <v>-2.0019999999999998</v>
      </c>
      <c r="BY169" s="2">
        <v>-2.7672000000000001E-9</v>
      </c>
      <c r="BZ169" s="2">
        <v>-1.0427000000000001E-10</v>
      </c>
      <c r="CA169" s="2">
        <v>-2.0870000000000001E-11</v>
      </c>
      <c r="CB169">
        <v>1.9915000000000002E-3</v>
      </c>
      <c r="CC169">
        <v>41.892000000000003</v>
      </c>
      <c r="CD169" s="2">
        <v>9.9999999999999995E-7</v>
      </c>
      <c r="CE169">
        <v>-2.0019999999999998</v>
      </c>
      <c r="CH169" s="2">
        <v>-6.9388999999999993E-18</v>
      </c>
      <c r="CI169">
        <v>0.95408000000000004</v>
      </c>
      <c r="CJ169">
        <v>-2</v>
      </c>
      <c r="CK169" s="2">
        <v>-1.5869999999999999E-11</v>
      </c>
      <c r="CL169" s="2">
        <v>-9.6505000000000001E-13</v>
      </c>
      <c r="CM169" s="2">
        <v>-2.7587999999999998E-13</v>
      </c>
      <c r="CN169" s="2">
        <v>5.4836000000000003E-6</v>
      </c>
      <c r="CO169">
        <v>39.74</v>
      </c>
      <c r="CP169" s="2">
        <v>9.9999999999999995E-7</v>
      </c>
      <c r="CQ169">
        <v>-2</v>
      </c>
      <c r="CT169" s="2">
        <v>3.2311999999999998E-27</v>
      </c>
      <c r="CU169">
        <v>0.95408999999999999</v>
      </c>
      <c r="CV169">
        <v>-2</v>
      </c>
      <c r="CW169" s="2">
        <v>-1.7372000000000001E-21</v>
      </c>
      <c r="CX169" s="2">
        <v>-4.8719000000000003E-21</v>
      </c>
      <c r="CY169" s="2">
        <v>-2.7247000000000002E-21</v>
      </c>
      <c r="CZ169">
        <v>0</v>
      </c>
      <c r="DA169">
        <v>85.962999999999994</v>
      </c>
      <c r="DB169" s="2">
        <v>9.9999999999999995E-7</v>
      </c>
      <c r="DC169">
        <v>-2</v>
      </c>
    </row>
    <row r="170" spans="4:107" x14ac:dyDescent="0.25">
      <c r="D170">
        <v>149</v>
      </c>
      <c r="E170">
        <v>74.5</v>
      </c>
      <c r="F170" s="2">
        <f>E170^2*$G$12/(4*$F$12*$E$12)</f>
        <v>3.7001666666666662</v>
      </c>
      <c r="G170">
        <f t="shared" si="18"/>
        <v>5.4467151714290285E-3</v>
      </c>
      <c r="H170" s="2">
        <f>$D$12/(4*PI()*$E$12)*G170</f>
        <v>1.0033236610492477E-3</v>
      </c>
      <c r="I170" s="1">
        <f t="shared" si="24"/>
        <v>-3.4228083402777769</v>
      </c>
      <c r="J170" s="1">
        <f t="shared" si="24"/>
        <v>2.814435850463219</v>
      </c>
      <c r="K170" s="1">
        <f t="shared" si="24"/>
        <v>-1.9526028223791849</v>
      </c>
      <c r="L170" s="1">
        <f t="shared" si="24"/>
        <v>1.1559929402570741</v>
      </c>
      <c r="M170" s="1">
        <f t="shared" si="24"/>
        <v>-0.59407868672794673</v>
      </c>
      <c r="N170" s="1">
        <f t="shared" si="24"/>
        <v>0.26916614130708455</v>
      </c>
      <c r="O170" s="1">
        <f t="shared" si="24"/>
        <v>-0.10893307948466169</v>
      </c>
      <c r="P170" s="1">
        <f t="shared" si="24"/>
        <v>3.9809436998172409E-2</v>
      </c>
      <c r="Q170" s="1">
        <f t="shared" si="24"/>
        <v>-1.3257139661946383E-2</v>
      </c>
      <c r="R170" s="1">
        <f t="shared" si="24"/>
        <v>4.0540187002048433E-3</v>
      </c>
      <c r="S170" s="1">
        <f t="shared" si="23"/>
        <v>-1.1458749546246815E-3</v>
      </c>
      <c r="T170" s="1">
        <f t="shared" si="23"/>
        <v>3.0105999843340296E-4</v>
      </c>
      <c r="U170" s="1">
        <f t="shared" si="23"/>
        <v>-7.3885909292397713E-5</v>
      </c>
      <c r="V170" s="1">
        <f t="shared" si="23"/>
        <v>1.7010944452449849E-5</v>
      </c>
      <c r="W170" s="1">
        <f t="shared" si="23"/>
        <v>-3.688085720594132E-6</v>
      </c>
      <c r="X170" s="1">
        <f t="shared" si="23"/>
        <v>7.5551733409836498E-7</v>
      </c>
      <c r="Y170" s="1">
        <f t="shared" si="23"/>
        <v>-1.466795708247956E-7</v>
      </c>
      <c r="Z170" s="1">
        <f t="shared" si="23"/>
        <v>2.7061771345273847E-8</v>
      </c>
      <c r="AG170">
        <v>158</v>
      </c>
      <c r="AH170">
        <f t="shared" ca="1" si="21"/>
        <v>41.883000000000003</v>
      </c>
      <c r="AI170">
        <f t="shared" ca="1" si="22"/>
        <v>2.8609999999999998E-6</v>
      </c>
      <c r="AL170" s="2">
        <v>-3.5527000000000001E-13</v>
      </c>
      <c r="AM170">
        <v>0.95279000000000003</v>
      </c>
      <c r="AN170">
        <v>-2.4885000000000002</v>
      </c>
      <c r="AO170" s="2">
        <v>-1.1916E-7</v>
      </c>
      <c r="AP170" s="2">
        <v>-4.0631000000000002E-9</v>
      </c>
      <c r="AQ170" s="2">
        <v>-1.3453000000000001E-9</v>
      </c>
      <c r="AR170">
        <v>0.48851</v>
      </c>
      <c r="AS170">
        <v>37.700000000000003</v>
      </c>
      <c r="AT170" s="2">
        <v>9.9999999999999995E-7</v>
      </c>
      <c r="AU170">
        <v>-2.4885000000000002</v>
      </c>
      <c r="AX170" s="2">
        <v>1.1368999999999999E-13</v>
      </c>
      <c r="AY170">
        <v>0.93881999999999999</v>
      </c>
      <c r="AZ170">
        <v>-2.4525000000000001</v>
      </c>
      <c r="BA170" s="2">
        <v>-1.1340999999999999E-7</v>
      </c>
      <c r="BB170" s="2">
        <v>-3.8615000000000004E-9</v>
      </c>
      <c r="BC170" s="2">
        <v>-1.2631999999999999E-9</v>
      </c>
      <c r="BD170">
        <v>0.45251999999999998</v>
      </c>
      <c r="BE170">
        <v>37.893999999999998</v>
      </c>
      <c r="BF170" s="2">
        <v>9.9999999999999995E-7</v>
      </c>
      <c r="BG170">
        <v>-2.4525000000000001</v>
      </c>
      <c r="BJ170">
        <v>0</v>
      </c>
      <c r="BK170">
        <v>0.83369000000000004</v>
      </c>
      <c r="BL170">
        <v>-2.1448</v>
      </c>
      <c r="BM170" s="2">
        <v>-5.8115000000000001E-8</v>
      </c>
      <c r="BN170" s="2">
        <v>-1.9902E-9</v>
      </c>
      <c r="BO170" s="2">
        <v>-2.7542000000000002E-10</v>
      </c>
      <c r="BP170">
        <v>0.14477000000000001</v>
      </c>
      <c r="BQ170">
        <v>39.15</v>
      </c>
      <c r="BR170" s="2">
        <v>9.9999999999999995E-7</v>
      </c>
      <c r="BS170">
        <v>-2.1448</v>
      </c>
      <c r="BV170">
        <v>0</v>
      </c>
      <c r="BW170">
        <v>0.95294999999999996</v>
      </c>
      <c r="BX170">
        <v>-2.0013999999999998</v>
      </c>
      <c r="BY170" s="2">
        <v>-1.9641999999999999E-9</v>
      </c>
      <c r="BZ170" s="2">
        <v>-9.5546999999999996E-11</v>
      </c>
      <c r="CA170" s="2">
        <v>-1.4887E-11</v>
      </c>
      <c r="CB170">
        <v>1.4392999999999999E-3</v>
      </c>
      <c r="CC170">
        <v>44.131999999999998</v>
      </c>
      <c r="CD170" s="2">
        <v>9.9999999999999995E-7</v>
      </c>
      <c r="CE170">
        <v>-2.0013999999999998</v>
      </c>
      <c r="CH170" s="2">
        <v>-3.4693999999999998E-18</v>
      </c>
      <c r="CI170">
        <v>0.95408999999999999</v>
      </c>
      <c r="CJ170">
        <v>-2</v>
      </c>
      <c r="CK170" s="2">
        <v>-8.4884000000000001E-12</v>
      </c>
      <c r="CL170" s="2">
        <v>-4.0950999999999999E-13</v>
      </c>
      <c r="CM170" s="2">
        <v>-1.4765000000000001E-13</v>
      </c>
      <c r="CN170" s="2">
        <v>2.8609999999999998E-6</v>
      </c>
      <c r="CO170">
        <v>41.883000000000003</v>
      </c>
      <c r="CP170" s="2">
        <v>9.9999999999999995E-7</v>
      </c>
      <c r="CQ170">
        <v>-2</v>
      </c>
      <c r="CT170">
        <v>0</v>
      </c>
      <c r="CU170">
        <v>0.95408999999999999</v>
      </c>
      <c r="CV170">
        <v>-2</v>
      </c>
      <c r="CW170" s="2">
        <v>-2.7441999999999999E-21</v>
      </c>
      <c r="CX170" s="2">
        <v>-3.6766999999999999E-21</v>
      </c>
      <c r="CY170" s="2">
        <v>-1.7418E-21</v>
      </c>
      <c r="CZ170">
        <v>0</v>
      </c>
      <c r="DA170">
        <v>90.415999999999997</v>
      </c>
      <c r="DB170" s="2">
        <v>9.9999999999999995E-7</v>
      </c>
      <c r="DC170">
        <v>-2</v>
      </c>
    </row>
    <row r="171" spans="4:107" x14ac:dyDescent="0.25">
      <c r="D171">
        <v>150</v>
      </c>
      <c r="E171">
        <v>75</v>
      </c>
      <c r="F171" s="2">
        <f>E171^2*$G$12/(4*$F$12*$E$12)</f>
        <v>3.7499999999999996</v>
      </c>
      <c r="G171">
        <f t="shared" ref="G171:G222" si="25">-$B$7-LN(F171)+F171+SUM(I171:Z171)</f>
        <v>5.1241075056411844E-3</v>
      </c>
      <c r="H171" s="2">
        <f>$D$12/(4*PI()*$E$12)*G171</f>
        <v>9.438970352512459E-4</v>
      </c>
      <c r="I171" s="1">
        <f t="shared" si="24"/>
        <v>-3.5156249999999991</v>
      </c>
      <c r="J171" s="1">
        <f t="shared" si="24"/>
        <v>2.9296874999999987</v>
      </c>
      <c r="K171" s="1">
        <f t="shared" si="24"/>
        <v>-2.0599365234374987</v>
      </c>
      <c r="L171" s="1">
        <f t="shared" si="24"/>
        <v>1.2359619140624991</v>
      </c>
      <c r="M171" s="1">
        <f t="shared" si="24"/>
        <v>-0.64373016357421819</v>
      </c>
      <c r="N171" s="1">
        <f t="shared" si="24"/>
        <v>0.29559038123305931</v>
      </c>
      <c r="O171" s="1">
        <f t="shared" si="24"/>
        <v>-0.12123824230262198</v>
      </c>
      <c r="P171" s="1">
        <f t="shared" si="24"/>
        <v>4.4903052704674803E-2</v>
      </c>
      <c r="Q171" s="1">
        <f t="shared" si="24"/>
        <v>-1.5154780287827746E-2</v>
      </c>
      <c r="R171" s="1">
        <f t="shared" si="24"/>
        <v>4.6967294280457882E-3</v>
      </c>
      <c r="S171" s="1">
        <f t="shared" si="23"/>
        <v>-1.3454172840756159E-3</v>
      </c>
      <c r="T171" s="1">
        <f t="shared" si="23"/>
        <v>3.5824720581895093E-4</v>
      </c>
      <c r="U171" s="1">
        <f t="shared" si="23"/>
        <v>-8.9104853488131927E-5</v>
      </c>
      <c r="V171" s="1">
        <f t="shared" si="23"/>
        <v>2.0791132480564111E-5</v>
      </c>
      <c r="W171" s="1">
        <f t="shared" si="23"/>
        <v>-4.5683640704364495E-6</v>
      </c>
      <c r="X171" s="1">
        <f t="shared" si="23"/>
        <v>9.4844928797988557E-7</v>
      </c>
      <c r="Y171" s="1">
        <f t="shared" si="23"/>
        <v>-1.8661617934789414E-7</v>
      </c>
      <c r="Z171" s="1">
        <f t="shared" si="23"/>
        <v>3.4893606941780751E-8</v>
      </c>
      <c r="AG171">
        <v>159</v>
      </c>
      <c r="AH171">
        <f t="shared" ca="1" si="21"/>
        <v>41.883000000000003</v>
      </c>
      <c r="AI171">
        <f t="shared" ca="1" si="22"/>
        <v>2.8609999999999998E-6</v>
      </c>
      <c r="AL171" s="2">
        <v>-1.9895E-13</v>
      </c>
      <c r="AM171">
        <v>0.95259000000000005</v>
      </c>
      <c r="AN171">
        <v>-2.4878999999999998</v>
      </c>
      <c r="AO171" s="2">
        <v>-1.1905E-7</v>
      </c>
      <c r="AP171" s="2">
        <v>-4.0545E-9</v>
      </c>
      <c r="AQ171" s="2">
        <v>-1.3436E-9</v>
      </c>
      <c r="AR171">
        <v>0.48791000000000001</v>
      </c>
      <c r="AS171">
        <v>37.749000000000002</v>
      </c>
      <c r="AT171" s="2">
        <v>9.9999999999999995E-7</v>
      </c>
      <c r="AU171">
        <v>-2.4878999999999998</v>
      </c>
      <c r="AX171" s="2">
        <v>-1.1368999999999999E-13</v>
      </c>
      <c r="AY171">
        <v>0.92551000000000005</v>
      </c>
      <c r="AZ171">
        <v>-2.4306999999999999</v>
      </c>
      <c r="BA171" s="2">
        <v>-1.0547E-7</v>
      </c>
      <c r="BB171" s="2">
        <v>-3.2340000000000002E-9</v>
      </c>
      <c r="BC171" s="2">
        <v>-1.095E-9</v>
      </c>
      <c r="BD171">
        <v>0.43070000000000003</v>
      </c>
      <c r="BE171">
        <v>39.74</v>
      </c>
      <c r="BF171" s="2">
        <v>9.9999999999999995E-7</v>
      </c>
      <c r="BG171">
        <v>-2.4306999999999999</v>
      </c>
      <c r="BJ171" s="2">
        <v>1.1368999999999999E-13</v>
      </c>
      <c r="BK171">
        <v>0.83172000000000001</v>
      </c>
      <c r="BL171">
        <v>-2.1404999999999998</v>
      </c>
      <c r="BM171" s="2">
        <v>-5.5815000000000001E-8</v>
      </c>
      <c r="BN171" s="2">
        <v>-1.8542000000000001E-9</v>
      </c>
      <c r="BO171" s="2">
        <v>-2.3947999999999998E-10</v>
      </c>
      <c r="BP171">
        <v>0.14055000000000001</v>
      </c>
      <c r="BQ171">
        <v>39.74</v>
      </c>
      <c r="BR171" s="2">
        <v>9.9999999999999995E-7</v>
      </c>
      <c r="BS171">
        <v>-2.1404999999999998</v>
      </c>
      <c r="BV171" s="2">
        <v>1.7763999999999998E-15</v>
      </c>
      <c r="BW171">
        <v>0.95326999999999995</v>
      </c>
      <c r="BX171">
        <v>-2.0009999999999999</v>
      </c>
      <c r="BY171" s="2">
        <v>-1.4296999999999999E-9</v>
      </c>
      <c r="BZ171" s="2">
        <v>-5.5155000000000002E-11</v>
      </c>
      <c r="CA171" s="2">
        <v>-1.0857E-11</v>
      </c>
      <c r="CB171">
        <v>1.0214E-3</v>
      </c>
      <c r="CC171">
        <v>46.488999999999997</v>
      </c>
      <c r="CD171" s="2">
        <v>9.9999999999999995E-7</v>
      </c>
      <c r="CE171">
        <v>-2.0009999999999999</v>
      </c>
      <c r="CH171" s="2">
        <v>3.4693999999999998E-18</v>
      </c>
      <c r="CI171">
        <v>0.95408999999999999</v>
      </c>
      <c r="CJ171">
        <v>-2</v>
      </c>
      <c r="CK171" s="2">
        <v>-8.4884000000000001E-12</v>
      </c>
      <c r="CL171" s="2">
        <v>-4.0950999999999999E-13</v>
      </c>
      <c r="CM171" s="2">
        <v>-1.4765000000000001E-13</v>
      </c>
      <c r="CN171" s="2">
        <v>2.8609999999999998E-6</v>
      </c>
      <c r="CO171">
        <v>41.883000000000003</v>
      </c>
      <c r="CP171" s="2">
        <v>9.9999999999999995E-7</v>
      </c>
      <c r="CQ171">
        <v>-2</v>
      </c>
      <c r="CT171">
        <v>0</v>
      </c>
      <c r="CU171">
        <v>0.95408999999999999</v>
      </c>
      <c r="CV171">
        <v>-2</v>
      </c>
      <c r="CW171" s="2">
        <v>-2.0664999999999999E-21</v>
      </c>
      <c r="CX171" s="2">
        <v>-2.4710999999999999E-21</v>
      </c>
      <c r="CY171" s="2">
        <v>-2.5149000000000001E-22</v>
      </c>
      <c r="CZ171">
        <v>0</v>
      </c>
      <c r="DA171">
        <v>92.337999999999994</v>
      </c>
      <c r="DB171" s="2">
        <v>9.9999999999999995E-7</v>
      </c>
      <c r="DC171">
        <v>-2</v>
      </c>
    </row>
    <row r="172" spans="4:107" x14ac:dyDescent="0.25">
      <c r="D172">
        <v>151</v>
      </c>
      <c r="E172">
        <v>75.5</v>
      </c>
      <c r="F172" s="2">
        <f>E172^2*$G$12/(4*$F$12*$E$12)</f>
        <v>3.8001666666666662</v>
      </c>
      <c r="G172">
        <f t="shared" si="25"/>
        <v>4.8192726547697795E-3</v>
      </c>
      <c r="H172" s="2">
        <f>$D$12/(4*PI()*$E$12)*G172</f>
        <v>8.8774428832663383E-4</v>
      </c>
      <c r="I172" s="1">
        <f t="shared" si="24"/>
        <v>-3.6103166736111105</v>
      </c>
      <c r="J172" s="1">
        <f t="shared" si="24"/>
        <v>3.0488455731484043</v>
      </c>
      <c r="K172" s="1">
        <f t="shared" si="24"/>
        <v>-2.1723977472923992</v>
      </c>
      <c r="L172" s="1">
        <f t="shared" si="24"/>
        <v>1.320875760960373</v>
      </c>
      <c r="M172" s="1">
        <f t="shared" si="24"/>
        <v>-0.69715944966799681</v>
      </c>
      <c r="N172" s="1">
        <f t="shared" si="24"/>
        <v>0.32440678799755091</v>
      </c>
      <c r="O172" s="1">
        <f t="shared" si="24"/>
        <v>-0.13483748492688827</v>
      </c>
      <c r="P172" s="1">
        <f t="shared" si="24"/>
        <v>5.0607892902353568E-2</v>
      </c>
      <c r="Q172" s="1">
        <f t="shared" si="24"/>
        <v>-1.7308658490998455E-2</v>
      </c>
      <c r="R172" s="1">
        <f t="shared" si="24"/>
        <v>5.436015458033825E-3</v>
      </c>
      <c r="S172" s="1">
        <f t="shared" si="23"/>
        <v>-1.5780236956538444E-3</v>
      </c>
      <c r="T172" s="1">
        <f t="shared" si="23"/>
        <v>4.2580495011364857E-4</v>
      </c>
      <c r="U172" s="1">
        <f t="shared" si="23"/>
        <v>-1.0732493425003139E-4</v>
      </c>
      <c r="V172" s="1">
        <f t="shared" si="23"/>
        <v>2.5377497453103349E-5</v>
      </c>
      <c r="W172" s="1">
        <f t="shared" si="23"/>
        <v>-5.6507062444161068E-6</v>
      </c>
      <c r="X172" s="1">
        <f t="shared" si="23"/>
        <v>1.1888512394826449E-6</v>
      </c>
      <c r="Y172" s="1">
        <f t="shared" si="23"/>
        <v>-2.3704678543958041E-7</v>
      </c>
      <c r="Z172" s="1">
        <f t="shared" si="23"/>
        <v>4.491609768538398E-8</v>
      </c>
      <c r="AG172">
        <v>160</v>
      </c>
      <c r="AH172">
        <f t="shared" ca="1" si="21"/>
        <v>41.883000000000003</v>
      </c>
      <c r="AI172">
        <f t="shared" ca="1" si="22"/>
        <v>2.8609999999999998E-6</v>
      </c>
      <c r="AL172" s="2">
        <v>-3.4106000000000001E-13</v>
      </c>
      <c r="AM172">
        <v>0.94469000000000003</v>
      </c>
      <c r="AN172">
        <v>-2.4636</v>
      </c>
      <c r="AO172" s="2">
        <v>-1.1141E-7</v>
      </c>
      <c r="AP172" s="2">
        <v>-3.3985999999999998E-9</v>
      </c>
      <c r="AQ172" s="2">
        <v>-1.2048E-9</v>
      </c>
      <c r="AR172">
        <v>0.46359</v>
      </c>
      <c r="AS172">
        <v>39.74</v>
      </c>
      <c r="AT172" s="2">
        <v>9.9999999999999995E-7</v>
      </c>
      <c r="AU172">
        <v>-2.4636</v>
      </c>
      <c r="AX172" s="2">
        <v>2.2736999999999999E-13</v>
      </c>
      <c r="AY172">
        <v>0.92266999999999999</v>
      </c>
      <c r="AZ172">
        <v>-2.4272</v>
      </c>
      <c r="BA172" s="2">
        <v>-1.0472E-7</v>
      </c>
      <c r="BB172" s="2">
        <v>-3.1916E-9</v>
      </c>
      <c r="BC172" s="2">
        <v>-1.0815E-9</v>
      </c>
      <c r="BD172">
        <v>0.42723</v>
      </c>
      <c r="BE172">
        <v>40.052</v>
      </c>
      <c r="BF172" s="2">
        <v>9.9999999999999995E-7</v>
      </c>
      <c r="BG172">
        <v>-2.4272</v>
      </c>
      <c r="BJ172">
        <v>0</v>
      </c>
      <c r="BK172">
        <v>0.84333000000000002</v>
      </c>
      <c r="BL172">
        <v>-2.1303999999999998</v>
      </c>
      <c r="BM172" s="2">
        <v>-5.2968000000000002E-8</v>
      </c>
      <c r="BN172" s="2">
        <v>-1.6525E-9</v>
      </c>
      <c r="BO172" s="2">
        <v>-2.0225E-10</v>
      </c>
      <c r="BP172">
        <v>0.13037000000000001</v>
      </c>
      <c r="BQ172">
        <v>41.323999999999998</v>
      </c>
      <c r="BR172" s="2">
        <v>9.9999999999999995E-7</v>
      </c>
      <c r="BS172">
        <v>-2.1303999999999998</v>
      </c>
      <c r="BV172">
        <v>0</v>
      </c>
      <c r="BW172">
        <v>0.95326999999999995</v>
      </c>
      <c r="BX172">
        <v>-2.0009999999999999</v>
      </c>
      <c r="BY172" s="2">
        <v>-1.4285E-9</v>
      </c>
      <c r="BZ172" s="2">
        <v>-5.5067999999999999E-11</v>
      </c>
      <c r="CA172" s="2">
        <v>-1.0856E-11</v>
      </c>
      <c r="CB172">
        <v>1.0207E-3</v>
      </c>
      <c r="CC172">
        <v>46.494</v>
      </c>
      <c r="CD172" s="2">
        <v>9.9999999999999995E-7</v>
      </c>
      <c r="CE172">
        <v>-2.0009999999999999</v>
      </c>
      <c r="CH172">
        <v>0</v>
      </c>
      <c r="CI172">
        <v>0.95408999999999999</v>
      </c>
      <c r="CJ172">
        <v>-2</v>
      </c>
      <c r="CK172" s="2">
        <v>-8.4884000000000001E-12</v>
      </c>
      <c r="CL172" s="2">
        <v>-4.0950999999999999E-13</v>
      </c>
      <c r="CM172" s="2">
        <v>-1.4765000000000001E-13</v>
      </c>
      <c r="CN172" s="2">
        <v>2.8609999999999998E-6</v>
      </c>
      <c r="CO172">
        <v>41.883000000000003</v>
      </c>
      <c r="CP172" s="2">
        <v>9.9999999999999995E-7</v>
      </c>
      <c r="CQ172">
        <v>-2</v>
      </c>
      <c r="CT172" s="2">
        <v>2.9964999999999999E-13</v>
      </c>
      <c r="CU172">
        <v>0.95408999999999999</v>
      </c>
      <c r="CV172">
        <v>-2</v>
      </c>
      <c r="CW172" s="2">
        <v>-1.0961E-21</v>
      </c>
      <c r="CX172" s="2">
        <v>-7.4476000000000004E-22</v>
      </c>
      <c r="CY172" s="2">
        <v>1.8826999999999999E-21</v>
      </c>
      <c r="CZ172">
        <v>0</v>
      </c>
      <c r="DA172">
        <v>95.090999999999994</v>
      </c>
      <c r="DB172" s="2">
        <v>9.9999999999999995E-7</v>
      </c>
      <c r="DC172">
        <v>-2</v>
      </c>
    </row>
    <row r="173" spans="4:107" x14ac:dyDescent="0.25">
      <c r="D173">
        <v>152</v>
      </c>
      <c r="E173">
        <v>76</v>
      </c>
      <c r="F173" s="2">
        <f>E173^2*$G$12/(4*$F$12*$E$12)</f>
        <v>3.8506666666666658</v>
      </c>
      <c r="G173">
        <f t="shared" si="25"/>
        <v>4.5313149242587336E-3</v>
      </c>
      <c r="H173" s="2">
        <f>$D$12/(4*PI()*$E$12)*G173</f>
        <v>8.3470042696973936E-4</v>
      </c>
      <c r="I173" s="1">
        <f t="shared" si="24"/>
        <v>-3.7069084444444429</v>
      </c>
      <c r="J173" s="1">
        <f t="shared" si="24"/>
        <v>3.1720152852016437</v>
      </c>
      <c r="K173" s="1">
        <f t="shared" si="24"/>
        <v>-2.2901950359155867</v>
      </c>
      <c r="L173" s="1">
        <f t="shared" si="24"/>
        <v>1.4110044295944988</v>
      </c>
      <c r="M173" s="1">
        <f t="shared" si="24"/>
        <v>-0.7546260727164652</v>
      </c>
      <c r="N173" s="1">
        <f t="shared" si="24"/>
        <v>0.35581389355186133</v>
      </c>
      <c r="O173" s="1">
        <f t="shared" si="24"/>
        <v>-0.14985695150092557</v>
      </c>
      <c r="P173" s="1">
        <f t="shared" si="24"/>
        <v>5.6992510411150346E-2</v>
      </c>
      <c r="Q173" s="1">
        <f t="shared" si="24"/>
        <v>-1.9751324408088262E-2</v>
      </c>
      <c r="R173" s="1">
        <f t="shared" si="24"/>
        <v>6.2856005389045596E-3</v>
      </c>
      <c r="S173" s="1">
        <f t="shared" si="23"/>
        <v>-1.8488977585177785E-3</v>
      </c>
      <c r="T173" s="1">
        <f t="shared" si="23"/>
        <v>5.0552584393839936E-4</v>
      </c>
      <c r="U173" s="1">
        <f t="shared" si="23"/>
        <v>-1.2911198833213104E-4</v>
      </c>
      <c r="V173" s="1">
        <f t="shared" si="23"/>
        <v>3.0934849850339074E-5</v>
      </c>
      <c r="W173" s="1">
        <f t="shared" si="23"/>
        <v>-6.9796754974827544E-6</v>
      </c>
      <c r="X173" s="1">
        <f t="shared" si="23"/>
        <v>1.4879669914079956E-6</v>
      </c>
      <c r="Y173" s="1">
        <f t="shared" si="23"/>
        <v>-3.0063056547393801E-7</v>
      </c>
      <c r="Z173" s="1">
        <f t="shared" si="23"/>
        <v>5.772106857099608E-8</v>
      </c>
      <c r="AG173">
        <v>161</v>
      </c>
      <c r="AH173">
        <f t="shared" ca="1" si="21"/>
        <v>44.131999999999998</v>
      </c>
      <c r="AI173">
        <f t="shared" ca="1" si="22"/>
        <v>1.4304999999999999E-6</v>
      </c>
      <c r="AL173" s="2">
        <v>-1.7053000000000001E-13</v>
      </c>
      <c r="AM173">
        <v>0.94364000000000003</v>
      </c>
      <c r="AN173">
        <v>-2.4617</v>
      </c>
      <c r="AO173" s="2">
        <v>-1.1107E-7</v>
      </c>
      <c r="AP173" s="2">
        <v>-3.3778000000000001E-9</v>
      </c>
      <c r="AQ173" s="2">
        <v>-1.1983000000000001E-9</v>
      </c>
      <c r="AR173">
        <v>0.4617</v>
      </c>
      <c r="AS173">
        <v>39.905000000000001</v>
      </c>
      <c r="AT173" s="2">
        <v>9.9999999999999995E-7</v>
      </c>
      <c r="AU173">
        <v>-2.4617</v>
      </c>
      <c r="AX173" s="2">
        <v>-2.2736999999999999E-13</v>
      </c>
      <c r="AY173">
        <v>0.90595000000000003</v>
      </c>
      <c r="AZ173">
        <v>-2.4068999999999998</v>
      </c>
      <c r="BA173" s="2">
        <v>-9.7965000000000004E-8</v>
      </c>
      <c r="BB173" s="2">
        <v>-2.7591000000000001E-9</v>
      </c>
      <c r="BC173" s="2">
        <v>-9.435000000000001E-10</v>
      </c>
      <c r="BD173">
        <v>0.40686</v>
      </c>
      <c r="BE173">
        <v>41.883000000000003</v>
      </c>
      <c r="BF173" s="2">
        <v>9.9999999999999995E-7</v>
      </c>
      <c r="BG173">
        <v>-2.4068999999999998</v>
      </c>
      <c r="BJ173">
        <v>0</v>
      </c>
      <c r="BK173">
        <v>0.84179999999999999</v>
      </c>
      <c r="BL173">
        <v>-2.1267999999999998</v>
      </c>
      <c r="BM173" s="2">
        <v>-5.1248999999999998E-8</v>
      </c>
      <c r="BN173" s="2">
        <v>-1.5472E-9</v>
      </c>
      <c r="BO173" s="2">
        <v>-1.7991E-10</v>
      </c>
      <c r="BP173">
        <v>0.12678</v>
      </c>
      <c r="BQ173">
        <v>41.883000000000003</v>
      </c>
      <c r="BR173" s="2">
        <v>9.9999999999999995E-7</v>
      </c>
      <c r="BS173">
        <v>-2.1267999999999998</v>
      </c>
      <c r="BV173" s="2">
        <v>1.7763999999999998E-15</v>
      </c>
      <c r="BW173">
        <v>0.95326999999999995</v>
      </c>
      <c r="BX173">
        <v>-2.0009999999999999</v>
      </c>
      <c r="BY173" s="2">
        <v>-1.4285E-9</v>
      </c>
      <c r="BZ173" s="2">
        <v>-5.5067999999999999E-11</v>
      </c>
      <c r="CA173" s="2">
        <v>-1.0856E-11</v>
      </c>
      <c r="CB173">
        <v>1.0207E-3</v>
      </c>
      <c r="CC173">
        <v>46.494</v>
      </c>
      <c r="CD173" s="2">
        <v>9.9999999999999995E-7</v>
      </c>
      <c r="CE173">
        <v>-2.0009999999999999</v>
      </c>
      <c r="CH173" s="2">
        <v>1.7346999999999999E-18</v>
      </c>
      <c r="CI173">
        <v>0.95408999999999999</v>
      </c>
      <c r="CJ173">
        <v>-2</v>
      </c>
      <c r="CK173" s="2">
        <v>-4.1319999999999998E-12</v>
      </c>
      <c r="CL173" s="2">
        <v>-2.9905000000000002E-13</v>
      </c>
      <c r="CM173" s="2">
        <v>-7.1272000000000002E-14</v>
      </c>
      <c r="CN173" s="2">
        <v>1.4304999999999999E-6</v>
      </c>
      <c r="CO173">
        <v>44.131999999999998</v>
      </c>
      <c r="CP173" s="2">
        <v>9.9999999999999995E-7</v>
      </c>
      <c r="CQ173">
        <v>-2</v>
      </c>
      <c r="CT173" s="2">
        <v>2.9964999999999999E-13</v>
      </c>
      <c r="CU173">
        <v>0.95408999999999999</v>
      </c>
      <c r="CV173">
        <v>-2</v>
      </c>
      <c r="CW173" s="2">
        <v>-1.0961E-21</v>
      </c>
      <c r="CX173" s="2">
        <v>-7.4476000000000004E-22</v>
      </c>
      <c r="CY173" s="2">
        <v>1.8826999999999999E-21</v>
      </c>
      <c r="CZ173">
        <v>0</v>
      </c>
      <c r="DA173">
        <v>95.090999999999994</v>
      </c>
      <c r="DB173" s="2">
        <v>9.9999999999999995E-7</v>
      </c>
      <c r="DC173">
        <v>-2</v>
      </c>
    </row>
    <row r="174" spans="4:107" x14ac:dyDescent="0.25">
      <c r="D174">
        <v>153</v>
      </c>
      <c r="E174">
        <v>76.5</v>
      </c>
      <c r="F174" s="2">
        <f>E174^2*$G$12/(4*$F$12*$E$12)</f>
        <v>3.9014999999999991</v>
      </c>
      <c r="G174">
        <f t="shared" si="25"/>
        <v>4.2593789110683122E-3</v>
      </c>
      <c r="H174" s="2">
        <f>$D$12/(4*PI()*$E$12)*G174</f>
        <v>7.8460787985867636E-4</v>
      </c>
      <c r="I174" s="1">
        <f t="shared" si="24"/>
        <v>-3.8054255624999982</v>
      </c>
      <c r="J174" s="1">
        <f t="shared" si="24"/>
        <v>3.2993039626874978</v>
      </c>
      <c r="K174" s="1">
        <f t="shared" si="24"/>
        <v>-2.4135439519547379</v>
      </c>
      <c r="L174" s="1">
        <f t="shared" si="24"/>
        <v>1.5066306765682251</v>
      </c>
      <c r="M174" s="1">
        <f t="shared" si="24"/>
        <v>-0.81640549786540684</v>
      </c>
      <c r="N174" s="1">
        <f t="shared" si="24"/>
        <v>0.39002523060267968</v>
      </c>
      <c r="O174" s="1">
        <f t="shared" si="24"/>
        <v>-0.16643412594335127</v>
      </c>
      <c r="P174" s="1">
        <f t="shared" si="24"/>
        <v>6.4132616530171341E-2</v>
      </c>
      <c r="Q174" s="1">
        <f t="shared" si="24"/>
        <v>-2.2519206305321709E-2</v>
      </c>
      <c r="R174" s="1">
        <f t="shared" si="24"/>
        <v>7.2610482148936055E-3</v>
      </c>
      <c r="S174" s="1">
        <f t="shared" si="23"/>
        <v>-2.1640192757950093E-3</v>
      </c>
      <c r="T174" s="1">
        <f t="shared" si="23"/>
        <v>5.9949736363414628E-4</v>
      </c>
      <c r="U174" s="1">
        <f t="shared" si="23"/>
        <v>-1.5513370681041874E-4</v>
      </c>
      <c r="V174" s="1">
        <f t="shared" si="23"/>
        <v>3.7660258665297252E-5</v>
      </c>
      <c r="W174" s="1">
        <f t="shared" si="23"/>
        <v>-8.609267530233818E-6</v>
      </c>
      <c r="X174" s="1">
        <f t="shared" si="23"/>
        <v>1.8596017865305044E-6</v>
      </c>
      <c r="Y174" s="1">
        <f t="shared" si="23"/>
        <v>-3.8067598238434859E-7</v>
      </c>
      <c r="Z174" s="1">
        <f t="shared" si="23"/>
        <v>7.4054659875084883E-8</v>
      </c>
      <c r="AG174">
        <v>162</v>
      </c>
      <c r="AH174">
        <f t="shared" ca="1" si="21"/>
        <v>46.494</v>
      </c>
      <c r="AI174">
        <f t="shared" ca="1" si="22"/>
        <v>7.1526000000000001E-7</v>
      </c>
      <c r="AL174" s="2">
        <v>-4.5474999999999996E-13</v>
      </c>
      <c r="AM174">
        <v>0.93096000000000001</v>
      </c>
      <c r="AN174">
        <v>-2.4388999999999998</v>
      </c>
      <c r="AO174" s="2">
        <v>-1.0443E-7</v>
      </c>
      <c r="AP174" s="2">
        <v>-2.9277000000000001E-9</v>
      </c>
      <c r="AQ174" s="2">
        <v>-1.0544E-9</v>
      </c>
      <c r="AR174">
        <v>0.43889</v>
      </c>
      <c r="AS174">
        <v>41.883000000000003</v>
      </c>
      <c r="AT174" s="2">
        <v>9.9999999999999995E-7</v>
      </c>
      <c r="AU174">
        <v>-2.4388999999999998</v>
      </c>
      <c r="AX174" s="2">
        <v>3.4106000000000001E-13</v>
      </c>
      <c r="AY174">
        <v>0.88829999999999998</v>
      </c>
      <c r="AZ174">
        <v>-2.3885000000000001</v>
      </c>
      <c r="BA174" s="2">
        <v>-9.0941999999999995E-8</v>
      </c>
      <c r="BB174" s="2">
        <v>-2.5341000000000002E-9</v>
      </c>
      <c r="BC174" s="2">
        <v>-8.6379999999999995E-10</v>
      </c>
      <c r="BD174">
        <v>0.38849</v>
      </c>
      <c r="BE174">
        <v>43.631</v>
      </c>
      <c r="BF174" s="2">
        <v>9.9999999999999995E-7</v>
      </c>
      <c r="BG174">
        <v>-2.3885000000000001</v>
      </c>
      <c r="BJ174" s="2">
        <v>1.1368999999999999E-13</v>
      </c>
      <c r="BK174">
        <v>0.84043999999999996</v>
      </c>
      <c r="BL174">
        <v>-2.1236000000000002</v>
      </c>
      <c r="BM174" s="2">
        <v>-4.9510999999999999E-8</v>
      </c>
      <c r="BN174" s="2">
        <v>-1.5191000000000001E-9</v>
      </c>
      <c r="BO174" s="2">
        <v>-1.6454000000000001E-10</v>
      </c>
      <c r="BP174">
        <v>0.12357</v>
      </c>
      <c r="BQ174">
        <v>42.439</v>
      </c>
      <c r="BR174" s="2">
        <v>9.9999999999999995E-7</v>
      </c>
      <c r="BS174">
        <v>-2.1236000000000002</v>
      </c>
      <c r="BV174">
        <v>0</v>
      </c>
      <c r="BW174">
        <v>0.95350999999999997</v>
      </c>
      <c r="BX174">
        <v>-2.0007000000000001</v>
      </c>
      <c r="BY174" s="2">
        <v>-9.982699999999999E-10</v>
      </c>
      <c r="BZ174" s="2">
        <v>-3.6069000000000002E-11</v>
      </c>
      <c r="CA174" s="2">
        <v>-7.6021000000000005E-12</v>
      </c>
      <c r="CB174">
        <v>7.1573000000000003E-4</v>
      </c>
      <c r="CC174">
        <v>48.970999999999997</v>
      </c>
      <c r="CD174" s="2">
        <v>9.9999999999999995E-7</v>
      </c>
      <c r="CE174">
        <v>-2.0007000000000001</v>
      </c>
      <c r="CH174">
        <v>0</v>
      </c>
      <c r="CI174">
        <v>0.95408999999999999</v>
      </c>
      <c r="CJ174">
        <v>-2</v>
      </c>
      <c r="CK174" s="2">
        <v>-2.1257000000000001E-12</v>
      </c>
      <c r="CL174" s="2">
        <v>-1.3092000000000001E-13</v>
      </c>
      <c r="CM174" s="2">
        <v>-3.6604000000000002E-14</v>
      </c>
      <c r="CN174" s="2">
        <v>7.1526000000000001E-7</v>
      </c>
      <c r="CO174">
        <v>46.494</v>
      </c>
      <c r="CP174" s="2">
        <v>9.9999999999999995E-7</v>
      </c>
      <c r="CQ174">
        <v>-2</v>
      </c>
      <c r="CT174">
        <v>0</v>
      </c>
      <c r="CU174">
        <v>0.95408999999999999</v>
      </c>
      <c r="CV174">
        <v>-2</v>
      </c>
      <c r="CW174" s="2">
        <v>1.6653000000000001E-21</v>
      </c>
      <c r="CX174" s="2">
        <v>6.5982000000000004E-22</v>
      </c>
      <c r="CY174" s="2">
        <v>5.4240999999999999E-21</v>
      </c>
      <c r="CZ174">
        <v>0</v>
      </c>
      <c r="DA174">
        <v>100</v>
      </c>
      <c r="DB174" s="2">
        <v>9.9999999999999995E-7</v>
      </c>
      <c r="DC174">
        <v>-2</v>
      </c>
    </row>
    <row r="175" spans="4:107" x14ac:dyDescent="0.25">
      <c r="D175">
        <v>154</v>
      </c>
      <c r="E175">
        <v>77</v>
      </c>
      <c r="F175" s="2">
        <f>E175^2*$G$12/(4*$F$12*$E$12)</f>
        <v>3.9526666666666661</v>
      </c>
      <c r="G175">
        <f t="shared" si="25"/>
        <v>4.0026479687143013E-3</v>
      </c>
      <c r="H175" s="2">
        <f>$D$12/(4*PI()*$E$12)*G175</f>
        <v>7.3731621490464704E-4</v>
      </c>
      <c r="I175" s="1">
        <f t="shared" si="24"/>
        <v>-3.9058934444444433</v>
      </c>
      <c r="J175" s="1">
        <f t="shared" si="24"/>
        <v>3.4308210714238667</v>
      </c>
      <c r="K175" s="1">
        <f t="shared" si="24"/>
        <v>-2.5426672665590129</v>
      </c>
      <c r="L175" s="1">
        <f t="shared" si="24"/>
        <v>1.6080505838323611</v>
      </c>
      <c r="M175" s="1">
        <f t="shared" si="24"/>
        <v>-0.88278999180945072</v>
      </c>
      <c r="N175" s="1">
        <f t="shared" si="24"/>
        <v>0.42727035603577407</v>
      </c>
      <c r="O175" s="1">
        <f t="shared" si="24"/>
        <v>-0.18471876652659092</v>
      </c>
      <c r="P175" s="1">
        <f t="shared" si="24"/>
        <v>7.2111773941475388E-2</v>
      </c>
      <c r="Q175" s="1">
        <f t="shared" si="24"/>
        <v>-2.5653042461940452E-2</v>
      </c>
      <c r="R175" s="1">
        <f t="shared" si="24"/>
        <v>8.3799938709005449E-3</v>
      </c>
      <c r="S175" s="1">
        <f t="shared" si="23"/>
        <v>-2.5302537975289935E-3</v>
      </c>
      <c r="T175" s="1">
        <f t="shared" si="23"/>
        <v>7.101479178958296E-4</v>
      </c>
      <c r="U175" s="1">
        <f t="shared" si="23"/>
        <v>-1.8617711247502329E-4</v>
      </c>
      <c r="V175" s="1">
        <f t="shared" si="23"/>
        <v>4.5789088586968237E-5</v>
      </c>
      <c r="W175" s="1">
        <f t="shared" si="23"/>
        <v>-1.0604824462192762E-5</v>
      </c>
      <c r="X175" s="1">
        <f t="shared" si="23"/>
        <v>2.3206829706607932E-6</v>
      </c>
      <c r="Y175" s="1">
        <f t="shared" si="23"/>
        <v>-4.8129341288438952E-7</v>
      </c>
      <c r="Z175" s="1">
        <f t="shared" si="23"/>
        <v>9.4856132243486266E-8</v>
      </c>
      <c r="AG175">
        <v>163</v>
      </c>
      <c r="AH175">
        <f t="shared" ca="1" si="21"/>
        <v>46.494</v>
      </c>
      <c r="AI175">
        <f t="shared" ca="1" si="22"/>
        <v>7.1526000000000001E-7</v>
      </c>
      <c r="AL175" s="2">
        <v>-1.1368999999999999E-13</v>
      </c>
      <c r="AM175">
        <v>0.91549999999999998</v>
      </c>
      <c r="AN175">
        <v>-2.4182999999999999</v>
      </c>
      <c r="AO175" s="2">
        <v>-9.7258999999999998E-8</v>
      </c>
      <c r="AP175" s="2">
        <v>-2.6827999999999999E-9</v>
      </c>
      <c r="AQ175" s="2">
        <v>-9.2066E-10</v>
      </c>
      <c r="AR175">
        <v>0.41833999999999999</v>
      </c>
      <c r="AS175">
        <v>43.765000000000001</v>
      </c>
      <c r="AT175" s="2">
        <v>9.9999999999999995E-7</v>
      </c>
      <c r="AU175">
        <v>-2.4182999999999999</v>
      </c>
      <c r="AX175" s="2">
        <v>-3.4106000000000001E-13</v>
      </c>
      <c r="AY175">
        <v>0.88358000000000003</v>
      </c>
      <c r="AZ175">
        <v>-2.3832</v>
      </c>
      <c r="BA175" s="2">
        <v>-8.9729999999999997E-8</v>
      </c>
      <c r="BB175" s="2">
        <v>-2.4961000000000001E-9</v>
      </c>
      <c r="BC175" s="2">
        <v>-8.5238999999999999E-10</v>
      </c>
      <c r="BD175">
        <v>0.38322000000000001</v>
      </c>
      <c r="BE175">
        <v>44.131999999999998</v>
      </c>
      <c r="BF175" s="2">
        <v>9.9999999999999995E-7</v>
      </c>
      <c r="BG175">
        <v>-2.3832</v>
      </c>
      <c r="BJ175" s="2">
        <v>1.1368999999999999E-13</v>
      </c>
      <c r="BK175">
        <v>0.85219999999999996</v>
      </c>
      <c r="BL175">
        <v>-2.1137999999999999</v>
      </c>
      <c r="BM175" s="2">
        <v>-4.6177999999999998E-8</v>
      </c>
      <c r="BN175" s="2">
        <v>-1.4768999999999999E-9</v>
      </c>
      <c r="BO175" s="2">
        <v>-1.3934000000000001E-10</v>
      </c>
      <c r="BP175">
        <v>0.11379</v>
      </c>
      <c r="BQ175">
        <v>44.131999999999998</v>
      </c>
      <c r="BR175" s="2">
        <v>9.9999999999999995E-7</v>
      </c>
      <c r="BS175">
        <v>-2.1137999999999999</v>
      </c>
      <c r="BV175">
        <v>0</v>
      </c>
      <c r="BW175">
        <v>0.95350999999999997</v>
      </c>
      <c r="BX175">
        <v>-2.0007000000000001</v>
      </c>
      <c r="BY175" s="2">
        <v>-9.9761999999999991E-10</v>
      </c>
      <c r="BZ175" s="2">
        <v>-3.6039999999999999E-11</v>
      </c>
      <c r="CA175" s="2">
        <v>-7.6015999999999994E-12</v>
      </c>
      <c r="CB175">
        <v>7.1526000000000001E-4</v>
      </c>
      <c r="CC175">
        <v>48.973999999999997</v>
      </c>
      <c r="CD175" s="2">
        <v>9.9999999999999995E-7</v>
      </c>
      <c r="CE175">
        <v>-2.0007000000000001</v>
      </c>
      <c r="CH175">
        <v>0</v>
      </c>
      <c r="CI175">
        <v>0.95408999999999999</v>
      </c>
      <c r="CJ175">
        <v>-2</v>
      </c>
      <c r="CK175" s="2">
        <v>-2.1257000000000001E-12</v>
      </c>
      <c r="CL175" s="2">
        <v>-1.3092000000000001E-13</v>
      </c>
      <c r="CM175" s="2">
        <v>-3.6604000000000002E-14</v>
      </c>
      <c r="CN175" s="2">
        <v>7.1526000000000001E-7</v>
      </c>
      <c r="CO175">
        <v>46.494</v>
      </c>
      <c r="CP175" s="2">
        <v>9.9999999999999995E-7</v>
      </c>
      <c r="CQ175">
        <v>-2</v>
      </c>
    </row>
    <row r="176" spans="4:107" x14ac:dyDescent="0.25">
      <c r="D176">
        <v>155</v>
      </c>
      <c r="E176">
        <v>77.5</v>
      </c>
      <c r="F176" s="2">
        <f>E176^2*$G$12/(4*$F$12*$E$12)</f>
        <v>4.0041666666666664</v>
      </c>
      <c r="G176">
        <f t="shared" si="25"/>
        <v>3.7603427199686124E-3</v>
      </c>
      <c r="H176" s="2">
        <f>$D$12/(4*PI()*$E$12)*G176</f>
        <v>6.9268186528081879E-4</v>
      </c>
      <c r="I176" s="1">
        <f t="shared" si="24"/>
        <v>-4.0083376736111109</v>
      </c>
      <c r="J176" s="1">
        <f t="shared" si="24"/>
        <v>3.5666782447595162</v>
      </c>
      <c r="K176" s="1">
        <f t="shared" si="24"/>
        <v>-2.6777951509483557</v>
      </c>
      <c r="L176" s="1">
        <f t="shared" si="24"/>
        <v>1.7155740933742467</v>
      </c>
      <c r="M176" s="1">
        <f t="shared" si="24"/>
        <v>-0.95408952762306176</v>
      </c>
      <c r="N176" s="1">
        <f t="shared" si="24"/>
        <v>0.46779593675804204</v>
      </c>
      <c r="O176" s="1">
        <f t="shared" si="24"/>
        <v>-0.20487391058407223</v>
      </c>
      <c r="P176" s="1">
        <f t="shared" si="24"/>
        <v>8.1022151469668055E-2</v>
      </c>
      <c r="Q176" s="1">
        <f t="shared" si="24"/>
        <v>-2.9198357835881626E-2</v>
      </c>
      <c r="R176" s="1">
        <f t="shared" si="24"/>
        <v>9.6624042287473278E-3</v>
      </c>
      <c r="S176" s="1">
        <f t="shared" si="23"/>
        <v>-2.9554767101298619E-3</v>
      </c>
      <c r="T176" s="1">
        <f t="shared" si="23"/>
        <v>8.4029973918189275E-4</v>
      </c>
      <c r="U176" s="1">
        <f t="shared" si="23"/>
        <v>-2.231688911904631E-4</v>
      </c>
      <c r="V176" s="1">
        <f t="shared" si="23"/>
        <v>5.5602115964379457E-5</v>
      </c>
      <c r="W176" s="1">
        <f t="shared" si="23"/>
        <v>-1.3045320664494305E-5</v>
      </c>
      <c r="X176" s="1">
        <f t="shared" si="23"/>
        <v>2.8919384448855885E-6</v>
      </c>
      <c r="Y176" s="1">
        <f t="shared" si="23"/>
        <v>-6.0758228361748777E-7</v>
      </c>
      <c r="Z176" s="1">
        <f t="shared" si="23"/>
        <v>1.2130607504634471E-7</v>
      </c>
      <c r="AG176">
        <v>164</v>
      </c>
      <c r="AH176">
        <f t="shared" ca="1" si="21"/>
        <v>46.494</v>
      </c>
      <c r="AI176">
        <f t="shared" ca="1" si="22"/>
        <v>7.1526000000000001E-7</v>
      </c>
      <c r="AL176" s="2">
        <v>-1.1368999999999999E-13</v>
      </c>
      <c r="AM176">
        <v>0.91249000000000002</v>
      </c>
      <c r="AN176">
        <v>-2.4142999999999999</v>
      </c>
      <c r="AO176" s="2">
        <v>-9.6417999999999997E-8</v>
      </c>
      <c r="AP176" s="2">
        <v>-2.655E-9</v>
      </c>
      <c r="AQ176" s="2">
        <v>-9.0661000000000004E-10</v>
      </c>
      <c r="AR176">
        <v>0.41432999999999998</v>
      </c>
      <c r="AS176">
        <v>44.131999999999998</v>
      </c>
      <c r="AT176" s="2">
        <v>9.9999999999999995E-7</v>
      </c>
      <c r="AU176">
        <v>-2.4142999999999999</v>
      </c>
      <c r="AX176" s="2">
        <v>-5.6843000000000003E-13</v>
      </c>
      <c r="AY176">
        <v>0.879</v>
      </c>
      <c r="AZ176">
        <v>-2.3774999999999999</v>
      </c>
      <c r="BA176" s="2">
        <v>-8.8613000000000001E-8</v>
      </c>
      <c r="BB176" s="2">
        <v>-2.3852E-9</v>
      </c>
      <c r="BC176" s="2">
        <v>-8.4480000000000002E-10</v>
      </c>
      <c r="BD176">
        <v>0.37747000000000003</v>
      </c>
      <c r="BE176">
        <v>44.710999999999999</v>
      </c>
      <c r="BF176" s="2">
        <v>9.9999999999999995E-7</v>
      </c>
      <c r="BG176">
        <v>-2.3774999999999999</v>
      </c>
      <c r="BJ176" s="2">
        <v>-1.1368999999999999E-13</v>
      </c>
      <c r="BK176">
        <v>0.86292000000000002</v>
      </c>
      <c r="BL176">
        <v>-2.1040999999999999</v>
      </c>
      <c r="BM176" s="2">
        <v>-4.3234000000000002E-8</v>
      </c>
      <c r="BN176" s="2">
        <v>-1.1477999999999999E-9</v>
      </c>
      <c r="BO176" s="2">
        <v>-1.1998000000000001E-10</v>
      </c>
      <c r="BP176">
        <v>0.10412</v>
      </c>
      <c r="BQ176">
        <v>46.002000000000002</v>
      </c>
      <c r="BR176" s="2">
        <v>9.9999999999999995E-7</v>
      </c>
      <c r="BS176">
        <v>-2.1040999999999999</v>
      </c>
      <c r="BV176">
        <v>0</v>
      </c>
      <c r="BW176">
        <v>0.95350999999999997</v>
      </c>
      <c r="BX176">
        <v>-2.0007000000000001</v>
      </c>
      <c r="BY176" s="2">
        <v>-9.9761999999999991E-10</v>
      </c>
      <c r="BZ176" s="2">
        <v>-3.6039999999999999E-11</v>
      </c>
      <c r="CA176" s="2">
        <v>-7.6015999999999994E-12</v>
      </c>
      <c r="CB176" s="2">
        <v>7.1526000000000001E-4</v>
      </c>
      <c r="CC176">
        <v>48.973999999999997</v>
      </c>
      <c r="CD176" s="2">
        <v>9.9999999999999995E-7</v>
      </c>
      <c r="CE176">
        <v>-2.0007000000000001</v>
      </c>
      <c r="CH176">
        <v>0</v>
      </c>
      <c r="CI176">
        <v>0.95408999999999999</v>
      </c>
      <c r="CJ176">
        <v>-2</v>
      </c>
      <c r="CK176" s="2">
        <v>-2.1257000000000001E-12</v>
      </c>
      <c r="CL176" s="2">
        <v>-1.3092000000000001E-13</v>
      </c>
      <c r="CM176" s="2">
        <v>-3.6604000000000002E-14</v>
      </c>
      <c r="CN176" s="2">
        <v>7.1526000000000001E-7</v>
      </c>
      <c r="CO176">
        <v>46.494</v>
      </c>
      <c r="CP176" s="2">
        <v>9.9999999999999995E-7</v>
      </c>
      <c r="CQ176">
        <v>-2</v>
      </c>
    </row>
    <row r="177" spans="4:95" x14ac:dyDescent="0.25">
      <c r="D177">
        <v>156</v>
      </c>
      <c r="E177">
        <v>78</v>
      </c>
      <c r="F177" s="2">
        <f>E177^2*$G$12/(4*$F$12*$E$12)</f>
        <v>4.056</v>
      </c>
      <c r="G177">
        <f t="shared" si="25"/>
        <v>3.5317196169080134E-3</v>
      </c>
      <c r="H177" s="2">
        <f>$D$12/(4*PI()*$E$12)*G177</f>
        <v>6.5056786417306168E-4</v>
      </c>
      <c r="I177" s="1">
        <f t="shared" si="24"/>
        <v>-4.1127840000000004</v>
      </c>
      <c r="J177" s="1">
        <f t="shared" si="24"/>
        <v>3.7069893120000006</v>
      </c>
      <c r="K177" s="1">
        <f t="shared" si="24"/>
        <v>-2.8191653717760006</v>
      </c>
      <c r="L177" s="1">
        <f t="shared" si="24"/>
        <v>1.8295255596677535</v>
      </c>
      <c r="M177" s="1">
        <f t="shared" si="24"/>
        <v>-1.0306327319461679</v>
      </c>
      <c r="N177" s="1">
        <f t="shared" si="24"/>
        <v>0.5118669013192233</v>
      </c>
      <c r="O177" s="1">
        <f t="shared" si="24"/>
        <v>-0.22707695409774048</v>
      </c>
      <c r="P177" s="1">
        <f t="shared" si="24"/>
        <v>9.0965345760043004E-2</v>
      </c>
      <c r="Q177" s="1">
        <f t="shared" si="24"/>
        <v>-3.3205989816246104E-2</v>
      </c>
      <c r="R177" s="1">
        <f t="shared" si="24"/>
        <v>1.1130867330140015E-2</v>
      </c>
      <c r="S177" s="1">
        <f t="shared" si="23"/>
        <v>-3.448713727788382E-3</v>
      </c>
      <c r="T177" s="1">
        <f t="shared" si="23"/>
        <v>9.9322955360305401E-4</v>
      </c>
      <c r="U177" s="1">
        <f t="shared" si="23"/>
        <v>-2.671990199101114E-4</v>
      </c>
      <c r="V177" s="1">
        <f t="shared" si="23"/>
        <v>6.7433907318114524E-5</v>
      </c>
      <c r="W177" s="1">
        <f t="shared" si="23"/>
        <v>-1.6026089536070658E-5</v>
      </c>
      <c r="X177" s="1">
        <f t="shared" si="23"/>
        <v>3.5987166316015275E-6</v>
      </c>
      <c r="Y177" s="1">
        <f t="shared" si="23"/>
        <v>-7.6586021352527333E-7</v>
      </c>
      <c r="Z177" s="1">
        <f t="shared" si="23"/>
        <v>1.54886211825632E-7</v>
      </c>
      <c r="AG177">
        <v>165</v>
      </c>
      <c r="AH177">
        <f t="shared" ca="1" si="21"/>
        <v>48.973999999999997</v>
      </c>
      <c r="AI177">
        <f t="shared" ca="1" si="22"/>
        <v>2.3841999999999999E-7</v>
      </c>
      <c r="AL177" s="2">
        <v>-3.4106000000000001E-13</v>
      </c>
      <c r="AM177">
        <v>0.90854999999999997</v>
      </c>
      <c r="AN177">
        <v>-2.4098999999999999</v>
      </c>
      <c r="AO177" s="2">
        <v>-9.5543999999999998E-8</v>
      </c>
      <c r="AP177" s="2">
        <v>-2.5706000000000002E-9</v>
      </c>
      <c r="AQ177" s="2">
        <v>-8.9624E-10</v>
      </c>
      <c r="AR177">
        <v>0.40993000000000002</v>
      </c>
      <c r="AS177">
        <v>44.558</v>
      </c>
      <c r="AT177" s="2">
        <v>9.9999999999999995E-7</v>
      </c>
      <c r="AU177">
        <v>-2.4098999999999999</v>
      </c>
      <c r="AX177" s="2">
        <v>1.1368999999999999E-13</v>
      </c>
      <c r="AY177">
        <v>0.86153000000000002</v>
      </c>
      <c r="AZ177">
        <v>-2.3597999999999999</v>
      </c>
      <c r="BA177" s="2">
        <v>-8.2973999999999999E-8</v>
      </c>
      <c r="BB177" s="2">
        <v>-1.7529E-9</v>
      </c>
      <c r="BC177" s="2">
        <v>-8.0026999999999997E-10</v>
      </c>
      <c r="BD177">
        <v>0.35976000000000002</v>
      </c>
      <c r="BE177">
        <v>46.494</v>
      </c>
      <c r="BF177" s="2">
        <v>9.9999999999999995E-7</v>
      </c>
      <c r="BG177">
        <v>-2.3597999999999999</v>
      </c>
      <c r="BJ177" s="2">
        <v>-1.1368999999999999E-13</v>
      </c>
      <c r="BK177">
        <v>0.86204000000000003</v>
      </c>
      <c r="BL177">
        <v>-2.1015999999999999</v>
      </c>
      <c r="BM177" s="2">
        <v>-4.2068000000000003E-8</v>
      </c>
      <c r="BN177" s="2">
        <v>-1.0358000000000001E-9</v>
      </c>
      <c r="BO177" s="2">
        <v>-1.1130000000000001E-10</v>
      </c>
      <c r="BP177">
        <v>0.10156999999999999</v>
      </c>
      <c r="BQ177">
        <v>46.494</v>
      </c>
      <c r="BR177" s="2">
        <v>9.9999999999999995E-7</v>
      </c>
      <c r="BS177">
        <v>-2.1015999999999999</v>
      </c>
      <c r="BV177">
        <v>0</v>
      </c>
      <c r="BW177">
        <v>0.95350999999999997</v>
      </c>
      <c r="BX177">
        <v>-2.0007000000000001</v>
      </c>
      <c r="BY177" s="2">
        <v>-9.971600000000001E-10</v>
      </c>
      <c r="BZ177" s="2">
        <v>-3.6028E-11</v>
      </c>
      <c r="CA177" s="2">
        <v>-7.6013000000000007E-12</v>
      </c>
      <c r="CB177">
        <v>7.1478000000000004E-4</v>
      </c>
      <c r="CC177">
        <v>48.978000000000002</v>
      </c>
      <c r="CD177" s="2">
        <v>9.9999999999999995E-7</v>
      </c>
      <c r="CE177">
        <v>-2.0007000000000001</v>
      </c>
      <c r="CH177">
        <v>0</v>
      </c>
      <c r="CI177">
        <v>0.95408999999999999</v>
      </c>
      <c r="CJ177">
        <v>-2</v>
      </c>
      <c r="CK177" s="2">
        <v>-9.9373999999999996E-13</v>
      </c>
      <c r="CL177" s="2">
        <v>-5.6537000000000002E-14</v>
      </c>
      <c r="CM177" s="2">
        <v>-1.7299999999999999E-14</v>
      </c>
      <c r="CN177" s="2">
        <v>2.3841999999999999E-7</v>
      </c>
      <c r="CO177">
        <v>48.973999999999997</v>
      </c>
      <c r="CP177" s="2">
        <v>9.9999999999999995E-7</v>
      </c>
      <c r="CQ177">
        <v>-2</v>
      </c>
    </row>
    <row r="178" spans="4:95" x14ac:dyDescent="0.25">
      <c r="D178">
        <v>157</v>
      </c>
      <c r="E178">
        <v>78.5</v>
      </c>
      <c r="F178" s="2">
        <f>E178^2*$G$12/(4*$F$12*$E$12)</f>
        <v>4.1081666666666665</v>
      </c>
      <c r="G178">
        <f t="shared" si="25"/>
        <v>3.3160695481462277E-3</v>
      </c>
      <c r="H178" s="2">
        <f>$D$12/(4*PI()*$E$12)*G178</f>
        <v>6.1084358822219905E-4</v>
      </c>
      <c r="I178" s="1">
        <f t="shared" si="24"/>
        <v>-4.2192583402777775</v>
      </c>
      <c r="J178" s="1">
        <f t="shared" si="24"/>
        <v>3.8518703270187751</v>
      </c>
      <c r="K178" s="1">
        <f t="shared" si="24"/>
        <v>-2.967023490333931</v>
      </c>
      <c r="L178" s="1">
        <f t="shared" si="24"/>
        <v>1.950244320353095</v>
      </c>
      <c r="M178" s="1">
        <f t="shared" si="24"/>
        <v>-1.1127678762125797</v>
      </c>
      <c r="N178" s="1">
        <f t="shared" si="24"/>
        <v>0.55976766083191576</v>
      </c>
      <c r="O178" s="1">
        <f t="shared" si="24"/>
        <v>-0.25152081120552405</v>
      </c>
      <c r="P178" s="1">
        <f t="shared" si="24"/>
        <v>0.10205327531530803</v>
      </c>
      <c r="Q178" s="1">
        <f t="shared" si="24"/>
        <v>-3.7732667748705408E-2</v>
      </c>
      <c r="R178" s="1">
        <f t="shared" si="24"/>
        <v>1.2810916354515698E-2</v>
      </c>
      <c r="S178" s="1">
        <f t="shared" si="23"/>
        <v>-4.0202998257488787E-3</v>
      </c>
      <c r="T178" s="1">
        <f t="shared" si="23"/>
        <v>1.1727381113004038E-3</v>
      </c>
      <c r="U178" s="1">
        <f t="shared" si="23"/>
        <v>-3.1954819912480227E-4</v>
      </c>
      <c r="V178" s="1">
        <f t="shared" si="23"/>
        <v>8.1682673957912233E-5</v>
      </c>
      <c r="W178" s="1">
        <f t="shared" si="23"/>
        <v>-1.9662072562388463E-5</v>
      </c>
      <c r="X178" s="1">
        <f t="shared" si="23"/>
        <v>4.4719762545818983E-6</v>
      </c>
      <c r="Y178" s="1">
        <f t="shared" si="23"/>
        <v>-9.6394322319249817E-7</v>
      </c>
      <c r="Z178" s="1">
        <f t="shared" si="23"/>
        <v>1.9745348899007107E-7</v>
      </c>
      <c r="AG178">
        <v>166</v>
      </c>
      <c r="AH178">
        <f t="shared" ca="1" si="21"/>
        <v>48.973999999999997</v>
      </c>
      <c r="AI178">
        <f t="shared" ca="1" si="22"/>
        <v>2.3841999999999999E-7</v>
      </c>
      <c r="AL178" s="2">
        <v>2.2736999999999999E-13</v>
      </c>
      <c r="AM178">
        <v>0.88997999999999999</v>
      </c>
      <c r="AN178">
        <v>-2.3898999999999999</v>
      </c>
      <c r="AO178" s="2">
        <v>-8.9521999999999999E-8</v>
      </c>
      <c r="AP178" s="2">
        <v>-1.8687E-9</v>
      </c>
      <c r="AQ178" s="2">
        <v>-8.1069000000000002E-10</v>
      </c>
      <c r="AR178">
        <v>0.38989000000000001</v>
      </c>
      <c r="AS178">
        <v>46.494</v>
      </c>
      <c r="AT178" s="2">
        <v>9.9999999999999995E-7</v>
      </c>
      <c r="AU178">
        <v>-2.3898999999999999</v>
      </c>
      <c r="AX178">
        <v>0</v>
      </c>
      <c r="AY178">
        <v>0.86153000000000002</v>
      </c>
      <c r="AZ178">
        <v>-2.3597999999999999</v>
      </c>
      <c r="BA178" s="2">
        <v>-8.2973999999999999E-8</v>
      </c>
      <c r="BB178" s="2">
        <v>-1.7529E-9</v>
      </c>
      <c r="BC178" s="2">
        <v>-8.0026999999999997E-10</v>
      </c>
      <c r="BD178">
        <v>0.35976000000000002</v>
      </c>
      <c r="BE178">
        <v>46.494</v>
      </c>
      <c r="BF178" s="2">
        <v>9.9999999999999995E-7</v>
      </c>
      <c r="BG178">
        <v>-2.3597999999999999</v>
      </c>
      <c r="BJ178">
        <v>0</v>
      </c>
      <c r="BK178">
        <v>0.86204000000000003</v>
      </c>
      <c r="BL178">
        <v>-2.1015999999999999</v>
      </c>
      <c r="BM178" s="2">
        <v>-4.2068000000000003E-8</v>
      </c>
      <c r="BN178" s="2">
        <v>-1.0358000000000001E-9</v>
      </c>
      <c r="BO178" s="2">
        <v>-1.1130000000000001E-10</v>
      </c>
      <c r="BP178">
        <v>0.10156999999999999</v>
      </c>
      <c r="BQ178">
        <v>46.494</v>
      </c>
      <c r="BR178" s="2">
        <v>9.9999999999999995E-7</v>
      </c>
      <c r="BS178">
        <v>-2.1015999999999999</v>
      </c>
      <c r="BV178" s="2">
        <v>0</v>
      </c>
      <c r="BW178">
        <v>0.95369000000000004</v>
      </c>
      <c r="BX178">
        <v>-2.0005000000000002</v>
      </c>
      <c r="BY178" s="2">
        <v>-6.8847E-10</v>
      </c>
      <c r="BZ178" s="2">
        <v>-2.7834000000000001E-11</v>
      </c>
      <c r="CA178" s="2">
        <v>-5.2058000000000003E-12</v>
      </c>
      <c r="CB178" s="2">
        <v>4.8875999999999998E-4</v>
      </c>
      <c r="CC178">
        <v>51.578000000000003</v>
      </c>
      <c r="CD178" s="2">
        <v>9.9999999999999995E-7</v>
      </c>
      <c r="CE178">
        <v>-2.0005000000000002</v>
      </c>
      <c r="CH178" s="2">
        <v>4.3367999999999999E-19</v>
      </c>
      <c r="CI178">
        <v>0.95408999999999999</v>
      </c>
      <c r="CJ178">
        <v>-2</v>
      </c>
      <c r="CK178" s="2">
        <v>-9.9373999999999996E-13</v>
      </c>
      <c r="CL178" s="2">
        <v>-5.6537000000000002E-14</v>
      </c>
      <c r="CM178" s="2">
        <v>-1.7299999999999999E-14</v>
      </c>
      <c r="CN178" s="2">
        <v>2.3841999999999999E-7</v>
      </c>
      <c r="CO178">
        <v>48.973999999999997</v>
      </c>
      <c r="CP178" s="2">
        <v>9.9999999999999995E-7</v>
      </c>
      <c r="CQ178">
        <v>-2</v>
      </c>
    </row>
    <row r="179" spans="4:95" x14ac:dyDescent="0.25">
      <c r="D179">
        <v>158</v>
      </c>
      <c r="E179">
        <v>79</v>
      </c>
      <c r="F179" s="2">
        <f>E179^2*$G$12/(4*$F$12*$E$12)</f>
        <v>4.1606666666666667</v>
      </c>
      <c r="G179">
        <f t="shared" si="25"/>
        <v>3.1127164932072127E-3</v>
      </c>
      <c r="H179" s="2">
        <f>$D$12/(4*PI()*$E$12)*G179</f>
        <v>5.7338450964999758E-4</v>
      </c>
      <c r="I179" s="1">
        <f t="shared" si="24"/>
        <v>-4.3277867777777779</v>
      </c>
      <c r="J179" s="1">
        <f t="shared" si="24"/>
        <v>4.0014395970534977</v>
      </c>
      <c r="K179" s="1">
        <f t="shared" si="24"/>
        <v>-3.1216230656513599</v>
      </c>
      <c r="L179" s="1">
        <f t="shared" si="24"/>
        <v>2.0780852856245482</v>
      </c>
      <c r="M179" s="1">
        <f t="shared" si="24"/>
        <v>-1.2008639136650745</v>
      </c>
      <c r="N179" s="1">
        <f t="shared" si="24"/>
        <v>0.61180340287214119</v>
      </c>
      <c r="O179" s="1">
        <f t="shared" si="24"/>
        <v>-0.278415158971617</v>
      </c>
      <c r="P179" s="1">
        <f t="shared" si="24"/>
        <v>0.11440915273362053</v>
      </c>
      <c r="Q179" s="1">
        <f t="shared" si="24"/>
        <v>-4.2841651332631542E-2</v>
      </c>
      <c r="R179" s="1">
        <f t="shared" si="24"/>
        <v>1.4731390962366583E-2</v>
      </c>
      <c r="S179" s="1">
        <f t="shared" si="23"/>
        <v>-4.6820588933214266E-3</v>
      </c>
      <c r="T179" s="1">
        <f t="shared" si="23"/>
        <v>1.3832298013358119E-3</v>
      </c>
      <c r="U179" s="1">
        <f t="shared" si="23"/>
        <v>-3.8171967167271575E-4</v>
      </c>
      <c r="V179" s="1">
        <f t="shared" si="23"/>
        <v>9.882185064513145E-5</v>
      </c>
      <c r="W179" s="1">
        <f t="shared" si="23"/>
        <v>-2.4091686323291615E-5</v>
      </c>
      <c r="X179" s="1">
        <f t="shared" si="23"/>
        <v>5.5494796528226243E-6</v>
      </c>
      <c r="Y179" s="1">
        <f t="shared" si="23"/>
        <v>-1.2114879479949012E-6</v>
      </c>
      <c r="Z179" s="1">
        <f t="shared" si="23"/>
        <v>2.5133173241339093E-7</v>
      </c>
      <c r="AG179">
        <v>167</v>
      </c>
      <c r="AH179">
        <f t="shared" ca="1" si="21"/>
        <v>51.578000000000003</v>
      </c>
      <c r="AI179">
        <f t="shared" ca="1" si="22"/>
        <v>2.3841999999999999E-7</v>
      </c>
      <c r="AL179" s="2">
        <v>-1.1368999999999999E-13</v>
      </c>
      <c r="AM179">
        <v>0.88997999999999999</v>
      </c>
      <c r="AN179">
        <v>-2.3898999999999999</v>
      </c>
      <c r="AO179" s="2">
        <v>-8.9521999999999999E-8</v>
      </c>
      <c r="AP179" s="2">
        <v>-1.8687E-9</v>
      </c>
      <c r="AQ179" s="2">
        <v>-8.1069000000000002E-10</v>
      </c>
      <c r="AR179">
        <v>0.38989000000000001</v>
      </c>
      <c r="AS179">
        <v>46.494</v>
      </c>
      <c r="AT179" s="2">
        <v>9.9999999999999995E-7</v>
      </c>
      <c r="AU179">
        <v>-2.3898999999999999</v>
      </c>
      <c r="AX179" s="2">
        <v>1.1368999999999999E-13</v>
      </c>
      <c r="AY179">
        <v>0.85753000000000001</v>
      </c>
      <c r="AZ179">
        <v>-2.3530000000000002</v>
      </c>
      <c r="BA179" s="2">
        <v>-8.1759999999999999E-8</v>
      </c>
      <c r="BB179" s="2">
        <v>-1.7192E-9</v>
      </c>
      <c r="BC179" s="2">
        <v>-7.9027999999999998E-10</v>
      </c>
      <c r="BD179">
        <v>0.35296</v>
      </c>
      <c r="BE179">
        <v>47.223999999999997</v>
      </c>
      <c r="BF179" s="2">
        <v>9.9999999999999995E-7</v>
      </c>
      <c r="BG179">
        <v>-2.3530000000000002</v>
      </c>
      <c r="BJ179" s="2">
        <v>-1.1368999999999999E-13</v>
      </c>
      <c r="BK179">
        <v>0.87295</v>
      </c>
      <c r="BL179">
        <v>-2.0922999999999998</v>
      </c>
      <c r="BM179" s="2">
        <v>-3.8880000000000001E-8</v>
      </c>
      <c r="BN179" s="2">
        <v>-9.2981000000000002E-10</v>
      </c>
      <c r="BO179" s="2">
        <v>-1.004E-10</v>
      </c>
      <c r="BP179">
        <v>9.2299999999999993E-2</v>
      </c>
      <c r="BQ179">
        <v>48.515999999999998</v>
      </c>
      <c r="BR179" s="2">
        <v>9.9999999999999995E-7</v>
      </c>
      <c r="BS179">
        <v>-2.0922999999999998</v>
      </c>
      <c r="BV179" s="2">
        <v>0</v>
      </c>
      <c r="BW179">
        <v>0.95381000000000005</v>
      </c>
      <c r="BX179">
        <v>-2.0003000000000002</v>
      </c>
      <c r="BY179" s="2">
        <v>-4.7857000000000003E-10</v>
      </c>
      <c r="BZ179" s="2">
        <v>-2.5038000000000001E-11</v>
      </c>
      <c r="CA179" s="2">
        <v>-3.6609999999999998E-12</v>
      </c>
      <c r="CB179">
        <v>3.2972999999999998E-4</v>
      </c>
      <c r="CC179">
        <v>54.31</v>
      </c>
      <c r="CD179" s="2">
        <v>9.9999999999999995E-7</v>
      </c>
      <c r="CE179">
        <v>-2.0003000000000002</v>
      </c>
      <c r="CH179" s="2">
        <v>2.1684E-19</v>
      </c>
      <c r="CI179">
        <v>0.95408999999999999</v>
      </c>
      <c r="CJ179">
        <v>-2</v>
      </c>
      <c r="CK179" s="2">
        <v>-4.5735999999999998E-13</v>
      </c>
      <c r="CL179" s="2">
        <v>-3.2282000000000002E-14</v>
      </c>
      <c r="CM179" s="2">
        <v>-7.6464000000000006E-15</v>
      </c>
      <c r="CN179" s="2">
        <v>2.3841999999999999E-7</v>
      </c>
      <c r="CO179">
        <v>51.578000000000003</v>
      </c>
      <c r="CP179" s="2">
        <v>9.9999999999999995E-7</v>
      </c>
      <c r="CQ179">
        <v>-2</v>
      </c>
    </row>
    <row r="180" spans="4:95" x14ac:dyDescent="0.25">
      <c r="D180">
        <v>159</v>
      </c>
      <c r="E180">
        <v>79.5</v>
      </c>
      <c r="F180" s="2">
        <f>E180^2*$G$12/(4*$F$12*$E$12)</f>
        <v>4.2134999999999989</v>
      </c>
      <c r="G180">
        <f t="shared" si="25"/>
        <v>2.9210162241333215E-3</v>
      </c>
      <c r="H180" s="2">
        <f>$D$12/(4*PI()*$E$12)*G180</f>
        <v>5.3807195708615945E-4</v>
      </c>
      <c r="I180" s="1">
        <f t="shared" si="24"/>
        <v>-4.4383955624999976</v>
      </c>
      <c r="J180" s="1">
        <f t="shared" si="24"/>
        <v>4.1558177116874964</v>
      </c>
      <c r="K180" s="1">
        <f t="shared" si="24"/>
        <v>-3.2832258615366112</v>
      </c>
      <c r="L180" s="1">
        <f t="shared" si="24"/>
        <v>2.2134195468135216</v>
      </c>
      <c r="M180" s="1">
        <f t="shared" si="24"/>
        <v>-1.2953115639581625</v>
      </c>
      <c r="N180" s="1">
        <f t="shared" si="24"/>
        <v>0.66830146221278153</v>
      </c>
      <c r="O180" s="1">
        <f t="shared" si="24"/>
        <v>-0.30798777308179498</v>
      </c>
      <c r="P180" s="1">
        <f t="shared" si="24"/>
        <v>0.12816854142026102</v>
      </c>
      <c r="Q180" s="1">
        <f t="shared" si="24"/>
        <v>-4.8603433434684262E-2</v>
      </c>
      <c r="R180" s="1">
        <f t="shared" si="24"/>
        <v>1.6924840229507611E-2</v>
      </c>
      <c r="S180" s="1">
        <f t="shared" si="23"/>
        <v>-5.4475066484537035E-3</v>
      </c>
      <c r="T180" s="1">
        <f t="shared" si="23"/>
        <v>1.6298037346693258E-3</v>
      </c>
      <c r="U180" s="1">
        <f t="shared" si="23"/>
        <v>-4.5547609422642664E-4</v>
      </c>
      <c r="V180" s="1">
        <f t="shared" si="23"/>
        <v>1.1941368587698967E-4</v>
      </c>
      <c r="W180" s="1">
        <f t="shared" si="23"/>
        <v>-2.9481419850157954E-5</v>
      </c>
      <c r="X180" s="1">
        <f t="shared" si="23"/>
        <v>6.8772297599247347E-6</v>
      </c>
      <c r="Y180" s="1">
        <f t="shared" si="23"/>
        <v>-1.5204090403966931E-6</v>
      </c>
      <c r="Z180" s="1">
        <f t="shared" si="23"/>
        <v>3.1942488324323093E-7</v>
      </c>
      <c r="AG180">
        <v>168</v>
      </c>
      <c r="AH180">
        <f t="shared" ca="1" si="21"/>
        <v>54.311999999999998</v>
      </c>
      <c r="AI180">
        <f t="shared" ca="1" si="22"/>
        <v>0</v>
      </c>
      <c r="AL180" s="2">
        <v>3.4106000000000001E-13</v>
      </c>
      <c r="AM180">
        <v>0.88531000000000004</v>
      </c>
      <c r="AN180">
        <v>-2.3843000000000001</v>
      </c>
      <c r="AO180" s="2">
        <v>-8.8432999999999995E-8</v>
      </c>
      <c r="AP180" s="2">
        <v>-1.8399E-9</v>
      </c>
      <c r="AQ180" s="2">
        <v>-8.0472999999999997E-10</v>
      </c>
      <c r="AR180">
        <v>0.38429000000000002</v>
      </c>
      <c r="AS180">
        <v>47.067999999999998</v>
      </c>
      <c r="AT180" s="2">
        <v>9.9999999999999995E-7</v>
      </c>
      <c r="AU180">
        <v>-2.3843000000000001</v>
      </c>
      <c r="AX180" s="2">
        <v>4.5474999999999996E-13</v>
      </c>
      <c r="AY180">
        <v>0.84170999999999996</v>
      </c>
      <c r="AZ180">
        <v>-2.3365999999999998</v>
      </c>
      <c r="BA180" s="2">
        <v>-7.6464000000000002E-8</v>
      </c>
      <c r="BB180" s="2">
        <v>-1.5709E-9</v>
      </c>
      <c r="BC180" s="2">
        <v>-7.4553999999999999E-10</v>
      </c>
      <c r="BD180">
        <v>0.33661999999999997</v>
      </c>
      <c r="BE180">
        <v>48.973999999999997</v>
      </c>
      <c r="BF180" s="2">
        <v>9.9999999999999995E-7</v>
      </c>
      <c r="BG180">
        <v>-2.3365999999999998</v>
      </c>
      <c r="BJ180">
        <v>0</v>
      </c>
      <c r="BK180">
        <v>0.87229999999999996</v>
      </c>
      <c r="BL180">
        <v>-2.0901999999999998</v>
      </c>
      <c r="BM180" s="2">
        <v>-3.7853000000000002E-8</v>
      </c>
      <c r="BN180" s="2">
        <v>-8.9735999999999999E-10</v>
      </c>
      <c r="BO180" s="2">
        <v>-9.5694999999999999E-11</v>
      </c>
      <c r="BP180">
        <v>9.0201000000000003E-2</v>
      </c>
      <c r="BQ180">
        <v>48.973999999999997</v>
      </c>
      <c r="BR180" s="2">
        <v>9.9999999999999995E-7</v>
      </c>
      <c r="BS180">
        <v>-2.0901999999999998</v>
      </c>
      <c r="BV180" s="2">
        <v>0</v>
      </c>
      <c r="BW180">
        <v>0.95381000000000005</v>
      </c>
      <c r="BX180">
        <v>-2.0003000000000002</v>
      </c>
      <c r="BY180" s="2">
        <v>-4.7841999999999999E-10</v>
      </c>
      <c r="BZ180" s="2">
        <v>-2.5036E-11</v>
      </c>
      <c r="CA180" s="2">
        <v>-3.6609000000000003E-12</v>
      </c>
      <c r="CB180">
        <v>3.2972999999999998E-4</v>
      </c>
      <c r="CC180">
        <v>54.311999999999998</v>
      </c>
      <c r="CD180" s="2">
        <v>9.9999999999999995E-7</v>
      </c>
      <c r="CE180">
        <v>-2.0003000000000002</v>
      </c>
      <c r="CH180">
        <v>0</v>
      </c>
      <c r="CI180">
        <v>0.95408999999999999</v>
      </c>
      <c r="CJ180">
        <v>-2</v>
      </c>
      <c r="CK180" s="2">
        <v>-2.1116000000000001E-13</v>
      </c>
      <c r="CL180" s="2">
        <v>-1.8321000000000001E-14</v>
      </c>
      <c r="CM180" s="2">
        <v>-3.6358999999999998E-15</v>
      </c>
      <c r="CN180">
        <v>0</v>
      </c>
      <c r="CO180">
        <v>54.311999999999998</v>
      </c>
      <c r="CP180" s="2">
        <v>9.9999999999999995E-7</v>
      </c>
      <c r="CQ180">
        <v>-2</v>
      </c>
    </row>
    <row r="181" spans="4:95" x14ac:dyDescent="0.25">
      <c r="D181">
        <v>160</v>
      </c>
      <c r="E181">
        <v>80</v>
      </c>
      <c r="F181" s="2">
        <f>E181^2*$G$12/(4*$F$12*$E$12)</f>
        <v>4.2666666666666666</v>
      </c>
      <c r="G181">
        <f t="shared" si="25"/>
        <v>2.7403550546289956E-3</v>
      </c>
      <c r="H181" s="2">
        <f>$D$12/(4*PI()*$E$12)*G181</f>
        <v>5.0479288515169619E-4</v>
      </c>
      <c r="I181" s="1">
        <f t="shared" ref="I181:R207" si="26">I$21*$F181^I$20/(I$20*FACT(I$20))</f>
        <v>-4.5511111111111111</v>
      </c>
      <c r="J181" s="1">
        <f t="shared" si="26"/>
        <v>4.3151275720164612</v>
      </c>
      <c r="K181" s="1">
        <f t="shared" si="26"/>
        <v>-3.4521020576131689</v>
      </c>
      <c r="L181" s="1">
        <f t="shared" si="26"/>
        <v>2.3566350046639233</v>
      </c>
      <c r="M181" s="1">
        <f t="shared" si="26"/>
        <v>-1.3965244472082508</v>
      </c>
      <c r="N181" s="1">
        <f t="shared" si="26"/>
        <v>0.72961277241900446</v>
      </c>
      <c r="O181" s="1">
        <f t="shared" si="26"/>
        <v>-0.34048596046220209</v>
      </c>
      <c r="P181" s="1">
        <f t="shared" si="26"/>
        <v>0.14348050350341354</v>
      </c>
      <c r="Q181" s="1">
        <f t="shared" si="26"/>
        <v>-5.5096513345310807E-2</v>
      </c>
      <c r="R181" s="1">
        <f t="shared" si="26"/>
        <v>1.9427971647933286E-2</v>
      </c>
      <c r="S181" s="1">
        <f t="shared" si="23"/>
        <v>-6.3320796482152931E-3</v>
      </c>
      <c r="T181" s="1">
        <f t="shared" si="23"/>
        <v>1.9183578579208462E-3</v>
      </c>
      <c r="U181" s="1">
        <f t="shared" si="23"/>
        <v>-5.4288222373814429E-4</v>
      </c>
      <c r="V181" s="1">
        <f t="shared" si="23"/>
        <v>1.4412517702796362E-4</v>
      </c>
      <c r="W181" s="1">
        <f t="shared" si="23"/>
        <v>-3.6031294256990906E-5</v>
      </c>
      <c r="X181" s="1">
        <f t="shared" si="23"/>
        <v>8.5111984588601349E-6</v>
      </c>
      <c r="Y181" s="1">
        <f t="shared" si="23"/>
        <v>-1.9053876385267133E-6</v>
      </c>
      <c r="Z181" s="1">
        <f t="shared" si="23"/>
        <v>4.0535670537078003E-7</v>
      </c>
      <c r="AG181">
        <v>169</v>
      </c>
      <c r="AH181">
        <f t="shared" ca="1" si="21"/>
        <v>57.183</v>
      </c>
      <c r="AI181">
        <f t="shared" ca="1" si="22"/>
        <v>0</v>
      </c>
      <c r="AL181" s="2">
        <v>1.1368999999999999E-13</v>
      </c>
      <c r="AM181">
        <v>0.86695</v>
      </c>
      <c r="AN181">
        <v>-2.3656999999999999</v>
      </c>
      <c r="AO181" s="2">
        <v>-8.2611999999999999E-8</v>
      </c>
      <c r="AP181" s="2">
        <v>-1.6788E-9</v>
      </c>
      <c r="AQ181" s="2">
        <v>-7.6357999999999996E-10</v>
      </c>
      <c r="AR181">
        <v>0.36567</v>
      </c>
      <c r="AS181">
        <v>48.973999999999997</v>
      </c>
      <c r="AT181" s="2">
        <v>9.9999999999999995E-7</v>
      </c>
      <c r="AU181">
        <v>-2.3656999999999999</v>
      </c>
      <c r="AX181">
        <v>0</v>
      </c>
      <c r="AY181">
        <v>0.84170999999999996</v>
      </c>
      <c r="AZ181">
        <v>-2.3365999999999998</v>
      </c>
      <c r="BA181" s="2">
        <v>-7.6464000000000002E-8</v>
      </c>
      <c r="BB181" s="2">
        <v>-1.5709E-9</v>
      </c>
      <c r="BC181" s="2">
        <v>-7.4553999999999999E-10</v>
      </c>
      <c r="BD181">
        <v>0.33661999999999997</v>
      </c>
      <c r="BE181">
        <v>48.973999999999997</v>
      </c>
      <c r="BF181" s="2">
        <v>9.9999999999999995E-7</v>
      </c>
      <c r="BG181">
        <v>-2.3365999999999998</v>
      </c>
      <c r="BJ181" s="2">
        <v>1.1368999999999999E-13</v>
      </c>
      <c r="BK181">
        <v>0.87229999999999996</v>
      </c>
      <c r="BL181">
        <v>-2.0901999999999998</v>
      </c>
      <c r="BM181" s="2">
        <v>-3.7853000000000002E-8</v>
      </c>
      <c r="BN181" s="2">
        <v>-8.9735999999999999E-10</v>
      </c>
      <c r="BO181" s="2">
        <v>-9.5694999999999999E-11</v>
      </c>
      <c r="BP181">
        <v>9.0201000000000003E-2</v>
      </c>
      <c r="BQ181">
        <v>48.973999999999997</v>
      </c>
      <c r="BR181" s="2">
        <v>9.9999999999999995E-7</v>
      </c>
      <c r="BS181">
        <v>-2.0901999999999998</v>
      </c>
      <c r="BV181">
        <v>0</v>
      </c>
      <c r="BW181">
        <v>0.95381000000000005</v>
      </c>
      <c r="BX181">
        <v>-2.0003000000000002</v>
      </c>
      <c r="BY181" s="2">
        <v>-4.7830999999999997E-10</v>
      </c>
      <c r="BZ181" s="2">
        <v>-2.5027999999999999E-11</v>
      </c>
      <c r="CA181" s="2">
        <v>-3.6607999999999999E-12</v>
      </c>
      <c r="CB181">
        <v>3.2972999999999998E-4</v>
      </c>
      <c r="CC181">
        <v>54.314</v>
      </c>
      <c r="CD181" s="2">
        <v>9.9999999999999995E-7</v>
      </c>
      <c r="CE181">
        <v>-2.0003000000000002</v>
      </c>
      <c r="CH181" s="2">
        <v>-5.4209999999999999E-20</v>
      </c>
      <c r="CI181">
        <v>0.95408999999999999</v>
      </c>
      <c r="CJ181">
        <v>-2</v>
      </c>
      <c r="CK181" s="2">
        <v>-8.6097000000000004E-14</v>
      </c>
      <c r="CL181" s="2">
        <v>-5.9051999999999998E-15</v>
      </c>
      <c r="CM181" s="2">
        <v>-1.4644000000000001E-15</v>
      </c>
      <c r="CN181">
        <v>0</v>
      </c>
      <c r="CO181">
        <v>57.183</v>
      </c>
      <c r="CP181" s="2">
        <v>9.9999999999999995E-7</v>
      </c>
      <c r="CQ181">
        <v>-2</v>
      </c>
    </row>
    <row r="182" spans="4:95" x14ac:dyDescent="0.25">
      <c r="D182">
        <v>161</v>
      </c>
      <c r="E182">
        <v>80.5</v>
      </c>
      <c r="F182" s="2">
        <f>E182^2*$G$12/(4*$F$12*$E$12)</f>
        <v>4.3201666666666663</v>
      </c>
      <c r="G182">
        <f t="shared" si="25"/>
        <v>2.5701486373357341E-3</v>
      </c>
      <c r="H182" s="2">
        <f>$D$12/(4*PI()*$E$12)*G182</f>
        <v>4.7343965290842717E-4</v>
      </c>
      <c r="I182" s="1">
        <f t="shared" si="26"/>
        <v>-4.6659600069444434</v>
      </c>
      <c r="J182" s="1">
        <f t="shared" si="26"/>
        <v>4.4794944200002558</v>
      </c>
      <c r="K182" s="1">
        <f t="shared" si="26"/>
        <v>-3.6285304644008316</v>
      </c>
      <c r="L182" s="1">
        <f t="shared" si="26"/>
        <v>2.5081370178062383</v>
      </c>
      <c r="M182" s="1">
        <f t="shared" si="26"/>
        <v>-1.5049402694110068</v>
      </c>
      <c r="N182" s="1">
        <f t="shared" si="26"/>
        <v>0.79611340251842266</v>
      </c>
      <c r="O182" s="1">
        <f t="shared" si="26"/>
        <v>-0.3761780951738547</v>
      </c>
      <c r="P182" s="1">
        <f t="shared" si="26"/>
        <v>0.16050884617286396</v>
      </c>
      <c r="Q182" s="1">
        <f t="shared" si="26"/>
        <v>-6.2408247024702102E-2</v>
      </c>
      <c r="R182" s="1">
        <f t="shared" si="26"/>
        <v>2.2282151117455965E-2</v>
      </c>
      <c r="S182" s="1">
        <f t="shared" si="23"/>
        <v>-7.3533935535547859E-3</v>
      </c>
      <c r="T182" s="1">
        <f t="shared" si="23"/>
        <v>2.2557078615585043E-3</v>
      </c>
      <c r="U182" s="1">
        <f t="shared" si="23"/>
        <v>-6.4635429016407628E-4</v>
      </c>
      <c r="V182" s="1">
        <f t="shared" si="23"/>
        <v>1.7374673612948318E-4</v>
      </c>
      <c r="W182" s="1">
        <f t="shared" si="23"/>
        <v>-4.3981339328245432E-5</v>
      </c>
      <c r="X182" s="1">
        <f t="shared" si="23"/>
        <v>1.0519402968650055E-5</v>
      </c>
      <c r="Y182" s="1">
        <f t="shared" si="23"/>
        <v>-2.3844899968911658E-6</v>
      </c>
      <c r="Z182" s="1">
        <f t="shared" si="23"/>
        <v>5.1364292417797158E-7</v>
      </c>
      <c r="AG182">
        <v>170</v>
      </c>
      <c r="AH182">
        <f t="shared" ca="1" si="21"/>
        <v>60.197000000000003</v>
      </c>
      <c r="AI182">
        <f t="shared" ca="1" si="22"/>
        <v>0</v>
      </c>
      <c r="AL182">
        <v>0</v>
      </c>
      <c r="AM182">
        <v>0.86695</v>
      </c>
      <c r="AN182">
        <v>-2.3656999999999999</v>
      </c>
      <c r="AO182" s="2">
        <v>-8.2611999999999999E-8</v>
      </c>
      <c r="AP182" s="2">
        <v>-1.6788E-9</v>
      </c>
      <c r="AQ182" s="2">
        <v>-7.6357999999999996E-10</v>
      </c>
      <c r="AR182">
        <v>0.36567</v>
      </c>
      <c r="AS182">
        <v>48.973999999999997</v>
      </c>
      <c r="AT182" s="2">
        <v>9.9999999999999995E-7</v>
      </c>
      <c r="AU182">
        <v>-2.3656999999999999</v>
      </c>
      <c r="AX182" s="2">
        <v>2.2736999999999999E-13</v>
      </c>
      <c r="AY182">
        <v>0.82735000000000003</v>
      </c>
      <c r="AZ182">
        <v>-2.3218000000000001</v>
      </c>
      <c r="BA182" s="2">
        <v>-7.1825999999999997E-8</v>
      </c>
      <c r="BB182" s="2">
        <v>-1.4429000000000001E-9</v>
      </c>
      <c r="BC182" s="2">
        <v>-6.9826000000000003E-10</v>
      </c>
      <c r="BD182">
        <v>0.32180999999999998</v>
      </c>
      <c r="BE182">
        <v>50.65</v>
      </c>
      <c r="BF182" s="2">
        <v>9.9999999999999995E-7</v>
      </c>
      <c r="BG182">
        <v>-2.3218000000000001</v>
      </c>
      <c r="BJ182">
        <v>0</v>
      </c>
      <c r="BK182">
        <v>0.87170999999999998</v>
      </c>
      <c r="BL182">
        <v>-2.0882999999999998</v>
      </c>
      <c r="BM182" s="2">
        <v>-3.6945999999999999E-8</v>
      </c>
      <c r="BN182" s="2">
        <v>-8.7784000000000004E-10</v>
      </c>
      <c r="BO182" s="2">
        <v>-9.2715999999999996E-11</v>
      </c>
      <c r="BP182">
        <v>8.8316000000000006E-2</v>
      </c>
      <c r="BQ182">
        <v>49.433999999999997</v>
      </c>
      <c r="BR182" s="2">
        <v>9.9999999999999995E-7</v>
      </c>
      <c r="BS182">
        <v>-2.0882999999999998</v>
      </c>
      <c r="BV182" s="2">
        <v>0</v>
      </c>
      <c r="BW182">
        <v>0.95391000000000004</v>
      </c>
      <c r="BX182">
        <v>-2.0002</v>
      </c>
      <c r="BY182" s="2">
        <v>-3.1186E-10</v>
      </c>
      <c r="BZ182" s="2">
        <v>-1.4117000000000001E-11</v>
      </c>
      <c r="CA182" s="2">
        <v>-2.3905999999999999E-12</v>
      </c>
      <c r="CB182">
        <v>2.1814999999999999E-4</v>
      </c>
      <c r="CC182">
        <v>57.183</v>
      </c>
      <c r="CD182" s="2">
        <v>9.9999999999999995E-7</v>
      </c>
      <c r="CE182">
        <v>-2.0002</v>
      </c>
      <c r="CH182" s="2">
        <v>-1.3552999999999999E-20</v>
      </c>
      <c r="CI182">
        <v>0.95408999999999999</v>
      </c>
      <c r="CJ182">
        <v>-2</v>
      </c>
      <c r="CK182" s="2">
        <v>-3.3892000000000001E-14</v>
      </c>
      <c r="CL182" s="2">
        <v>-2.6342999999999998E-15</v>
      </c>
      <c r="CM182" s="2">
        <v>-5.6670999999999999E-16</v>
      </c>
      <c r="CN182">
        <v>0</v>
      </c>
      <c r="CO182">
        <v>60.197000000000003</v>
      </c>
      <c r="CP182" s="2">
        <v>9.9999999999999995E-7</v>
      </c>
      <c r="CQ182">
        <v>-2</v>
      </c>
    </row>
    <row r="183" spans="4:95" x14ac:dyDescent="0.25">
      <c r="D183">
        <v>162</v>
      </c>
      <c r="E183">
        <v>81</v>
      </c>
      <c r="F183" s="2">
        <f>E183^2*$G$12/(4*$F$12*$E$12)</f>
        <v>4.3739999999999997</v>
      </c>
      <c r="G183">
        <f t="shared" si="25"/>
        <v>2.4098408100416968E-3</v>
      </c>
      <c r="H183" s="2">
        <f>$D$12/(4*PI()*$E$12)*G183</f>
        <v>4.4390981132258473E-4</v>
      </c>
      <c r="I183" s="1">
        <f t="shared" si="26"/>
        <v>-4.7829689999999996</v>
      </c>
      <c r="J183" s="1">
        <f t="shared" si="26"/>
        <v>4.6490458679999991</v>
      </c>
      <c r="K183" s="1">
        <f t="shared" si="26"/>
        <v>-3.812798742493499</v>
      </c>
      <c r="L183" s="1">
        <f t="shared" si="26"/>
        <v>2.6683490719466505</v>
      </c>
      <c r="M183" s="1">
        <f t="shared" si="26"/>
        <v>-1.6210220612075901</v>
      </c>
      <c r="N183" s="1">
        <f t="shared" si="26"/>
        <v>0.86820618314963249</v>
      </c>
      <c r="O183" s="1">
        <f t="shared" si="26"/>
        <v>-0.41535526430742881</v>
      </c>
      <c r="P183" s="1">
        <f t="shared" si="26"/>
        <v>0.17943347418080924</v>
      </c>
      <c r="Q183" s="1">
        <f t="shared" si="26"/>
        <v>-7.0635781446017371E-2</v>
      </c>
      <c r="R183" s="1">
        <f t="shared" si="26"/>
        <v>2.5533959342552062E-2</v>
      </c>
      <c r="S183" s="1">
        <f t="shared" si="23"/>
        <v>-8.5315341653302065E-3</v>
      </c>
      <c r="T183" s="1">
        <f t="shared" si="23"/>
        <v>2.6497228714192416E-3</v>
      </c>
      <c r="U183" s="1">
        <f t="shared" ref="S183:AB215" si="27">U$21*$F183^U$20/(U$20*FACT(U$20))</f>
        <v>-7.6871705058490273E-4</v>
      </c>
      <c r="V183" s="1">
        <f t="shared" si="27"/>
        <v>2.0921403248718709E-4</v>
      </c>
      <c r="W183" s="1">
        <f t="shared" si="27"/>
        <v>-5.3619268247985717E-5</v>
      </c>
      <c r="X183" s="1">
        <f t="shared" si="27"/>
        <v>1.2984397470820181E-5</v>
      </c>
      <c r="Y183" s="1">
        <f t="shared" si="27"/>
        <v>-2.9799192195532311E-6</v>
      </c>
      <c r="Z183" s="1">
        <f t="shared" si="27"/>
        <v>6.4990304707441825E-7</v>
      </c>
      <c r="AG183">
        <v>171</v>
      </c>
      <c r="AH183">
        <f t="shared" ca="1" si="21"/>
        <v>63.362000000000002</v>
      </c>
      <c r="AI183">
        <f t="shared" ca="1" si="22"/>
        <v>0</v>
      </c>
      <c r="AL183" s="2">
        <v>2.2736999999999999E-13</v>
      </c>
      <c r="AM183">
        <v>0.85023000000000004</v>
      </c>
      <c r="AN183">
        <v>-2.3488000000000002</v>
      </c>
      <c r="AO183" s="2">
        <v>-7.7495999999999995E-8</v>
      </c>
      <c r="AP183" s="2">
        <v>-1.5348999999999999E-9</v>
      </c>
      <c r="AQ183" s="2">
        <v>-7.2891000000000002E-10</v>
      </c>
      <c r="AR183">
        <v>0.34878999999999999</v>
      </c>
      <c r="AS183">
        <v>50.790999999999997</v>
      </c>
      <c r="AT183" s="2">
        <v>9.9999999999999995E-7</v>
      </c>
      <c r="AU183">
        <v>-2.3488000000000002</v>
      </c>
      <c r="AX183" s="2">
        <v>-2.2736999999999999E-13</v>
      </c>
      <c r="AY183">
        <v>0.82454000000000005</v>
      </c>
      <c r="AZ183">
        <v>-2.3136000000000001</v>
      </c>
      <c r="BA183" s="2">
        <v>-7.0631999999999993E-8</v>
      </c>
      <c r="BB183" s="2">
        <v>-1.409E-9</v>
      </c>
      <c r="BC183" s="2">
        <v>-6.8453000000000001E-10</v>
      </c>
      <c r="BD183">
        <v>0.31359999999999999</v>
      </c>
      <c r="BE183">
        <v>51.578000000000003</v>
      </c>
      <c r="BF183" s="2">
        <v>9.9999999999999995E-7</v>
      </c>
      <c r="BG183">
        <v>-2.3136000000000001</v>
      </c>
      <c r="BJ183" s="2">
        <v>1.1368999999999999E-13</v>
      </c>
      <c r="BK183">
        <v>0.88200999999999996</v>
      </c>
      <c r="BL183">
        <v>-2.0794999999999999</v>
      </c>
      <c r="BM183" s="2">
        <v>-3.3874000000000003E-8</v>
      </c>
      <c r="BN183" s="2">
        <v>-8.1253999999999997E-10</v>
      </c>
      <c r="BO183" s="2">
        <v>-8.5143999999999998E-11</v>
      </c>
      <c r="BP183">
        <v>7.9531000000000004E-2</v>
      </c>
      <c r="BQ183">
        <v>51.578000000000003</v>
      </c>
      <c r="BR183" s="2">
        <v>9.9999999999999995E-7</v>
      </c>
      <c r="BS183">
        <v>-2.0794999999999999</v>
      </c>
      <c r="BV183">
        <v>0</v>
      </c>
      <c r="BW183">
        <v>0.95391000000000004</v>
      </c>
      <c r="BX183">
        <v>-2.0002</v>
      </c>
      <c r="BY183" s="2">
        <v>-3.1180999999999998E-10</v>
      </c>
      <c r="BZ183" s="2">
        <v>-1.4115E-11</v>
      </c>
      <c r="CA183" s="2">
        <v>-2.3905999999999999E-12</v>
      </c>
      <c r="CB183">
        <v>2.1791000000000001E-4</v>
      </c>
      <c r="CC183">
        <v>57.183999999999997</v>
      </c>
      <c r="CD183" s="2">
        <v>9.9999999999999995E-7</v>
      </c>
      <c r="CE183">
        <v>-2.0002</v>
      </c>
      <c r="CH183">
        <v>0</v>
      </c>
      <c r="CI183">
        <v>0.95408999999999999</v>
      </c>
      <c r="CJ183">
        <v>-2</v>
      </c>
      <c r="CK183" s="2">
        <v>-1.2813000000000001E-14</v>
      </c>
      <c r="CL183" s="2">
        <v>-9.5364000000000005E-16</v>
      </c>
      <c r="CM183" s="2">
        <v>-2.1861999999999999E-16</v>
      </c>
      <c r="CN183">
        <v>0</v>
      </c>
      <c r="CO183">
        <v>63.362000000000002</v>
      </c>
      <c r="CP183" s="2">
        <v>9.9999999999999995E-7</v>
      </c>
      <c r="CQ183">
        <v>-2</v>
      </c>
    </row>
    <row r="184" spans="4:95" x14ac:dyDescent="0.25">
      <c r="D184">
        <v>163</v>
      </c>
      <c r="E184">
        <v>81.5</v>
      </c>
      <c r="F184" s="2">
        <f>E184^2*$G$12/(4*$F$12*$E$12)</f>
        <v>4.4281666666666659</v>
      </c>
      <c r="G184">
        <f t="shared" si="25"/>
        <v>2.2589024921160217E-3</v>
      </c>
      <c r="H184" s="2">
        <f>$D$12/(4*PI()*$E$12)*G184</f>
        <v>4.1610589998016895E-4</v>
      </c>
      <c r="I184" s="1">
        <f t="shared" si="26"/>
        <v>-4.9021650069444425</v>
      </c>
      <c r="J184" s="1">
        <f t="shared" si="26"/>
        <v>4.8239119285002552</v>
      </c>
      <c r="K184" s="1">
        <f t="shared" si="26"/>
        <v>-4.0052036258851009</v>
      </c>
      <c r="L184" s="1">
        <f t="shared" si="26"/>
        <v>2.8377134702970994</v>
      </c>
      <c r="M184" s="1">
        <f t="shared" si="26"/>
        <v>-1.7452594720445282</v>
      </c>
      <c r="N184" s="1">
        <f t="shared" si="26"/>
        <v>0.94632242679083811</v>
      </c>
      <c r="O184" s="1">
        <f t="shared" si="26"/>
        <v>-0.458333030994376</v>
      </c>
      <c r="P184" s="1">
        <f t="shared" si="26"/>
        <v>0.20045185679818228</v>
      </c>
      <c r="Q184" s="1">
        <f t="shared" si="26"/>
        <v>-7.988708074906356E-2</v>
      </c>
      <c r="R184" s="1">
        <f t="shared" si="26"/>
        <v>2.9235810584323271E-2</v>
      </c>
      <c r="S184" s="1">
        <f t="shared" si="27"/>
        <v>-9.889385145328394E-3</v>
      </c>
      <c r="T184" s="1">
        <f t="shared" si="27"/>
        <v>3.1094801648074567E-3</v>
      </c>
      <c r="U184" s="1">
        <f t="shared" si="27"/>
        <v>-9.1326966027551078E-4</v>
      </c>
      <c r="V184" s="1">
        <f t="shared" si="27"/>
        <v>2.5163352774373383E-4</v>
      </c>
      <c r="W184" s="1">
        <f t="shared" si="27"/>
        <v>-6.528956248655529E-5</v>
      </c>
      <c r="X184" s="1">
        <f t="shared" si="27"/>
        <v>1.6006259614350978E-5</v>
      </c>
      <c r="Y184" s="1">
        <f t="shared" si="27"/>
        <v>-3.7189276228357752E-6</v>
      </c>
      <c r="Z184" s="1">
        <f t="shared" si="27"/>
        <v>8.2112067599271785E-7</v>
      </c>
      <c r="AG184">
        <v>172</v>
      </c>
      <c r="AH184">
        <f t="shared" ca="1" si="21"/>
        <v>66.685000000000002</v>
      </c>
      <c r="AI184">
        <f t="shared" ca="1" si="22"/>
        <v>0</v>
      </c>
      <c r="AL184" s="2">
        <v>2.2736999999999999E-13</v>
      </c>
      <c r="AM184">
        <v>0.84560000000000002</v>
      </c>
      <c r="AN184">
        <v>-2.3414999999999999</v>
      </c>
      <c r="AO184" s="2">
        <v>-7.6304999999999994E-8</v>
      </c>
      <c r="AP184" s="2">
        <v>-1.5022E-9</v>
      </c>
      <c r="AQ184" s="2">
        <v>-7.2164E-10</v>
      </c>
      <c r="AR184">
        <v>0.34147</v>
      </c>
      <c r="AS184">
        <v>51.578000000000003</v>
      </c>
      <c r="AT184" s="2">
        <v>9.9999999999999995E-7</v>
      </c>
      <c r="AU184">
        <v>-2.3414999999999999</v>
      </c>
      <c r="AX184" s="2">
        <v>2.2736999999999999E-13</v>
      </c>
      <c r="AY184">
        <v>0.82303999999999999</v>
      </c>
      <c r="AZ184">
        <v>-2.3047</v>
      </c>
      <c r="BA184" s="2">
        <v>-6.9543000000000003E-8</v>
      </c>
      <c r="BB184" s="2">
        <v>-1.4875000000000001E-9</v>
      </c>
      <c r="BC184" s="2">
        <v>-6.6745999999999999E-10</v>
      </c>
      <c r="BD184">
        <v>0.30474000000000001</v>
      </c>
      <c r="BE184">
        <v>52.646000000000001</v>
      </c>
      <c r="BF184" s="2">
        <v>9.9999999999999995E-7</v>
      </c>
      <c r="BG184">
        <v>-2.3047</v>
      </c>
      <c r="BJ184" s="2">
        <v>-1.1368999999999999E-13</v>
      </c>
      <c r="BK184">
        <v>0.89088999999999996</v>
      </c>
      <c r="BL184">
        <v>-2.0710999999999999</v>
      </c>
      <c r="BM184" s="2">
        <v>-3.1026999999999997E-8</v>
      </c>
      <c r="BN184" s="2">
        <v>-9.3082E-10</v>
      </c>
      <c r="BO184" s="2">
        <v>-7.8127000000000006E-11</v>
      </c>
      <c r="BP184">
        <v>7.1114999999999998E-2</v>
      </c>
      <c r="BQ184">
        <v>53.923000000000002</v>
      </c>
      <c r="BR184" s="2">
        <v>9.9999999999999995E-7</v>
      </c>
      <c r="BS184">
        <v>-2.0710999999999999</v>
      </c>
      <c r="BV184" s="2">
        <v>2.2204E-16</v>
      </c>
      <c r="BW184">
        <v>0.95396999999999998</v>
      </c>
      <c r="BX184">
        <v>-2.0001000000000002</v>
      </c>
      <c r="BY184" s="2">
        <v>-1.9928000000000001E-10</v>
      </c>
      <c r="BZ184" s="2">
        <v>-9.5806999999999994E-12</v>
      </c>
      <c r="CA184" s="2">
        <v>-1.5257000000000001E-12</v>
      </c>
      <c r="CB184">
        <v>1.4138000000000001E-4</v>
      </c>
      <c r="CC184">
        <v>60.197000000000003</v>
      </c>
      <c r="CD184" s="2">
        <v>9.9999999999999995E-7</v>
      </c>
      <c r="CE184">
        <v>-2.0001000000000002</v>
      </c>
      <c r="CH184">
        <v>0</v>
      </c>
      <c r="CI184">
        <v>0.95408999999999999</v>
      </c>
      <c r="CJ184">
        <v>-2</v>
      </c>
      <c r="CK184" s="2">
        <v>-4.6827000000000001E-15</v>
      </c>
      <c r="CL184" s="2">
        <v>-3.6504000000000001E-16</v>
      </c>
      <c r="CM184" s="2">
        <v>-8.0581E-17</v>
      </c>
      <c r="CN184">
        <v>0</v>
      </c>
      <c r="CO184">
        <v>66.685000000000002</v>
      </c>
      <c r="CP184" s="2">
        <v>9.9999999999999995E-7</v>
      </c>
      <c r="CQ184">
        <v>-2</v>
      </c>
    </row>
    <row r="185" spans="4:95" x14ac:dyDescent="0.25">
      <c r="D185">
        <v>164</v>
      </c>
      <c r="E185">
        <v>82</v>
      </c>
      <c r="F185" s="2">
        <f>E185^2*$G$12/(4*$F$12*$E$12)</f>
        <v>4.4826666666666659</v>
      </c>
      <c r="G185">
        <f t="shared" si="25"/>
        <v>2.1168306328083197E-3</v>
      </c>
      <c r="H185" s="2">
        <f>$D$12/(4*PI()*$E$12)*G185</f>
        <v>3.8993525335623719E-4</v>
      </c>
      <c r="I185" s="1">
        <f t="shared" si="26"/>
        <v>-5.0235751111111098</v>
      </c>
      <c r="J185" s="1">
        <f t="shared" si="26"/>
        <v>5.0042250440164588</v>
      </c>
      <c r="K185" s="1">
        <f t="shared" si="26"/>
        <v>-4.206051149495833</v>
      </c>
      <c r="L185" s="1">
        <f t="shared" si="26"/>
        <v>3.0166920457823974</v>
      </c>
      <c r="M185" s="1">
        <f t="shared" si="26"/>
        <v>-1.8781701218371147</v>
      </c>
      <c r="N185" s="1">
        <f t="shared" si="26"/>
        <v>1.0309237468761434</v>
      </c>
      <c r="O185" s="1">
        <f t="shared" si="26"/>
        <v>-0.5054533220621491</v>
      </c>
      <c r="P185" s="1">
        <f t="shared" si="26"/>
        <v>0.2237806181100174</v>
      </c>
      <c r="Q185" s="1">
        <f t="shared" si="26"/>
        <v>-9.0282052570305416E-2</v>
      </c>
      <c r="R185" s="1">
        <f t="shared" si="26"/>
        <v>3.3446640302078987E-2</v>
      </c>
      <c r="S185" s="1">
        <f t="shared" si="27"/>
        <v>-1.1452996774550786E-2</v>
      </c>
      <c r="T185" s="1">
        <f t="shared" si="27"/>
        <v>3.6454414348913357E-3</v>
      </c>
      <c r="U185" s="1">
        <f t="shared" si="27"/>
        <v>-1.0838616554650388E-3</v>
      </c>
      <c r="V185" s="1">
        <f t="shared" si="27"/>
        <v>3.0231229866327966E-4</v>
      </c>
      <c r="W185" s="1">
        <f t="shared" si="27"/>
        <v>-7.9404214695777026E-5</v>
      </c>
      <c r="X185" s="1">
        <f t="shared" si="27"/>
        <v>1.9706166168005703E-5</v>
      </c>
      <c r="Y185" s="1">
        <f t="shared" si="27"/>
        <v>-4.6349227208485514E-6</v>
      </c>
      <c r="Z185" s="1">
        <f t="shared" si="27"/>
        <v>1.0359630041546478E-6</v>
      </c>
      <c r="AG185">
        <v>173</v>
      </c>
      <c r="AH185">
        <f t="shared" ca="1" si="21"/>
        <v>66.685000000000002</v>
      </c>
      <c r="AI185">
        <f t="shared" ca="1" si="22"/>
        <v>0</v>
      </c>
      <c r="AL185" s="2">
        <v>-2.2736999999999999E-13</v>
      </c>
      <c r="AM185">
        <v>0.84201999999999999</v>
      </c>
      <c r="AN185">
        <v>-2.3334999999999999</v>
      </c>
      <c r="AO185" s="2">
        <v>-7.5214000000000001E-8</v>
      </c>
      <c r="AP185" s="2">
        <v>-1.5662E-9</v>
      </c>
      <c r="AQ185" s="2">
        <v>-7.1168999999999995E-10</v>
      </c>
      <c r="AR185">
        <v>0.33349000000000001</v>
      </c>
      <c r="AS185">
        <v>52.488999999999997</v>
      </c>
      <c r="AT185" s="2">
        <v>9.9999999999999995E-7</v>
      </c>
      <c r="AU185">
        <v>-2.3334999999999999</v>
      </c>
      <c r="AX185" s="2">
        <v>2.2736999999999999E-13</v>
      </c>
      <c r="AY185">
        <v>0.81050999999999995</v>
      </c>
      <c r="AZ185">
        <v>-2.2909000000000002</v>
      </c>
      <c r="BA185" s="2">
        <v>-6.5788000000000006E-8</v>
      </c>
      <c r="BB185" s="2">
        <v>-1.6905999999999999E-9</v>
      </c>
      <c r="BC185" s="2">
        <v>-6.2105000000000004E-10</v>
      </c>
      <c r="BD185">
        <v>0.29092000000000001</v>
      </c>
      <c r="BE185">
        <v>54.311999999999998</v>
      </c>
      <c r="BF185" s="2">
        <v>9.9999999999999995E-7</v>
      </c>
      <c r="BG185">
        <v>-2.2909000000000002</v>
      </c>
      <c r="BJ185">
        <v>0</v>
      </c>
      <c r="BK185">
        <v>0.89054</v>
      </c>
      <c r="BL185">
        <v>-2.0697000000000001</v>
      </c>
      <c r="BM185" s="2">
        <v>-3.0408999999999998E-8</v>
      </c>
      <c r="BN185" s="2">
        <v>-9.5116000000000005E-10</v>
      </c>
      <c r="BO185" s="2">
        <v>-7.6462000000000004E-11</v>
      </c>
      <c r="BP185">
        <v>6.9719000000000003E-2</v>
      </c>
      <c r="BQ185">
        <v>54.311999999999998</v>
      </c>
      <c r="BR185" s="2">
        <v>9.9999999999999995E-7</v>
      </c>
      <c r="BS185">
        <v>-2.0697000000000001</v>
      </c>
      <c r="BV185" s="2">
        <v>-1.1102E-16</v>
      </c>
      <c r="BW185">
        <v>0.95401999999999998</v>
      </c>
      <c r="BX185">
        <v>-2.0001000000000002</v>
      </c>
      <c r="BY185" s="2">
        <v>-1.2524E-10</v>
      </c>
      <c r="BZ185" s="2">
        <v>-5.8714999999999998E-12</v>
      </c>
      <c r="CA185" s="2">
        <v>-9.7013999999999994E-13</v>
      </c>
      <c r="CB185" s="2">
        <v>8.9645E-5</v>
      </c>
      <c r="CC185">
        <v>63.360999999999997</v>
      </c>
      <c r="CD185" s="2">
        <v>9.9999999999999995E-7</v>
      </c>
      <c r="CE185">
        <v>-2.0001000000000002</v>
      </c>
      <c r="CH185">
        <v>0</v>
      </c>
      <c r="CI185">
        <v>0.95408999999999999</v>
      </c>
      <c r="CJ185">
        <v>-2</v>
      </c>
      <c r="CK185" s="2">
        <v>-4.6827000000000001E-15</v>
      </c>
      <c r="CL185" s="2">
        <v>-3.6504000000000001E-16</v>
      </c>
      <c r="CM185" s="2">
        <v>-8.0581E-17</v>
      </c>
      <c r="CN185">
        <v>0</v>
      </c>
      <c r="CO185">
        <v>66.685000000000002</v>
      </c>
      <c r="CP185" s="2">
        <v>9.9999999999999995E-7</v>
      </c>
      <c r="CQ185">
        <v>-2</v>
      </c>
    </row>
    <row r="186" spans="4:95" x14ac:dyDescent="0.25">
      <c r="D186">
        <v>165</v>
      </c>
      <c r="E186">
        <v>82.5</v>
      </c>
      <c r="F186" s="2">
        <f>E186^2*$G$12/(4*$F$12*$E$12)</f>
        <v>4.5374999999999996</v>
      </c>
      <c r="G186">
        <f t="shared" si="25"/>
        <v>1.9831472137021855E-3</v>
      </c>
      <c r="H186" s="2">
        <f>$D$12/(4*PI()*$E$12)*G186</f>
        <v>3.6530981705974784E-4</v>
      </c>
      <c r="I186" s="1">
        <f t="shared" si="26"/>
        <v>-5.1472265624999993</v>
      </c>
      <c r="J186" s="1">
        <f t="shared" si="26"/>
        <v>5.1901201171874991</v>
      </c>
      <c r="K186" s="1">
        <f t="shared" si="26"/>
        <v>-4.4156568809509267</v>
      </c>
      <c r="L186" s="1">
        <f t="shared" si="26"/>
        <v>3.2057668955703726</v>
      </c>
      <c r="M186" s="1">
        <f t="shared" si="26"/>
        <v>-2.0203010123125784</v>
      </c>
      <c r="N186" s="1">
        <f t="shared" si="26"/>
        <v>1.122503980820611</v>
      </c>
      <c r="O186" s="1">
        <f t="shared" si="26"/>
        <v>-0.55708644829397913</v>
      </c>
      <c r="P186" s="1">
        <f t="shared" si="26"/>
        <v>0.24965726016137579</v>
      </c>
      <c r="Q186" s="1">
        <f t="shared" si="26"/>
        <v>-0.10195378361840184</v>
      </c>
      <c r="R186" s="1">
        <f t="shared" si="26"/>
        <v>3.823266885690068E-2</v>
      </c>
      <c r="S186" s="1">
        <f t="shared" si="27"/>
        <v>-1.325200058555594E-2</v>
      </c>
      <c r="T186" s="1">
        <f t="shared" si="27"/>
        <v>4.2696534430977564E-3</v>
      </c>
      <c r="U186" s="1">
        <f t="shared" si="27"/>
        <v>-1.2849805228302496E-3</v>
      </c>
      <c r="V186" s="1">
        <f t="shared" si="27"/>
        <v>3.6279283427907374E-4</v>
      </c>
      <c r="W186" s="1">
        <f t="shared" si="27"/>
        <v>-9.6455419074685392E-5</v>
      </c>
      <c r="X186" s="1">
        <f t="shared" si="27"/>
        <v>2.4230669290042069E-5</v>
      </c>
      <c r="Y186" s="1">
        <f t="shared" si="27"/>
        <v>-5.7688063344463585E-6</v>
      </c>
      <c r="Z186" s="1">
        <f t="shared" si="27"/>
        <v>1.3051724580773026E-6</v>
      </c>
      <c r="AG186">
        <v>174</v>
      </c>
      <c r="AH186">
        <f t="shared" ca="1" si="21"/>
        <v>70.174000000000007</v>
      </c>
      <c r="AI186">
        <f t="shared" ca="1" si="22"/>
        <v>0</v>
      </c>
      <c r="AL186" s="2">
        <v>-2.2736999999999999E-13</v>
      </c>
      <c r="AM186">
        <v>0.82686999999999999</v>
      </c>
      <c r="AN186">
        <v>-2.3174999999999999</v>
      </c>
      <c r="AO186" s="2">
        <v>-7.0986999999999999E-8</v>
      </c>
      <c r="AP186" s="2">
        <v>-1.7996000000000001E-9</v>
      </c>
      <c r="AQ186" s="2">
        <v>-6.7471000000000004E-10</v>
      </c>
      <c r="AR186">
        <v>0.31752000000000002</v>
      </c>
      <c r="AS186">
        <v>54.311999999999998</v>
      </c>
      <c r="AT186" s="2">
        <v>9.9999999999999995E-7</v>
      </c>
      <c r="AU186">
        <v>-2.3174999999999999</v>
      </c>
      <c r="AX186">
        <v>0</v>
      </c>
      <c r="AY186">
        <v>0.79918999999999996</v>
      </c>
      <c r="AZ186">
        <v>-2.2784</v>
      </c>
      <c r="BA186" s="2">
        <v>-6.2090999999999997E-8</v>
      </c>
      <c r="BB186" s="2">
        <v>-1.6921E-9</v>
      </c>
      <c r="BC186" s="2">
        <v>-5.7176999999999998E-10</v>
      </c>
      <c r="BD186">
        <v>0.27842</v>
      </c>
      <c r="BE186">
        <v>55.911000000000001</v>
      </c>
      <c r="BF186" s="2">
        <v>9.9999999999999995E-7</v>
      </c>
      <c r="BG186">
        <v>-2.2784</v>
      </c>
      <c r="BJ186" s="2">
        <v>-1.1368999999999999E-13</v>
      </c>
      <c r="BK186">
        <v>0.89022000000000001</v>
      </c>
      <c r="BL186">
        <v>-2.0684999999999998</v>
      </c>
      <c r="BM186" s="2">
        <v>-2.9784999999999998E-8</v>
      </c>
      <c r="BN186" s="2">
        <v>-9.3277000000000008E-10</v>
      </c>
      <c r="BO186" s="2">
        <v>-7.5258000000000003E-11</v>
      </c>
      <c r="BP186">
        <v>6.8481E-2</v>
      </c>
      <c r="BQ186">
        <v>54.704999999999998</v>
      </c>
      <c r="BR186" s="2">
        <v>9.9999999999999995E-7</v>
      </c>
      <c r="BS186">
        <v>-2.0684999999999998</v>
      </c>
      <c r="BV186" s="2">
        <v>-1.1102E-16</v>
      </c>
      <c r="BW186">
        <v>0.95401999999999998</v>
      </c>
      <c r="BX186">
        <v>-2.0001000000000002</v>
      </c>
      <c r="BY186" s="2">
        <v>-1.2522999999999999E-10</v>
      </c>
      <c r="BZ186" s="2">
        <v>-5.8708000000000004E-12</v>
      </c>
      <c r="CA186" s="2">
        <v>-9.7013000000000003E-13</v>
      </c>
      <c r="CB186" s="2">
        <v>8.9645E-5</v>
      </c>
      <c r="CC186">
        <v>63.362000000000002</v>
      </c>
      <c r="CD186" s="2">
        <v>9.9999999999999995E-7</v>
      </c>
      <c r="CE186">
        <v>-2.0001000000000002</v>
      </c>
      <c r="CH186" s="2">
        <v>-8.4702999999999997E-22</v>
      </c>
      <c r="CI186">
        <v>0.95408999999999999</v>
      </c>
      <c r="CJ186">
        <v>-2</v>
      </c>
      <c r="CK186" s="2">
        <v>-1.6821000000000001E-15</v>
      </c>
      <c r="CL186" s="2">
        <v>-1.3885E-16</v>
      </c>
      <c r="CM186" s="2">
        <v>-2.8514000000000001E-17</v>
      </c>
      <c r="CN186">
        <v>0</v>
      </c>
      <c r="CO186">
        <v>70.174000000000007</v>
      </c>
      <c r="CP186" s="2">
        <v>9.9999999999999995E-7</v>
      </c>
      <c r="CQ186">
        <v>-2</v>
      </c>
    </row>
    <row r="187" spans="4:95" x14ac:dyDescent="0.25">
      <c r="D187">
        <v>166</v>
      </c>
      <c r="E187">
        <v>83</v>
      </c>
      <c r="F187" s="2">
        <f>E187^2*$G$12/(4*$F$12*$E$12)</f>
        <v>4.5926666666666662</v>
      </c>
      <c r="G187">
        <f t="shared" si="25"/>
        <v>1.8573983082199597E-3</v>
      </c>
      <c r="H187" s="2">
        <f>$D$12/(4*PI()*$E$12)*G187</f>
        <v>3.4214597458765084E-4</v>
      </c>
      <c r="I187" s="1">
        <f t="shared" si="26"/>
        <v>-5.273146777777777</v>
      </c>
      <c r="J187" s="1">
        <f t="shared" si="26"/>
        <v>5.3817345410534969</v>
      </c>
      <c r="K187" s="1">
        <f t="shared" si="26"/>
        <v>-4.6343461566646917</v>
      </c>
      <c r="L187" s="1">
        <f t="shared" si="26"/>
        <v>3.4054411384813932</v>
      </c>
      <c r="M187" s="1">
        <f t="shared" si="26"/>
        <v>-2.1722300002776218</v>
      </c>
      <c r="N187" s="1">
        <f t="shared" si="26"/>
        <v>1.2215912221969416</v>
      </c>
      <c r="O187" s="1">
        <f t="shared" si="26"/>
        <v>-0.61363326570836574</v>
      </c>
      <c r="P187" s="1">
        <f t="shared" si="26"/>
        <v>0.27834202913349343</v>
      </c>
      <c r="Q187" s="1">
        <f t="shared" si="26"/>
        <v>-0.11504989432203816</v>
      </c>
      <c r="R187" s="1">
        <f t="shared" si="26"/>
        <v>4.3668249145152667E-2</v>
      </c>
      <c r="S187" s="1">
        <f t="shared" si="27"/>
        <v>-1.5320075240604275E-2</v>
      </c>
      <c r="T187" s="1">
        <f t="shared" si="27"/>
        <v>4.9959762524271166E-3</v>
      </c>
      <c r="U187" s="1">
        <f t="shared" si="27"/>
        <v>-1.5218525348252218E-3</v>
      </c>
      <c r="V187" s="1">
        <f t="shared" si="27"/>
        <v>4.3489359873704697E-4</v>
      </c>
      <c r="W187" s="1">
        <f t="shared" si="27"/>
        <v>-1.1703054694138735E-4</v>
      </c>
      <c r="X187" s="1">
        <f t="shared" si="27"/>
        <v>2.9756805088967651E-5</v>
      </c>
      <c r="Y187" s="1">
        <f t="shared" si="27"/>
        <v>-7.1705940625190705E-6</v>
      </c>
      <c r="Z187" s="1">
        <f t="shared" si="27"/>
        <v>1.6420461771754199E-6</v>
      </c>
      <c r="AG187">
        <v>175</v>
      </c>
      <c r="AH187">
        <f t="shared" ca="1" si="21"/>
        <v>70.174000000000007</v>
      </c>
      <c r="AI187">
        <f t="shared" ca="1" si="22"/>
        <v>0</v>
      </c>
      <c r="AL187" s="2">
        <v>-2.2736999999999999E-13</v>
      </c>
      <c r="AM187">
        <v>0.81318000000000001</v>
      </c>
      <c r="AN187">
        <v>-2.3031000000000001</v>
      </c>
      <c r="AO187" s="2">
        <v>-6.6839999999999995E-8</v>
      </c>
      <c r="AP187" s="2">
        <v>-1.8127E-9</v>
      </c>
      <c r="AQ187" s="2">
        <v>-6.3179000000000005E-10</v>
      </c>
      <c r="AR187">
        <v>0.30309000000000003</v>
      </c>
      <c r="AS187">
        <v>56.052</v>
      </c>
      <c r="AT187" s="2">
        <v>9.9999999999999995E-7</v>
      </c>
      <c r="AU187">
        <v>-2.3031000000000001</v>
      </c>
      <c r="AX187" s="2">
        <v>-2.2736999999999999E-13</v>
      </c>
      <c r="AY187">
        <v>0.80095000000000005</v>
      </c>
      <c r="AZ187">
        <v>-2.2685</v>
      </c>
      <c r="BA187" s="2">
        <v>-6.1014000000000006E-8</v>
      </c>
      <c r="BB187" s="2">
        <v>-1.7064E-9</v>
      </c>
      <c r="BC187" s="2">
        <v>-5.5003999999999999E-10</v>
      </c>
      <c r="BD187">
        <v>0.26848</v>
      </c>
      <c r="BE187">
        <v>57.183</v>
      </c>
      <c r="BF187" s="2">
        <v>9.9999999999999995E-7</v>
      </c>
      <c r="BG187">
        <v>-2.2685</v>
      </c>
      <c r="BJ187" s="2">
        <v>1.1368999999999999E-13</v>
      </c>
      <c r="BK187">
        <v>0.89917999999999998</v>
      </c>
      <c r="BL187">
        <v>-2.0607000000000002</v>
      </c>
      <c r="BM187" s="2">
        <v>-2.6683000000000001E-8</v>
      </c>
      <c r="BN187" s="2">
        <v>-8.4168000000000003E-10</v>
      </c>
      <c r="BO187" s="2">
        <v>-6.8694000000000006E-11</v>
      </c>
      <c r="BP187">
        <v>6.0678000000000003E-2</v>
      </c>
      <c r="BQ187">
        <v>57.183</v>
      </c>
      <c r="BR187" s="2">
        <v>9.9999999999999995E-7</v>
      </c>
      <c r="BS187">
        <v>-2.0607000000000002</v>
      </c>
      <c r="BV187">
        <v>0</v>
      </c>
      <c r="BW187">
        <v>0.95401999999999998</v>
      </c>
      <c r="BX187">
        <v>-2.0001000000000002</v>
      </c>
      <c r="BY187" s="2">
        <v>-1.2522000000000001E-10</v>
      </c>
      <c r="BZ187" s="2">
        <v>-5.8703999999999997E-12</v>
      </c>
      <c r="CA187" s="2">
        <v>-9.7013000000000003E-13</v>
      </c>
      <c r="CB187" s="2">
        <v>8.9645E-5</v>
      </c>
      <c r="CC187">
        <v>63.362000000000002</v>
      </c>
      <c r="CD187" s="2">
        <v>9.9999999999999995E-7</v>
      </c>
      <c r="CE187">
        <v>-2.0001000000000002</v>
      </c>
      <c r="CH187" s="2">
        <v>-8.4702999999999997E-22</v>
      </c>
      <c r="CI187">
        <v>0.95408999999999999</v>
      </c>
      <c r="CJ187">
        <v>-2</v>
      </c>
      <c r="CK187" s="2">
        <v>-1.6821000000000001E-15</v>
      </c>
      <c r="CL187" s="2">
        <v>-1.3885E-16</v>
      </c>
      <c r="CM187" s="2">
        <v>-2.8514000000000001E-17</v>
      </c>
      <c r="CN187">
        <v>0</v>
      </c>
      <c r="CO187">
        <v>70.174000000000007</v>
      </c>
      <c r="CP187" s="2">
        <v>9.9999999999999995E-7</v>
      </c>
      <c r="CQ187">
        <v>-2</v>
      </c>
    </row>
    <row r="188" spans="4:95" x14ac:dyDescent="0.25">
      <c r="D188">
        <v>167</v>
      </c>
      <c r="E188">
        <v>83.5</v>
      </c>
      <c r="F188" s="2">
        <f>E188^2*$G$12/(4*$F$12*$E$12)</f>
        <v>4.6481666666666657</v>
      </c>
      <c r="G188">
        <f t="shared" si="25"/>
        <v>1.7391532019459532E-3</v>
      </c>
      <c r="H188" s="2">
        <f>$D$12/(4*PI()*$E$12)*G188</f>
        <v>3.2036438528217098E-4</v>
      </c>
      <c r="I188" s="1">
        <f t="shared" si="26"/>
        <v>-5.4013633402777756</v>
      </c>
      <c r="J188" s="1">
        <f t="shared" si="26"/>
        <v>5.5792082295187724</v>
      </c>
      <c r="K188" s="1">
        <f t="shared" si="26"/>
        <v>-4.8624543222827814</v>
      </c>
      <c r="L188" s="1">
        <f t="shared" si="26"/>
        <v>3.6162396958438521</v>
      </c>
      <c r="M188" s="1">
        <f t="shared" si="26"/>
        <v>-2.3345673351247496</v>
      </c>
      <c r="N188" s="1">
        <f t="shared" si="26"/>
        <v>1.3287499675366148</v>
      </c>
      <c r="O188" s="1">
        <f t="shared" si="26"/>
        <v>-0.67552748675104302</v>
      </c>
      <c r="P188" s="1">
        <f t="shared" si="26"/>
        <v>0.31011993544032646</v>
      </c>
      <c r="Q188" s="1">
        <f t="shared" si="26"/>
        <v>-0.12973402319242897</v>
      </c>
      <c r="R188" s="1">
        <f t="shared" si="26"/>
        <v>4.9836806788066811E-2</v>
      </c>
      <c r="S188" s="1">
        <f t="shared" si="27"/>
        <v>-1.7695469617634657E-2</v>
      </c>
      <c r="T188" s="1">
        <f t="shared" si="27"/>
        <v>5.8403426291859508E-3</v>
      </c>
      <c r="U188" s="1">
        <f t="shared" si="27"/>
        <v>-1.8005587607225937E-3</v>
      </c>
      <c r="V188" s="1">
        <f t="shared" si="27"/>
        <v>5.2075627102895832E-4</v>
      </c>
      <c r="W188" s="1">
        <f t="shared" si="27"/>
        <v>-1.418298011985021E-4</v>
      </c>
      <c r="X188" s="1">
        <f t="shared" si="27"/>
        <v>3.6498189855824904E-5</v>
      </c>
      <c r="Y188" s="1">
        <f t="shared" si="27"/>
        <v>-8.9013715468697088E-6</v>
      </c>
      <c r="Z188" s="1">
        <f t="shared" si="27"/>
        <v>2.0630223080663371E-6</v>
      </c>
      <c r="AG188">
        <v>176</v>
      </c>
      <c r="AH188">
        <f t="shared" ca="1" si="21"/>
        <v>73.837000000000003</v>
      </c>
      <c r="AI188">
        <f t="shared" ca="1" si="22"/>
        <v>0</v>
      </c>
      <c r="AL188">
        <v>0</v>
      </c>
      <c r="AM188">
        <v>0.81206999999999996</v>
      </c>
      <c r="AN188">
        <v>-2.2936999999999999</v>
      </c>
      <c r="AO188" s="2">
        <v>-6.5732999999999997E-8</v>
      </c>
      <c r="AP188" s="2">
        <v>-1.8246000000000001E-9</v>
      </c>
      <c r="AQ188" s="2">
        <v>-6.1726E-10</v>
      </c>
      <c r="AR188">
        <v>0.29371999999999998</v>
      </c>
      <c r="AS188">
        <v>57.183</v>
      </c>
      <c r="AT188" s="2">
        <v>9.9999999999999995E-7</v>
      </c>
      <c r="AU188">
        <v>-2.2936999999999999</v>
      </c>
      <c r="AX188">
        <v>0</v>
      </c>
      <c r="AY188">
        <v>0.79113</v>
      </c>
      <c r="AZ188">
        <v>-2.2570999999999999</v>
      </c>
      <c r="BA188" s="2">
        <v>-5.7923000000000002E-8</v>
      </c>
      <c r="BB188" s="2">
        <v>-1.6479000000000001E-9</v>
      </c>
      <c r="BC188" s="2">
        <v>-5.0161999999999997E-10</v>
      </c>
      <c r="BD188">
        <v>0.25706000000000001</v>
      </c>
      <c r="BE188">
        <v>58.731999999999999</v>
      </c>
      <c r="BF188" s="2">
        <v>9.9999999999999995E-7</v>
      </c>
      <c r="BG188">
        <v>-2.2570999999999999</v>
      </c>
      <c r="BJ188">
        <v>0</v>
      </c>
      <c r="BK188">
        <v>0.89895000000000003</v>
      </c>
      <c r="BL188">
        <v>-2.0596999999999999</v>
      </c>
      <c r="BM188" s="2">
        <v>-2.6197E-8</v>
      </c>
      <c r="BN188" s="2">
        <v>-8.2991999999999996E-10</v>
      </c>
      <c r="BO188" s="2">
        <v>-6.7844000000000004E-11</v>
      </c>
      <c r="BP188">
        <v>5.969E-2</v>
      </c>
      <c r="BQ188">
        <v>57.542999999999999</v>
      </c>
      <c r="BR188" s="2">
        <v>9.9999999999999995E-7</v>
      </c>
      <c r="BS188">
        <v>-2.0596999999999999</v>
      </c>
      <c r="BV188">
        <v>0</v>
      </c>
      <c r="BW188">
        <v>0.95404</v>
      </c>
      <c r="BX188">
        <v>-2.0001000000000002</v>
      </c>
      <c r="BY188" s="2">
        <v>-7.7330000000000006E-11</v>
      </c>
      <c r="BZ188" s="2">
        <v>-3.7113999999999997E-12</v>
      </c>
      <c r="CA188" s="2">
        <v>-6.0236999999999999E-13</v>
      </c>
      <c r="CB188" s="2">
        <v>5.5789999999999999E-5</v>
      </c>
      <c r="CC188">
        <v>66.685000000000002</v>
      </c>
      <c r="CD188" s="2">
        <v>9.9999999999999995E-7</v>
      </c>
      <c r="CE188">
        <v>-2.0001000000000002</v>
      </c>
      <c r="CH188">
        <v>0</v>
      </c>
      <c r="CI188">
        <v>0.95408999999999999</v>
      </c>
      <c r="CJ188">
        <v>-2</v>
      </c>
      <c r="CK188" s="2">
        <v>-6.0506000000000001E-16</v>
      </c>
      <c r="CL188" s="2">
        <v>-5.8081000000000004E-17</v>
      </c>
      <c r="CM188" s="2">
        <v>-1.0061999999999999E-17</v>
      </c>
      <c r="CN188">
        <v>0</v>
      </c>
      <c r="CO188">
        <v>73.837000000000003</v>
      </c>
      <c r="CP188" s="2">
        <v>9.9999999999999995E-7</v>
      </c>
      <c r="CQ188">
        <v>-2</v>
      </c>
    </row>
    <row r="189" spans="4:95" x14ac:dyDescent="0.25">
      <c r="D189">
        <v>168</v>
      </c>
      <c r="E189">
        <v>84</v>
      </c>
      <c r="F189" s="2">
        <f>E189^2*$G$12/(4*$F$12*$E$12)</f>
        <v>4.7039999999999997</v>
      </c>
      <c r="G189">
        <f t="shared" si="25"/>
        <v>1.6280035785269931E-3</v>
      </c>
      <c r="H189" s="2">
        <f>$D$12/(4*PI()*$E$12)*G189</f>
        <v>2.9988983436789993E-4</v>
      </c>
      <c r="I189" s="1">
        <f t="shared" si="26"/>
        <v>-5.531903999999999</v>
      </c>
      <c r="J189" s="1">
        <f t="shared" si="26"/>
        <v>5.782683647999999</v>
      </c>
      <c r="K189" s="1">
        <f t="shared" si="26"/>
        <v>-5.1003269775359987</v>
      </c>
      <c r="L189" s="1">
        <f t="shared" si="26"/>
        <v>3.8387100963726932</v>
      </c>
      <c r="M189" s="1">
        <f t="shared" si="26"/>
        <v>-2.507957262963493</v>
      </c>
      <c r="N189" s="1">
        <f t="shared" si="26"/>
        <v>1.4445833834669717</v>
      </c>
      <c r="O189" s="1">
        <f t="shared" si="26"/>
        <v>-0.74323815079375699</v>
      </c>
      <c r="P189" s="1">
        <f t="shared" si="26"/>
        <v>0.34530293939099582</v>
      </c>
      <c r="Q189" s="1">
        <f t="shared" si="26"/>
        <v>-0.14618745242057196</v>
      </c>
      <c r="R189" s="1">
        <f t="shared" si="26"/>
        <v>5.6831882329452105E-2</v>
      </c>
      <c r="S189" s="1">
        <f t="shared" si="27"/>
        <v>-2.0421589717049788E-2</v>
      </c>
      <c r="T189" s="1">
        <f t="shared" si="27"/>
        <v>6.8210526411125825E-3</v>
      </c>
      <c r="U189" s="1">
        <f t="shared" si="27"/>
        <v>-2.1281684240271256E-3</v>
      </c>
      <c r="V189" s="1">
        <f t="shared" si="27"/>
        <v>6.2290070992324607E-4</v>
      </c>
      <c r="W189" s="1">
        <f t="shared" si="27"/>
        <v>-1.7168700817259469E-4</v>
      </c>
      <c r="X189" s="1">
        <f t="shared" si="27"/>
        <v>4.4712287138761818E-5</v>
      </c>
      <c r="Y189" s="1">
        <f t="shared" si="27"/>
        <v>-1.1035654870100323E-5</v>
      </c>
      <c r="Z189" s="1">
        <f t="shared" si="27"/>
        <v>2.5883960364574364E-6</v>
      </c>
      <c r="AG189">
        <v>177</v>
      </c>
      <c r="AH189">
        <f t="shared" ca="1" si="21"/>
        <v>73.837000000000003</v>
      </c>
      <c r="AI189">
        <f t="shared" ca="1" si="22"/>
        <v>0</v>
      </c>
      <c r="AL189" s="2">
        <v>2.2736999999999999E-13</v>
      </c>
      <c r="AM189">
        <v>0.79998000000000002</v>
      </c>
      <c r="AN189">
        <v>-2.2804000000000002</v>
      </c>
      <c r="AO189" s="2">
        <v>-6.2241999999999996E-8</v>
      </c>
      <c r="AP189" s="2">
        <v>-1.7597E-9</v>
      </c>
      <c r="AQ189" s="2">
        <v>-5.7128000000000002E-10</v>
      </c>
      <c r="AR189">
        <v>0.28044999999999998</v>
      </c>
      <c r="AS189">
        <v>58.874000000000002</v>
      </c>
      <c r="AT189" s="2">
        <v>9.9999999999999995E-7</v>
      </c>
      <c r="AU189">
        <v>-2.2804000000000002</v>
      </c>
      <c r="AX189" s="2">
        <v>2.2736999999999999E-13</v>
      </c>
      <c r="AY189">
        <v>0.79635</v>
      </c>
      <c r="AZ189">
        <v>-2.2463000000000002</v>
      </c>
      <c r="BA189" s="2">
        <v>-5.7032999999999999E-8</v>
      </c>
      <c r="BB189" s="2">
        <v>-1.6378000000000001E-9</v>
      </c>
      <c r="BC189" s="2">
        <v>-4.7577E-10</v>
      </c>
      <c r="BD189">
        <v>0.24626000000000001</v>
      </c>
      <c r="BE189">
        <v>60.197000000000003</v>
      </c>
      <c r="BF189" s="2">
        <v>9.9999999999999995E-7</v>
      </c>
      <c r="BG189">
        <v>-2.2463000000000002</v>
      </c>
      <c r="BJ189">
        <v>0</v>
      </c>
      <c r="BK189">
        <v>0.90754000000000001</v>
      </c>
      <c r="BL189">
        <v>-2.0524</v>
      </c>
      <c r="BM189" s="2">
        <v>-2.3286000000000001E-8</v>
      </c>
      <c r="BN189" s="2">
        <v>-7.6115E-10</v>
      </c>
      <c r="BO189" s="2">
        <v>-6.1197000000000006E-11</v>
      </c>
      <c r="BP189">
        <v>5.2401999999999997E-2</v>
      </c>
      <c r="BQ189">
        <v>60.197000000000003</v>
      </c>
      <c r="BR189" s="2">
        <v>9.9999999999999995E-7</v>
      </c>
      <c r="BS189">
        <v>-2.0524</v>
      </c>
      <c r="BV189" s="2">
        <v>1.1102E-16</v>
      </c>
      <c r="BW189">
        <v>0.95404</v>
      </c>
      <c r="BX189">
        <v>-2.0001000000000002</v>
      </c>
      <c r="BY189" s="2">
        <v>-7.7330000000000006E-11</v>
      </c>
      <c r="BZ189" s="2">
        <v>-3.7113999999999997E-12</v>
      </c>
      <c r="CA189" s="2">
        <v>-6.0236999999999999E-13</v>
      </c>
      <c r="CB189" s="2">
        <v>5.5789999999999999E-5</v>
      </c>
      <c r="CC189">
        <v>66.685000000000002</v>
      </c>
      <c r="CD189" s="2">
        <v>9.9999999999999995E-7</v>
      </c>
      <c r="CE189">
        <v>-2.0001000000000002</v>
      </c>
      <c r="CH189" s="2">
        <v>-2.1176000000000002E-22</v>
      </c>
      <c r="CI189">
        <v>0.95408999999999999</v>
      </c>
      <c r="CJ189">
        <v>-2</v>
      </c>
      <c r="CK189" s="2">
        <v>-6.0506000000000001E-16</v>
      </c>
      <c r="CL189" s="2">
        <v>-5.8081000000000004E-17</v>
      </c>
      <c r="CM189" s="2">
        <v>-1.0061999999999999E-17</v>
      </c>
      <c r="CN189">
        <v>0</v>
      </c>
      <c r="CO189">
        <v>73.837000000000003</v>
      </c>
      <c r="CP189" s="2">
        <v>9.9999999999999995E-7</v>
      </c>
      <c r="CQ189">
        <v>-2</v>
      </c>
    </row>
    <row r="190" spans="4:95" x14ac:dyDescent="0.25">
      <c r="D190">
        <v>169</v>
      </c>
      <c r="E190">
        <v>84.5</v>
      </c>
      <c r="F190" s="2">
        <f>E190^2*$G$12/(4*$F$12*$E$12)</f>
        <v>4.7601666666666658</v>
      </c>
      <c r="G190">
        <f t="shared" si="25"/>
        <v>1.5235627771019722E-3</v>
      </c>
      <c r="H190" s="2">
        <f>$D$12/(4*PI()*$E$12)*G190</f>
        <v>2.8065109616503983E-4</v>
      </c>
      <c r="I190" s="1">
        <f t="shared" si="26"/>
        <v>-5.6647966736111091</v>
      </c>
      <c r="J190" s="1">
        <f t="shared" si="26"/>
        <v>5.992305844259513</v>
      </c>
      <c r="K190" s="1">
        <f t="shared" si="26"/>
        <v>-5.3483202255592479</v>
      </c>
      <c r="L190" s="1">
        <f t="shared" si="26"/>
        <v>4.0734233056586033</v>
      </c>
      <c r="M190" s="1">
        <f t="shared" si="26"/>
        <v>-2.6930796998360038</v>
      </c>
      <c r="N190" s="1">
        <f t="shared" si="26"/>
        <v>1.5697357001431855</v>
      </c>
      <c r="O190" s="1">
        <f t="shared" si="26"/>
        <v>-0.81727226386074636</v>
      </c>
      <c r="P190" s="1">
        <f t="shared" si="26"/>
        <v>0.38423231486628429</v>
      </c>
      <c r="Q190" s="1">
        <f t="shared" si="26"/>
        <v>-0.16461088717343916</v>
      </c>
      <c r="R190" s="1">
        <f t="shared" si="26"/>
        <v>6.4758285792845649E-2</v>
      </c>
      <c r="S190" s="1">
        <f t="shared" si="27"/>
        <v>-2.3547656719703831E-2</v>
      </c>
      <c r="T190" s="1">
        <f t="shared" si="27"/>
        <v>7.9591079712598937E-3</v>
      </c>
      <c r="U190" s="1">
        <f t="shared" si="27"/>
        <v>-2.5128920714056115E-3</v>
      </c>
      <c r="V190" s="1">
        <f t="shared" si="27"/>
        <v>7.4428884912579188E-4</v>
      </c>
      <c r="W190" s="1">
        <f t="shared" si="27"/>
        <v>-2.0759408027228263E-4</v>
      </c>
      <c r="X190" s="1">
        <f t="shared" si="27"/>
        <v>5.4709061376301395E-5</v>
      </c>
      <c r="Y190" s="1">
        <f t="shared" si="27"/>
        <v>-1.3664235356720805E-5</v>
      </c>
      <c r="Z190" s="1">
        <f t="shared" si="27"/>
        <v>3.2431930140440673E-6</v>
      </c>
      <c r="AG190">
        <v>178</v>
      </c>
      <c r="AH190">
        <f t="shared" ca="1" si="21"/>
        <v>77.683999999999997</v>
      </c>
      <c r="AI190">
        <f t="shared" ca="1" si="22"/>
        <v>0</v>
      </c>
      <c r="AL190" s="2">
        <v>-2.2736999999999999E-13</v>
      </c>
      <c r="AM190">
        <v>0.80208999999999997</v>
      </c>
      <c r="AN190">
        <v>-2.2700999999999998</v>
      </c>
      <c r="AO190" s="2">
        <v>-6.1330999999999995E-8</v>
      </c>
      <c r="AP190" s="2">
        <v>-1.7477000000000001E-9</v>
      </c>
      <c r="AQ190" s="2">
        <v>-5.5187999999999996E-10</v>
      </c>
      <c r="AR190">
        <v>0.27006000000000002</v>
      </c>
      <c r="AS190">
        <v>60.197000000000003</v>
      </c>
      <c r="AT190" s="2">
        <v>9.9999999999999995E-7</v>
      </c>
      <c r="AU190">
        <v>-2.2700999999999998</v>
      </c>
      <c r="AX190" s="2">
        <v>2.2736999999999999E-13</v>
      </c>
      <c r="AY190">
        <v>0.80362</v>
      </c>
      <c r="AZ190">
        <v>-2.2345999999999999</v>
      </c>
      <c r="BA190" s="2">
        <v>-5.6120999999999997E-8</v>
      </c>
      <c r="BB190" s="2">
        <v>-1.6007000000000001E-9</v>
      </c>
      <c r="BC190" s="2">
        <v>-4.4750000000000001E-10</v>
      </c>
      <c r="BD190">
        <v>0.23461000000000001</v>
      </c>
      <c r="BE190">
        <v>61.877000000000002</v>
      </c>
      <c r="BF190" s="2">
        <v>9.9999999999999995E-7</v>
      </c>
      <c r="BG190">
        <v>-2.2345999999999999</v>
      </c>
      <c r="BJ190" s="2">
        <v>-5.6842999999999997E-14</v>
      </c>
      <c r="BK190">
        <v>0.91495000000000004</v>
      </c>
      <c r="BL190">
        <v>-2.0455999999999999</v>
      </c>
      <c r="BM190" s="2">
        <v>-2.0523999999999999E-8</v>
      </c>
      <c r="BN190" s="2">
        <v>-6.6346E-10</v>
      </c>
      <c r="BO190" s="2">
        <v>-5.2712999999999998E-11</v>
      </c>
      <c r="BP190">
        <v>4.5568999999999998E-2</v>
      </c>
      <c r="BQ190">
        <v>63.073</v>
      </c>
      <c r="BR190" s="2">
        <v>9.9999999999999995E-7</v>
      </c>
      <c r="BS190">
        <v>-2.0455999999999999</v>
      </c>
      <c r="BV190" s="2">
        <v>0</v>
      </c>
      <c r="BW190">
        <v>0.95406000000000002</v>
      </c>
      <c r="BX190">
        <v>-2</v>
      </c>
      <c r="BY190" s="2">
        <v>-4.7261000000000002E-11</v>
      </c>
      <c r="BZ190" s="2">
        <v>-2.2653000000000001E-12</v>
      </c>
      <c r="CA190" s="2">
        <v>-3.6775999999999999E-13</v>
      </c>
      <c r="CB190" s="2">
        <v>3.4094000000000003E-5</v>
      </c>
      <c r="CC190">
        <v>70.174000000000007</v>
      </c>
      <c r="CD190" s="2">
        <v>9.9999999999999995E-7</v>
      </c>
      <c r="CE190">
        <v>-2</v>
      </c>
      <c r="CH190" s="2">
        <v>-1.0588000000000001E-22</v>
      </c>
      <c r="CI190">
        <v>0.95408999999999999</v>
      </c>
      <c r="CJ190">
        <v>-2</v>
      </c>
      <c r="CK190" s="2">
        <v>-1.7977000000000001E-16</v>
      </c>
      <c r="CL190" s="2">
        <v>-1.4126E-17</v>
      </c>
      <c r="CM190" s="2">
        <v>-3.1159000000000001E-18</v>
      </c>
      <c r="CN190">
        <v>0</v>
      </c>
      <c r="CO190">
        <v>77.683999999999997</v>
      </c>
      <c r="CP190" s="2">
        <v>9.9999999999999995E-7</v>
      </c>
      <c r="CQ190">
        <v>-2</v>
      </c>
    </row>
    <row r="191" spans="4:95" x14ac:dyDescent="0.25">
      <c r="D191">
        <v>170</v>
      </c>
      <c r="E191">
        <v>85</v>
      </c>
      <c r="F191" s="2">
        <f>E191^2*$G$12/(4*$F$12*$E$12)</f>
        <v>4.8166666666666664</v>
      </c>
      <c r="G191">
        <f t="shared" si="25"/>
        <v>1.4254651287526343E-3</v>
      </c>
      <c r="H191" s="2">
        <f>$D$12/(4*PI()*$E$12)*G191</f>
        <v>2.6258081185891988E-4</v>
      </c>
      <c r="I191" s="1">
        <f t="shared" si="26"/>
        <v>-5.8000694444444436</v>
      </c>
      <c r="J191" s="1">
        <f t="shared" si="26"/>
        <v>6.208222479423867</v>
      </c>
      <c r="K191" s="1">
        <f t="shared" si="26"/>
        <v>-5.6068009267296794</v>
      </c>
      <c r="L191" s="1">
        <f t="shared" si="26"/>
        <v>4.3209745808663396</v>
      </c>
      <c r="M191" s="1">
        <f t="shared" si="26"/>
        <v>-2.8906519765517871</v>
      </c>
      <c r="N191" s="1">
        <f t="shared" si="26"/>
        <v>1.7048947371907477</v>
      </c>
      <c r="O191" s="1">
        <f t="shared" si="26"/>
        <v>-0.89817761805647967</v>
      </c>
      <c r="P191" s="1">
        <f t="shared" si="26"/>
        <v>0.42728120430999605</v>
      </c>
      <c r="Q191" s="1">
        <f t="shared" si="26"/>
        <v>-0.18522640206838328</v>
      </c>
      <c r="R191" s="1">
        <f t="shared" si="26"/>
        <v>7.3733374928047879E-2</v>
      </c>
      <c r="S191" s="1">
        <f t="shared" si="27"/>
        <v>-2.7129444316697244E-2</v>
      </c>
      <c r="T191" s="1">
        <f t="shared" si="27"/>
        <v>9.2785910148230812E-3</v>
      </c>
      <c r="U191" s="1">
        <f t="shared" si="27"/>
        <v>-2.9642573505689043E-3</v>
      </c>
      <c r="V191" s="1">
        <f t="shared" si="27"/>
        <v>8.8839890669642854E-4</v>
      </c>
      <c r="W191" s="1">
        <f t="shared" si="27"/>
        <v>-2.5072976956569122E-4</v>
      </c>
      <c r="X191" s="1">
        <f t="shared" si="27"/>
        <v>6.6861271884184324E-5</v>
      </c>
      <c r="Y191" s="1">
        <f t="shared" si="27"/>
        <v>-1.689760436044226E-5</v>
      </c>
      <c r="Z191" s="1">
        <f t="shared" si="27"/>
        <v>4.0582335126048306E-6</v>
      </c>
      <c r="AG191">
        <v>179</v>
      </c>
      <c r="AH191">
        <f t="shared" ca="1" si="21"/>
        <v>81.722999999999999</v>
      </c>
      <c r="AI191">
        <f t="shared" ca="1" si="22"/>
        <v>0</v>
      </c>
      <c r="AL191">
        <v>0</v>
      </c>
      <c r="AM191">
        <v>0.80656000000000005</v>
      </c>
      <c r="AN191">
        <v>-2.2587000000000002</v>
      </c>
      <c r="AO191" s="2">
        <v>-6.0450000000000002E-8</v>
      </c>
      <c r="AP191" s="2">
        <v>-1.7126000000000001E-9</v>
      </c>
      <c r="AQ191" s="2">
        <v>-5.2835000000000004E-10</v>
      </c>
      <c r="AR191">
        <v>0.25872000000000001</v>
      </c>
      <c r="AS191">
        <v>61.723999999999997</v>
      </c>
      <c r="AT191" s="2">
        <v>9.9999999999999995E-7</v>
      </c>
      <c r="AU191">
        <v>-2.2587000000000002</v>
      </c>
      <c r="AX191" s="2">
        <v>2.2736999999999999E-13</v>
      </c>
      <c r="AY191">
        <v>0.79598999999999998</v>
      </c>
      <c r="AZ191">
        <v>-2.2242999999999999</v>
      </c>
      <c r="BA191" s="2">
        <v>-5.3598000000000001E-8</v>
      </c>
      <c r="BB191" s="2">
        <v>-1.5135E-9</v>
      </c>
      <c r="BC191" s="2">
        <v>-4.0617E-10</v>
      </c>
      <c r="BD191">
        <v>0.2243</v>
      </c>
      <c r="BE191">
        <v>63.362000000000002</v>
      </c>
      <c r="BF191" s="2">
        <v>9.9999999999999995E-7</v>
      </c>
      <c r="BG191">
        <v>-2.2242999999999999</v>
      </c>
      <c r="BJ191">
        <v>0</v>
      </c>
      <c r="BK191">
        <v>0.91481999999999997</v>
      </c>
      <c r="BL191">
        <v>-2.0449000000000002</v>
      </c>
      <c r="BM191" s="2">
        <v>-2.0193999999999999E-8</v>
      </c>
      <c r="BN191" s="2">
        <v>-6.5185999999999996E-10</v>
      </c>
      <c r="BO191" s="2">
        <v>-5.2071999999999999E-11</v>
      </c>
      <c r="BP191">
        <v>4.4882999999999999E-2</v>
      </c>
      <c r="BQ191">
        <v>63.362000000000002</v>
      </c>
      <c r="BR191" s="2">
        <v>9.9999999999999995E-7</v>
      </c>
      <c r="BS191">
        <v>-2.0449000000000002</v>
      </c>
      <c r="BV191" s="2">
        <v>-5.5511E-17</v>
      </c>
      <c r="BW191">
        <v>0.95406000000000002</v>
      </c>
      <c r="BX191">
        <v>-2</v>
      </c>
      <c r="BY191" s="2">
        <v>-4.7263E-11</v>
      </c>
      <c r="BZ191" s="2">
        <v>-2.2654E-12</v>
      </c>
      <c r="CA191" s="2">
        <v>-3.6775999999999999E-13</v>
      </c>
      <c r="CB191" s="2">
        <v>3.4094000000000003E-5</v>
      </c>
      <c r="CC191">
        <v>70.174000000000007</v>
      </c>
      <c r="CD191" s="2">
        <v>9.9999999999999995E-7</v>
      </c>
      <c r="CE191">
        <v>-2</v>
      </c>
      <c r="CH191" s="2">
        <v>-5.2940000000000005E-23</v>
      </c>
      <c r="CI191">
        <v>0.95408999999999999</v>
      </c>
      <c r="CJ191">
        <v>-2</v>
      </c>
      <c r="CK191" s="2">
        <v>-5.1430999999999997E-17</v>
      </c>
      <c r="CL191" s="2">
        <v>-4.3243000000000002E-18</v>
      </c>
      <c r="CM191" s="2">
        <v>-8.4978999999999997E-19</v>
      </c>
      <c r="CN191">
        <v>0</v>
      </c>
      <c r="CO191">
        <v>81.722999999999999</v>
      </c>
      <c r="CP191" s="2">
        <v>9.9999999999999995E-7</v>
      </c>
      <c r="CQ191">
        <v>-2</v>
      </c>
    </row>
    <row r="192" spans="4:95" x14ac:dyDescent="0.25">
      <c r="D192">
        <v>171</v>
      </c>
      <c r="E192">
        <v>85.5</v>
      </c>
      <c r="F192" s="2">
        <f>E192^2*$G$12/(4*$F$12*$E$12)</f>
        <v>4.8734999999999991</v>
      </c>
      <c r="G192">
        <f t="shared" si="25"/>
        <v>1.33336538111406E-3</v>
      </c>
      <c r="H192" s="2">
        <f>$D$12/(4*PI()*$E$12)*G192</f>
        <v>2.4561538350915691E-4</v>
      </c>
      <c r="I192" s="1">
        <f t="shared" si="26"/>
        <v>-5.937750562499998</v>
      </c>
      <c r="J192" s="1">
        <f t="shared" si="26"/>
        <v>6.4305838591874966</v>
      </c>
      <c r="K192" s="1">
        <f t="shared" si="26"/>
        <v>-5.8761469570781735</v>
      </c>
      <c r="L192" s="1">
        <f t="shared" si="26"/>
        <v>4.5819843512512755</v>
      </c>
      <c r="M192" s="1">
        <f t="shared" si="26"/>
        <v>-3.1014306577532067</v>
      </c>
      <c r="N192" s="1">
        <f t="shared" si="26"/>
        <v>1.8507945686400307</v>
      </c>
      <c r="O192" s="1">
        <f t="shared" si="26"/>
        <v>-0.98654580174797357</v>
      </c>
      <c r="P192" s="1">
        <f t="shared" si="26"/>
        <v>0.47485737924135785</v>
      </c>
      <c r="Q192" s="1">
        <f t="shared" si="26"/>
        <v>-0.20827956939594813</v>
      </c>
      <c r="R192" s="1">
        <f t="shared" si="26"/>
        <v>8.3888469541417612E-2</v>
      </c>
      <c r="S192" s="1">
        <f t="shared" si="27"/>
        <v>-3.1230104301465868E-2</v>
      </c>
      <c r="T192" s="1">
        <f t="shared" si="27"/>
        <v>1.0807094436439802E-2</v>
      </c>
      <c r="U192" s="1">
        <f t="shared" si="27"/>
        <v>-3.4933105692237843E-3</v>
      </c>
      <c r="V192" s="1">
        <f t="shared" si="27"/>
        <v>1.0593114970114204E-3</v>
      </c>
      <c r="W192" s="1">
        <f t="shared" si="27"/>
        <v>-3.0249343246202082E-4</v>
      </c>
      <c r="X192" s="1">
        <f t="shared" si="27"/>
        <v>8.1616705500548551E-5</v>
      </c>
      <c r="Y192" s="1">
        <f t="shared" si="27"/>
        <v>-2.0870071735702768E-5</v>
      </c>
      <c r="Z192" s="1">
        <f t="shared" si="27"/>
        <v>5.0714274317757707E-6</v>
      </c>
      <c r="AG192">
        <v>180</v>
      </c>
      <c r="AH192">
        <f t="shared" ca="1" si="21"/>
        <v>85.962999999999994</v>
      </c>
      <c r="AI192">
        <f t="shared" ca="1" si="22"/>
        <v>0</v>
      </c>
      <c r="AL192">
        <v>0</v>
      </c>
      <c r="AM192">
        <v>0.79679999999999995</v>
      </c>
      <c r="AN192">
        <v>-2.2465999999999999</v>
      </c>
      <c r="AO192" s="2">
        <v>-5.7560000000000001E-8</v>
      </c>
      <c r="AP192" s="2">
        <v>-1.6130999999999999E-9</v>
      </c>
      <c r="AQ192" s="2">
        <v>-4.8551999999999999E-10</v>
      </c>
      <c r="AR192">
        <v>0.24654999999999999</v>
      </c>
      <c r="AS192">
        <v>63.362000000000002</v>
      </c>
      <c r="AT192" s="2">
        <v>9.9999999999999995E-7</v>
      </c>
      <c r="AU192">
        <v>-2.2465999999999999</v>
      </c>
      <c r="AX192">
        <v>0</v>
      </c>
      <c r="AY192">
        <v>0.78908</v>
      </c>
      <c r="AZ192">
        <v>-2.2149999999999999</v>
      </c>
      <c r="BA192" s="2">
        <v>-5.1422000000000002E-8</v>
      </c>
      <c r="BB192" s="2">
        <v>-1.3964000000000001E-9</v>
      </c>
      <c r="BC192" s="2">
        <v>-3.7033E-10</v>
      </c>
      <c r="BD192">
        <v>0.21496000000000001</v>
      </c>
      <c r="BE192">
        <v>64.790000000000006</v>
      </c>
      <c r="BF192" s="2">
        <v>9.9999999999999995E-7</v>
      </c>
      <c r="BG192">
        <v>-2.2149999999999999</v>
      </c>
      <c r="BJ192">
        <v>0</v>
      </c>
      <c r="BK192">
        <v>0.91471000000000002</v>
      </c>
      <c r="BL192">
        <v>-2.0442999999999998</v>
      </c>
      <c r="BM192" s="2">
        <v>-1.9910000000000001E-8</v>
      </c>
      <c r="BN192" s="2">
        <v>-6.4062999999999999E-10</v>
      </c>
      <c r="BO192" s="2">
        <v>-5.1564000000000003E-11</v>
      </c>
      <c r="BP192">
        <v>4.4281000000000001E-2</v>
      </c>
      <c r="BQ192">
        <v>63.655999999999999</v>
      </c>
      <c r="BR192" s="2">
        <v>9.9999999999999995E-7</v>
      </c>
      <c r="BS192">
        <v>-2.0442999999999998</v>
      </c>
      <c r="BV192" s="2">
        <v>-5.5511E-17</v>
      </c>
      <c r="BW192">
        <v>0.95406000000000002</v>
      </c>
      <c r="BX192">
        <v>-2</v>
      </c>
      <c r="BY192" s="2">
        <v>-4.7261000000000002E-11</v>
      </c>
      <c r="BZ192" s="2">
        <v>-2.2653000000000001E-12</v>
      </c>
      <c r="CA192" s="2">
        <v>-3.6775999999999999E-13</v>
      </c>
      <c r="CB192" s="2">
        <v>3.4094000000000003E-5</v>
      </c>
      <c r="CC192">
        <v>70.174000000000007</v>
      </c>
      <c r="CD192" s="2">
        <v>9.9999999999999995E-7</v>
      </c>
      <c r="CE192">
        <v>-2</v>
      </c>
      <c r="CH192" s="2">
        <v>6.6174000000000002E-24</v>
      </c>
      <c r="CI192">
        <v>0.95408999999999999</v>
      </c>
      <c r="CJ192">
        <v>-2</v>
      </c>
      <c r="CK192" s="2">
        <v>-1.7111000000000001E-17</v>
      </c>
      <c r="CL192" s="2">
        <v>-1.9285000000000002E-18</v>
      </c>
      <c r="CM192" s="2">
        <v>-2.9544999999999999E-19</v>
      </c>
      <c r="CN192">
        <v>0</v>
      </c>
      <c r="CO192">
        <v>85.962999999999994</v>
      </c>
      <c r="CP192" s="2">
        <v>9.9999999999999995E-7</v>
      </c>
      <c r="CQ192">
        <v>-2</v>
      </c>
    </row>
    <row r="193" spans="4:95" x14ac:dyDescent="0.25">
      <c r="D193">
        <v>172</v>
      </c>
      <c r="E193">
        <v>86</v>
      </c>
      <c r="F193" s="2">
        <f>E193^2*$G$12/(4*$F$12*$E$12)</f>
        <v>4.9306666666666663</v>
      </c>
      <c r="G193">
        <f t="shared" si="25"/>
        <v>1.2469382226245607E-3</v>
      </c>
      <c r="H193" s="2">
        <f>$D$12/(4*PI()*$E$12)*G193</f>
        <v>2.2969488641310309E-4</v>
      </c>
      <c r="I193" s="1">
        <f t="shared" si="26"/>
        <v>-6.0778684444444435</v>
      </c>
      <c r="J193" s="1">
        <f t="shared" si="26"/>
        <v>6.6595429652016449</v>
      </c>
      <c r="K193" s="1">
        <f t="shared" si="26"/>
        <v>-6.1567474713289201</v>
      </c>
      <c r="L193" s="1">
        <f t="shared" si="26"/>
        <v>4.8570991251145275</v>
      </c>
      <c r="M193" s="1">
        <f t="shared" si="26"/>
        <v>-3.3262134379025032</v>
      </c>
      <c r="N193" s="1">
        <f t="shared" si="26"/>
        <v>2.0082183336103605</v>
      </c>
      <c r="O193" s="1">
        <f t="shared" si="26"/>
        <v>-1.0830154121632871</v>
      </c>
      <c r="P193" s="1">
        <f t="shared" si="26"/>
        <v>0.52740622145578087</v>
      </c>
      <c r="Q193" s="1">
        <f t="shared" si="26"/>
        <v>-0.23404178483321725</v>
      </c>
      <c r="R193" s="1">
        <f t="shared" si="26"/>
        <v>9.5370415461513772E-2</v>
      </c>
      <c r="S193" s="1">
        <f t="shared" si="27"/>
        <v>-3.5921090371698675E-2</v>
      </c>
      <c r="T193" s="1">
        <f t="shared" si="27"/>
        <v>1.2576207545045367E-2</v>
      </c>
      <c r="U193" s="1">
        <f t="shared" si="27"/>
        <v>-4.1128476293912303E-3</v>
      </c>
      <c r="V193" s="1">
        <f t="shared" si="27"/>
        <v>1.2618094664820316E-3</v>
      </c>
      <c r="W193" s="1">
        <f t="shared" si="27"/>
        <v>-3.6454464117582431E-4</v>
      </c>
      <c r="X193" s="1">
        <f t="shared" si="27"/>
        <v>9.9512698173431007E-5</v>
      </c>
      <c r="Y193" s="1">
        <f t="shared" si="27"/>
        <v>-2.5744713100291825E-5</v>
      </c>
      <c r="Z193" s="1">
        <f t="shared" si="27"/>
        <v>6.329348412955955E-6</v>
      </c>
      <c r="AG193">
        <v>181</v>
      </c>
      <c r="AH193">
        <f t="shared" ca="1" si="21"/>
        <v>90.415999999999997</v>
      </c>
      <c r="AI193">
        <f t="shared" ca="1" si="22"/>
        <v>0</v>
      </c>
      <c r="AL193">
        <v>0</v>
      </c>
      <c r="AM193">
        <v>0.78798000000000001</v>
      </c>
      <c r="AN193">
        <v>-2.2355</v>
      </c>
      <c r="AO193" s="2">
        <v>-5.5068000000000001E-8</v>
      </c>
      <c r="AP193" s="2">
        <v>-1.4765E-9</v>
      </c>
      <c r="AQ193" s="2">
        <v>-4.4597999999999999E-10</v>
      </c>
      <c r="AR193">
        <v>0.23555000000000001</v>
      </c>
      <c r="AS193">
        <v>64.927000000000007</v>
      </c>
      <c r="AT193" s="2">
        <v>9.9999999999999995E-7</v>
      </c>
      <c r="AU193">
        <v>-2.2355</v>
      </c>
      <c r="AX193">
        <v>0</v>
      </c>
      <c r="AY193">
        <v>0.79962999999999995</v>
      </c>
      <c r="AZ193">
        <v>-2.2025999999999999</v>
      </c>
      <c r="BA193" s="2">
        <v>-5.0662000000000001E-8</v>
      </c>
      <c r="BB193" s="2">
        <v>-1.3267E-9</v>
      </c>
      <c r="BC193" s="2">
        <v>-3.4244000000000001E-10</v>
      </c>
      <c r="BD193">
        <v>0.20258000000000001</v>
      </c>
      <c r="BE193">
        <v>66.685000000000002</v>
      </c>
      <c r="BF193" s="2">
        <v>9.9999999999999995E-7</v>
      </c>
      <c r="BG193">
        <v>-2.2025999999999999</v>
      </c>
      <c r="BJ193">
        <v>0</v>
      </c>
      <c r="BK193">
        <v>0.92117000000000004</v>
      </c>
      <c r="BL193">
        <v>-2.0381</v>
      </c>
      <c r="BM193" s="2">
        <v>-1.7407000000000002E-8</v>
      </c>
      <c r="BN193" s="2">
        <v>-5.4033000000000004E-10</v>
      </c>
      <c r="BO193" s="2">
        <v>-4.3359999999999999E-11</v>
      </c>
      <c r="BP193">
        <v>3.8088999999999998E-2</v>
      </c>
      <c r="BQ193">
        <v>66.685000000000002</v>
      </c>
      <c r="BR193" s="2">
        <v>9.9999999999999995E-7</v>
      </c>
      <c r="BS193">
        <v>-2.0381</v>
      </c>
      <c r="BV193" s="2">
        <v>0</v>
      </c>
      <c r="BW193">
        <v>0.95406000000000002</v>
      </c>
      <c r="BX193">
        <v>-2</v>
      </c>
      <c r="BY193" s="2">
        <v>-4.726E-11</v>
      </c>
      <c r="BZ193" s="2">
        <v>-2.2652000000000001E-12</v>
      </c>
      <c r="CA193" s="2">
        <v>-3.6775999999999999E-13</v>
      </c>
      <c r="CB193" s="2">
        <v>3.4094000000000003E-5</v>
      </c>
      <c r="CC193">
        <v>70.174000000000007</v>
      </c>
      <c r="CD193" s="2">
        <v>9.9999999999999995E-7</v>
      </c>
      <c r="CE193">
        <v>-2</v>
      </c>
      <c r="CH193">
        <v>0</v>
      </c>
      <c r="CI193">
        <v>0.95408999999999999</v>
      </c>
      <c r="CJ193">
        <v>-2</v>
      </c>
      <c r="CK193" s="2">
        <v>-5.9097999999999999E-18</v>
      </c>
      <c r="CL193" s="2">
        <v>-3.9966000000000001E-19</v>
      </c>
      <c r="CM193" s="2">
        <v>-8.2590999999999998E-20</v>
      </c>
      <c r="CN193">
        <v>0</v>
      </c>
      <c r="CO193">
        <v>90.415999999999997</v>
      </c>
      <c r="CP193" s="2">
        <v>9.9999999999999995E-7</v>
      </c>
      <c r="CQ193">
        <v>-2</v>
      </c>
    </row>
    <row r="194" spans="4:95" x14ac:dyDescent="0.25">
      <c r="D194">
        <v>173</v>
      </c>
      <c r="E194">
        <v>86.5</v>
      </c>
      <c r="F194" s="2">
        <f>E194^2*$G$12/(4*$F$12*$E$12)</f>
        <v>4.9881666666666664</v>
      </c>
      <c r="G194">
        <f t="shared" si="25"/>
        <v>1.1658779202572411E-3</v>
      </c>
      <c r="H194" s="2">
        <f>$D$12/(4*PI()*$E$12)*G194</f>
        <v>2.1476300237342419E-4</v>
      </c>
      <c r="I194" s="1">
        <f t="shared" si="26"/>
        <v>-6.2204516736111106</v>
      </c>
      <c r="J194" s="1">
        <f t="shared" si="26"/>
        <v>6.8952554866484048</v>
      </c>
      <c r="K194" s="1">
        <f t="shared" si="26"/>
        <v>-6.4490031706218778</v>
      </c>
      <c r="L194" s="1">
        <f t="shared" si="26"/>
        <v>5.1469924238277907</v>
      </c>
      <c r="M194" s="1">
        <f t="shared" si="26"/>
        <v>-3.5658411169616193</v>
      </c>
      <c r="N194" s="1">
        <f t="shared" si="26"/>
        <v>2.1780011997866184</v>
      </c>
      <c r="O194" s="1">
        <f t="shared" si="26"/>
        <v>-1.188275482705458</v>
      </c>
      <c r="P194" s="1">
        <f t="shared" si="26"/>
        <v>0.58541394110109712</v>
      </c>
      <c r="Q194" s="1">
        <f t="shared" si="26"/>
        <v>-0.26281280764822107</v>
      </c>
      <c r="R194" s="1">
        <f t="shared" si="26"/>
        <v>0.10834331294908549</v>
      </c>
      <c r="S194" s="1">
        <f t="shared" si="27"/>
        <v>-4.1283191140954835E-2</v>
      </c>
      <c r="T194" s="1">
        <f t="shared" si="27"/>
        <v>1.4622066599498666E-2</v>
      </c>
      <c r="U194" s="1">
        <f t="shared" si="27"/>
        <v>-4.8376784067458685E-3</v>
      </c>
      <c r="V194" s="1">
        <f t="shared" si="27"/>
        <v>1.5014935396273773E-3</v>
      </c>
      <c r="W194" s="1">
        <f t="shared" si="27"/>
        <v>-4.388496108155056E-4</v>
      </c>
      <c r="X194" s="1">
        <f t="shared" si="27"/>
        <v>1.2119335642073601E-4</v>
      </c>
      <c r="Y194" s="1">
        <f t="shared" si="27"/>
        <v>-3.1719306272312517E-5</v>
      </c>
      <c r="Z194" s="1">
        <f t="shared" si="27"/>
        <v>7.8891450201443884E-6</v>
      </c>
      <c r="AG194">
        <v>182</v>
      </c>
      <c r="AH194">
        <f t="shared" ca="1" si="21"/>
        <v>95.090999999999994</v>
      </c>
      <c r="AI194">
        <f t="shared" ca="1" si="22"/>
        <v>0</v>
      </c>
      <c r="AL194" s="2">
        <v>-2.2736999999999999E-13</v>
      </c>
      <c r="AM194">
        <v>0.79622999999999999</v>
      </c>
      <c r="AN194">
        <v>-2.2231999999999998</v>
      </c>
      <c r="AO194" s="2">
        <v>-5.4383999999999999E-8</v>
      </c>
      <c r="AP194" s="2">
        <v>-1.4109E-9</v>
      </c>
      <c r="AQ194" s="2">
        <v>-4.2058000000000001E-10</v>
      </c>
      <c r="AR194">
        <v>0.22319</v>
      </c>
      <c r="AS194">
        <v>66.685000000000002</v>
      </c>
      <c r="AT194" s="2">
        <v>9.9999999999999995E-7</v>
      </c>
      <c r="AU194">
        <v>-2.2231999999999998</v>
      </c>
      <c r="AX194" s="2">
        <v>-2.2736999999999999E-13</v>
      </c>
      <c r="AY194">
        <v>0.79962999999999995</v>
      </c>
      <c r="AZ194">
        <v>-2.2025999999999999</v>
      </c>
      <c r="BA194" s="2">
        <v>-5.0662000000000001E-8</v>
      </c>
      <c r="BB194" s="2">
        <v>-1.3267E-9</v>
      </c>
      <c r="BC194" s="2">
        <v>-3.4244000000000001E-10</v>
      </c>
      <c r="BD194">
        <v>0.20258000000000001</v>
      </c>
      <c r="BE194">
        <v>66.685000000000002</v>
      </c>
      <c r="BF194" s="2">
        <v>9.9999999999999995E-7</v>
      </c>
      <c r="BG194">
        <v>-2.2025999999999999</v>
      </c>
      <c r="BJ194">
        <v>0</v>
      </c>
      <c r="BK194">
        <v>0.92117000000000004</v>
      </c>
      <c r="BL194">
        <v>-2.0381</v>
      </c>
      <c r="BM194" s="2">
        <v>-1.7407000000000002E-8</v>
      </c>
      <c r="BN194" s="2">
        <v>-5.4033000000000004E-10</v>
      </c>
      <c r="BO194" s="2">
        <v>-4.3359999999999999E-11</v>
      </c>
      <c r="BP194">
        <v>3.8088999999999998E-2</v>
      </c>
      <c r="BQ194">
        <v>66.685000000000002</v>
      </c>
      <c r="BR194" s="2">
        <v>9.9999999999999995E-7</v>
      </c>
      <c r="BS194">
        <v>-2.0381</v>
      </c>
      <c r="BV194" s="2">
        <v>2.7755999999999999E-17</v>
      </c>
      <c r="BW194">
        <v>0.95406999999999997</v>
      </c>
      <c r="BX194">
        <v>-2</v>
      </c>
      <c r="BY194" s="2">
        <v>-2.8983E-11</v>
      </c>
      <c r="BZ194" s="2">
        <v>-1.6751E-12</v>
      </c>
      <c r="CA194" s="2">
        <v>-2.2511000000000001E-13</v>
      </c>
      <c r="CB194" s="2">
        <v>2.0265999999999999E-5</v>
      </c>
      <c r="CC194">
        <v>73.837000000000003</v>
      </c>
      <c r="CD194" s="2">
        <v>9.9999999999999995E-7</v>
      </c>
      <c r="CE194">
        <v>-2</v>
      </c>
      <c r="CH194" s="2">
        <v>4.1359E-25</v>
      </c>
      <c r="CI194">
        <v>0.95408999999999999</v>
      </c>
      <c r="CJ194">
        <v>-2</v>
      </c>
      <c r="CK194" s="2">
        <v>-1.3375E-18</v>
      </c>
      <c r="CL194" s="2">
        <v>-1.299E-19</v>
      </c>
      <c r="CM194" s="2">
        <v>-7.6939999999999998E-20</v>
      </c>
      <c r="CN194">
        <v>0</v>
      </c>
      <c r="CO194">
        <v>95.090999999999994</v>
      </c>
      <c r="CP194" s="2">
        <v>9.9999999999999995E-7</v>
      </c>
      <c r="CQ194">
        <v>-2</v>
      </c>
    </row>
    <row r="195" spans="4:95" x14ac:dyDescent="0.25">
      <c r="D195">
        <v>174</v>
      </c>
      <c r="E195">
        <v>87</v>
      </c>
      <c r="F195" s="2">
        <f>E195^2*$G$12/(4*$F$12*$E$12)</f>
        <v>5.0459999999999994</v>
      </c>
      <c r="G195">
        <f t="shared" si="25"/>
        <v>1.0898980879114895E-3</v>
      </c>
      <c r="H195" s="2">
        <f>$D$12/(4*PI()*$E$12)*G195</f>
        <v>2.0076697703416509E-4</v>
      </c>
      <c r="I195" s="1">
        <f t="shared" si="26"/>
        <v>-6.3655289999999987</v>
      </c>
      <c r="J195" s="1">
        <f t="shared" si="26"/>
        <v>7.1378798519999975</v>
      </c>
      <c r="K195" s="1">
        <f t="shared" si="26"/>
        <v>-6.7533265749734968</v>
      </c>
      <c r="L195" s="1">
        <f t="shared" si="26"/>
        <v>5.4523657435706019</v>
      </c>
      <c r="M195" s="1">
        <f t="shared" si="26"/>
        <v>-3.8211996586190633</v>
      </c>
      <c r="N195" s="1">
        <f t="shared" si="26"/>
        <v>2.3610334870275662</v>
      </c>
      <c r="O195" s="1">
        <f t="shared" si="26"/>
        <v>-1.3030691379498074</v>
      </c>
      <c r="P195" s="1">
        <f t="shared" si="26"/>
        <v>0.64941104889824475</v>
      </c>
      <c r="Q195" s="1">
        <f t="shared" si="26"/>
        <v>-0.29492353374664887</v>
      </c>
      <c r="R195" s="1">
        <f t="shared" si="26"/>
        <v>0.12299042572608179</v>
      </c>
      <c r="S195" s="1">
        <f t="shared" si="27"/>
        <v>-4.7407684516332607E-2</v>
      </c>
      <c r="T195" s="1">
        <f t="shared" si="27"/>
        <v>1.6985976999011668E-2</v>
      </c>
      <c r="U195" s="1">
        <f t="shared" si="27"/>
        <v>-5.6849291794957508E-3</v>
      </c>
      <c r="V195" s="1">
        <f t="shared" si="27"/>
        <v>1.7849161642502125E-3</v>
      </c>
      <c r="W195" s="1">
        <f t="shared" si="27"/>
        <v>-5.27735564344135E-4</v>
      </c>
      <c r="X195" s="1">
        <f t="shared" si="27"/>
        <v>1.4742996028680995E-4</v>
      </c>
      <c r="Y195" s="1">
        <f t="shared" si="27"/>
        <v>-3.903344707815781E-5</v>
      </c>
      <c r="Z195" s="1">
        <f t="shared" si="27"/>
        <v>9.8208585352213775E-6</v>
      </c>
      <c r="AG195">
        <v>183</v>
      </c>
      <c r="AH195">
        <f t="shared" ca="1" si="21"/>
        <v>95.090999999999994</v>
      </c>
      <c r="AI195">
        <f t="shared" ca="1" si="22"/>
        <v>0</v>
      </c>
      <c r="AL195">
        <v>0</v>
      </c>
      <c r="AM195">
        <v>0.79622999999999999</v>
      </c>
      <c r="AN195">
        <v>-2.2231999999999998</v>
      </c>
      <c r="AO195" s="2">
        <v>-5.4383999999999999E-8</v>
      </c>
      <c r="AP195" s="2">
        <v>-1.4109E-9</v>
      </c>
      <c r="AQ195" s="2">
        <v>-4.2058000000000001E-10</v>
      </c>
      <c r="AR195">
        <v>0.22319</v>
      </c>
      <c r="AS195">
        <v>66.685000000000002</v>
      </c>
      <c r="AT195" s="2">
        <v>9.9999999999999995E-7</v>
      </c>
      <c r="AU195">
        <v>-2.2231999999999998</v>
      </c>
      <c r="AX195">
        <v>0</v>
      </c>
      <c r="AY195">
        <v>0.81162999999999996</v>
      </c>
      <c r="AZ195">
        <v>-2.1892</v>
      </c>
      <c r="BA195" s="2">
        <v>-4.9841999999999997E-8</v>
      </c>
      <c r="BB195" s="2">
        <v>-1.2273999999999999E-9</v>
      </c>
      <c r="BC195" s="2">
        <v>-3.1461000000000001E-10</v>
      </c>
      <c r="BD195">
        <v>0.18922</v>
      </c>
      <c r="BE195">
        <v>68.853999999999999</v>
      </c>
      <c r="BF195" s="2">
        <v>9.9999999999999995E-7</v>
      </c>
      <c r="BG195">
        <v>-2.1892</v>
      </c>
      <c r="BJ195" s="2">
        <v>-5.6842999999999997E-14</v>
      </c>
      <c r="BK195">
        <v>0.92669000000000001</v>
      </c>
      <c r="BL195">
        <v>-2.0324</v>
      </c>
      <c r="BM195" s="2">
        <v>-1.5131999999999999E-8</v>
      </c>
      <c r="BN195" s="2">
        <v>-4.3608000000000001E-10</v>
      </c>
      <c r="BO195" s="2">
        <v>-3.7254000000000003E-11</v>
      </c>
      <c r="BP195">
        <v>3.2379999999999999E-2</v>
      </c>
      <c r="BQ195">
        <v>69.947999999999993</v>
      </c>
      <c r="BR195" s="2">
        <v>9.9999999999999995E-7</v>
      </c>
      <c r="BS195">
        <v>-2.0324</v>
      </c>
      <c r="BV195" s="2">
        <v>-2.7755999999999999E-17</v>
      </c>
      <c r="BW195">
        <v>0.95406999999999997</v>
      </c>
      <c r="BX195">
        <v>-2</v>
      </c>
      <c r="BY195" s="2">
        <v>-2.8983E-11</v>
      </c>
      <c r="BZ195" s="2">
        <v>-1.6751E-12</v>
      </c>
      <c r="CA195" s="2">
        <v>-2.2511000000000001E-13</v>
      </c>
      <c r="CB195" s="2">
        <v>2.0265999999999999E-5</v>
      </c>
      <c r="CC195">
        <v>73.837000000000003</v>
      </c>
      <c r="CD195" s="2">
        <v>9.9999999999999995E-7</v>
      </c>
      <c r="CE195">
        <v>-2</v>
      </c>
      <c r="CH195">
        <v>0</v>
      </c>
      <c r="CI195">
        <v>0.95408999999999999</v>
      </c>
      <c r="CJ195">
        <v>-2</v>
      </c>
      <c r="CK195" s="2">
        <v>-1.3375E-18</v>
      </c>
      <c r="CL195" s="2">
        <v>-1.299E-19</v>
      </c>
      <c r="CM195" s="2">
        <v>-7.6939999999999998E-20</v>
      </c>
      <c r="CN195">
        <v>0</v>
      </c>
      <c r="CO195">
        <v>95.090999999999994</v>
      </c>
      <c r="CP195" s="2">
        <v>9.9999999999999995E-7</v>
      </c>
      <c r="CQ195">
        <v>-2</v>
      </c>
    </row>
    <row r="196" spans="4:95" x14ac:dyDescent="0.25">
      <c r="D196">
        <v>175</v>
      </c>
      <c r="E196">
        <v>87.5</v>
      </c>
      <c r="F196" s="2">
        <f>E196^2*$G$12/(4*$F$12*$E$12)</f>
        <v>5.1041666666666661</v>
      </c>
      <c r="G196">
        <f t="shared" si="25"/>
        <v>1.0187316062011398E-3</v>
      </c>
      <c r="H196" s="2">
        <f>$D$12/(4*PI()*$E$12)*G196</f>
        <v>1.8765760510515919E-4</v>
      </c>
      <c r="I196" s="1">
        <f t="shared" si="26"/>
        <v>-6.5131293402777759</v>
      </c>
      <c r="J196" s="1">
        <f t="shared" si="26"/>
        <v>7.3875772609632167</v>
      </c>
      <c r="K196" s="1">
        <f t="shared" si="26"/>
        <v>-7.0701423005312023</v>
      </c>
      <c r="L196" s="1">
        <f t="shared" si="26"/>
        <v>5.7739495454338146</v>
      </c>
      <c r="M196" s="1">
        <f t="shared" si="26"/>
        <v>-4.0932223340025589</v>
      </c>
      <c r="N196" s="1">
        <f t="shared" si="26"/>
        <v>2.5582639587515987</v>
      </c>
      <c r="O196" s="1">
        <f t="shared" si="26"/>
        <v>-1.4281974899931613</v>
      </c>
      <c r="P196" s="1">
        <f t="shared" si="26"/>
        <v>0.71997610092247832</v>
      </c>
      <c r="Q196" s="1">
        <f t="shared" si="26"/>
        <v>-0.33073902136126343</v>
      </c>
      <c r="R196" s="1">
        <f t="shared" si="26"/>
        <v>0.13951628828083595</v>
      </c>
      <c r="S196" s="1">
        <f t="shared" si="27"/>
        <v>-5.4397626868757647E-2</v>
      </c>
      <c r="T196" s="1">
        <f t="shared" si="27"/>
        <v>1.9715116246813047E-2</v>
      </c>
      <c r="U196" s="1">
        <f t="shared" si="27"/>
        <v>-6.6743883127231667E-3</v>
      </c>
      <c r="V196" s="1">
        <f t="shared" si="27"/>
        <v>2.1197362882074498E-3</v>
      </c>
      <c r="W196" s="1">
        <f t="shared" si="27"/>
        <v>-6.3395433424172983E-4</v>
      </c>
      <c r="X196" s="1">
        <f t="shared" si="27"/>
        <v>1.7914511175227659E-4</v>
      </c>
      <c r="Y196" s="1">
        <f t="shared" si="27"/>
        <v>-4.7977069859068405E-5</v>
      </c>
      <c r="Z196" s="1">
        <f t="shared" si="27"/>
        <v>1.2210230729368169E-5</v>
      </c>
      <c r="AG196">
        <v>184</v>
      </c>
      <c r="AH196">
        <f t="shared" ca="1" si="21"/>
        <v>100</v>
      </c>
      <c r="AI196">
        <f t="shared" ca="1" si="22"/>
        <v>0</v>
      </c>
      <c r="AL196" s="2">
        <v>-2.2736999999999999E-13</v>
      </c>
      <c r="AM196">
        <v>0.80647000000000002</v>
      </c>
      <c r="AN196">
        <v>-2.2097000000000002</v>
      </c>
      <c r="AO196" s="2">
        <v>-5.3681999999999997E-8</v>
      </c>
      <c r="AP196" s="2">
        <v>-1.3169000000000001E-9</v>
      </c>
      <c r="AQ196" s="2">
        <v>-3.9314E-10</v>
      </c>
      <c r="AR196">
        <v>0.2097</v>
      </c>
      <c r="AS196">
        <v>68.710999999999999</v>
      </c>
      <c r="AT196" s="2">
        <v>9.9999999999999995E-7</v>
      </c>
      <c r="AU196">
        <v>-2.2097000000000002</v>
      </c>
      <c r="AX196">
        <v>0</v>
      </c>
      <c r="AY196">
        <v>0.80669000000000002</v>
      </c>
      <c r="AZ196">
        <v>-2.1810999999999998</v>
      </c>
      <c r="BA196" s="2">
        <v>-4.8166000000000003E-8</v>
      </c>
      <c r="BB196" s="2">
        <v>-1.1160999999999999E-9</v>
      </c>
      <c r="BC196" s="2">
        <v>-2.8732999999999998E-10</v>
      </c>
      <c r="BD196">
        <v>0.18107999999999999</v>
      </c>
      <c r="BE196">
        <v>70.174000000000007</v>
      </c>
      <c r="BF196" s="2">
        <v>9.9999999999999995E-7</v>
      </c>
      <c r="BG196">
        <v>-2.1810999999999998</v>
      </c>
      <c r="BJ196" s="2">
        <v>-5.6842999999999997E-14</v>
      </c>
      <c r="BK196">
        <v>0.92662999999999995</v>
      </c>
      <c r="BL196">
        <v>-2.032</v>
      </c>
      <c r="BM196" s="2">
        <v>-1.4952E-8</v>
      </c>
      <c r="BN196" s="2">
        <v>-4.2797000000000002E-10</v>
      </c>
      <c r="BO196" s="2">
        <v>-3.7049999999999997E-11</v>
      </c>
      <c r="BP196">
        <v>3.1985E-2</v>
      </c>
      <c r="BQ196">
        <v>70.174000000000007</v>
      </c>
      <c r="BR196" s="2">
        <v>9.9999999999999995E-7</v>
      </c>
      <c r="BS196">
        <v>-2.032</v>
      </c>
      <c r="BV196" s="2">
        <v>-2.7755999999999999E-17</v>
      </c>
      <c r="BW196">
        <v>0.95406999999999997</v>
      </c>
      <c r="BX196">
        <v>-2</v>
      </c>
      <c r="BY196" s="2">
        <v>-2.8982000000000001E-11</v>
      </c>
      <c r="BZ196" s="2">
        <v>-1.6751E-12</v>
      </c>
      <c r="CA196" s="2">
        <v>-2.2511000000000001E-13</v>
      </c>
      <c r="CB196" s="2">
        <v>2.0265999999999999E-5</v>
      </c>
      <c r="CC196">
        <v>73.837999999999994</v>
      </c>
      <c r="CD196" s="2">
        <v>9.9999999999999995E-7</v>
      </c>
      <c r="CE196">
        <v>-2</v>
      </c>
      <c r="CH196">
        <v>0</v>
      </c>
      <c r="CI196">
        <v>0.95408999999999999</v>
      </c>
      <c r="CJ196">
        <v>-2</v>
      </c>
      <c r="CK196" s="2">
        <v>-6.4975999999999998E-19</v>
      </c>
      <c r="CL196" s="2">
        <v>-5.3044000000000002E-20</v>
      </c>
      <c r="CM196" s="2">
        <v>-2.2569999999999998E-19</v>
      </c>
      <c r="CN196">
        <v>0</v>
      </c>
      <c r="CO196">
        <v>100</v>
      </c>
      <c r="CP196" s="2">
        <v>9.9999999999999995E-7</v>
      </c>
      <c r="CQ196">
        <v>-2</v>
      </c>
    </row>
    <row r="197" spans="4:95" x14ac:dyDescent="0.25">
      <c r="D197">
        <v>176</v>
      </c>
      <c r="E197">
        <v>88</v>
      </c>
      <c r="F197" s="2">
        <f>E197^2*$G$12/(4*$F$12*$E$12)</f>
        <v>5.1626666666666656</v>
      </c>
      <c r="G197">
        <f t="shared" si="25"/>
        <v>9.5213071901101287E-4</v>
      </c>
      <c r="H197" s="2">
        <f>$D$12/(4*PI()*$E$12)*G197</f>
        <v>1.7538924814842956E-4</v>
      </c>
      <c r="I197" s="1">
        <f t="shared" si="26"/>
        <v>-6.6632817777777751</v>
      </c>
      <c r="J197" s="1">
        <f t="shared" si="26"/>
        <v>7.644511716609049</v>
      </c>
      <c r="K197" s="1">
        <f t="shared" si="26"/>
        <v>-7.3998873416775579</v>
      </c>
      <c r="L197" s="1">
        <f t="shared" si="26"/>
        <v>6.1125042745547722</v>
      </c>
      <c r="M197" s="1">
        <f t="shared" si="26"/>
        <v>-4.3828919539029769</v>
      </c>
      <c r="N197" s="1">
        <f t="shared" si="26"/>
        <v>2.7707032890632366</v>
      </c>
      <c r="O197" s="1">
        <f t="shared" si="26"/>
        <v>-1.5645237905577072</v>
      </c>
      <c r="P197" s="1">
        <f t="shared" si="26"/>
        <v>0.79773973557721023</v>
      </c>
      <c r="Q197" s="1">
        <f t="shared" si="26"/>
        <v>-0.3706617907385949</v>
      </c>
      <c r="R197" s="1">
        <f t="shared" si="26"/>
        <v>0.15814903071513378</v>
      </c>
      <c r="S197" s="1">
        <f t="shared" si="27"/>
        <v>-6.2369291816842386E-2</v>
      </c>
      <c r="T197" s="1">
        <f t="shared" si="27"/>
        <v>2.2863327613236794E-2</v>
      </c>
      <c r="U197" s="1">
        <f t="shared" si="27"/>
        <v>-7.8289010798631778E-3</v>
      </c>
      <c r="V197" s="1">
        <f t="shared" si="27"/>
        <v>2.5148981910353961E-3</v>
      </c>
      <c r="W197" s="1">
        <f t="shared" si="27"/>
        <v>-7.607567027882071E-4</v>
      </c>
      <c r="X197" s="1">
        <f t="shared" si="27"/>
        <v>2.1744128835587083E-4</v>
      </c>
      <c r="Y197" s="1">
        <f t="shared" si="27"/>
        <v>-5.8900639361056945E-5</v>
      </c>
      <c r="Z197" s="1">
        <f t="shared" si="27"/>
        <v>1.5162101425330467E-5</v>
      </c>
      <c r="AG197">
        <v>185</v>
      </c>
      <c r="AH197">
        <f t="shared" ca="1" si="21"/>
        <v>0</v>
      </c>
      <c r="AI197">
        <f t="shared" ca="1" si="22"/>
        <v>0</v>
      </c>
      <c r="AL197" s="2">
        <v>2.2736999999999999E-13</v>
      </c>
      <c r="AM197">
        <v>0.79996999999999996</v>
      </c>
      <c r="AN197">
        <v>-2.2000000000000002</v>
      </c>
      <c r="AO197" s="2">
        <v>-5.1742000000000001E-8</v>
      </c>
      <c r="AP197" s="2">
        <v>-1.1854000000000001E-9</v>
      </c>
      <c r="AQ197" s="2">
        <v>-3.6085999999999998E-10</v>
      </c>
      <c r="AR197">
        <v>0.19996</v>
      </c>
      <c r="AS197">
        <v>70.174000000000007</v>
      </c>
      <c r="AT197" s="2">
        <v>9.9999999999999995E-7</v>
      </c>
      <c r="AU197">
        <v>-2.2000000000000002</v>
      </c>
      <c r="AX197" s="2">
        <v>4.5474999999999996E-13</v>
      </c>
      <c r="AY197">
        <v>0.80669000000000002</v>
      </c>
      <c r="AZ197">
        <v>-2.1810999999999998</v>
      </c>
      <c r="BA197" s="2">
        <v>-4.8166000000000003E-8</v>
      </c>
      <c r="BB197" s="2">
        <v>-1.1160999999999999E-9</v>
      </c>
      <c r="BC197" s="2">
        <v>-2.8732999999999998E-10</v>
      </c>
      <c r="BD197">
        <v>0.18107999999999999</v>
      </c>
      <c r="BE197">
        <v>70.174000000000007</v>
      </c>
      <c r="BF197" s="2">
        <v>9.9999999999999995E-7</v>
      </c>
      <c r="BG197">
        <v>-2.1810999999999998</v>
      </c>
      <c r="BJ197" s="2">
        <v>5.6842999999999997E-14</v>
      </c>
      <c r="BK197">
        <v>0.92662999999999995</v>
      </c>
      <c r="BL197">
        <v>-2.032</v>
      </c>
      <c r="BM197" s="2">
        <v>-1.4952E-8</v>
      </c>
      <c r="BN197" s="2">
        <v>-4.2797000000000002E-10</v>
      </c>
      <c r="BO197" s="2">
        <v>-3.7049999999999997E-11</v>
      </c>
      <c r="BP197">
        <v>3.1985E-2</v>
      </c>
      <c r="BQ197">
        <v>70.174000000000007</v>
      </c>
      <c r="BR197" s="2">
        <v>9.9999999999999995E-7</v>
      </c>
      <c r="BS197">
        <v>-2.032</v>
      </c>
      <c r="BV197" s="2">
        <v>-1.3878E-17</v>
      </c>
      <c r="BW197">
        <v>0.95408000000000004</v>
      </c>
      <c r="BX197">
        <v>-2</v>
      </c>
      <c r="BY197" s="2">
        <v>-1.6165999999999999E-11</v>
      </c>
      <c r="BZ197" s="2">
        <v>-8.3171E-13</v>
      </c>
      <c r="CA197" s="2">
        <v>-1.2875000000000001E-13</v>
      </c>
      <c r="CB197" s="2">
        <v>1.1683E-5</v>
      </c>
      <c r="CC197">
        <v>77.683999999999997</v>
      </c>
      <c r="CD197" s="2">
        <v>9.9999999999999995E-7</v>
      </c>
      <c r="CE197">
        <v>-2</v>
      </c>
    </row>
    <row r="198" spans="4:95" x14ac:dyDescent="0.25">
      <c r="D198">
        <v>177</v>
      </c>
      <c r="E198">
        <v>88.5</v>
      </c>
      <c r="F198" s="2">
        <f>E198^2*$G$12/(4*$F$12*$E$12)</f>
        <v>5.2214999999999989</v>
      </c>
      <c r="G198">
        <f t="shared" si="25"/>
        <v>8.8986733753948499E-4</v>
      </c>
      <c r="H198" s="2">
        <f>$D$12/(4*PI()*$E$12)*G198</f>
        <v>1.6391989058499206E-4</v>
      </c>
      <c r="I198" s="1">
        <f t="shared" si="26"/>
        <v>-6.816015562499997</v>
      </c>
      <c r="J198" s="1">
        <f t="shared" si="26"/>
        <v>7.9088500576874941</v>
      </c>
      <c r="K198" s="1">
        <f t="shared" si="26"/>
        <v>-7.7430113580403583</v>
      </c>
      <c r="L198" s="1">
        <f t="shared" si="26"/>
        <v>6.4688214089612357</v>
      </c>
      <c r="M198" s="1">
        <f t="shared" si="26"/>
        <v>-4.6912431926237614</v>
      </c>
      <c r="N198" s="1">
        <f t="shared" si="26"/>
        <v>2.9994277139124446</v>
      </c>
      <c r="O198" s="1">
        <f t="shared" si="26"/>
        <v>-1.7129778540211995</v>
      </c>
      <c r="P198" s="1">
        <f t="shared" si="26"/>
        <v>0.88338902368115468</v>
      </c>
      <c r="Q198" s="1">
        <f t="shared" si="26"/>
        <v>-0.41513542084360333</v>
      </c>
      <c r="R198" s="1">
        <f t="shared" si="26"/>
        <v>0.17914294214337803</v>
      </c>
      <c r="S198" s="1">
        <f t="shared" si="27"/>
        <v>-7.1453774975125908E-2</v>
      </c>
      <c r="T198" s="1">
        <f t="shared" si="27"/>
        <v>2.6492015576280701E-2</v>
      </c>
      <c r="U198" s="1">
        <f t="shared" si="27"/>
        <v>-9.1748202617864556E-3</v>
      </c>
      <c r="V198" s="1">
        <f t="shared" si="27"/>
        <v>2.9808379375860067E-3</v>
      </c>
      <c r="W198" s="1">
        <f t="shared" si="27"/>
        <v>-9.1197921627570301E-4</v>
      </c>
      <c r="X198" s="1">
        <f t="shared" si="27"/>
        <v>2.6363457316448896E-4</v>
      </c>
      <c r="Y198" s="1">
        <f t="shared" si="27"/>
        <v>-7.2227329334050751E-5</v>
      </c>
      <c r="Z198" s="1">
        <f t="shared" si="27"/>
        <v>1.8804515241328046E-5</v>
      </c>
      <c r="AG198">
        <v>186</v>
      </c>
      <c r="AH198">
        <f t="shared" ca="1" si="21"/>
        <v>0</v>
      </c>
      <c r="AI198">
        <f t="shared" ca="1" si="22"/>
        <v>0</v>
      </c>
      <c r="AL198" s="2">
        <v>2.2736999999999999E-13</v>
      </c>
      <c r="AM198">
        <v>0.79996999999999996</v>
      </c>
      <c r="AN198">
        <v>-2.2000000000000002</v>
      </c>
      <c r="AO198" s="2">
        <v>-5.1742000000000001E-8</v>
      </c>
      <c r="AP198" s="2">
        <v>-1.1854000000000001E-9</v>
      </c>
      <c r="AQ198" s="2">
        <v>-3.6085999999999998E-10</v>
      </c>
      <c r="AR198">
        <v>0.19996</v>
      </c>
      <c r="AS198">
        <v>70.174000000000007</v>
      </c>
      <c r="AT198" s="2">
        <v>9.9999999999999995E-7</v>
      </c>
      <c r="AU198">
        <v>-2.2000000000000002</v>
      </c>
      <c r="AX198">
        <v>0</v>
      </c>
      <c r="AY198">
        <v>0.80222000000000004</v>
      </c>
      <c r="AZ198">
        <v>-2.1737000000000002</v>
      </c>
      <c r="BA198" s="2">
        <v>-4.6792E-8</v>
      </c>
      <c r="BB198" s="2">
        <v>-1.1474E-9</v>
      </c>
      <c r="BC198" s="2">
        <v>-2.6122999999999999E-10</v>
      </c>
      <c r="BD198">
        <v>0.17371</v>
      </c>
      <c r="BE198">
        <v>71.447000000000003</v>
      </c>
      <c r="BF198" s="2">
        <v>9.9999999999999995E-7</v>
      </c>
      <c r="BG198">
        <v>-2.1737000000000002</v>
      </c>
      <c r="BJ198">
        <v>0</v>
      </c>
      <c r="BK198">
        <v>0.92657999999999996</v>
      </c>
      <c r="BL198">
        <v>-2.0316000000000001</v>
      </c>
      <c r="BM198" s="2">
        <v>-1.4806E-8</v>
      </c>
      <c r="BN198" s="2">
        <v>-4.2822E-10</v>
      </c>
      <c r="BO198" s="2">
        <v>-3.6838999999999997E-11</v>
      </c>
      <c r="BP198">
        <v>3.1641000000000002E-2</v>
      </c>
      <c r="BQ198">
        <v>70.406000000000006</v>
      </c>
      <c r="BR198" s="2">
        <v>9.9999999999999995E-7</v>
      </c>
      <c r="BS198">
        <v>-2.0316000000000001</v>
      </c>
      <c r="BV198">
        <v>0</v>
      </c>
      <c r="BW198">
        <v>0.95408000000000004</v>
      </c>
      <c r="BX198">
        <v>-2</v>
      </c>
      <c r="BY198" s="2">
        <v>-8.7264999999999992E-12</v>
      </c>
      <c r="BZ198" s="2">
        <v>-4.7019000000000004E-13</v>
      </c>
      <c r="CA198" s="2">
        <v>-6.6958000000000006E-14</v>
      </c>
      <c r="CB198" s="2">
        <v>6.6757000000000003E-6</v>
      </c>
      <c r="CC198">
        <v>81.722999999999999</v>
      </c>
      <c r="CD198" s="2">
        <v>9.9999999999999995E-7</v>
      </c>
      <c r="CE198">
        <v>-2</v>
      </c>
    </row>
    <row r="199" spans="4:95" x14ac:dyDescent="0.25">
      <c r="D199">
        <v>178</v>
      </c>
      <c r="E199">
        <v>89</v>
      </c>
      <c r="F199" s="2">
        <f>E199^2*$G$12/(4*$F$12*$E$12)</f>
        <v>5.280666666666666</v>
      </c>
      <c r="G199">
        <f t="shared" si="25"/>
        <v>8.3173358900712202E-4</v>
      </c>
      <c r="H199" s="2">
        <f>$D$12/(4*PI()*$E$12)*G199</f>
        <v>1.53211240770887E-4</v>
      </c>
      <c r="I199" s="1">
        <f t="shared" si="26"/>
        <v>-6.9713601111111094</v>
      </c>
      <c r="J199" s="1">
        <f t="shared" si="26"/>
        <v>8.1807619911275697</v>
      </c>
      <c r="K199" s="1">
        <f t="shared" si="26"/>
        <v>-8.0999769664651833</v>
      </c>
      <c r="L199" s="1">
        <f t="shared" si="26"/>
        <v>6.843724538812876</v>
      </c>
      <c r="M199" s="1">
        <f t="shared" si="26"/>
        <v>-5.0193650066608138</v>
      </c>
      <c r="N199" s="1">
        <f t="shared" si="26"/>
        <v>3.2455828749192079</v>
      </c>
      <c r="O199" s="1">
        <f t="shared" si="26"/>
        <v>-1.8745607673504721</v>
      </c>
      <c r="P199" s="1">
        <f t="shared" si="26"/>
        <v>0.97767215395444207</v>
      </c>
      <c r="Q199" s="1">
        <f t="shared" si="26"/>
        <v>-0.46464846788838804</v>
      </c>
      <c r="R199" s="1">
        <f t="shared" si="26"/>
        <v>0.20278129554511964</v>
      </c>
      <c r="S199" s="1">
        <f t="shared" si="27"/>
        <v>-8.1798782695101005E-2</v>
      </c>
      <c r="T199" s="1">
        <f t="shared" si="27"/>
        <v>3.0671155395403313E-2</v>
      </c>
      <c r="U199" s="1">
        <f t="shared" si="27"/>
        <v>-1.0742520015411107E-2</v>
      </c>
      <c r="V199" s="1">
        <f t="shared" si="27"/>
        <v>3.5297215247081454E-3</v>
      </c>
      <c r="W199" s="1">
        <f t="shared" si="27"/>
        <v>-1.0921454764536414E-3</v>
      </c>
      <c r="X199" s="1">
        <f t="shared" si="27"/>
        <v>3.1929446160052746E-4</v>
      </c>
      <c r="Y199" s="1">
        <f t="shared" si="27"/>
        <v>-8.8467560320457247E-5</v>
      </c>
      <c r="Z199" s="1">
        <f t="shared" si="27"/>
        <v>2.3293680176122167E-5</v>
      </c>
      <c r="AG199">
        <v>187</v>
      </c>
      <c r="AH199">
        <f t="shared" ca="1" si="21"/>
        <v>0</v>
      </c>
      <c r="AI199">
        <f t="shared" ca="1" si="22"/>
        <v>0</v>
      </c>
      <c r="AL199" s="2">
        <v>2.2736999999999999E-13</v>
      </c>
      <c r="AM199">
        <v>0.79410000000000003</v>
      </c>
      <c r="AN199">
        <v>-2.1911</v>
      </c>
      <c r="AO199" s="2">
        <v>-5.0150000000000002E-8</v>
      </c>
      <c r="AP199" s="2">
        <v>-1.2229E-9</v>
      </c>
      <c r="AQ199" s="2">
        <v>-3.2843000000000002E-10</v>
      </c>
      <c r="AR199">
        <v>0.19114999999999999</v>
      </c>
      <c r="AS199">
        <v>71.573999999999998</v>
      </c>
      <c r="AT199" s="2">
        <v>9.9999999999999995E-7</v>
      </c>
      <c r="AU199">
        <v>-2.1911</v>
      </c>
      <c r="AX199">
        <v>0</v>
      </c>
      <c r="AY199">
        <v>0.81696999999999997</v>
      </c>
      <c r="AZ199">
        <v>-2.1598999999999999</v>
      </c>
      <c r="BA199" s="2">
        <v>-4.6175000000000002E-8</v>
      </c>
      <c r="BB199" s="2">
        <v>-1.2199000000000001E-9</v>
      </c>
      <c r="BC199" s="2">
        <v>-2.3167000000000001E-10</v>
      </c>
      <c r="BD199">
        <v>0.15984999999999999</v>
      </c>
      <c r="BE199">
        <v>73.837000000000003</v>
      </c>
      <c r="BF199" s="2">
        <v>9.9999999999999995E-7</v>
      </c>
      <c r="BG199">
        <v>-2.1598999999999999</v>
      </c>
      <c r="BJ199">
        <v>0</v>
      </c>
      <c r="BK199">
        <v>0.93139000000000005</v>
      </c>
      <c r="BL199">
        <v>-2.0265</v>
      </c>
      <c r="BM199" s="2">
        <v>-1.2887999999999999E-8</v>
      </c>
      <c r="BN199" s="2">
        <v>-4.3429000000000001E-10</v>
      </c>
      <c r="BO199" s="2">
        <v>-3.1067000000000002E-11</v>
      </c>
      <c r="BP199">
        <v>2.6544000000000002E-2</v>
      </c>
      <c r="BQ199">
        <v>73.837000000000003</v>
      </c>
      <c r="BR199" s="2">
        <v>9.9999999999999995E-7</v>
      </c>
      <c r="BS199">
        <v>-2.0265</v>
      </c>
      <c r="BV199" s="2">
        <v>1.3878E-17</v>
      </c>
      <c r="BW199">
        <v>0.95408000000000004</v>
      </c>
      <c r="BX199">
        <v>-2</v>
      </c>
      <c r="BY199" s="2">
        <v>-8.7266000000000004E-12</v>
      </c>
      <c r="BZ199" s="2">
        <v>-4.7019000000000004E-13</v>
      </c>
      <c r="CA199" s="2">
        <v>-6.6958000000000006E-14</v>
      </c>
      <c r="CB199" s="2">
        <v>6.6757000000000003E-6</v>
      </c>
      <c r="CC199">
        <v>81.722999999999999</v>
      </c>
      <c r="CD199" s="2">
        <v>9.9999999999999995E-7</v>
      </c>
      <c r="CE199">
        <v>-2</v>
      </c>
    </row>
    <row r="200" spans="4:95" x14ac:dyDescent="0.25">
      <c r="D200">
        <v>179</v>
      </c>
      <c r="E200">
        <v>89.5</v>
      </c>
      <c r="F200" s="2">
        <f>E200^2*$G$12/(4*$F$12*$E$12)</f>
        <v>5.3401666666666667</v>
      </c>
      <c r="G200">
        <f t="shared" si="25"/>
        <v>7.7754265500429298E-4</v>
      </c>
      <c r="H200" s="2">
        <f>$D$12/(4*PI()*$E$12)*G200</f>
        <v>1.432288854267702E-4</v>
      </c>
      <c r="I200" s="1">
        <f t="shared" si="26"/>
        <v>-7.1293450069444448</v>
      </c>
      <c r="J200" s="1">
        <f t="shared" si="26"/>
        <v>8.4604201247224804</v>
      </c>
      <c r="K200" s="1">
        <f t="shared" si="26"/>
        <v>-8.4712600380072818</v>
      </c>
      <c r="L200" s="1">
        <f t="shared" si="26"/>
        <v>7.2380704767411013</v>
      </c>
      <c r="M200" s="1">
        <f t="shared" si="26"/>
        <v>-5.3684031515106865</v>
      </c>
      <c r="N200" s="1">
        <f t="shared" si="26"/>
        <v>3.5103878648480387</v>
      </c>
      <c r="O200" s="1">
        <f t="shared" si="26"/>
        <v>-2.0503499037582604</v>
      </c>
      <c r="P200" s="1">
        <f t="shared" si="26"/>
        <v>1.0814034776348711</v>
      </c>
      <c r="Q200" s="1">
        <f t="shared" si="26"/>
        <v>-0.51973873240348367</v>
      </c>
      <c r="R200" s="1">
        <f t="shared" si="26"/>
        <v>0.2293794590212124</v>
      </c>
      <c r="S200" s="1">
        <f t="shared" si="27"/>
        <v>-9.3570624666070981E-2</v>
      </c>
      <c r="T200" s="1">
        <f t="shared" si="27"/>
        <v>3.5480430590835277E-2</v>
      </c>
      <c r="U200" s="1">
        <f t="shared" si="27"/>
        <v>-1.2566981458581964E-2</v>
      </c>
      <c r="V200" s="1">
        <f t="shared" si="27"/>
        <v>4.1757193635569975E-3</v>
      </c>
      <c r="W200" s="1">
        <f t="shared" si="27"/>
        <v>-1.3065842199973606E-3</v>
      </c>
      <c r="X200" s="1">
        <f t="shared" si="27"/>
        <v>3.8629079578256448E-4</v>
      </c>
      <c r="Y200" s="1">
        <f t="shared" si="27"/>
        <v>-1.0823633620904093E-4</v>
      </c>
      <c r="Z200" s="1">
        <f t="shared" si="27"/>
        <v>2.8819948325267705E-5</v>
      </c>
      <c r="AG200">
        <v>188</v>
      </c>
      <c r="AH200">
        <f t="shared" ca="1" si="21"/>
        <v>0</v>
      </c>
      <c r="AI200">
        <f t="shared" ca="1" si="22"/>
        <v>0</v>
      </c>
      <c r="AL200">
        <v>0</v>
      </c>
      <c r="AM200">
        <v>0.80791999999999997</v>
      </c>
      <c r="AN200">
        <v>-2.1768999999999998</v>
      </c>
      <c r="AO200" s="2">
        <v>-4.9694000000000001E-8</v>
      </c>
      <c r="AP200" s="2">
        <v>-1.2961999999999999E-9</v>
      </c>
      <c r="AQ200" s="2">
        <v>-2.9708000000000002E-10</v>
      </c>
      <c r="AR200">
        <v>0.1769</v>
      </c>
      <c r="AS200">
        <v>73.837000000000003</v>
      </c>
      <c r="AT200" s="2">
        <v>9.9999999999999995E-7</v>
      </c>
      <c r="AU200">
        <v>-2.1768999999999998</v>
      </c>
      <c r="AX200">
        <v>0</v>
      </c>
      <c r="AY200">
        <v>0.81696999999999997</v>
      </c>
      <c r="AZ200">
        <v>-2.1598999999999999</v>
      </c>
      <c r="BA200" s="2">
        <v>-4.6175000000000002E-8</v>
      </c>
      <c r="BB200" s="2">
        <v>-1.2199000000000001E-9</v>
      </c>
      <c r="BC200" s="2">
        <v>-2.3167000000000001E-10</v>
      </c>
      <c r="BD200">
        <v>0.15984999999999999</v>
      </c>
      <c r="BE200">
        <v>73.837000000000003</v>
      </c>
      <c r="BF200" s="2">
        <v>9.9999999999999995E-7</v>
      </c>
      <c r="BG200">
        <v>-2.1598999999999999</v>
      </c>
      <c r="BJ200">
        <v>0</v>
      </c>
      <c r="BK200">
        <v>0.93139000000000005</v>
      </c>
      <c r="BL200">
        <v>-2.0265</v>
      </c>
      <c r="BM200" s="2">
        <v>-1.2887999999999999E-8</v>
      </c>
      <c r="BN200" s="2">
        <v>-4.3429000000000001E-10</v>
      </c>
      <c r="BO200" s="2">
        <v>-3.1067000000000002E-11</v>
      </c>
      <c r="BP200">
        <v>2.6544000000000002E-2</v>
      </c>
      <c r="BQ200">
        <v>73.837000000000003</v>
      </c>
      <c r="BR200" s="2">
        <v>9.9999999999999995E-7</v>
      </c>
      <c r="BS200">
        <v>-2.0265</v>
      </c>
      <c r="BV200">
        <v>0</v>
      </c>
      <c r="BW200">
        <v>0.95408999999999999</v>
      </c>
      <c r="BX200">
        <v>-2</v>
      </c>
      <c r="BY200" s="2">
        <v>-5.1413000000000003E-12</v>
      </c>
      <c r="BZ200" s="2">
        <v>-3.8331000000000001E-13</v>
      </c>
      <c r="CA200" s="2">
        <v>-4.1180000000000001E-14</v>
      </c>
      <c r="CB200" s="2">
        <v>3.8147000000000001E-6</v>
      </c>
      <c r="CC200">
        <v>85.962999999999994</v>
      </c>
      <c r="CD200" s="2">
        <v>9.9999999999999995E-7</v>
      </c>
      <c r="CE200">
        <v>-2</v>
      </c>
    </row>
    <row r="201" spans="4:95" x14ac:dyDescent="0.25">
      <c r="D201">
        <v>180</v>
      </c>
      <c r="E201">
        <v>90</v>
      </c>
      <c r="F201" s="2">
        <f>E201^2*$G$12/(4*$F$12*$E$12)</f>
        <v>5.3999999999999986</v>
      </c>
      <c r="G201">
        <f t="shared" si="25"/>
        <v>7.2712995370149969E-4</v>
      </c>
      <c r="H201" s="2">
        <f>$D$12/(4*PI()*$E$12)*G201</f>
        <v>1.3394250740946144E-4</v>
      </c>
      <c r="I201" s="1">
        <f t="shared" si="26"/>
        <v>-7.2899999999999965</v>
      </c>
      <c r="J201" s="1">
        <f t="shared" si="26"/>
        <v>8.747999999999994</v>
      </c>
      <c r="K201" s="1">
        <f t="shared" si="26"/>
        <v>-8.8573499999999914</v>
      </c>
      <c r="L201" s="1">
        <f t="shared" si="26"/>
        <v>7.6527503999999906</v>
      </c>
      <c r="M201" s="1">
        <f t="shared" si="26"/>
        <v>-5.7395627999999919</v>
      </c>
      <c r="N201" s="1">
        <f t="shared" si="26"/>
        <v>3.7951394840816266</v>
      </c>
      <c r="O201" s="1">
        <f t="shared" si="26"/>
        <v>-2.2415042577857101</v>
      </c>
      <c r="P201" s="1">
        <f t="shared" si="26"/>
        <v>1.1954689374857117</v>
      </c>
      <c r="Q201" s="1">
        <f t="shared" si="26"/>
        <v>-0.58099790361805581</v>
      </c>
      <c r="R201" s="1">
        <f t="shared" si="26"/>
        <v>0.25928832062293394</v>
      </c>
      <c r="S201" s="1">
        <f t="shared" si="27"/>
        <v>-0.10695643225696021</v>
      </c>
      <c r="T201" s="1">
        <f t="shared" si="27"/>
        <v>4.1010513670124378E-2</v>
      </c>
      <c r="U201" s="1">
        <f t="shared" si="27"/>
        <v>-1.4688459487973118E-2</v>
      </c>
      <c r="V201" s="1">
        <f t="shared" si="27"/>
        <v>4.9353223879589668E-3</v>
      </c>
      <c r="W201" s="1">
        <f t="shared" si="27"/>
        <v>-1.5615668493151413E-3</v>
      </c>
      <c r="X201" s="1">
        <f t="shared" si="27"/>
        <v>4.6684905114473415E-4</v>
      </c>
      <c r="Y201" s="1">
        <f t="shared" si="27"/>
        <v>-1.3227389782434132E-4</v>
      </c>
      <c r="Z201" s="1">
        <f t="shared" si="27"/>
        <v>3.5615021796470835E-5</v>
      </c>
      <c r="AG201">
        <v>189</v>
      </c>
      <c r="AH201">
        <f t="shared" ca="1" si="21"/>
        <v>0</v>
      </c>
      <c r="AI201">
        <f t="shared" ca="1" si="22"/>
        <v>0</v>
      </c>
      <c r="AL201">
        <v>0</v>
      </c>
      <c r="AM201">
        <v>0.80791999999999997</v>
      </c>
      <c r="AN201">
        <v>-2.1768999999999998</v>
      </c>
      <c r="AO201" s="2">
        <v>-4.9694000000000001E-8</v>
      </c>
      <c r="AP201" s="2">
        <v>-1.2961999999999999E-9</v>
      </c>
      <c r="AQ201" s="2">
        <v>-2.9708000000000002E-10</v>
      </c>
      <c r="AR201">
        <v>0.1769</v>
      </c>
      <c r="AS201">
        <v>73.837000000000003</v>
      </c>
      <c r="AT201" s="2">
        <v>9.9999999999999995E-7</v>
      </c>
      <c r="AU201">
        <v>-2.1768999999999998</v>
      </c>
      <c r="AX201" s="2">
        <v>2.2736999999999999E-13</v>
      </c>
      <c r="AY201">
        <v>0.81350999999999996</v>
      </c>
      <c r="AZ201">
        <v>-2.1534</v>
      </c>
      <c r="BA201" s="2">
        <v>-4.4904999999999997E-8</v>
      </c>
      <c r="BB201" s="2">
        <v>-1.2085999999999999E-9</v>
      </c>
      <c r="BC201" s="2">
        <v>-2.3239999999999999E-10</v>
      </c>
      <c r="BD201">
        <v>0.15340999999999999</v>
      </c>
      <c r="BE201">
        <v>75.018000000000001</v>
      </c>
      <c r="BF201" s="2">
        <v>9.9999999999999995E-7</v>
      </c>
      <c r="BG201">
        <v>-2.1534</v>
      </c>
      <c r="BJ201" s="2">
        <v>2.8422E-14</v>
      </c>
      <c r="BK201">
        <v>0.93135999999999997</v>
      </c>
      <c r="BL201">
        <v>-2.0263</v>
      </c>
      <c r="BM201" s="2">
        <v>-1.2766999999999999E-8</v>
      </c>
      <c r="BN201" s="2">
        <v>-4.2995E-10</v>
      </c>
      <c r="BO201" s="2">
        <v>-3.1368E-11</v>
      </c>
      <c r="BP201">
        <v>2.6290000000000001E-2</v>
      </c>
      <c r="BQ201">
        <v>74.040000000000006</v>
      </c>
      <c r="BR201" s="2">
        <v>9.9999999999999995E-7</v>
      </c>
      <c r="BS201">
        <v>-2.0263</v>
      </c>
      <c r="BV201">
        <v>0</v>
      </c>
      <c r="BW201">
        <v>0.95408999999999999</v>
      </c>
      <c r="BX201">
        <v>-2</v>
      </c>
      <c r="BY201" s="2">
        <v>-5.1413999999999999E-12</v>
      </c>
      <c r="BZ201" s="2">
        <v>-3.8331000000000001E-13</v>
      </c>
      <c r="CA201" s="2">
        <v>-4.1180000000000001E-14</v>
      </c>
      <c r="CB201" s="2">
        <v>3.8147000000000001E-6</v>
      </c>
      <c r="CC201">
        <v>85.962999999999994</v>
      </c>
      <c r="CD201" s="2">
        <v>9.9999999999999995E-7</v>
      </c>
      <c r="CE201">
        <v>-2</v>
      </c>
    </row>
    <row r="202" spans="4:95" x14ac:dyDescent="0.25">
      <c r="D202">
        <v>181</v>
      </c>
      <c r="E202">
        <v>90.5</v>
      </c>
      <c r="F202" s="2">
        <f>E202^2*$G$12/(4*$F$12*$E$12)</f>
        <v>5.4601666666666659</v>
      </c>
      <c r="G202">
        <f t="shared" si="25"/>
        <v>6.8035473118932543E-4</v>
      </c>
      <c r="H202" s="2">
        <f>$D$12/(4*PI()*$E$12)*G202</f>
        <v>1.2532617884807737E-4</v>
      </c>
      <c r="I202" s="1">
        <f t="shared" si="26"/>
        <v>-7.4533550069444425</v>
      </c>
      <c r="J202" s="1">
        <f t="shared" si="26"/>
        <v>9.0436801252780317</v>
      </c>
      <c r="K202" s="1">
        <f t="shared" si="26"/>
        <v>-9.2587501432572985</v>
      </c>
      <c r="L202" s="1">
        <f t="shared" si="26"/>
        <v>8.0886910251533948</v>
      </c>
      <c r="M202" s="1">
        <f t="shared" si="26"/>
        <v>-6.1341112656261654</v>
      </c>
      <c r="N202" s="1">
        <f t="shared" si="26"/>
        <v>4.101216717819975</v>
      </c>
      <c r="O202" s="1">
        <f t="shared" si="26"/>
        <v>-2.4492701204362013</v>
      </c>
      <c r="P202" s="1">
        <f t="shared" si="26"/>
        <v>1.3208319080758912</v>
      </c>
      <c r="Q202" s="1">
        <f t="shared" si="26"/>
        <v>-0.64907661210711398</v>
      </c>
      <c r="R202" s="1">
        <f t="shared" si="26"/>
        <v>0.29289805632563576</v>
      </c>
      <c r="S202" s="1">
        <f t="shared" si="27"/>
        <v>-0.12216662668533064</v>
      </c>
      <c r="T202" s="1">
        <f t="shared" si="27"/>
        <v>4.7364507181516177E-2</v>
      </c>
      <c r="U202" s="1">
        <f t="shared" si="27"/>
        <v>-1.7153241545116892E-2</v>
      </c>
      <c r="V202" s="1">
        <f t="shared" si="27"/>
        <v>5.8277058130622528E-3</v>
      </c>
      <c r="W202" s="1">
        <f t="shared" si="27"/>
        <v>-1.8644674818528563E-3</v>
      </c>
      <c r="X202" s="1">
        <f t="shared" si="27"/>
        <v>5.6361540182681819E-4</v>
      </c>
      <c r="Y202" s="1">
        <f t="shared" si="27"/>
        <v>-1.6147030403663716E-4</v>
      </c>
      <c r="Z202" s="1">
        <f t="shared" si="27"/>
        <v>4.3960625738595033E-5</v>
      </c>
      <c r="AG202">
        <v>190</v>
      </c>
      <c r="AH202">
        <f t="shared" ca="1" si="21"/>
        <v>0</v>
      </c>
      <c r="AI202">
        <f t="shared" ca="1" si="22"/>
        <v>0</v>
      </c>
      <c r="AL202">
        <v>0</v>
      </c>
      <c r="AM202">
        <v>0.80332000000000003</v>
      </c>
      <c r="AN202">
        <v>-2.1692</v>
      </c>
      <c r="AO202" s="2">
        <v>-4.8224000000000002E-8</v>
      </c>
      <c r="AP202" s="2">
        <v>-1.2866999999999999E-9</v>
      </c>
      <c r="AQ202" s="2">
        <v>-2.9671999999999998E-10</v>
      </c>
      <c r="AR202">
        <v>0.16916</v>
      </c>
      <c r="AS202">
        <v>75.138999999999996</v>
      </c>
      <c r="AT202" s="2">
        <v>9.9999999999999995E-7</v>
      </c>
      <c r="AU202">
        <v>-2.1692</v>
      </c>
      <c r="AX202" s="2">
        <v>1.1368999999999999E-13</v>
      </c>
      <c r="AY202">
        <v>0.83214999999999995</v>
      </c>
      <c r="AZ202">
        <v>-2.1389</v>
      </c>
      <c r="BA202" s="2">
        <v>-4.4133000000000002E-8</v>
      </c>
      <c r="BB202" s="2">
        <v>-1.2262E-9</v>
      </c>
      <c r="BC202" s="2">
        <v>-2.3157000000000001E-10</v>
      </c>
      <c r="BD202">
        <v>0.13886999999999999</v>
      </c>
      <c r="BE202">
        <v>77.683999999999997</v>
      </c>
      <c r="BF202" s="2">
        <v>9.9999999999999995E-7</v>
      </c>
      <c r="BG202">
        <v>-2.1389</v>
      </c>
      <c r="BJ202" s="2">
        <v>2.8422E-14</v>
      </c>
      <c r="BK202">
        <v>0.93593000000000004</v>
      </c>
      <c r="BL202">
        <v>-2.0217000000000001</v>
      </c>
      <c r="BM202" s="2">
        <v>-1.0805999999999999E-8</v>
      </c>
      <c r="BN202" s="2">
        <v>-3.5985999999999999E-10</v>
      </c>
      <c r="BO202" s="2">
        <v>-2.9735999999999997E-11</v>
      </c>
      <c r="BP202">
        <v>2.1721000000000001E-2</v>
      </c>
      <c r="BQ202">
        <v>77.683999999999997</v>
      </c>
      <c r="BR202" s="2">
        <v>9.9999999999999995E-7</v>
      </c>
      <c r="BS202">
        <v>-2.0217000000000001</v>
      </c>
      <c r="BV202" s="2">
        <v>6.9388999999999993E-18</v>
      </c>
      <c r="BW202">
        <v>0.95408999999999999</v>
      </c>
      <c r="BX202">
        <v>-2</v>
      </c>
      <c r="BY202" s="2">
        <v>-5.1413000000000003E-12</v>
      </c>
      <c r="BZ202" s="2">
        <v>-3.8331000000000001E-13</v>
      </c>
      <c r="CA202" s="2">
        <v>-4.1180000000000001E-14</v>
      </c>
      <c r="CB202" s="2">
        <v>3.8147000000000001E-6</v>
      </c>
      <c r="CC202">
        <v>85.962999999999994</v>
      </c>
      <c r="CD202" s="2">
        <v>9.9999999999999995E-7</v>
      </c>
      <c r="CE202">
        <v>-2</v>
      </c>
    </row>
    <row r="203" spans="4:95" x14ac:dyDescent="0.25">
      <c r="D203">
        <v>182</v>
      </c>
      <c r="E203">
        <v>91</v>
      </c>
      <c r="F203" s="2">
        <f>E203^2*$G$12/(4*$F$12*$E$12)</f>
        <v>5.5206666666666662</v>
      </c>
      <c r="G203">
        <f t="shared" si="25"/>
        <v>6.371021405366939E-4</v>
      </c>
      <c r="H203" s="2">
        <f>$D$12/(4*PI()*$E$12)*G203</f>
        <v>1.1735874412134516E-4</v>
      </c>
      <c r="I203" s="1">
        <f t="shared" si="26"/>
        <v>-7.6194401111111096</v>
      </c>
      <c r="J203" s="1">
        <f t="shared" si="26"/>
        <v>9.3476420089053462</v>
      </c>
      <c r="K203" s="1">
        <f t="shared" si="26"/>
        <v>-9.6759779344681469</v>
      </c>
      <c r="L203" s="1">
        <f t="shared" si="26"/>
        <v>8.5468558160352774</v>
      </c>
      <c r="M203" s="1">
        <f t="shared" si="26"/>
        <v>-6.5533808344989</v>
      </c>
      <c r="N203" s="1">
        <f t="shared" si="26"/>
        <v>4.4300854441212563</v>
      </c>
      <c r="O203" s="1">
        <f t="shared" si="26"/>
        <v>-2.674987113951842</v>
      </c>
      <c r="P203" s="1">
        <f t="shared" si="26"/>
        <v>1.4585394759265977</v>
      </c>
      <c r="Q203" s="1">
        <f t="shared" si="26"/>
        <v>-0.72468992400888921</v>
      </c>
      <c r="R203" s="1">
        <f t="shared" si="26"/>
        <v>0.33064227331777468</v>
      </c>
      <c r="S203" s="1">
        <f t="shared" si="27"/>
        <v>-0.13943766351291395</v>
      </c>
      <c r="T203" s="1">
        <f t="shared" si="27"/>
        <v>5.4659564097062269E-2</v>
      </c>
      <c r="U203" s="1">
        <f t="shared" si="27"/>
        <v>-2.0014510386874299E-2</v>
      </c>
      <c r="V203" s="1">
        <f t="shared" si="27"/>
        <v>6.8751473990870662E-3</v>
      </c>
      <c r="W203" s="1">
        <f t="shared" si="27"/>
        <v>-2.2239490473374996E-3</v>
      </c>
      <c r="X203" s="1">
        <f t="shared" si="27"/>
        <v>6.7973322485819919E-4</v>
      </c>
      <c r="Y203" s="1">
        <f t="shared" si="27"/>
        <v>-1.9689465883922366E-4</v>
      </c>
      <c r="Z203" s="1">
        <f t="shared" si="27"/>
        <v>5.4198936393826396E-5</v>
      </c>
      <c r="AG203">
        <v>191</v>
      </c>
      <c r="AH203">
        <f t="shared" ca="1" si="21"/>
        <v>0</v>
      </c>
      <c r="AI203">
        <f t="shared" ca="1" si="22"/>
        <v>0</v>
      </c>
      <c r="AL203">
        <v>0</v>
      </c>
      <c r="AM203">
        <v>0.82191999999999998</v>
      </c>
      <c r="AN203">
        <v>-2.1539999999999999</v>
      </c>
      <c r="AO203" s="2">
        <v>-4.7685E-8</v>
      </c>
      <c r="AP203" s="2">
        <v>-1.3135000000000001E-9</v>
      </c>
      <c r="AQ203" s="2">
        <v>-2.9500000000000002E-10</v>
      </c>
      <c r="AR203">
        <v>0.15401000000000001</v>
      </c>
      <c r="AS203">
        <v>77.683999999999997</v>
      </c>
      <c r="AT203" s="2">
        <v>9.9999999999999995E-7</v>
      </c>
      <c r="AU203">
        <v>-2.1539999999999999</v>
      </c>
      <c r="AX203" s="2">
        <v>-1.1368999999999999E-13</v>
      </c>
      <c r="AY203">
        <v>0.85336000000000001</v>
      </c>
      <c r="AZ203">
        <v>-2.1231</v>
      </c>
      <c r="BA203" s="2">
        <v>-4.3273E-8</v>
      </c>
      <c r="BB203" s="2">
        <v>-1.0366999999999999E-9</v>
      </c>
      <c r="BC203" s="2">
        <v>-9.3419000000000003E-11</v>
      </c>
      <c r="BD203">
        <v>0.12311999999999999</v>
      </c>
      <c r="BE203">
        <v>80.727999999999994</v>
      </c>
      <c r="BF203" s="2">
        <v>9.9999999999999995E-7</v>
      </c>
      <c r="BG203">
        <v>-2.1231</v>
      </c>
      <c r="BJ203">
        <v>0</v>
      </c>
      <c r="BK203">
        <v>0.94013999999999998</v>
      </c>
      <c r="BL203">
        <v>-2.0175999999999998</v>
      </c>
      <c r="BM203" s="2">
        <v>-9.0696999999999998E-9</v>
      </c>
      <c r="BN203" s="2">
        <v>-2.7522000000000001E-10</v>
      </c>
      <c r="BO203" s="2">
        <v>-7.1135999999999999E-12</v>
      </c>
      <c r="BP203">
        <v>1.7569999999999999E-2</v>
      </c>
      <c r="BQ203">
        <v>81.581000000000003</v>
      </c>
      <c r="BR203" s="2">
        <v>9.9999999999999995E-7</v>
      </c>
      <c r="BS203">
        <v>-2.0175999999999998</v>
      </c>
      <c r="BV203" s="2">
        <v>0</v>
      </c>
      <c r="BW203">
        <v>0.95408999999999999</v>
      </c>
      <c r="BX203">
        <v>-2</v>
      </c>
      <c r="BY203" s="2">
        <v>-3.0386E-12</v>
      </c>
      <c r="BZ203" s="2">
        <v>-1.4623999999999999E-13</v>
      </c>
      <c r="CA203" s="2">
        <v>-6.5636999999999997E-15</v>
      </c>
      <c r="CB203" s="2">
        <v>1.9072999999999999E-6</v>
      </c>
      <c r="CC203">
        <v>90.415999999999997</v>
      </c>
      <c r="CD203" s="2">
        <v>9.9999999999999995E-7</v>
      </c>
      <c r="CE203">
        <v>-2</v>
      </c>
    </row>
    <row r="204" spans="4:95" x14ac:dyDescent="0.25">
      <c r="D204">
        <v>183</v>
      </c>
      <c r="E204">
        <v>91.5</v>
      </c>
      <c r="F204" s="2">
        <f>E204^2*$G$12/(4*$F$12*$E$12)</f>
        <v>5.5814999999999984</v>
      </c>
      <c r="G204">
        <f t="shared" si="25"/>
        <v>5.9728590281027394E-4</v>
      </c>
      <c r="H204" s="2">
        <f>$D$12/(4*PI()*$E$12)*G204</f>
        <v>1.1002431003629685E-4</v>
      </c>
      <c r="I204" s="1">
        <f t="shared" si="26"/>
        <v>-7.7882855624999952</v>
      </c>
      <c r="J204" s="1">
        <f t="shared" si="26"/>
        <v>9.6600701926874919</v>
      </c>
      <c r="K204" s="1">
        <f t="shared" si="26"/>
        <v>-10.109565333840978</v>
      </c>
      <c r="L204" s="1">
        <f t="shared" si="26"/>
        <v>9.0282462257333425</v>
      </c>
      <c r="M204" s="1">
        <f t="shared" si="26"/>
        <v>-6.9987717095736999</v>
      </c>
      <c r="N204" s="1">
        <f t="shared" si="26"/>
        <v>4.7833033833043581</v>
      </c>
      <c r="O204" s="1">
        <f t="shared" si="26"/>
        <v>-2.9200946068342635</v>
      </c>
      <c r="P204" s="1">
        <f t="shared" si="26"/>
        <v>1.6097291899304136</v>
      </c>
      <c r="Q204" s="1">
        <f t="shared" si="26"/>
        <v>-0.80862331262369402</v>
      </c>
      <c r="R204" s="1">
        <f t="shared" si="26"/>
        <v>0.37300256358753281</v>
      </c>
      <c r="S204" s="1">
        <f t="shared" si="27"/>
        <v>-0.15903508260626353</v>
      </c>
      <c r="T204" s="1">
        <f t="shared" si="27"/>
        <v>6.3028708655635007E-2</v>
      </c>
      <c r="U204" s="1">
        <f t="shared" si="27"/>
        <v>-2.333332441682932E-2</v>
      </c>
      <c r="V204" s="1">
        <f t="shared" si="27"/>
        <v>8.1035080144687081E-3</v>
      </c>
      <c r="W204" s="1">
        <f t="shared" si="27"/>
        <v>-2.6501794911771726E-3</v>
      </c>
      <c r="X204" s="1">
        <f t="shared" si="27"/>
        <v>8.1893297328749527E-4</v>
      </c>
      <c r="Y204" s="1">
        <f t="shared" si="27"/>
        <v>-2.3982982912614388E-4</v>
      </c>
      <c r="Z204" s="1">
        <f t="shared" si="27"/>
        <v>6.6745106489795821E-5</v>
      </c>
      <c r="AG204">
        <v>192</v>
      </c>
      <c r="AH204">
        <f t="shared" ca="1" si="21"/>
        <v>0</v>
      </c>
      <c r="AI204">
        <f t="shared" ca="1" si="22"/>
        <v>0</v>
      </c>
      <c r="AL204">
        <v>0</v>
      </c>
      <c r="AM204">
        <v>0.84389999999999998</v>
      </c>
      <c r="AN204">
        <v>-2.1374</v>
      </c>
      <c r="AO204" s="2">
        <v>-4.7082999999999999E-8</v>
      </c>
      <c r="AP204" s="2">
        <v>-1.1228999999999999E-9</v>
      </c>
      <c r="AQ204" s="2">
        <v>-1.3956999999999999E-10</v>
      </c>
      <c r="AR204">
        <v>0.13739000000000001</v>
      </c>
      <c r="AS204">
        <v>80.613</v>
      </c>
      <c r="AT204" s="2">
        <v>9.9999999999999995E-7</v>
      </c>
      <c r="AU204">
        <v>-2.1374</v>
      </c>
      <c r="AX204" s="2">
        <v>1.1368999999999999E-13</v>
      </c>
      <c r="AY204">
        <v>0.85136000000000001</v>
      </c>
      <c r="AZ204">
        <v>-2.1179999999999999</v>
      </c>
      <c r="BA204" s="2">
        <v>-4.2383000000000003E-8</v>
      </c>
      <c r="BB204" s="2">
        <v>-9.7023999999999995E-10</v>
      </c>
      <c r="BC204" s="2">
        <v>-1.9127E-11</v>
      </c>
      <c r="BD204">
        <v>0.11798</v>
      </c>
      <c r="BE204">
        <v>81.722999999999999</v>
      </c>
      <c r="BF204" s="2">
        <v>9.9999999999999995E-7</v>
      </c>
      <c r="BG204">
        <v>-2.1179999999999999</v>
      </c>
      <c r="BJ204" s="2">
        <v>2.8422E-14</v>
      </c>
      <c r="BK204">
        <v>0.94011999999999996</v>
      </c>
      <c r="BL204">
        <v>-2.0173999999999999</v>
      </c>
      <c r="BM204" s="2">
        <v>-9.0005000000000001E-9</v>
      </c>
      <c r="BN204" s="2">
        <v>-2.7235E-10</v>
      </c>
      <c r="BO204" s="2">
        <v>-5.9433000000000003E-12</v>
      </c>
      <c r="BP204">
        <v>1.7420000000000001E-2</v>
      </c>
      <c r="BQ204">
        <v>81.722999999999999</v>
      </c>
      <c r="BR204" s="2">
        <v>9.9999999999999995E-7</v>
      </c>
      <c r="BS204">
        <v>-2.0173999999999999</v>
      </c>
      <c r="BV204" s="2">
        <v>-3.4693999999999998E-18</v>
      </c>
      <c r="BW204">
        <v>0.95408999999999999</v>
      </c>
      <c r="BX204">
        <v>-2</v>
      </c>
      <c r="BY204" s="2">
        <v>-3.0386E-12</v>
      </c>
      <c r="BZ204" s="2">
        <v>-1.4623999999999999E-13</v>
      </c>
      <c r="CA204" s="2">
        <v>-6.5657000000000002E-15</v>
      </c>
      <c r="CB204" s="2">
        <v>1.9072999999999999E-6</v>
      </c>
      <c r="CC204">
        <v>90.415999999999997</v>
      </c>
      <c r="CD204" s="2">
        <v>9.9999999999999995E-7</v>
      </c>
      <c r="CE204">
        <v>-2</v>
      </c>
    </row>
    <row r="205" spans="4:95" x14ac:dyDescent="0.25">
      <c r="D205">
        <v>184</v>
      </c>
      <c r="E205">
        <v>92</v>
      </c>
      <c r="F205" s="2">
        <f>E205^2*$G$12/(4*$F$12*$E$12)</f>
        <v>5.6426666666666661</v>
      </c>
      <c r="G205">
        <f t="shared" si="25"/>
        <v>5.6085166314900903E-4</v>
      </c>
      <c r="H205" s="2">
        <f>$D$12/(4*PI()*$E$12)*G205</f>
        <v>1.0331286404105947E-4</v>
      </c>
      <c r="I205" s="1">
        <f t="shared" si="26"/>
        <v>-7.959921777777776</v>
      </c>
      <c r="J205" s="1">
        <f t="shared" si="26"/>
        <v>9.981152285497938</v>
      </c>
      <c r="K205" s="1">
        <f t="shared" si="26"/>
        <v>-10.560059118056818</v>
      </c>
      <c r="L205" s="1">
        <f t="shared" si="26"/>
        <v>9.5339029733581757</v>
      </c>
      <c r="M205" s="1">
        <f t="shared" si="26"/>
        <v>-7.4717550709725549</v>
      </c>
      <c r="N205" s="1">
        <f t="shared" si="26"/>
        <v>5.1625252996499338</v>
      </c>
      <c r="O205" s="1">
        <f t="shared" si="26"/>
        <v>-3.186138530767284</v>
      </c>
      <c r="P205" s="1">
        <f t="shared" si="26"/>
        <v>1.7756363143647267</v>
      </c>
      <c r="Q205" s="1">
        <f t="shared" si="26"/>
        <v>-0.90173914588698278</v>
      </c>
      <c r="R205" s="1">
        <f t="shared" si="26"/>
        <v>0.42051350582850799</v>
      </c>
      <c r="S205" s="1">
        <f t="shared" si="27"/>
        <v>-0.18125689558637689</v>
      </c>
      <c r="T205" s="1">
        <f t="shared" si="27"/>
        <v>7.262288114760207E-2</v>
      </c>
      <c r="U205" s="1">
        <f t="shared" si="27"/>
        <v>-2.7179730810996429E-2</v>
      </c>
      <c r="V205" s="1">
        <f t="shared" si="27"/>
        <v>9.5427833546069107E-3</v>
      </c>
      <c r="W205" s="1">
        <f t="shared" si="27"/>
        <v>-3.1550827466169098E-3</v>
      </c>
      <c r="X205" s="1">
        <f t="shared" si="27"/>
        <v>9.8563766061787392E-4</v>
      </c>
      <c r="Y205" s="1">
        <f t="shared" si="27"/>
        <v>-2.9181364549585315E-4</v>
      </c>
      <c r="Z205" s="1">
        <f t="shared" si="27"/>
        <v>8.2102294586489758E-5</v>
      </c>
      <c r="AG205">
        <v>193</v>
      </c>
      <c r="AH205">
        <f t="shared" ca="1" si="21"/>
        <v>0</v>
      </c>
      <c r="AI205">
        <f t="shared" ca="1" si="22"/>
        <v>0</v>
      </c>
      <c r="AL205" s="2">
        <v>1.1368999999999999E-13</v>
      </c>
      <c r="AM205">
        <v>0.84119999999999995</v>
      </c>
      <c r="AN205">
        <v>-2.1311</v>
      </c>
      <c r="AO205" s="2">
        <v>-4.6047000000000002E-8</v>
      </c>
      <c r="AP205" s="2">
        <v>-1.0419999999999999E-9</v>
      </c>
      <c r="AQ205" s="2">
        <v>-4.3963000000000002E-11</v>
      </c>
      <c r="AR205">
        <v>0.13109999999999999</v>
      </c>
      <c r="AS205">
        <v>81.722999999999999</v>
      </c>
      <c r="AT205" s="2">
        <v>9.9999999999999995E-7</v>
      </c>
      <c r="AU205">
        <v>-2.1311</v>
      </c>
      <c r="AX205" s="2">
        <v>1.1368999999999999E-13</v>
      </c>
      <c r="AY205">
        <v>0.86672000000000005</v>
      </c>
      <c r="AZ205">
        <v>-2.1015000000000001</v>
      </c>
      <c r="BA205" s="2">
        <v>-4.1740000000000002E-8</v>
      </c>
      <c r="BB205" s="2">
        <v>-7.9368999999999998E-10</v>
      </c>
      <c r="BC205" s="2">
        <v>-1.2747E-10</v>
      </c>
      <c r="BD205">
        <v>0.10153</v>
      </c>
      <c r="BE205">
        <v>85.102000000000004</v>
      </c>
      <c r="BF205" s="2">
        <v>9.9999999999999995E-7</v>
      </c>
      <c r="BG205">
        <v>-2.1015000000000001</v>
      </c>
      <c r="BJ205">
        <v>0</v>
      </c>
      <c r="BK205">
        <v>0.94279000000000002</v>
      </c>
      <c r="BL205">
        <v>-2.0137999999999998</v>
      </c>
      <c r="BM205" s="2">
        <v>-7.8264000000000002E-9</v>
      </c>
      <c r="BN205" s="2">
        <v>-2.3600000000000001E-10</v>
      </c>
      <c r="BO205" s="2">
        <v>-2.0662000000000001E-11</v>
      </c>
      <c r="BP205">
        <v>1.3752E-2</v>
      </c>
      <c r="BQ205">
        <v>85.846999999999994</v>
      </c>
      <c r="BR205" s="2">
        <v>9.9999999999999995E-7</v>
      </c>
      <c r="BS205">
        <v>-2.0137999999999998</v>
      </c>
      <c r="BV205">
        <v>0</v>
      </c>
      <c r="BW205">
        <v>0.95408999999999999</v>
      </c>
      <c r="BX205">
        <v>-2</v>
      </c>
      <c r="BY205" s="2">
        <v>-1.8912999999999998E-12</v>
      </c>
      <c r="BZ205" s="2">
        <v>-1.3491999999999999E-13</v>
      </c>
      <c r="CA205" s="2">
        <v>-2.5696E-13</v>
      </c>
      <c r="CB205" s="2">
        <v>1.1921E-6</v>
      </c>
      <c r="CC205">
        <v>95.090999999999994</v>
      </c>
      <c r="CD205" s="2">
        <v>9.9999999999999995E-7</v>
      </c>
      <c r="CE205">
        <v>-2</v>
      </c>
    </row>
    <row r="206" spans="4:95" x14ac:dyDescent="0.25">
      <c r="D206">
        <v>185</v>
      </c>
      <c r="E206">
        <v>92.5</v>
      </c>
      <c r="F206" s="2">
        <f>E206^2*$G$12/(4*$F$12*$E$12)</f>
        <v>5.7041666666666657</v>
      </c>
      <c r="G206">
        <f t="shared" si="25"/>
        <v>5.2778117733742747E-4</v>
      </c>
      <c r="H206" s="2">
        <f>$D$12/(4*PI()*$E$12)*G206</f>
        <v>9.7221045421425677E-5</v>
      </c>
      <c r="I206" s="1">
        <f t="shared" si="26"/>
        <v>-8.1343793402777749</v>
      </c>
      <c r="J206" s="1">
        <f t="shared" si="26"/>
        <v>10.311078997074326</v>
      </c>
      <c r="K206" s="1">
        <f t="shared" si="26"/>
        <v>-11.028021208589648</v>
      </c>
      <c r="L206" s="1">
        <f t="shared" si="26"/>
        <v>10.064907356372816</v>
      </c>
      <c r="M206" s="1">
        <f t="shared" si="26"/>
        <v>-7.9738762562930452</v>
      </c>
      <c r="N206" s="1">
        <f t="shared" ref="I206:W225" si="28">N$21*$F206^N$20/(N$20*FACT(N$20))</f>
        <v>5.5695084667679478</v>
      </c>
      <c r="O206" s="1">
        <f t="shared" si="28"/>
        <v>-3.4747786222029449</v>
      </c>
      <c r="P206" s="1">
        <f t="shared" si="28"/>
        <v>1.9576016188460208</v>
      </c>
      <c r="Q206" s="1">
        <f t="shared" si="28"/>
        <v>-1.0049837310750758</v>
      </c>
      <c r="R206" s="1">
        <f t="shared" si="28"/>
        <v>0.47376815697030938</v>
      </c>
      <c r="S206" s="1">
        <f t="shared" si="27"/>
        <v>-0.20643734594374674</v>
      </c>
      <c r="T206" s="1">
        <f t="shared" si="27"/>
        <v>8.3613232721002725E-2</v>
      </c>
      <c r="U206" s="1">
        <f t="shared" si="27"/>
        <v>-3.1634028544551128E-2</v>
      </c>
      <c r="V206" s="1">
        <f t="shared" si="27"/>
        <v>1.1227736871941981E-2</v>
      </c>
      <c r="W206" s="1">
        <f t="shared" si="27"/>
        <v>-3.7526298285372479E-3</v>
      </c>
      <c r="X206" s="1">
        <f t="shared" si="27"/>
        <v>1.1850865594619357E-3</v>
      </c>
      <c r="Y206" s="1">
        <f t="shared" si="27"/>
        <v>-3.5468775075048382E-4</v>
      </c>
      <c r="Z206" s="1">
        <f t="shared" si="27"/>
        <v>1.0087968090943471E-4</v>
      </c>
      <c r="AG206">
        <v>194</v>
      </c>
      <c r="AH206">
        <f t="shared" ca="1" si="21"/>
        <v>0</v>
      </c>
      <c r="AI206">
        <f t="shared" ca="1" si="22"/>
        <v>0</v>
      </c>
      <c r="AL206">
        <v>0</v>
      </c>
      <c r="AM206">
        <v>0.85743000000000003</v>
      </c>
      <c r="AN206">
        <v>-2.1135000000000002</v>
      </c>
      <c r="AO206" s="2">
        <v>-4.5604000000000003E-8</v>
      </c>
      <c r="AP206" s="2">
        <v>-8.5644999999999997E-10</v>
      </c>
      <c r="AQ206" s="2">
        <v>-1.5359000000000001E-10</v>
      </c>
      <c r="AR206">
        <v>0.11353000000000001</v>
      </c>
      <c r="AS206">
        <v>85.001000000000005</v>
      </c>
      <c r="AT206" s="2">
        <v>9.9999999999999995E-7</v>
      </c>
      <c r="AU206">
        <v>-2.1135000000000002</v>
      </c>
      <c r="AX206" s="2">
        <v>1.1368999999999999E-13</v>
      </c>
      <c r="AY206">
        <v>0.86531000000000002</v>
      </c>
      <c r="AZ206">
        <v>-2.0973000000000002</v>
      </c>
      <c r="BA206" s="2">
        <v>-4.1204999999999997E-8</v>
      </c>
      <c r="BB206" s="2">
        <v>-7.4805000000000002E-10</v>
      </c>
      <c r="BC206" s="2">
        <v>-1.7744999999999999E-10</v>
      </c>
      <c r="BD206">
        <v>9.7336000000000006E-2</v>
      </c>
      <c r="BE206">
        <v>85.962999999999994</v>
      </c>
      <c r="BF206" s="2">
        <v>9.9999999999999995E-7</v>
      </c>
      <c r="BG206">
        <v>-2.0973000000000002</v>
      </c>
      <c r="BJ206">
        <v>0</v>
      </c>
      <c r="BK206">
        <v>0.94277999999999995</v>
      </c>
      <c r="BL206">
        <v>-2.0135999999999998</v>
      </c>
      <c r="BM206" s="2">
        <v>-7.7896000000000005E-9</v>
      </c>
      <c r="BN206" s="2">
        <v>-2.3515999999999999E-10</v>
      </c>
      <c r="BO206" s="2">
        <v>-2.1604E-11</v>
      </c>
      <c r="BP206">
        <v>1.3648E-2</v>
      </c>
      <c r="BQ206">
        <v>85.962999999999994</v>
      </c>
      <c r="BR206" s="2">
        <v>9.9999999999999995E-7</v>
      </c>
      <c r="BS206">
        <v>-2.0135999999999998</v>
      </c>
      <c r="BV206" s="2">
        <v>-1.7346999999999999E-18</v>
      </c>
      <c r="BW206">
        <v>0.95408999999999999</v>
      </c>
      <c r="BX206">
        <v>-2</v>
      </c>
      <c r="BY206" s="2">
        <v>-1.8912999999999998E-12</v>
      </c>
      <c r="BZ206" s="2">
        <v>-1.3491999999999999E-13</v>
      </c>
      <c r="CA206" s="2">
        <v>-2.5696E-13</v>
      </c>
      <c r="CB206" s="2">
        <v>1.1921E-6</v>
      </c>
      <c r="CC206">
        <v>95.090999999999994</v>
      </c>
      <c r="CD206" s="2">
        <v>9.9999999999999995E-7</v>
      </c>
      <c r="CE206">
        <v>-2</v>
      </c>
    </row>
    <row r="207" spans="4:95" x14ac:dyDescent="0.25">
      <c r="D207">
        <v>186</v>
      </c>
      <c r="E207">
        <v>93</v>
      </c>
      <c r="F207" s="2">
        <f>E207^2*$G$12/(4*$F$12*$E$12)</f>
        <v>5.766</v>
      </c>
      <c r="G207">
        <f t="shared" si="25"/>
        <v>4.9809749085216737E-4</v>
      </c>
      <c r="H207" s="2">
        <f>$D$12/(4*PI()*$E$12)*G207</f>
        <v>9.1753099318046938E-5</v>
      </c>
      <c r="I207" s="1">
        <f t="shared" si="28"/>
        <v>-8.3116889999999994</v>
      </c>
      <c r="J207" s="1">
        <f t="shared" si="28"/>
        <v>10.650044171999999</v>
      </c>
      <c r="K207" s="1">
        <f t="shared" si="28"/>
        <v>-11.5140290054535</v>
      </c>
      <c r="L207" s="1">
        <f t="shared" si="28"/>
        <v>10.62238259927118</v>
      </c>
      <c r="M207" s="1">
        <f t="shared" si="28"/>
        <v>-8.506758064916335</v>
      </c>
      <c r="N207" s="1">
        <f t="shared" si="28"/>
        <v>6.0061184084458281</v>
      </c>
      <c r="O207" s="1">
        <f t="shared" si="28"/>
        <v>-3.7877961125264141</v>
      </c>
      <c r="P207" s="1">
        <f t="shared" si="28"/>
        <v>2.1570797417113385</v>
      </c>
      <c r="Q207" s="1">
        <f t="shared" si="28"/>
        <v>-1.1193949611636818</v>
      </c>
      <c r="R207" s="1">
        <f t="shared" si="28"/>
        <v>0.53342407818758597</v>
      </c>
      <c r="S207" s="1">
        <f t="shared" si="27"/>
        <v>-0.23495108043837379</v>
      </c>
      <c r="T207" s="1">
        <f t="shared" si="27"/>
        <v>9.6193699157940599E-2</v>
      </c>
      <c r="U207" s="1">
        <f t="shared" si="27"/>
        <v>-3.6788200517759745E-2</v>
      </c>
      <c r="V207" s="1">
        <f t="shared" si="27"/>
        <v>1.3198625327091722E-2</v>
      </c>
      <c r="W207" s="1">
        <f t="shared" si="27"/>
        <v>-4.4591761896100122E-3</v>
      </c>
      <c r="X207" s="1">
        <f t="shared" si="27"/>
        <v>1.4234801333863711E-3</v>
      </c>
      <c r="Y207" s="1">
        <f t="shared" si="27"/>
        <v>-4.3065546183579899E-4</v>
      </c>
      <c r="Z207" s="1">
        <f t="shared" si="27"/>
        <v>1.2381404175350111E-4</v>
      </c>
      <c r="AG207">
        <v>195</v>
      </c>
      <c r="AH207">
        <f t="shared" ca="1" si="21"/>
        <v>0</v>
      </c>
      <c r="AI207">
        <f t="shared" ca="1" si="22"/>
        <v>0</v>
      </c>
      <c r="AL207">
        <v>0</v>
      </c>
      <c r="AM207">
        <v>0.85551999999999995</v>
      </c>
      <c r="AN207">
        <v>-2.1084000000000001</v>
      </c>
      <c r="AO207" s="2">
        <v>-4.4977E-8</v>
      </c>
      <c r="AP207" s="2">
        <v>-7.9895000000000002E-10</v>
      </c>
      <c r="AQ207" s="2">
        <v>-2.1306000000000001E-10</v>
      </c>
      <c r="AR207">
        <v>0.10836</v>
      </c>
      <c r="AS207">
        <v>85.962999999999994</v>
      </c>
      <c r="AT207" s="2">
        <v>9.9999999999999995E-7</v>
      </c>
      <c r="AU207">
        <v>-2.1084000000000001</v>
      </c>
      <c r="AX207">
        <v>0</v>
      </c>
      <c r="AY207">
        <v>0.86402000000000001</v>
      </c>
      <c r="AZ207">
        <v>-2.0935000000000001</v>
      </c>
      <c r="BA207" s="2">
        <v>-4.0691999999999998E-8</v>
      </c>
      <c r="BB207" s="2">
        <v>-8.1228000000000001E-10</v>
      </c>
      <c r="BC207" s="2">
        <v>1.7129999999999999E-10</v>
      </c>
      <c r="BD207">
        <v>9.3477000000000005E-2</v>
      </c>
      <c r="BE207">
        <v>86.796000000000006</v>
      </c>
      <c r="BF207" s="2">
        <v>9.9999999999999995E-7</v>
      </c>
      <c r="BG207">
        <v>-2.0935000000000001</v>
      </c>
      <c r="BJ207">
        <v>0</v>
      </c>
      <c r="BK207">
        <v>0.94277</v>
      </c>
      <c r="BL207">
        <v>-2.0135999999999998</v>
      </c>
      <c r="BM207" s="2">
        <v>-7.7595999999999995E-9</v>
      </c>
      <c r="BN207" s="2">
        <v>-2.3389999999999999E-10</v>
      </c>
      <c r="BO207" s="2">
        <v>-1.5098E-11</v>
      </c>
      <c r="BP207">
        <v>1.3557E-2</v>
      </c>
      <c r="BQ207">
        <v>86.084000000000003</v>
      </c>
      <c r="BR207" s="2">
        <v>9.9999999999999995E-7</v>
      </c>
      <c r="BS207">
        <v>-2.0135999999999998</v>
      </c>
      <c r="BV207" s="2">
        <v>0</v>
      </c>
      <c r="BW207">
        <v>0.95408999999999999</v>
      </c>
      <c r="BX207">
        <v>-2</v>
      </c>
      <c r="BY207" s="2">
        <v>-1.9462999999999999E-12</v>
      </c>
      <c r="BZ207" s="2">
        <v>-1.6E-13</v>
      </c>
      <c r="CA207" s="2">
        <v>-9.5642000000000008E-13</v>
      </c>
      <c r="CB207">
        <v>0</v>
      </c>
      <c r="CC207">
        <v>100</v>
      </c>
      <c r="CD207" s="2">
        <v>9.9999999999999995E-7</v>
      </c>
      <c r="CE207">
        <v>-2</v>
      </c>
    </row>
    <row r="208" spans="4:95" x14ac:dyDescent="0.25">
      <c r="D208">
        <v>187</v>
      </c>
      <c r="E208">
        <v>93.5</v>
      </c>
      <c r="F208" s="2">
        <f>E208^2*$G$12/(4*$F$12*$E$12)</f>
        <v>5.8281666666666663</v>
      </c>
      <c r="G208">
        <f t="shared" si="25"/>
        <v>4.7187130398151922E-4</v>
      </c>
      <c r="H208" s="2">
        <f>$D$12/(4*PI()*$E$12)*G208</f>
        <v>8.6922049226709642E-5</v>
      </c>
      <c r="I208" s="1">
        <f t="shared" si="28"/>
        <v>-8.4918816736111093</v>
      </c>
      <c r="J208" s="1">
        <f t="shared" si="28"/>
        <v>10.998244823870625</v>
      </c>
      <c r="K208" s="1">
        <f t="shared" si="28"/>
        <v>-12.018675726435369</v>
      </c>
      <c r="L208" s="1">
        <f t="shared" si="28"/>
        <v>11.207495239405825</v>
      </c>
      <c r="M208" s="1">
        <f t="shared" si="28"/>
        <v>-9.0721041904347732</v>
      </c>
      <c r="N208" s="1">
        <f t="shared" si="28"/>
        <v>6.4743349272512969</v>
      </c>
      <c r="O208" s="1">
        <f t="shared" si="28"/>
        <v>-4.1271018919201925</v>
      </c>
      <c r="P208" s="1">
        <f t="shared" si="28"/>
        <v>2.375648165572958</v>
      </c>
      <c r="Q208" s="1">
        <f t="shared" si="28"/>
        <v>-1.2461106105288116</v>
      </c>
      <c r="R208" s="1">
        <f t="shared" si="28"/>
        <v>0.60020994407137751</v>
      </c>
      <c r="S208" s="1">
        <f t="shared" si="27"/>
        <v>-0.26721777416267584</v>
      </c>
      <c r="T208" s="1">
        <f t="shared" si="27"/>
        <v>0.11058388573603091</v>
      </c>
      <c r="U208" s="1">
        <f t="shared" si="27"/>
        <v>-4.2747536312876214E-2</v>
      </c>
      <c r="V208" s="1">
        <f t="shared" si="27"/>
        <v>1.5502029898184859E-2</v>
      </c>
      <c r="W208" s="1">
        <f t="shared" si="27"/>
        <v>-5.293852378023693E-3</v>
      </c>
      <c r="X208" s="1">
        <f t="shared" si="27"/>
        <v>1.7081497006423117E-3</v>
      </c>
      <c r="Y208" s="1">
        <f t="shared" si="27"/>
        <v>-5.2235024536519375E-4</v>
      </c>
      <c r="Z208" s="1">
        <f t="shared" si="27"/>
        <v>1.517955600845606E-4</v>
      </c>
      <c r="AG208">
        <v>196</v>
      </c>
      <c r="AH208">
        <f t="shared" ref="AH208:AH214" ca="1" si="29">INDIRECT("Z"&amp;12+$AG208&amp;"S"&amp;$AH$11,FALSE)</f>
        <v>0</v>
      </c>
      <c r="AI208">
        <f t="shared" ref="AI208:AI214" ca="1" si="30">INDIRECT("Z"&amp;12+$AG208&amp;"S"&amp;$AI$11,FALSE)</f>
        <v>0</v>
      </c>
      <c r="AL208" s="2">
        <v>1.1368999999999999E-13</v>
      </c>
      <c r="AM208">
        <v>0.85377999999999998</v>
      </c>
      <c r="AN208">
        <v>-2.1036000000000001</v>
      </c>
      <c r="AO208" s="2">
        <v>-4.4368999999999998E-8</v>
      </c>
      <c r="AP208" s="2">
        <v>-8.8367000000000001E-10</v>
      </c>
      <c r="AQ208" s="2">
        <v>2.1952999999999999E-10</v>
      </c>
      <c r="AR208">
        <v>0.10363</v>
      </c>
      <c r="AS208">
        <v>86.885999999999996</v>
      </c>
      <c r="AT208" s="2">
        <v>9.9999999999999995E-7</v>
      </c>
      <c r="AU208">
        <v>-2.1036000000000001</v>
      </c>
      <c r="AX208">
        <v>0</v>
      </c>
      <c r="AY208">
        <v>0.87929000000000002</v>
      </c>
      <c r="AZ208">
        <v>-2.0764999999999998</v>
      </c>
      <c r="BA208" s="2">
        <v>-3.8861E-8</v>
      </c>
      <c r="BB208" s="2">
        <v>-1.6398000000000001E-9</v>
      </c>
      <c r="BC208" s="2">
        <v>9.7091999999999999E-10</v>
      </c>
      <c r="BD208">
        <v>7.6508000000000007E-2</v>
      </c>
      <c r="BE208">
        <v>90.415999999999997</v>
      </c>
      <c r="BF208" s="2">
        <v>9.9999999999999995E-7</v>
      </c>
      <c r="BG208">
        <v>-2.0764999999999998</v>
      </c>
      <c r="BJ208" s="2">
        <v>-1.4211E-14</v>
      </c>
      <c r="BK208">
        <v>0.94501999999999997</v>
      </c>
      <c r="BL208">
        <v>-2.0102000000000002</v>
      </c>
      <c r="BM208" s="2">
        <v>-6.6186999999999999E-9</v>
      </c>
      <c r="BN208" s="2">
        <v>-2.8726999999999998E-10</v>
      </c>
      <c r="BO208" s="2">
        <v>1.1542E-10</v>
      </c>
      <c r="BP208">
        <v>1.0239E-2</v>
      </c>
      <c r="BQ208">
        <v>90.415999999999997</v>
      </c>
      <c r="BR208" s="2">
        <v>9.9999999999999995E-7</v>
      </c>
      <c r="BS208">
        <v>-2.0102000000000002</v>
      </c>
    </row>
    <row r="209" spans="4:71" x14ac:dyDescent="0.25">
      <c r="D209">
        <v>188</v>
      </c>
      <c r="E209">
        <v>94</v>
      </c>
      <c r="F209" s="2">
        <f>E209^2*$G$12/(4*$F$12*$E$12)</f>
        <v>5.8906666666666663</v>
      </c>
      <c r="G209">
        <f t="shared" si="25"/>
        <v>4.4922875401542939E-4</v>
      </c>
      <c r="H209" s="2">
        <f>$D$12/(4*PI()*$E$12)*G209</f>
        <v>8.2751130533065633E-5</v>
      </c>
      <c r="I209" s="1">
        <f t="shared" si="28"/>
        <v>-8.6749884444444429</v>
      </c>
      <c r="J209" s="1">
        <f t="shared" si="28"/>
        <v>11.355881169646089</v>
      </c>
      <c r="K209" s="1">
        <f t="shared" si="28"/>
        <v>-12.542570751874102</v>
      </c>
      <c r="L209" s="1">
        <f t="shared" si="28"/>
        <v>11.821456550779686</v>
      </c>
      <c r="M209" s="1">
        <f t="shared" si="28"/>
        <v>-9.6717027854341939</v>
      </c>
      <c r="N209" s="1">
        <f t="shared" si="28"/>
        <v>6.9762584336405338</v>
      </c>
      <c r="O209" s="1">
        <f t="shared" si="28"/>
        <v>-4.4947451733076482</v>
      </c>
      <c r="P209" s="1">
        <f t="shared" si="28"/>
        <v>2.6150168461791852</v>
      </c>
      <c r="Q209" s="1">
        <f t="shared" si="28"/>
        <v>-1.3863773311703564</v>
      </c>
      <c r="R209" s="1">
        <f t="shared" si="28"/>
        <v>0.67493278778078636</v>
      </c>
      <c r="S209" s="1">
        <f t="shared" si="27"/>
        <v>-0.30370725574602447</v>
      </c>
      <c r="T209" s="1">
        <f t="shared" si="27"/>
        <v>0.12703229878210048</v>
      </c>
      <c r="U209" s="1">
        <f t="shared" si="27"/>
        <v>-4.9632469715994262E-2</v>
      </c>
      <c r="V209" s="1">
        <f t="shared" si="27"/>
        <v>1.8191807507399568E-2</v>
      </c>
      <c r="W209" s="1">
        <f t="shared" si="27"/>
        <v>-6.2790160599758811E-3</v>
      </c>
      <c r="X209" s="1">
        <f t="shared" si="27"/>
        <v>2.0477558811883506E-3</v>
      </c>
      <c r="Y209" s="1">
        <f t="shared" si="27"/>
        <v>-6.3291667988696408E-4</v>
      </c>
      <c r="Z209" s="1">
        <f t="shared" si="27"/>
        <v>1.8589867424314283E-4</v>
      </c>
      <c r="AG209">
        <v>197</v>
      </c>
      <c r="AH209">
        <f t="shared" ca="1" si="29"/>
        <v>0</v>
      </c>
      <c r="AI209">
        <f t="shared" ca="1" si="30"/>
        <v>0</v>
      </c>
      <c r="AL209" s="2">
        <v>-1.1368999999999999E-13</v>
      </c>
      <c r="AM209">
        <v>0.87039</v>
      </c>
      <c r="AN209">
        <v>-2.0853000000000002</v>
      </c>
      <c r="AO209" s="2">
        <v>-4.2639000000000002E-8</v>
      </c>
      <c r="AP209" s="2">
        <v>-1.7874000000000001E-9</v>
      </c>
      <c r="AQ209" s="2">
        <v>1.0878999999999999E-9</v>
      </c>
      <c r="AR209">
        <v>8.5311999999999999E-2</v>
      </c>
      <c r="AS209">
        <v>90.415999999999997</v>
      </c>
      <c r="AT209" s="2">
        <v>9.9999999999999995E-7</v>
      </c>
      <c r="AU209">
        <v>-2.0853000000000002</v>
      </c>
      <c r="AX209">
        <v>0</v>
      </c>
      <c r="AY209">
        <v>0.87846999999999997</v>
      </c>
      <c r="AZ209">
        <v>-2.0735999999999999</v>
      </c>
      <c r="BA209" s="2">
        <v>-4.2171000000000001E-8</v>
      </c>
      <c r="BB209" s="2">
        <v>-2.1970000000000002E-9</v>
      </c>
      <c r="BC209" s="2">
        <v>-3.5906E-9</v>
      </c>
      <c r="BD209">
        <v>7.3640999999999998E-2</v>
      </c>
      <c r="BE209">
        <v>91.105000000000004</v>
      </c>
      <c r="BF209" s="2">
        <v>9.9999999999999995E-7</v>
      </c>
      <c r="BG209">
        <v>-2.0735999999999999</v>
      </c>
      <c r="BJ209">
        <v>0</v>
      </c>
      <c r="BK209">
        <v>0.94501000000000002</v>
      </c>
      <c r="BL209">
        <v>-2.0102000000000002</v>
      </c>
      <c r="BM209" s="2">
        <v>-6.6595999999999996E-9</v>
      </c>
      <c r="BN209" s="2">
        <v>-2.9635000000000002E-10</v>
      </c>
      <c r="BO209" s="2">
        <v>3.4469000000000003E-11</v>
      </c>
      <c r="BP209">
        <v>1.0181000000000001E-2</v>
      </c>
      <c r="BQ209">
        <v>90.510999999999996</v>
      </c>
      <c r="BR209" s="2">
        <v>9.9999999999999995E-7</v>
      </c>
      <c r="BS209">
        <v>-2.0102000000000002</v>
      </c>
    </row>
    <row r="210" spans="4:71" x14ac:dyDescent="0.25">
      <c r="D210">
        <v>189</v>
      </c>
      <c r="E210">
        <v>94.5</v>
      </c>
      <c r="F210" s="2">
        <f>E210^2*$G$12/(4*$F$12*$E$12)</f>
        <v>5.9535</v>
      </c>
      <c r="G210">
        <f t="shared" si="25"/>
        <v>4.3036088992165489E-4</v>
      </c>
      <c r="H210" s="2">
        <f>$D$12/(4*PI()*$E$12)*G210</f>
        <v>7.9275535815345383E-5</v>
      </c>
      <c r="I210" s="1">
        <f t="shared" si="28"/>
        <v>-8.8610405624999995</v>
      </c>
      <c r="J210" s="1">
        <f t="shared" si="28"/>
        <v>11.723156664187499</v>
      </c>
      <c r="K210" s="1">
        <f t="shared" si="28"/>
        <v>-13.086339975045052</v>
      </c>
      <c r="L210" s="1">
        <f t="shared" si="28"/>
        <v>12.465524006628915</v>
      </c>
      <c r="M210" s="1">
        <f t="shared" si="28"/>
        <v>-10.307430162981284</v>
      </c>
      <c r="N210" s="1">
        <f t="shared" si="28"/>
        <v>7.514116588813355</v>
      </c>
      <c r="O210" s="1">
        <f t="shared" si="28"/>
        <v>-4.8929226840703466</v>
      </c>
      <c r="P210" s="1">
        <f t="shared" si="28"/>
        <v>2.8770385382333634</v>
      </c>
      <c r="Q210" s="1">
        <f t="shared" si="28"/>
        <v>-1.5415604043635096</v>
      </c>
      <c r="R210" s="1">
        <f t="shared" si="28"/>
        <v>0.75848593945274012</v>
      </c>
      <c r="S210" s="1">
        <f t="shared" si="27"/>
        <v>-0.34494518365174143</v>
      </c>
      <c r="T210" s="1">
        <f t="shared" si="27"/>
        <v>0.14581996337543024</v>
      </c>
      <c r="U210" s="1">
        <f t="shared" si="27"/>
        <v>-5.7580658037873024E-2</v>
      </c>
      <c r="V210" s="1">
        <f t="shared" si="27"/>
        <v>2.1330178963549679E-2</v>
      </c>
      <c r="W210" s="1">
        <f t="shared" si="27"/>
        <v>-7.4407746362984192E-3</v>
      </c>
      <c r="X210" s="1">
        <f t="shared" si="27"/>
        <v>2.4525205147240218E-3</v>
      </c>
      <c r="Y210" s="1">
        <f t="shared" si="27"/>
        <v>-7.6610609578691617E-4</v>
      </c>
      <c r="Z210" s="1">
        <f t="shared" si="27"/>
        <v>2.2741891286097866E-4</v>
      </c>
      <c r="AG210">
        <v>198</v>
      </c>
      <c r="AH210">
        <f t="shared" ca="1" si="29"/>
        <v>0</v>
      </c>
      <c r="AI210">
        <f t="shared" ca="1" si="30"/>
        <v>0</v>
      </c>
      <c r="AL210" s="2">
        <v>1.1368999999999999E-13</v>
      </c>
      <c r="AM210">
        <v>0.86929000000000001</v>
      </c>
      <c r="AN210">
        <v>-2.0817999999999999</v>
      </c>
      <c r="AO210" s="2">
        <v>-4.6776000000000001E-8</v>
      </c>
      <c r="AP210" s="2">
        <v>-2.4800000000000001E-9</v>
      </c>
      <c r="AQ210" s="2">
        <v>-4.5658000000000001E-9</v>
      </c>
      <c r="AR210">
        <v>8.1777000000000002E-2</v>
      </c>
      <c r="AS210">
        <v>91.180999999999997</v>
      </c>
      <c r="AT210" s="2">
        <v>9.9999999999999995E-7</v>
      </c>
      <c r="AU210">
        <v>-2.0817999999999999</v>
      </c>
      <c r="AX210">
        <v>0</v>
      </c>
      <c r="AY210">
        <v>0.91320000000000001</v>
      </c>
      <c r="AZ210">
        <v>-2.0598000000000001</v>
      </c>
      <c r="BA210" s="2">
        <v>-6.9270999999999999E-8</v>
      </c>
      <c r="BB210" s="2">
        <v>-5.5854000000000002E-9</v>
      </c>
      <c r="BC210" s="2">
        <v>-1.6644E-8</v>
      </c>
      <c r="BD210">
        <v>5.9789000000000002E-2</v>
      </c>
      <c r="BE210">
        <v>95.090999999999994</v>
      </c>
      <c r="BF210" s="2">
        <v>9.9999999999999995E-7</v>
      </c>
      <c r="BG210">
        <v>-2.0598000000000001</v>
      </c>
      <c r="BJ210">
        <v>0</v>
      </c>
      <c r="BK210">
        <v>0.94921</v>
      </c>
      <c r="BL210">
        <v>-2.0076999999999998</v>
      </c>
      <c r="BM210" s="2">
        <v>-9.6900999999999999E-9</v>
      </c>
      <c r="BN210" s="2">
        <v>-7.7088000000000003E-10</v>
      </c>
      <c r="BO210" s="2">
        <v>-1.9326000000000001E-9</v>
      </c>
      <c r="BP210">
        <v>7.7406999999999997E-3</v>
      </c>
      <c r="BQ210">
        <v>95.090999999999994</v>
      </c>
      <c r="BR210" s="2">
        <v>9.9999999999999995E-7</v>
      </c>
      <c r="BS210">
        <v>-2.0076999999999998</v>
      </c>
    </row>
    <row r="211" spans="4:71" x14ac:dyDescent="0.25">
      <c r="D211">
        <v>190</v>
      </c>
      <c r="E211">
        <v>95</v>
      </c>
      <c r="F211" s="2">
        <f>E211^2*$G$12/(4*$F$12*$E$12)</f>
        <v>6.0166666666666657</v>
      </c>
      <c r="G211">
        <f t="shared" si="25"/>
        <v>4.155351675390051E-4</v>
      </c>
      <c r="H211" s="2">
        <f>$D$12/(4*PI()*$E$12)*G211</f>
        <v>7.6544532340684667E-5</v>
      </c>
      <c r="I211" s="1">
        <f t="shared" si="28"/>
        <v>-9.0500694444444409</v>
      </c>
      <c r="J211" s="1">
        <f t="shared" si="28"/>
        <v>12.100278034979418</v>
      </c>
      <c r="K211" s="1">
        <f t="shared" si="28"/>
        <v>-13.650626158211152</v>
      </c>
      <c r="L211" s="1">
        <f t="shared" si="28"/>
        <v>13.141002781637932</v>
      </c>
      <c r="M211" s="1">
        <f t="shared" si="28"/>
        <v>-10.9812546392854</v>
      </c>
      <c r="N211" s="1">
        <f t="shared" si="28"/>
        <v>8.0902712750653638</v>
      </c>
      <c r="O211" s="1">
        <f t="shared" si="28"/>
        <v>-5.3239884146068146</v>
      </c>
      <c r="P211" s="1">
        <f t="shared" si="28"/>
        <v>3.1637198644824029</v>
      </c>
      <c r="Q211" s="1">
        <f t="shared" si="28"/>
        <v>-1.713154306617221</v>
      </c>
      <c r="R211" s="1">
        <f t="shared" si="28"/>
        <v>0.85185771995704762</v>
      </c>
      <c r="S211" s="1">
        <f t="shared" si="27"/>
        <v>-0.39151932939229583</v>
      </c>
      <c r="T211" s="1">
        <f t="shared" si="27"/>
        <v>0.16726447090014054</v>
      </c>
      <c r="U211" s="1">
        <f t="shared" si="27"/>
        <v>-6.6749333497819668E-2</v>
      </c>
      <c r="V211" s="1">
        <f t="shared" si="27"/>
        <v>2.4988972703554116E-2</v>
      </c>
      <c r="W211" s="1">
        <f t="shared" si="27"/>
        <v>-8.8095890097490571E-3</v>
      </c>
      <c r="X211" s="1">
        <f t="shared" si="27"/>
        <v>2.9344974694527418E-3</v>
      </c>
      <c r="Y211" s="1">
        <f t="shared" si="27"/>
        <v>-9.2638945319091937E-4</v>
      </c>
      <c r="Z211" s="1">
        <f t="shared" si="27"/>
        <v>2.779168359572758E-4</v>
      </c>
      <c r="AG211">
        <v>199</v>
      </c>
      <c r="AH211">
        <f t="shared" ca="1" si="29"/>
        <v>0</v>
      </c>
      <c r="AI211">
        <f t="shared" ca="1" si="30"/>
        <v>0</v>
      </c>
      <c r="AL211">
        <v>0</v>
      </c>
      <c r="AM211">
        <v>0.90817999999999999</v>
      </c>
      <c r="AN211">
        <v>-2.0667</v>
      </c>
      <c r="AO211" s="2">
        <v>-7.6775999999999999E-8</v>
      </c>
      <c r="AP211" s="2">
        <v>-6.1840000000000002E-9</v>
      </c>
      <c r="AQ211" s="2">
        <v>-1.8812E-8</v>
      </c>
      <c r="AR211">
        <v>6.6720000000000002E-2</v>
      </c>
      <c r="AS211">
        <v>95.090999999999994</v>
      </c>
      <c r="AT211" s="2">
        <v>9.9999999999999995E-7</v>
      </c>
      <c r="AU211">
        <v>-2.0667</v>
      </c>
      <c r="AX211" s="2">
        <v>1.1368999999999999E-13</v>
      </c>
      <c r="AY211">
        <v>0.91320000000000001</v>
      </c>
      <c r="AZ211">
        <v>-2.0598000000000001</v>
      </c>
      <c r="BA211" s="2">
        <v>-6.9270999999999999E-8</v>
      </c>
      <c r="BB211" s="2">
        <v>-5.5854000000000002E-9</v>
      </c>
      <c r="BC211" s="2">
        <v>-1.6644E-8</v>
      </c>
      <c r="BD211">
        <v>5.9789000000000002E-2</v>
      </c>
      <c r="BE211">
        <v>95.090999999999994</v>
      </c>
      <c r="BF211" s="2">
        <v>9.9999999999999995E-7</v>
      </c>
      <c r="BG211">
        <v>-2.0598000000000001</v>
      </c>
      <c r="BJ211">
        <v>0</v>
      </c>
      <c r="BK211">
        <v>0.94921</v>
      </c>
      <c r="BL211">
        <v>-2.0076999999999998</v>
      </c>
      <c r="BM211" s="2">
        <v>-9.6900999999999999E-9</v>
      </c>
      <c r="BN211" s="2">
        <v>-7.7088000000000003E-10</v>
      </c>
      <c r="BO211" s="2">
        <v>-1.9326000000000001E-9</v>
      </c>
      <c r="BP211">
        <v>7.7406999999999997E-3</v>
      </c>
      <c r="BQ211">
        <v>95.090999999999994</v>
      </c>
      <c r="BR211" s="2">
        <v>9.9999999999999995E-7</v>
      </c>
      <c r="BS211">
        <v>-2.0076999999999998</v>
      </c>
    </row>
    <row r="212" spans="4:71" x14ac:dyDescent="0.25">
      <c r="D212">
        <v>191</v>
      </c>
      <c r="E212">
        <v>95.5</v>
      </c>
      <c r="F212" s="2">
        <f>E212^2*$G$12/(4*$F$12*$E$12)</f>
        <v>6.0801666666666661</v>
      </c>
      <c r="G212">
        <f t="shared" si="25"/>
        <v>4.051093554298113E-4</v>
      </c>
      <c r="H212" s="2">
        <f>$D$12/(4*PI()*$E$12)*G212</f>
        <v>7.4624023622020853E-5</v>
      </c>
      <c r="I212" s="1">
        <f t="shared" si="28"/>
        <v>-9.2421066736111097</v>
      </c>
      <c r="J212" s="1">
        <f t="shared" si="28"/>
        <v>12.487455317037291</v>
      </c>
      <c r="K212" s="1">
        <f t="shared" si="28"/>
        <v>-14.236089294401168</v>
      </c>
      <c r="L212" s="1">
        <f t="shared" si="28"/>
        <v>13.849247294641305</v>
      </c>
      <c r="M212" s="1">
        <f t="shared" si="28"/>
        <v>-11.695240522125218</v>
      </c>
      <c r="N212" s="1">
        <f t="shared" si="28"/>
        <v>8.7072259079112246</v>
      </c>
      <c r="O212" s="1">
        <f t="shared" si="28"/>
        <v>-5.7904639542332443</v>
      </c>
      <c r="P212" s="1">
        <f t="shared" si="28"/>
        <v>3.4772331771914891</v>
      </c>
      <c r="Q212" s="1">
        <f t="shared" si="28"/>
        <v>-1.9027941530568404</v>
      </c>
      <c r="R212" s="1">
        <f t="shared" si="28"/>
        <v>0.95614095726813486</v>
      </c>
      <c r="S212" s="1">
        <f t="shared" si="27"/>
        <v>-0.44408652879986932</v>
      </c>
      <c r="T212" s="1">
        <f t="shared" si="27"/>
        <v>0.1917245048183199</v>
      </c>
      <c r="U212" s="1">
        <f t="shared" si="27"/>
        <v>-7.7317960530274357E-2</v>
      </c>
      <c r="V212" s="1">
        <f t="shared" si="27"/>
        <v>2.9251045372940106E-2</v>
      </c>
      <c r="W212" s="1">
        <f t="shared" si="27"/>
        <v>-1.0420970568849882E-2</v>
      </c>
      <c r="X212" s="1">
        <f t="shared" si="27"/>
        <v>3.5078886027424452E-3</v>
      </c>
      <c r="Y212" s="1">
        <f t="shared" si="27"/>
        <v>-1.1190904475221202E-3</v>
      </c>
      <c r="Z212" s="1">
        <f t="shared" si="27"/>
        <v>3.3927040401153286E-4</v>
      </c>
      <c r="AG212">
        <v>200</v>
      </c>
      <c r="AH212">
        <f t="shared" ca="1" si="29"/>
        <v>0</v>
      </c>
      <c r="AI212">
        <f t="shared" ca="1" si="30"/>
        <v>0</v>
      </c>
      <c r="AL212" s="2">
        <v>1.1368999999999999E-13</v>
      </c>
      <c r="AM212">
        <v>0.90817999999999999</v>
      </c>
      <c r="AN212">
        <v>-2.0667</v>
      </c>
      <c r="AO212" s="2">
        <v>-7.6775999999999999E-8</v>
      </c>
      <c r="AP212" s="2">
        <v>-6.1840000000000002E-9</v>
      </c>
      <c r="AQ212" s="2">
        <v>-1.8812E-8</v>
      </c>
      <c r="AR212">
        <v>6.6720000000000002E-2</v>
      </c>
      <c r="AS212">
        <v>95.090999999999994</v>
      </c>
      <c r="AT212" s="2">
        <v>9.9999999999999995E-7</v>
      </c>
      <c r="AU212">
        <v>-2.0667</v>
      </c>
      <c r="AX212">
        <v>0</v>
      </c>
      <c r="AY212">
        <v>0.93398000000000003</v>
      </c>
      <c r="AZ212">
        <v>-2</v>
      </c>
      <c r="BA212" s="2">
        <v>-1.0327E-7</v>
      </c>
      <c r="BB212" s="2">
        <v>-8.4507999999999998E-9</v>
      </c>
      <c r="BC212" s="2">
        <v>-5.7659E-8</v>
      </c>
      <c r="BD212">
        <v>0</v>
      </c>
      <c r="BE212">
        <v>100</v>
      </c>
      <c r="BF212" s="2">
        <v>9.9999999999999995E-7</v>
      </c>
      <c r="BG212">
        <v>-2</v>
      </c>
      <c r="BJ212">
        <v>0</v>
      </c>
      <c r="BK212">
        <v>0.95177</v>
      </c>
      <c r="BL212">
        <v>-2</v>
      </c>
      <c r="BM212" s="2">
        <v>-1.3594000000000001E-8</v>
      </c>
      <c r="BN212" s="2">
        <v>-1.1114999999999999E-9</v>
      </c>
      <c r="BO212" s="2">
        <v>-7.3198000000000003E-9</v>
      </c>
      <c r="BP212">
        <v>0</v>
      </c>
      <c r="BQ212">
        <v>100</v>
      </c>
      <c r="BR212" s="2">
        <v>9.9999999999999995E-7</v>
      </c>
      <c r="BS212">
        <v>-2</v>
      </c>
    </row>
    <row r="213" spans="4:71" x14ac:dyDescent="0.25">
      <c r="D213">
        <v>192</v>
      </c>
      <c r="E213">
        <v>96</v>
      </c>
      <c r="F213" s="2">
        <f>E213^2*$G$12/(4*$F$12*$E$12)</f>
        <v>6.1440000000000001</v>
      </c>
      <c r="G213">
        <f t="shared" si="25"/>
        <v>3.995483152818835E-4</v>
      </c>
      <c r="H213" s="2">
        <f>$D$12/(4*PI()*$E$12)*G213</f>
        <v>7.3599640487443082E-5</v>
      </c>
      <c r="I213" s="1">
        <f t="shared" si="28"/>
        <v>-9.4371840000000002</v>
      </c>
      <c r="J213" s="1">
        <f t="shared" si="28"/>
        <v>12.884901888</v>
      </c>
      <c r="K213" s="1">
        <f t="shared" si="28"/>
        <v>-14.843406974976</v>
      </c>
      <c r="L213" s="1">
        <f t="shared" si="28"/>
        <v>14.591662792680408</v>
      </c>
      <c r="M213" s="1">
        <f t="shared" si="28"/>
        <v>-12.451552249753947</v>
      </c>
      <c r="N213" s="1">
        <f t="shared" si="28"/>
        <v>9.3676331047944803</v>
      </c>
      <c r="O213" s="1">
        <f t="shared" si="28"/>
        <v>-6.2950494464218911</v>
      </c>
      <c r="P213" s="1">
        <f t="shared" si="28"/>
        <v>3.8199292640806028</v>
      </c>
      <c r="Q213" s="1">
        <f t="shared" si="28"/>
        <v>-2.1122680858660097</v>
      </c>
      <c r="R213" s="1">
        <f t="shared" si="28"/>
        <v>1.072543398310807</v>
      </c>
      <c r="S213" s="1">
        <f t="shared" si="27"/>
        <v>-0.50338036827387211</v>
      </c>
      <c r="T213" s="1">
        <f t="shared" si="27"/>
        <v>0.2196048981780831</v>
      </c>
      <c r="U213" s="1">
        <f t="shared" si="27"/>
        <v>-8.9491236873876792E-2</v>
      </c>
      <c r="V213" s="1">
        <f t="shared" si="27"/>
        <v>3.4211903248637272E-2</v>
      </c>
      <c r="W213" s="1">
        <f t="shared" si="27"/>
        <v>-1.231628516950942E-2</v>
      </c>
      <c r="X213" s="1">
        <f t="shared" si="27"/>
        <v>4.1894121013960348E-3</v>
      </c>
      <c r="Y213" s="1">
        <f t="shared" si="27"/>
        <v>-1.3505423307611515E-3</v>
      </c>
      <c r="Z213" s="1">
        <f t="shared" si="27"/>
        <v>4.1373733363860737E-4</v>
      </c>
      <c r="AG213">
        <v>201</v>
      </c>
      <c r="AH213">
        <f t="shared" ca="1" si="29"/>
        <v>0</v>
      </c>
      <c r="AI213">
        <f t="shared" ca="1" si="30"/>
        <v>0</v>
      </c>
      <c r="AL213">
        <v>0</v>
      </c>
      <c r="AM213">
        <v>0.93132999999999999</v>
      </c>
      <c r="AN213">
        <v>-2</v>
      </c>
      <c r="AO213" s="2">
        <v>-1.1494999999999999E-7</v>
      </c>
      <c r="AP213" s="2">
        <v>-9.4084000000000007E-9</v>
      </c>
      <c r="AQ213" s="2">
        <v>-6.4450999999999999E-8</v>
      </c>
      <c r="AR213">
        <v>0</v>
      </c>
      <c r="AS213">
        <v>100</v>
      </c>
      <c r="AT213" s="2">
        <v>9.9999999999999995E-7</v>
      </c>
      <c r="AU213">
        <v>-2</v>
      </c>
    </row>
    <row r="214" spans="4:71" x14ac:dyDescent="0.25">
      <c r="D214">
        <v>193</v>
      </c>
      <c r="E214">
        <v>96.5</v>
      </c>
      <c r="F214" s="2">
        <f>E214^2*$G$12/(4*$F$12*$E$12)</f>
        <v>6.2081666666666662</v>
      </c>
      <c r="G214">
        <f t="shared" si="25"/>
        <v>3.9944420738802222E-4</v>
      </c>
      <c r="H214" s="2">
        <f>$D$12/(4*PI()*$E$12)*G214</f>
        <v>7.3580463073180452E-5</v>
      </c>
      <c r="I214" s="1">
        <f t="shared" si="28"/>
        <v>-9.6353333402777768</v>
      </c>
      <c r="J214" s="1">
        <f t="shared" si="28"/>
        <v>13.292834503407661</v>
      </c>
      <c r="K214" s="1">
        <f t="shared" si="28"/>
        <v>-15.473274763044749</v>
      </c>
      <c r="L214" s="1">
        <f t="shared" si="28"/>
        <v>15.369706977297435</v>
      </c>
      <c r="M214" s="1">
        <f t="shared" si="28"/>
        <v>-13.252458685123893</v>
      </c>
      <c r="N214" s="1">
        <f t="shared" si="28"/>
        <v>10.074302725758772</v>
      </c>
      <c r="O214" s="1">
        <f t="shared" si="28"/>
        <v>-6.8406351969336443</v>
      </c>
      <c r="P214" s="1">
        <f t="shared" si="28"/>
        <v>4.1943509539190336</v>
      </c>
      <c r="Q214" s="1">
        <f t="shared" si="28"/>
        <v>-2.3435306802379512</v>
      </c>
      <c r="R214" s="1">
        <f t="shared" si="28"/>
        <v>1.2023990951540418</v>
      </c>
      <c r="S214" s="1">
        <f t="shared" si="27"/>
        <v>-0.57021967922375227</v>
      </c>
      <c r="T214" s="1">
        <f t="shared" si="27"/>
        <v>0.251362282028468</v>
      </c>
      <c r="U214" s="1">
        <f t="shared" si="27"/>
        <v>-0.10350248075052658</v>
      </c>
      <c r="V214" s="1">
        <f t="shared" si="27"/>
        <v>3.9981551612347475E-2</v>
      </c>
      <c r="W214" s="1">
        <f t="shared" si="27"/>
        <v>-1.4543679843831358E-2</v>
      </c>
      <c r="X214" s="1">
        <f t="shared" si="27"/>
        <v>4.9987315386655056E-3</v>
      </c>
      <c r="Y214" s="1">
        <f t="shared" si="27"/>
        <v>-1.6282725146212831E-3</v>
      </c>
      <c r="Z214" s="1">
        <f t="shared" si="27"/>
        <v>5.040292761534196E-4</v>
      </c>
    </row>
    <row r="215" spans="4:71" x14ac:dyDescent="0.25">
      <c r="D215">
        <v>194</v>
      </c>
      <c r="E215">
        <v>97</v>
      </c>
      <c r="F215" s="2">
        <f>E215^2*$G$12/(4*$F$12*$E$12)</f>
        <v>6.2726666666666659</v>
      </c>
      <c r="G215">
        <f t="shared" si="25"/>
        <v>4.0554077449339587E-4</v>
      </c>
      <c r="H215" s="2">
        <f>$D$12/(4*PI()*$E$12)*G215</f>
        <v>7.4703494080948592E-5</v>
      </c>
      <c r="I215" s="1">
        <f t="shared" si="28"/>
        <v>-9.8365867777777751</v>
      </c>
      <c r="J215" s="1">
        <f t="shared" si="28"/>
        <v>13.711473332164605</v>
      </c>
      <c r="K215" s="1">
        <f t="shared" si="28"/>
        <v>-16.126406572792092</v>
      </c>
      <c r="L215" s="1">
        <f t="shared" si="28"/>
        <v>16.184891673962749</v>
      </c>
      <c r="M215" s="1">
        <f t="shared" si="28"/>
        <v>-14.100337570399581</v>
      </c>
      <c r="N215" s="1">
        <f t="shared" si="28"/>
        <v>10.83021030203181</v>
      </c>
      <c r="O215" s="1">
        <f t="shared" si="28"/>
        <v>-7.4303139700283429</v>
      </c>
      <c r="P215" s="1">
        <f t="shared" si="28"/>
        <v>4.6032476802631557</v>
      </c>
      <c r="Q215" s="1">
        <f t="shared" si="28"/>
        <v>-2.5987174454157613</v>
      </c>
      <c r="R215" s="1">
        <f t="shared" si="28"/>
        <v>1.347180850904512</v>
      </c>
      <c r="S215" s="1">
        <f t="shared" si="27"/>
        <v>-0.64551792077669479</v>
      </c>
      <c r="T215" s="1">
        <f t="shared" ref="S215:AA222" si="31">T$21*$F215^T$20/(T$20*FACT(T$20))</f>
        <v>0.28751139013433946</v>
      </c>
      <c r="U215" s="1">
        <f t="shared" si="31"/>
        <v>-0.11961745138456459</v>
      </c>
      <c r="V215" s="1">
        <f t="shared" si="31"/>
        <v>4.6686602669876016E-2</v>
      </c>
      <c r="W215" s="1">
        <f t="shared" si="31"/>
        <v>-1.7159150176596225E-2</v>
      </c>
      <c r="X215" s="1">
        <f t="shared" si="31"/>
        <v>5.958955257636683E-3</v>
      </c>
      <c r="Y215" s="1">
        <f t="shared" si="31"/>
        <v>-1.9612196920262555E-3</v>
      </c>
      <c r="Z215" s="1">
        <f t="shared" si="31"/>
        <v>6.1339998057423936E-4</v>
      </c>
    </row>
    <row r="216" spans="4:71" x14ac:dyDescent="0.25">
      <c r="D216">
        <v>195</v>
      </c>
      <c r="E216">
        <v>97.5</v>
      </c>
      <c r="F216" s="2">
        <f>E216^2*$G$12/(4*$F$12*$E$12)</f>
        <v>6.3374999999999986</v>
      </c>
      <c r="G216">
        <f t="shared" si="25"/>
        <v>4.1876247789041088E-4</v>
      </c>
      <c r="H216" s="2">
        <f>$D$12/(4*PI()*$E$12)*G216</f>
        <v>7.7139025853784047E-5</v>
      </c>
      <c r="I216" s="1">
        <f t="shared" si="28"/>
        <v>-10.040976562499996</v>
      </c>
      <c r="J216" s="1">
        <f t="shared" si="28"/>
        <v>14.141041992187491</v>
      </c>
      <c r="K216" s="1">
        <f t="shared" si="28"/>
        <v>-16.803535054779037</v>
      </c>
      <c r="L216" s="1">
        <f t="shared" si="28"/>
        <v>17.038784545545941</v>
      </c>
      <c r="M216" s="1">
        <f t="shared" si="28"/>
        <v>-14.997680146860747</v>
      </c>
      <c r="N216" s="1">
        <f t="shared" si="28"/>
        <v>11.638505869068975</v>
      </c>
      <c r="O216" s="1">
        <f t="shared" si="28"/>
        <v>-8.0673940096339418</v>
      </c>
      <c r="P216" s="1">
        <f t="shared" si="28"/>
        <v>5.0495910652893921</v>
      </c>
      <c r="Q216" s="1">
        <f t="shared" si="28"/>
        <v>-2.880160503864436</v>
      </c>
      <c r="R216" s="1">
        <f t="shared" si="28"/>
        <v>1.5085138176232116</v>
      </c>
      <c r="S216" s="1">
        <f t="shared" si="31"/>
        <v>-0.73029353827123689</v>
      </c>
      <c r="T216" s="1">
        <f t="shared" si="31"/>
        <v>0.32863209222205658</v>
      </c>
      <c r="U216" s="1">
        <f t="shared" si="31"/>
        <v>-0.13813865560175856</v>
      </c>
      <c r="V216" s="1">
        <f t="shared" si="31"/>
        <v>5.4472676525626783E-2</v>
      </c>
      <c r="W216" s="1">
        <f t="shared" si="31"/>
        <v>-2.0227768797724196E-2</v>
      </c>
      <c r="X216" s="1">
        <f t="shared" si="31"/>
        <v>7.0972171490976928E-3</v>
      </c>
      <c r="Y216" s="1">
        <f t="shared" si="31"/>
        <v>-2.359988989508989E-3</v>
      </c>
      <c r="Z216" s="1">
        <f t="shared" si="31"/>
        <v>7.4574998331921856E-4</v>
      </c>
    </row>
    <row r="217" spans="4:71" x14ac:dyDescent="0.25">
      <c r="D217">
        <v>196</v>
      </c>
      <c r="E217">
        <v>98</v>
      </c>
      <c r="F217" s="2">
        <f>E217^2*$G$12/(4*$F$12*$E$12)</f>
        <v>6.4026666666666667</v>
      </c>
      <c r="G217">
        <f t="shared" si="25"/>
        <v>4.4024940238474031E-4</v>
      </c>
      <c r="H217" s="2">
        <f>$D$12/(4*PI()*$E$12)*G217</f>
        <v>8.1097070118963275E-5</v>
      </c>
      <c r="I217" s="1">
        <f t="shared" si="28"/>
        <v>-10.248535111111112</v>
      </c>
      <c r="J217" s="1">
        <f t="shared" si="28"/>
        <v>14.581767586238685</v>
      </c>
      <c r="K217" s="1">
        <f t="shared" si="28"/>
        <v>-17.50541198727954</v>
      </c>
      <c r="L217" s="1">
        <f t="shared" si="28"/>
        <v>17.93301085075549</v>
      </c>
      <c r="M217" s="1">
        <f t="shared" si="28"/>
        <v>-15.947095945431087</v>
      </c>
      <c r="N217" s="1">
        <f t="shared" si="28"/>
        <v>12.502523221217972</v>
      </c>
      <c r="O217" s="1">
        <f t="shared" si="28"/>
        <v>-8.7554128241254361</v>
      </c>
      <c r="P217" s="1">
        <f t="shared" si="28"/>
        <v>5.5365915893267941</v>
      </c>
      <c r="Q217" s="1">
        <f t="shared" si="28"/>
        <v>-3.1904055374336724</v>
      </c>
      <c r="R217" s="1">
        <f t="shared" si="28"/>
        <v>1.6881903460888699</v>
      </c>
      <c r="S217" s="1">
        <f t="shared" si="31"/>
        <v>-0.82568139315839162</v>
      </c>
      <c r="T217" s="1">
        <f t="shared" si="31"/>
        <v>0.37537723549790264</v>
      </c>
      <c r="U217" s="1">
        <f t="shared" si="31"/>
        <v>-0.15941019934144265</v>
      </c>
      <c r="V217" s="1">
        <f t="shared" si="31"/>
        <v>6.3507134111564487E-2</v>
      </c>
      <c r="W217" s="1">
        <f t="shared" si="31"/>
        <v>-2.3825098281541616E-2</v>
      </c>
      <c r="X217" s="1">
        <f t="shared" si="31"/>
        <v>8.4453515624793793E-3</v>
      </c>
      <c r="Y217" s="1">
        <f t="shared" si="31"/>
        <v>-2.8371515615285663E-3</v>
      </c>
      <c r="Z217" s="1">
        <f t="shared" si="31"/>
        <v>9.0575081208599511E-4</v>
      </c>
    </row>
    <row r="218" spans="4:71" x14ac:dyDescent="0.25">
      <c r="D218">
        <v>197</v>
      </c>
      <c r="E218">
        <v>98.5</v>
      </c>
      <c r="F218" s="2">
        <f>E218^2*$G$12/(4*$F$12*$E$12)</f>
        <v>6.4681666666666651</v>
      </c>
      <c r="G218">
        <f t="shared" si="25"/>
        <v>4.7139901390558236E-4</v>
      </c>
      <c r="H218" s="2">
        <f>$D$12/(4*PI()*$E$12)*G218</f>
        <v>8.683505003671127E-5</v>
      </c>
      <c r="I218" s="1">
        <f t="shared" si="28"/>
        <v>-10.459295006944439</v>
      </c>
      <c r="J218" s="1">
        <f t="shared" si="28"/>
        <v>15.033880737944692</v>
      </c>
      <c r="K218" s="1">
        <f t="shared" si="28"/>
        <v>-18.232808673715478</v>
      </c>
      <c r="L218" s="1">
        <f t="shared" si="28"/>
        <v>18.869255248485967</v>
      </c>
      <c r="M218" s="1">
        <f t="shared" si="28"/>
        <v>-16.951317753205824</v>
      </c>
      <c r="N218" s="1">
        <f t="shared" si="28"/>
        <v>13.425789605799281</v>
      </c>
      <c r="O218" s="1">
        <f t="shared" si="28"/>
        <v>-9.4981517752089797</v>
      </c>
      <c r="P218" s="1">
        <f t="shared" si="28"/>
        <v>6.0677164155404979</v>
      </c>
      <c r="Q218" s="1">
        <f t="shared" si="28"/>
        <v>-3.5322300955606667</v>
      </c>
      <c r="R218" s="1">
        <f t="shared" si="28"/>
        <v>1.8881861952977119</v>
      </c>
      <c r="S218" s="1">
        <f t="shared" si="31"/>
        <v>-0.93294536873425638</v>
      </c>
      <c r="T218" s="1">
        <f t="shared" si="31"/>
        <v>0.42848138242849404</v>
      </c>
      <c r="U218" s="1">
        <f t="shared" si="31"/>
        <v>-0.18382324967574531</v>
      </c>
      <c r="V218" s="1">
        <f t="shared" si="31"/>
        <v>7.3982185891351096E-2</v>
      </c>
      <c r="W218" s="1">
        <f t="shared" si="31"/>
        <v>-2.8038814963451595E-2</v>
      </c>
      <c r="X218" s="1">
        <f t="shared" si="31"/>
        <v>1.0040677000383785E-2</v>
      </c>
      <c r="Y218" s="1">
        <f t="shared" si="31"/>
        <v>-3.4075960766636834E-3</v>
      </c>
      <c r="Z218" s="1">
        <f t="shared" si="31"/>
        <v>1.0989922116834423E-3</v>
      </c>
    </row>
    <row r="219" spans="4:71" x14ac:dyDescent="0.25">
      <c r="D219">
        <v>198</v>
      </c>
      <c r="E219">
        <v>99</v>
      </c>
      <c r="F219" s="2">
        <f>E219^2*$G$12/(4*$F$12*$E$12)</f>
        <v>6.5339999999999989</v>
      </c>
      <c r="G219">
        <f t="shared" si="25"/>
        <v>5.1391605089001757E-4</v>
      </c>
      <c r="H219" s="2">
        <f>$D$12/(4*PI()*$E$12)*G219</f>
        <v>9.4666990547930942E-5</v>
      </c>
      <c r="I219" s="1">
        <f t="shared" si="28"/>
        <v>-10.673288999999997</v>
      </c>
      <c r="J219" s="1">
        <f t="shared" si="28"/>
        <v>15.497615627999993</v>
      </c>
      <c r="K219" s="1">
        <f t="shared" si="28"/>
        <v>-18.986516346253488</v>
      </c>
      <c r="L219" s="1">
        <f t="shared" si="28"/>
        <v>19.849263649027243</v>
      </c>
      <c r="M219" s="1">
        <f t="shared" si="28"/>
        <v>-18.013206761492224</v>
      </c>
      <c r="N219" s="1">
        <f t="shared" si="28"/>
        <v>14.412035875051854</v>
      </c>
      <c r="O219" s="1">
        <f t="shared" si="28"/>
        <v>-10.299651513330026</v>
      </c>
      <c r="P219" s="1">
        <f t="shared" si="28"/>
        <v>6.6467084432689756</v>
      </c>
      <c r="Q219" s="1">
        <f t="shared" si="28"/>
        <v>-3.9086633671487534</v>
      </c>
      <c r="R219" s="1">
        <f t="shared" si="28"/>
        <v>2.1106782182603263</v>
      </c>
      <c r="S219" s="1">
        <f t="shared" si="31"/>
        <v>-1.0534922656891852</v>
      </c>
      <c r="T219" s="1">
        <f t="shared" si="31"/>
        <v>0.48877054182341789</v>
      </c>
      <c r="U219" s="1">
        <f t="shared" si="31"/>
        <v>-0.21182218042635081</v>
      </c>
      <c r="V219" s="1">
        <f t="shared" si="31"/>
        <v>8.6118425674137161E-2</v>
      </c>
      <c r="W219" s="1">
        <f t="shared" si="31"/>
        <v>-3.2970573829383523E-2</v>
      </c>
      <c r="X219" s="1">
        <f t="shared" si="31"/>
        <v>1.1926905433976022E-2</v>
      </c>
      <c r="Y219" s="1">
        <f t="shared" si="31"/>
        <v>-4.0889407462814465E-3</v>
      </c>
      <c r="Z219" s="1">
        <f t="shared" si="31"/>
        <v>1.3321565070682918E-3</v>
      </c>
    </row>
    <row r="220" spans="4:71" x14ac:dyDescent="0.25">
      <c r="D220">
        <v>199</v>
      </c>
      <c r="E220">
        <v>99.5</v>
      </c>
      <c r="F220" s="2">
        <f>E220^2*$G$12/(4*$F$12*$E$12)</f>
        <v>6.6001666666666656</v>
      </c>
      <c r="G220">
        <f t="shared" si="25"/>
        <v>5.6987206209946351E-4</v>
      </c>
      <c r="H220" s="2">
        <f>$D$12/(4*PI()*$E$12)*G220</f>
        <v>1.0497448566331153E-4</v>
      </c>
      <c r="I220" s="1">
        <f t="shared" si="28"/>
        <v>-10.890550006944441</v>
      </c>
      <c r="J220" s="1">
        <f t="shared" si="28"/>
        <v>15.973210030555805</v>
      </c>
      <c r="K220" s="1">
        <f t="shared" si="28"/>
        <v>-19.767346575626259</v>
      </c>
      <c r="L220" s="1">
        <f t="shared" si="28"/>
        <v>20.874845113103344</v>
      </c>
      <c r="M220" s="1">
        <f t="shared" si="28"/>
        <v>-19.135757901018646</v>
      </c>
      <c r="N220" s="1">
        <f t="shared" si="28"/>
        <v>15.465207115066107</v>
      </c>
      <c r="O220" s="1">
        <f t="shared" si="28"/>
        <v>-11.164228304026379</v>
      </c>
      <c r="P220" s="1">
        <f t="shared" si="28"/>
        <v>7.2776066677818685</v>
      </c>
      <c r="Q220" s="1">
        <f t="shared" si="28"/>
        <v>-4.3230075247624464</v>
      </c>
      <c r="R220" s="1">
        <f t="shared" si="28"/>
        <v>2.3580636499740715</v>
      </c>
      <c r="S220" s="1">
        <f t="shared" si="31"/>
        <v>-1.1888871118389526</v>
      </c>
      <c r="T220" s="1">
        <f t="shared" si="31"/>
        <v>0.5571730001885723</v>
      </c>
      <c r="U220" s="1">
        <f t="shared" si="31"/>
        <v>-0.24391148277727845</v>
      </c>
      <c r="V220" s="1">
        <f t="shared" si="31"/>
        <v>0.10016884504628298</v>
      </c>
      <c r="W220" s="1">
        <f t="shared" si="31"/>
        <v>-3.8738148756619642E-2</v>
      </c>
      <c r="X220" s="1">
        <f t="shared" si="31"/>
        <v>1.4155196575879068E-2</v>
      </c>
      <c r="Y220" s="1">
        <f t="shared" si="31"/>
        <v>-4.9020159327281777E-3</v>
      </c>
      <c r="Z220" s="1">
        <f t="shared" si="31"/>
        <v>1.6132249275786859E-3</v>
      </c>
    </row>
    <row r="221" spans="4:71" x14ac:dyDescent="0.25">
      <c r="D221">
        <v>200</v>
      </c>
      <c r="E221">
        <v>100</v>
      </c>
      <c r="F221" s="2">
        <f>E221^2*$G$12/(4*$F$12*$E$12)</f>
        <v>6.6666666666666661</v>
      </c>
      <c r="G221">
        <f t="shared" si="25"/>
        <v>6.4177637487006223E-4</v>
      </c>
      <c r="H221" s="2">
        <f>$D$12/(4*PI()*$E$12)*G221</f>
        <v>1.1821977131963848E-4</v>
      </c>
      <c r="I221" s="1">
        <f t="shared" si="28"/>
        <v>-11.111111111111109</v>
      </c>
      <c r="J221" s="1">
        <f t="shared" si="28"/>
        <v>16.460905349794231</v>
      </c>
      <c r="K221" s="1">
        <f t="shared" si="28"/>
        <v>-20.576131687242789</v>
      </c>
      <c r="L221" s="1">
        <f t="shared" si="28"/>
        <v>21.947873799725642</v>
      </c>
      <c r="M221" s="1">
        <f t="shared" si="28"/>
        <v>-20.322105370116333</v>
      </c>
      <c r="N221" s="1">
        <f t="shared" si="28"/>
        <v>16.589473771523533</v>
      </c>
      <c r="O221" s="1">
        <f t="shared" si="28"/>
        <v>-12.096491291735909</v>
      </c>
      <c r="P221" s="1">
        <f t="shared" si="28"/>
        <v>7.9647679287150019</v>
      </c>
      <c r="Q221" s="1">
        <f t="shared" si="28"/>
        <v>-4.7788607572290003</v>
      </c>
      <c r="R221" s="1">
        <f t="shared" si="28"/>
        <v>2.6329811334595035</v>
      </c>
      <c r="S221" s="1">
        <f t="shared" si="31"/>
        <v>-1.3408700216691918</v>
      </c>
      <c r="T221" s="1">
        <f t="shared" si="31"/>
        <v>0.63473137120435119</v>
      </c>
      <c r="U221" s="1">
        <f t="shared" si="31"/>
        <v>-0.28066353148491713</v>
      </c>
      <c r="V221" s="1">
        <f t="shared" si="31"/>
        <v>0.11642339083818781</v>
      </c>
      <c r="W221" s="1">
        <f t="shared" si="31"/>
        <v>-4.5477887046167113E-2</v>
      </c>
      <c r="X221" s="1">
        <f t="shared" si="31"/>
        <v>1.6785379301930192E-2</v>
      </c>
      <c r="Y221" s="1">
        <f t="shared" si="31"/>
        <v>-5.8714289739261972E-3</v>
      </c>
      <c r="Z221" s="1">
        <f t="shared" si="31"/>
        <v>1.9517215425793454E-3</v>
      </c>
    </row>
    <row r="222" spans="4:71" x14ac:dyDescent="0.25">
      <c r="D222">
        <v>201</v>
      </c>
      <c r="E222">
        <v>100.5</v>
      </c>
      <c r="F222" s="2">
        <f>E222^2*$G$12/(4*$F$12*$E$12)</f>
        <v>6.7334999999999994</v>
      </c>
      <c r="G222">
        <f t="shared" si="25"/>
        <v>7.3266059730858757E-4</v>
      </c>
      <c r="H222" s="2">
        <f>$D$12/(4*PI()*$E$12)*G222</f>
        <v>1.3496129128509526E-4</v>
      </c>
      <c r="I222" s="1">
        <f t="shared" si="28"/>
        <v>-11.335005562499997</v>
      </c>
      <c r="J222" s="1">
        <f t="shared" si="28"/>
        <v>16.960946656687494</v>
      </c>
      <c r="K222" s="1">
        <f t="shared" si="28"/>
        <v>-21.413725183650982</v>
      </c>
      <c r="L222" s="1">
        <f t="shared" si="28"/>
        <v>23.07029096385822</v>
      </c>
      <c r="M222" s="1">
        <f t="shared" si="28"/>
        <v>-21.575528361824905</v>
      </c>
      <c r="N222" s="1">
        <f t="shared" si="28"/>
        <v>17.7892432927773</v>
      </c>
      <c r="O222" s="1">
        <f t="shared" si="28"/>
        <v>-13.101360749740808</v>
      </c>
      <c r="P222" s="1">
        <f t="shared" si="28"/>
        <v>8.7128901341609595</v>
      </c>
      <c r="Q222" s="1">
        <f t="shared" si="28"/>
        <v>-5.2801421146535539</v>
      </c>
      <c r="R222" s="1">
        <f t="shared" si="28"/>
        <v>2.9383336304974956</v>
      </c>
      <c r="S222" s="1">
        <f t="shared" si="31"/>
        <v>-1.5113747535451652</v>
      </c>
      <c r="T222" s="1">
        <f t="shared" si="31"/>
        <v>0.72261599311216806</v>
      </c>
      <c r="U222" s="1">
        <f t="shared" si="31"/>
        <v>-0.3227273074748479</v>
      </c>
      <c r="V222" s="1">
        <f t="shared" si="31"/>
        <v>0.13521413577042857</v>
      </c>
      <c r="W222" s="1">
        <f t="shared" si="31"/>
        <v>-5.334752245372152E-2</v>
      </c>
      <c r="X222" s="1">
        <f t="shared" si="31"/>
        <v>1.9887365671536823E-2</v>
      </c>
      <c r="Y222" s="1">
        <f t="shared" si="31"/>
        <v>-7.0262247059814315E-3</v>
      </c>
      <c r="Z222" s="1">
        <f t="shared" si="31"/>
        <v>2.3590014211608513E-3</v>
      </c>
    </row>
  </sheetData>
  <sheetProtection sheet="1" objects="1" scenarios="1"/>
  <pageMargins left="0.7" right="0.7" top="0.78740157499999996" bottom="0.78740157499999996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theis_radius</vt:lpstr>
      <vt:lpstr>theis_time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Walther</dc:creator>
  <cp:lastModifiedBy>Marc Walther</cp:lastModifiedBy>
  <dcterms:created xsi:type="dcterms:W3CDTF">2019-04-29T05:54:45Z</dcterms:created>
  <dcterms:modified xsi:type="dcterms:W3CDTF">2019-04-29T06:15:47Z</dcterms:modified>
</cp:coreProperties>
</file>