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Frontend\yv.PurchaseProcess\04_WIP\05_Documents\"/>
    </mc:Choice>
  </mc:AlternateContent>
  <bookViews>
    <workbookView xWindow="0" yWindow="0" windowWidth="28800" windowHeight="13635"/>
  </bookViews>
  <sheets>
    <sheet name="DS" sheetId="6" r:id="rId1"/>
    <sheet name="Sheet2" sheetId="2" r:id="rId2"/>
    <sheet name="Sheet1" sheetId="3" r:id="rId3"/>
  </sheets>
  <definedNames>
    <definedName name="_xlnm._FilterDatabase" localSheetId="0" hidden="1">DS!$A$1:$Q$175</definedName>
    <definedName name="_xlnm._FilterDatabase" localSheetId="2" hidden="1">Sheet1!$A$1:$E$86</definedName>
    <definedName name="_xlnm._FilterDatabase" localSheetId="1" hidden="1">Sheet2!$A$1:$Q$251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9" i="6" l="1"/>
  <c r="J139" i="6"/>
  <c r="K115" i="6"/>
  <c r="J115" i="6"/>
  <c r="K103" i="6"/>
  <c r="A163" i="2"/>
  <c r="A15" i="2" l="1"/>
  <c r="A6" i="2"/>
  <c r="A7" i="2"/>
  <c r="A8" i="2"/>
  <c r="A9" i="2"/>
  <c r="A10" i="2"/>
  <c r="A11" i="2"/>
  <c r="A12" i="2"/>
  <c r="A13" i="2"/>
  <c r="A14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3" i="2"/>
  <c r="A4" i="2"/>
  <c r="A5" i="2"/>
  <c r="A2" i="2"/>
  <c r="J19" i="2" l="1"/>
  <c r="K19" i="2"/>
  <c r="K27" i="2"/>
  <c r="K31" i="2"/>
  <c r="J43" i="2"/>
  <c r="K43" i="2"/>
  <c r="J44" i="2"/>
  <c r="K44" i="2"/>
  <c r="J155" i="2"/>
  <c r="K155" i="2"/>
  <c r="J170" i="2"/>
  <c r="K170" i="2"/>
  <c r="J196" i="2"/>
  <c r="J202" i="2"/>
  <c r="K202" i="2"/>
  <c r="J221" i="2"/>
  <c r="J232" i="2"/>
  <c r="J245" i="2"/>
</calcChain>
</file>

<file path=xl/sharedStrings.xml><?xml version="1.0" encoding="utf-8"?>
<sst xmlns="http://schemas.openxmlformats.org/spreadsheetml/2006/main" count="5651" uniqueCount="2238">
  <si>
    <t>Supplier Name</t>
  </si>
  <si>
    <t>Tax No.</t>
  </si>
  <si>
    <t>Account No.</t>
  </si>
  <si>
    <t>Account Type</t>
  </si>
  <si>
    <t>Bank</t>
  </si>
  <si>
    <t>Branch</t>
  </si>
  <si>
    <t>Address</t>
  </si>
  <si>
    <t>Tel</t>
  </si>
  <si>
    <t>Fax</t>
  </si>
  <si>
    <t>Attn</t>
  </si>
  <si>
    <t>Email</t>
  </si>
  <si>
    <t>EnglishName</t>
  </si>
  <si>
    <t>EnglishAddr</t>
  </si>
  <si>
    <t>ShortName</t>
  </si>
  <si>
    <t xml:space="preserve">S1500002  </t>
  </si>
  <si>
    <t>VND</t>
  </si>
  <si>
    <t>Tây Hồ</t>
  </si>
  <si>
    <t>Số 56 Lạc Long Quân, Hà Nội</t>
  </si>
  <si>
    <t>tu.lt@saomai.com</t>
  </si>
  <si>
    <t>Sao mai business and trading company</t>
  </si>
  <si>
    <t>No.56 Lac Long Quan street, Ha Noi city</t>
  </si>
  <si>
    <t xml:space="preserve">S1500003  </t>
  </si>
  <si>
    <t>Công ty TNHH IBM Vietnam</t>
  </si>
  <si>
    <t>USD</t>
  </si>
  <si>
    <t>Ba Đình, Hà Nội</t>
  </si>
  <si>
    <t>Số 83 đường Lý Thường Kiệt, Hà Nội</t>
  </si>
  <si>
    <t>trunggiang.nguyen@ibm.com.vn</t>
  </si>
  <si>
    <t>IBM Vietnam company</t>
  </si>
  <si>
    <t>No.83, Ly Thuong Kiet street, Ha Noi</t>
  </si>
  <si>
    <t xml:space="preserve">S1500005  </t>
  </si>
  <si>
    <t>Công ty TNHH Cơ Khí Chính Xác DENKO Việt Nam</t>
  </si>
  <si>
    <t xml:space="preserve">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</si>
  <si>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</si>
  <si>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Số 66, ngõ 165 Cầu Giấy, phường Dịch Vọng, Cầu Giấy, Hà Nội</t>
  </si>
  <si>
    <t>thiennguyen@denko.com.vn</t>
  </si>
  <si>
    <t>DENKO PE VIETNAM CO.,LTD</t>
  </si>
  <si>
    <t>No.66/165 Cau Giay, Dich Vong Ward, Cau Giay District, Ha Noi</t>
  </si>
  <si>
    <t>DENKO Precision Engineering Viet Nam Co.,Ltd</t>
  </si>
  <si>
    <t xml:space="preserve">S1500006  </t>
  </si>
  <si>
    <t>Công ty CP CK &amp; TM Tân Việt</t>
  </si>
  <si>
    <t>Số 18, tổ 28, thị trấn Đông Anh, Hà Nội, Việt Nam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</si>
  <si>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</si>
  <si>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TanViet Joint Stock Company</t>
  </si>
  <si>
    <t>No.18, Group 28, DongAnh Town, Hanoi</t>
  </si>
  <si>
    <t xml:space="preserve">S1500007  </t>
  </si>
  <si>
    <t>Chợ Sắt</t>
  </si>
  <si>
    <t xml:space="preserve">                        </t>
  </si>
  <si>
    <t xml:space="preserve">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</si>
  <si>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</si>
  <si>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</si>
  <si>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Quận Lê Chân, Hải Phòng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</si>
  <si>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</si>
  <si>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</si>
  <si>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Sat Market</t>
  </si>
  <si>
    <t>Le Chan, Hai Phong</t>
  </si>
  <si>
    <t xml:space="preserve">S1500008  </t>
  </si>
  <si>
    <t>Công ty TNHH Nihon Denkei Việt Nam</t>
  </si>
  <si>
    <t>Phòng 206, tầng 02, tòa nhà Techno, Khu CN Thăng Long, Hanoi, Vietnam</t>
  </si>
  <si>
    <t xml:space="preserve">0978 182848                                       </t>
  </si>
  <si>
    <t xml:space="preserve">+84-4-3951 6508                                   </t>
  </si>
  <si>
    <t>ducnguyen@n-denkei.com.vn</t>
  </si>
  <si>
    <t>Nihon Denkei (Vietnam) Co.,Ltd.</t>
  </si>
  <si>
    <t>Unit 206, 2nd Floor, Techno Center Building, Thang Long Industrial, Hanoi, Vietnam</t>
  </si>
  <si>
    <t>Nihon Denkei</t>
  </si>
  <si>
    <t xml:space="preserve">S1500009  </t>
  </si>
  <si>
    <t>Công ty TNHH Tổng Công ty Công nghệ và Giải pháp CMC</t>
  </si>
  <si>
    <t>Hoàn Kiếm</t>
  </si>
  <si>
    <t>Tầng 16, tòa nhà CMC, phố Duy Tân, Dịch Vọng Hậu, quận Cầu Giấy, Hà Nội</t>
  </si>
  <si>
    <t xml:space="preserve">(84 4) 37958686                                   </t>
  </si>
  <si>
    <t xml:space="preserve">(84 8) 37958383                                   </t>
  </si>
  <si>
    <t>vqhieu@cmc.com.vn</t>
  </si>
  <si>
    <t>CMC TECHNOLOGY AND SOLUTION COMPANY LIMITED</t>
  </si>
  <si>
    <t>16 Floor - CMC Tower, Duy Tan Street, Dich Vong Hau, Cau Giay - Ha Noi</t>
  </si>
  <si>
    <t>CMC</t>
  </si>
  <si>
    <t xml:space="preserve">S1500010  </t>
  </si>
  <si>
    <t>ELEMATEC</t>
  </si>
  <si>
    <t>Phòng 308A, Tầng 3, tòa nhà V-Tower, số 649 đường Kim Mã, Ba Đình, Hà Nội</t>
  </si>
  <si>
    <t>Trần Đức Hùng</t>
  </si>
  <si>
    <t>tdhung@elematec.com</t>
  </si>
  <si>
    <t>Suite 308A, 3rd Floor, V-tower Building, 649 Kim Ma distric, Ha Noi, Viet Nam</t>
  </si>
  <si>
    <t xml:space="preserve">S1500013  </t>
  </si>
  <si>
    <t>Công ty TNHH ABC</t>
  </si>
  <si>
    <t>XYZ</t>
  </si>
  <si>
    <t>ABC Co.,ltd</t>
  </si>
  <si>
    <t>JHDHHTJVT</t>
  </si>
  <si>
    <t xml:space="preserve">S1500020  </t>
  </si>
  <si>
    <t>Số 182/10, Đường Hồ Văn Huê, Phường 9, Quận Phú Nhuận, TP.HCM</t>
  </si>
  <si>
    <t>hieu.pham@namlongtelecom.vn</t>
  </si>
  <si>
    <t>Nam Long Telecommunication Co.,Ltd</t>
  </si>
  <si>
    <t>No 182/10, Ho Van Hue street, Ward 9, Phu Nhuan dist, HCM City</t>
  </si>
  <si>
    <t xml:space="preserve">S1500025  </t>
  </si>
  <si>
    <t>Công ty TNHH Việt Nam Parkerizing Hà Nội</t>
  </si>
  <si>
    <t>JPY</t>
  </si>
  <si>
    <t>Lô 8, Đường TS25, KCN Tiên Sơn Đồng Nguyên, Từ Sơn, Bắc Ninh, Việt Nam</t>
  </si>
  <si>
    <t>Lê Hoàng Minh</t>
  </si>
  <si>
    <t>minhvph@parkerizing.com.vn</t>
  </si>
  <si>
    <t>Vietnam Parkerizing Hanoi Co.,Ltd</t>
  </si>
  <si>
    <t>Lot 8,TS25 Rd, Tien Son Industrial Park Dong Nguyen, Tu Son, Bac Ninh, Vietnam</t>
  </si>
  <si>
    <t xml:space="preserve">S1500026  </t>
  </si>
  <si>
    <t>KATO SANSHO CO.LTD</t>
  </si>
  <si>
    <t>KATO IHI BLDG 21-7 NIHONBASHI KABUTOCHO CHUO-KU TOKYO.103-8228 JAPAN</t>
  </si>
  <si>
    <t>DAISUKE KANEKO</t>
  </si>
  <si>
    <t>d-kaneko@sk-kato.co.jp</t>
  </si>
  <si>
    <t xml:space="preserve">KATO SANSHO                                       </t>
  </si>
  <si>
    <t xml:space="preserve">S1500027  </t>
  </si>
  <si>
    <t>Yamashita rubber</t>
  </si>
  <si>
    <t>AAA</t>
  </si>
  <si>
    <t xml:space="preserve">0495-35-1831                                      </t>
  </si>
  <si>
    <t xml:space="preserve">0495-35-1371                                      </t>
  </si>
  <si>
    <t>Katsuhiko Yoshida</t>
  </si>
  <si>
    <t>katsuhikoyoshida@yamashita-rub.co.jp</t>
  </si>
  <si>
    <t xml:space="preserve">S1500028  </t>
  </si>
  <si>
    <t>Công ty NEW SYSTEM VIETNAM</t>
  </si>
  <si>
    <t>NEW SYSTEM VIETNAM CO.,LTD.</t>
  </si>
  <si>
    <t xml:space="preserve">S1500029  </t>
  </si>
  <si>
    <t>Công ty ALSOK Việt Nam</t>
  </si>
  <si>
    <t>Số 10-12, đường D8, Tòa nhà Saigon Pearl, 92 Nguyễn Đức Cảnh, phường 22, quận Bình Thạnh, TP HCM, Việt Nam</t>
  </si>
  <si>
    <t>ALSOK(VIETNAM)CO.,LTD</t>
  </si>
  <si>
    <t>10-12, D8 STREET, VILLA SAIGON PEARL, 92 NGUYEN DUC CANH, WARD 22, BINH THANH DIST, HCMC, VIETNAM</t>
  </si>
  <si>
    <t xml:space="preserve">S1500030  </t>
  </si>
  <si>
    <t>TOKYO ZAIRYO Vietnam LLC.</t>
  </si>
  <si>
    <t>4F, 85　Nguyen　Du Street, Nguyen Du Ward, Hai Ba Trung Dist., Hanoi City, Vietnam</t>
  </si>
  <si>
    <t xml:space="preserve">+84-4-3941-3825　                                  </t>
  </si>
  <si>
    <t xml:space="preserve">+84-4-3941-3826                                   </t>
  </si>
  <si>
    <t>wakabayashi@tokyozairyo.co.jp</t>
  </si>
  <si>
    <t xml:space="preserve">S1500031  </t>
  </si>
  <si>
    <t>57 Lê Quý Đôn, Phường Bạch Đằng, Quận Hai Bà Trưng, Thành phố Hà Nội</t>
  </si>
  <si>
    <t xml:space="preserve">091.337.9880                                      </t>
  </si>
  <si>
    <t>hao@greenwater.com.vn</t>
  </si>
  <si>
    <t>Green</t>
  </si>
  <si>
    <t>No.57 Le Quy Don, Bach Dang ward, Hai Ba Trung, Ha Noi</t>
  </si>
  <si>
    <t xml:space="preserve">S1500032  </t>
  </si>
  <si>
    <t>Công ty TNHH Oosaki KiKou</t>
  </si>
  <si>
    <t>6-3-17, Minami, Shinagawa, tỉnh Shinagawa, Tokyo, Japan 140-0004</t>
  </si>
  <si>
    <t>Nguyễn Xuân Thủy</t>
  </si>
  <si>
    <t>thuthuy@osco.vn</t>
  </si>
  <si>
    <t>OOSAKI KIKOU CO.,LTD</t>
  </si>
  <si>
    <t>6-3-17, Minami, Shinagawa, Shinagawa ku, Tokyo, Japan 140-0004</t>
  </si>
  <si>
    <t xml:space="preserve">S1500033  </t>
  </si>
  <si>
    <t>Zhongshan Yamashita rubber</t>
  </si>
  <si>
    <t xml:space="preserve">0760-85337330-200                                 </t>
  </si>
  <si>
    <t xml:space="preserve">0760-85337320                                     </t>
  </si>
  <si>
    <t>Iino shuji</t>
  </si>
  <si>
    <t>No.30Concentrated Constructed Area,Zhongshan Torch Hi-tech Industrial Development Zone,Zhongshan,Guangdong</t>
  </si>
  <si>
    <t xml:space="preserve">S1500034  </t>
  </si>
  <si>
    <t>NHK Việt Nam</t>
  </si>
  <si>
    <t>41A Lý Thái Tổ, Quận Hoàn Kiếm, TP. Hà Nội</t>
  </si>
  <si>
    <t xml:space="preserve">(84 4) 3938 8780                                  </t>
  </si>
  <si>
    <t xml:space="preserve">(84 4) 3938 8737                                  </t>
  </si>
  <si>
    <t>khanh@nhkvietnam.vn</t>
  </si>
  <si>
    <t>NHK Vietnam Co Ltd</t>
  </si>
  <si>
    <t>Regus Hanoi Ly Thai To - Level 5, Sentinel Place</t>
  </si>
  <si>
    <t xml:space="preserve">S1500035  </t>
  </si>
  <si>
    <t>Công ty TNHH Y-TEC</t>
  </si>
  <si>
    <t>Khu công nghiệp 304, 243 Moo, Tambol Tha Toom, Amphur Srimahaphote, Prachinburi 25140, Thái Lan</t>
  </si>
  <si>
    <t xml:space="preserve">082-2567-186                                      </t>
  </si>
  <si>
    <t xml:space="preserve">66 037-452322                                     </t>
  </si>
  <si>
    <t xml:space="preserve">sale@y-tec.co.th </t>
  </si>
  <si>
    <t>Y-TEC CO.,LTD</t>
  </si>
  <si>
    <t>243 Moo 7,304 Industrial Park,Tambol Tha Toom,Amphur Srimahaphote,Prachinburi 25140,Thailand</t>
  </si>
  <si>
    <t>Y-TEC (Thailand)</t>
  </si>
  <si>
    <t xml:space="preserve">S1500036  </t>
  </si>
  <si>
    <t>Công ty TNHH Secom Trading</t>
  </si>
  <si>
    <t>Secom Trading Ltd.,Co</t>
  </si>
  <si>
    <t xml:space="preserve">S1500037  </t>
  </si>
  <si>
    <t>Gom</t>
  </si>
  <si>
    <t xml:space="preserve">S1500038  </t>
  </si>
  <si>
    <t>Trusco</t>
  </si>
  <si>
    <t xml:space="preserve">S1500039  </t>
  </si>
  <si>
    <t>CCI Automotive</t>
  </si>
  <si>
    <t xml:space="preserve">S1500040  </t>
  </si>
  <si>
    <t>Sumitomo Mitsui Banking Corporation</t>
  </si>
  <si>
    <t>Phòng 201, tầng 2, tòa nhà HITC, số 239 đường Xuân Thủy,  Dịch Vọng Hậu,Cầu Giấy, Hà Nội, Việt Nam.</t>
  </si>
  <si>
    <t xml:space="preserve">+84 908820019                                     </t>
  </si>
  <si>
    <t>thuy.pham@global.ntt</t>
  </si>
  <si>
    <t>NTT (Vietnam) Limited – Hanoi Branch</t>
  </si>
  <si>
    <t>R201, 2nd Floor, HITC building, 239 Xuan Thuy str, Dich Vong Hau, Cau Giay, Hanoi city, Vietnam.</t>
  </si>
  <si>
    <t>NTT- Hanoi</t>
  </si>
  <si>
    <t xml:space="preserve">S1600041  </t>
  </si>
  <si>
    <t>Công ty CP thương mại Systech</t>
  </si>
  <si>
    <t>Tầng 5, tòa nhà Viglacera, số 1 Đại Lộ Thăng Long, TP Hà Nội, Việt Nam</t>
  </si>
  <si>
    <t xml:space="preserve">+84 435 140 955                                   </t>
  </si>
  <si>
    <t>Systech</t>
  </si>
  <si>
    <t xml:space="preserve">S1600042  </t>
  </si>
  <si>
    <t xml:space="preserve">Công ty CP SX và TM thiết bị công nghiệp An Phú </t>
  </si>
  <si>
    <t>Số 27/403 đường Nguyễn Văn Linh, quận Long Biên, Hà Nội, Việt Nam</t>
  </si>
  <si>
    <t xml:space="preserve">+84 436 757 446                                   </t>
  </si>
  <si>
    <t>An Phu</t>
  </si>
  <si>
    <t xml:space="preserve">S1600043  </t>
  </si>
  <si>
    <t>Số 1115 Tôn Đức Thắng, quận Hồng Bàng, TP Hải Phòng, Việt Nam</t>
  </si>
  <si>
    <t xml:space="preserve">+84 313 528 955                                   </t>
  </si>
  <si>
    <t>Duong Minh</t>
  </si>
  <si>
    <t xml:space="preserve">S1600044  </t>
  </si>
  <si>
    <t>Công ty TNHH Thiết Bị Công Nghiệp N.A.G.O.Y.A</t>
  </si>
  <si>
    <t xml:space="preserve">0303135503-005                                    </t>
  </si>
  <si>
    <t>ACB</t>
  </si>
  <si>
    <t>Tầng 8, Tòa nhà Nikko, 27 Nguyễn Trường Tộ, Phường Nguyễn Trung Trực, Quận Ba Đình, Thành Phố Hà Nội</t>
  </si>
  <si>
    <t>Vũ Đình Tuấn</t>
  </si>
  <si>
    <t>tuanhn-sales@nagoyamachinery.com</t>
  </si>
  <si>
    <t>Branch of N.A.G.O.Y.A Machinery Co.,Ltd</t>
  </si>
  <si>
    <t>8th Floor , Nikko Tower, 27 Nguyen Truong To Str, Nguyen Trung Truc Ward, Ba Dinh Dist, Hanoi City</t>
  </si>
  <si>
    <t xml:space="preserve">S1600045  </t>
  </si>
  <si>
    <t>Công ty TNHH Phát triển, Thương mại và Sản xuất Đại Thắng</t>
  </si>
  <si>
    <t>Indovinabank</t>
  </si>
  <si>
    <t>Hải Phòng</t>
  </si>
  <si>
    <t>Số 318 Tô Hiệu, phường Hồ Nam, quận Lê Chân, Tp Hải Phòng</t>
  </si>
  <si>
    <t>Đoàn Ngọc Hùng</t>
  </si>
  <si>
    <t>daithanghaiphongco@gmail.com</t>
  </si>
  <si>
    <t>Dai Thang Co.,Ltd</t>
  </si>
  <si>
    <t>No 318  To Hieu Str., Ho Nam, Le Chan, Hai Phong</t>
  </si>
  <si>
    <t xml:space="preserve">S1600046  </t>
  </si>
  <si>
    <t>Phòng 9,Tầng 19,Vincom Center,Lê Thánh Tôn,Phường Bến Ngé,Quận 1,TP.HCM,Việt Nam</t>
  </si>
  <si>
    <t>k_sato@maedavietnam.com.vn</t>
  </si>
  <si>
    <t>MAEDA VIETNAM CO.,LTD.</t>
  </si>
  <si>
    <t>Rm.9,19th Floor,Vincom Center,72 Le Thanh Ton St.,Dist.1,Ho Chi Minh City,Viet Nam</t>
  </si>
  <si>
    <t xml:space="preserve">S1600047  </t>
  </si>
  <si>
    <t>Techcombank</t>
  </si>
  <si>
    <t>Số 63A/12, Chính Kinh, Nhân Chính, Thanh Xuân Hà Nội</t>
  </si>
  <si>
    <t xml:space="preserve">+84-4 2260 1102                                   </t>
  </si>
  <si>
    <t xml:space="preserve">long.ph@lata.vn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</si>
  <si>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Lata Development Investment Company Limited</t>
  </si>
  <si>
    <t>63A, lane 12, Chinh Kinh street, Nhan Chinh ward, Thanh Xuan dist, Ha Noi, Vietnam</t>
  </si>
  <si>
    <t xml:space="preserve">S1600048  </t>
  </si>
  <si>
    <t>NISSIN LOGISTICS (VN) CO., LTD</t>
  </si>
  <si>
    <t xml:space="preserve">844-35771462                                      </t>
  </si>
  <si>
    <t xml:space="preserve">844-35771461                                      </t>
  </si>
  <si>
    <t>Y.Oishi</t>
  </si>
  <si>
    <t>y_oishi@nissinvn.com.vn</t>
  </si>
  <si>
    <t xml:space="preserve">S1600049  </t>
  </si>
  <si>
    <t>191-2882-2568-669</t>
  </si>
  <si>
    <t>Hoàng Quốc Việt</t>
  </si>
  <si>
    <t>Tầng 5, số 84 Duy Tân, Quận Cầu Giấy, TP Hà Nội, Việt Nam</t>
  </si>
  <si>
    <t xml:space="preserve">84 (4) 3795 9933                                  </t>
  </si>
  <si>
    <t xml:space="preserve">84 (4) 3795 9944                                  </t>
  </si>
  <si>
    <t>Lê Anh Xuân</t>
  </si>
  <si>
    <t>xuan.le@technovietnam.com</t>
  </si>
  <si>
    <t>TECHNO VIETNAM INDUSTRIES CO.,LTD</t>
  </si>
  <si>
    <t xml:space="preserve">5th FL, 84 Duy Tan Str, Cau Giay District, Hanoi City, Viet Nam </t>
  </si>
  <si>
    <t xml:space="preserve">S1600050  </t>
  </si>
  <si>
    <t xml:space="preserve">Công ty TNHH MTV kinh doanh thiết bị công nghiệp Hà Yến </t>
  </si>
  <si>
    <t>Ha Noi</t>
  </si>
  <si>
    <t>Tầng 6-Tòa nhà Intracom -Ngõ 72 Trần Thái Tông - Cầu Giấy - Hà Nội</t>
  </si>
  <si>
    <t xml:space="preserve">(84.4)37730960                                    </t>
  </si>
  <si>
    <t>hayen-service@hayenind.com.vn</t>
  </si>
  <si>
    <t>Ha Yen Industrial Facilities Co.,Ltd</t>
  </si>
  <si>
    <t>6th floor - Intracom building - Gate no 72 Tran Thai Tong - Cau Giay District - Hanoi City</t>
  </si>
  <si>
    <t xml:space="preserve">S1600053  </t>
  </si>
  <si>
    <t>113D, Phố Cự Lộc, phường Thượng Đình, quận Thanh Xuân, Hà Nội</t>
  </si>
  <si>
    <t>ASIA EQUIPMENT AND ENVIRONMENTAL TECHNOLOGY JOINT STOCK COMPANY</t>
  </si>
  <si>
    <t>No 113D, Cu Loc steet, Thuong Dinh ward, Thanh Xuan district, Ha Noi</t>
  </si>
  <si>
    <t xml:space="preserve">Á Châu                                            </t>
  </si>
  <si>
    <t xml:space="preserve">S1600054  </t>
  </si>
  <si>
    <t>Công ty TNHH Yamashita Rubber</t>
  </si>
  <si>
    <t>1239, Kamekubo, Thành phố Fujimino, Tỉnh Saitama,Nhật Bản.</t>
  </si>
  <si>
    <t xml:space="preserve">080-3023-2173                                     </t>
  </si>
  <si>
    <t>KeikoMori@yamashita-rub.co.jp</t>
  </si>
  <si>
    <t>YAMASHITA RUBBER CO.,LTD</t>
  </si>
  <si>
    <t>NO.1239 , KAMEKUBO , FUJIMINO-SHI, SAITAMA , JAPAN, 3568556</t>
  </si>
  <si>
    <t xml:space="preserve">S1600056  </t>
  </si>
  <si>
    <t>Công ty TNHH MARUKA Việt Nam</t>
  </si>
  <si>
    <t>Phòng 202, Tầng 2, Trung tâm công nghệ, Khu công nghiệp Thang Long, Huyện Ðông Anh, Hà Nội, Việt Nam</t>
  </si>
  <si>
    <t>sales01@maruka.vn</t>
  </si>
  <si>
    <t>MARUKA VIETNAM CO.,LTD</t>
  </si>
  <si>
    <t xml:space="preserve">S1600057  </t>
  </si>
  <si>
    <t>Công ty CP Công Nghiệp Trần Vũ</t>
  </si>
  <si>
    <t>Thành Công</t>
  </si>
  <si>
    <t xml:space="preserve">Số 16/97/34 Đình Thôn, Mỹ Đình 1, Nam Từ Liêm, Hà Nội                </t>
  </si>
  <si>
    <t xml:space="preserve">(+84) 98.357.1286                                 </t>
  </si>
  <si>
    <t>Vũ Huyền Trang</t>
  </si>
  <si>
    <t>congnghieptranvu@gmail.com</t>
  </si>
  <si>
    <t>Tran Vu Industrial Joint Stock Company</t>
  </si>
  <si>
    <t>No 16/97/34 Dinh Thon - My Dinh 1- Tu Liem Southern- Ha Noi - Viet Nam</t>
  </si>
  <si>
    <t xml:space="preserve">S1600058  </t>
  </si>
  <si>
    <t>340 Trường Chinh, Phường Tân Hưng Thuận, Quận 12, Thành phố Hồ Chí Minh, Việt Nam</t>
  </si>
  <si>
    <t xml:space="preserve">0903 778 747                                      </t>
  </si>
  <si>
    <t>Nguyễn Thị Trang</t>
  </si>
  <si>
    <t>trang@27mec.com.vn</t>
  </si>
  <si>
    <t>27 Mechanical Electrical Engineering Corporation</t>
  </si>
  <si>
    <t>340 Truong Chinh St.,Tan Hung Thuan Ward, 12 Dist.,Ho Chi Minh city, Vietnam</t>
  </si>
  <si>
    <t xml:space="preserve">S1600059  </t>
  </si>
  <si>
    <t>Công ty TNHH Megatech Việt Nam</t>
  </si>
  <si>
    <t>Số 501A, Tầng 5, trung tâm thương mại TD, đường Lê Hồng Phong, phường Đông Khê, quận Ngô Quyền, thành phố Hải Phòng, Việt Nam</t>
  </si>
  <si>
    <t>l.thanh@megatech.jp</t>
  </si>
  <si>
    <t xml:space="preserve">Unit 501A, 5th Floor, TD Business Center - TD Plaza, Le Hong Phong str., Dong Khe ward, Ngo Quyen district, Hai Phong, Vietnam </t>
  </si>
  <si>
    <t xml:space="preserve">S1600060  </t>
  </si>
  <si>
    <t>Số 609, Tổ 23, Đường Lĩnh Nam, Phường Lĩnh Nam, Quận Hoàng Mai, Hà Nội, Việt Nam</t>
  </si>
  <si>
    <t>Nguyễn Hoàng Tùng</t>
  </si>
  <si>
    <t>tung@azumaneji.co.jp</t>
  </si>
  <si>
    <t>Azuma Vietnam Joint Stock Company</t>
  </si>
  <si>
    <t>No.609, Group 23, Linh Nam Street, Linh Nam Ward, Hoang Mai Dist., Hanoi, Vietnam</t>
  </si>
  <si>
    <t xml:space="preserve">S1600061  </t>
  </si>
  <si>
    <t>37 ĐƯỜNG 44, PHƯỜNG 10, QUẬN 06, TP.HCM</t>
  </si>
  <si>
    <t xml:space="preserve">84 (8) 62901568                                   </t>
  </si>
  <si>
    <t xml:space="preserve">84 (8) 62901128                                   </t>
  </si>
  <si>
    <t>HỒ HỮU PHONG</t>
  </si>
  <si>
    <t>tanphong@viettel.vn</t>
  </si>
  <si>
    <t>Tan Phong Technique Science equipment Joint Stock Company</t>
  </si>
  <si>
    <t>No. 37, road 44, ward 10, district 6, Hochi minh City, Vietnam</t>
  </si>
  <si>
    <t xml:space="preserve">S1600062  </t>
  </si>
  <si>
    <t>138/7 Đường Trương Công Định, Phường 14, Quận Tân Bình, Tp.HCM</t>
  </si>
  <si>
    <t xml:space="preserve">08-38125899                                       </t>
  </si>
  <si>
    <t xml:space="preserve">08-38125898                                       </t>
  </si>
  <si>
    <t xml:space="preserve">ĐẶNG HOA PHÁT  </t>
  </si>
  <si>
    <t>lmsvietnam@vnn.vn</t>
  </si>
  <si>
    <t>LMS Technologies Vietnam Co.,Ltd.</t>
  </si>
  <si>
    <t>138/7 Truong Cong Dinh street, ward 14, Tan Binh district, Hochiminh city, Vietnam</t>
  </si>
  <si>
    <t xml:space="preserve">S1600063  </t>
  </si>
  <si>
    <t>Số 14 Lô 26D, Khu đô thị Ngã 5 Sân Bay Cát Bi, Ngô Quyền, Hải Phòng</t>
  </si>
  <si>
    <t xml:space="preserve"> 093 6586768                                      </t>
  </si>
  <si>
    <t>trantuaninc@gmail.com</t>
  </si>
  <si>
    <t>Inchemco Chemical Co.,Ltd.</t>
  </si>
  <si>
    <t>No.14 Lot 26D, 5  Cat Bi Airport Urban, Ngo Quyen dist., Hai Phong</t>
  </si>
  <si>
    <t xml:space="preserve">S1600064  </t>
  </si>
  <si>
    <t>Công ty CP TM&amp;DV GMAX</t>
  </si>
  <si>
    <t>Thôn Do Nha 5- Xã Tân Tiến - Huyện An Dương-Hải Phòng, Việt Nam</t>
  </si>
  <si>
    <t xml:space="preserve">0795.30 99 64                                     </t>
  </si>
  <si>
    <t>kd6@gmaxvn.com</t>
  </si>
  <si>
    <t>GMAX Trading&amp;Service JSC</t>
  </si>
  <si>
    <t>Do Nha 5- Tan Tien Villiage, An Duong Dist., Hai Phong City, Vietnam</t>
  </si>
  <si>
    <t>Gmax</t>
  </si>
  <si>
    <t xml:space="preserve">S1600065  </t>
  </si>
  <si>
    <t>Wako</t>
  </si>
  <si>
    <t xml:space="preserve">Wako                                              </t>
  </si>
  <si>
    <t xml:space="preserve">S1600066  </t>
  </si>
  <si>
    <t>Misumi</t>
  </si>
  <si>
    <t xml:space="preserve">S1600067  </t>
  </si>
  <si>
    <t>Công ty TNHH xây lắp điện-cơ Thanh Vân</t>
  </si>
  <si>
    <t>Thôn Hợp Nhất, Xã Lai Vu, Huyện Kim Thành, Tỉnh Hải Dương, Việt Nam</t>
  </si>
  <si>
    <t>Thanh Van Machine-Electric Construction Company Limited</t>
  </si>
  <si>
    <t>Hợp Nhat, Lai Vu commune, Kim Thanh District, Hai Duong Province, Viet Nam</t>
  </si>
  <si>
    <t xml:space="preserve">S1600068  </t>
  </si>
  <si>
    <t>Công ty TNHH TM bảo hộ lao động N&amp;C</t>
  </si>
  <si>
    <t>Số 95, phố Cấm, phường Gia Viên, quận Ngô Quyền, HP, VN</t>
  </si>
  <si>
    <t>sale@ncsafety.vn</t>
  </si>
  <si>
    <t>N&amp;C Safety Trading Company Limited</t>
  </si>
  <si>
    <t>No. 95, Cam Road, Gia Vien, Ngo Quyen district, Haiphong city, VN</t>
  </si>
  <si>
    <t xml:space="preserve">S1600069  </t>
  </si>
  <si>
    <t>Công ty TNHH Cơ Điện Thành Lâm</t>
  </si>
  <si>
    <t>Số 19 Tiên Dung, Thượng Lý, Hồng Bàng, Hải Phòng</t>
  </si>
  <si>
    <t xml:space="preserve">031.3 523 767                                     </t>
  </si>
  <si>
    <t xml:space="preserve">031. 3 523 768                                    </t>
  </si>
  <si>
    <t>thanhlam@thanhlam.com.vn</t>
  </si>
  <si>
    <t>Thanh Lam M&amp;E Co.,ltd</t>
  </si>
  <si>
    <t>19 Tien Dung, Thuong Ly, Hong Bang, Haiphong</t>
  </si>
  <si>
    <t xml:space="preserve">S1600070  </t>
  </si>
  <si>
    <t xml:space="preserve">Tầng 11, tòa nhà Prime centre, 53 đường Quang Trung, Phường Nguyễn Du, Quận Hai Bà Trưng, Hà Nội, Việt Nam   </t>
  </si>
  <si>
    <t xml:space="preserve">0944.332.966                                      </t>
  </si>
  <si>
    <t>nam_hp@vijagas.vn</t>
  </si>
  <si>
    <t xml:space="preserve">THE BRANCH OF VIETNAM JAPAN GAS JSC IN HANOI   </t>
  </si>
  <si>
    <t>11th Floor, Prime Centre Building, 53 Quang Trung Street, Nguyen Du ward, Hai Ba Trung district, Ha Noi, Viet Nam</t>
  </si>
  <si>
    <t xml:space="preserve">Gas Việt Nhật                                     </t>
  </si>
  <si>
    <t xml:space="preserve">S1600071  </t>
  </si>
  <si>
    <t>Cửa hàng Lê Trung Đức</t>
  </si>
  <si>
    <t>Phường Hồng Thái, Hà Hồi, Thường Tín, Hà Nội</t>
  </si>
  <si>
    <t>Nguyễn Thị Vân</t>
  </si>
  <si>
    <t>vinacemaco@gmail.com</t>
  </si>
  <si>
    <t>Le Trung Duc Shop</t>
  </si>
  <si>
    <t>Hong Thai, Ha Hoi, Thuong Tin, Ha Noi</t>
  </si>
  <si>
    <t xml:space="preserve">Của hàng Lê Trung Đức                             </t>
  </si>
  <si>
    <t xml:space="preserve">S1600072  </t>
  </si>
  <si>
    <t>Công ty cấp nước Hải Phòng</t>
  </si>
  <si>
    <t>249 Tôn Đức Thắng - Lê Chân - Hải Phòng</t>
  </si>
  <si>
    <t xml:space="preserve">031 3835602                                       </t>
  </si>
  <si>
    <t>Trần Thị Linh</t>
  </si>
  <si>
    <t>hpwaterlab@gmail.com</t>
  </si>
  <si>
    <t>Hai Phong Water Supplier Company</t>
  </si>
  <si>
    <t>No.249 Ton Duc Thang - Le Chan distric - Hai Phong city</t>
  </si>
  <si>
    <t xml:space="preserve">S1600073  </t>
  </si>
  <si>
    <t>KOKUSAI CO.,LTD</t>
  </si>
  <si>
    <t>6-21-1 NAGAYAMA TAMA-SHI TOKYO, JP, JP, 2060025</t>
  </si>
  <si>
    <t xml:space="preserve">S1600074  </t>
  </si>
  <si>
    <t>Công ty TNHH TM KCV Việt Nam</t>
  </si>
  <si>
    <t>562 số 8, ngách 22, ngõ 135 phố Bồ Đề, phường Bồ Đề, quận Long Biên, thành phố Hà Nội, VN</t>
  </si>
  <si>
    <t xml:space="preserve">0918 267 363                                      </t>
  </si>
  <si>
    <t>Nguyễn Phương Diện</t>
  </si>
  <si>
    <t>dien@kma-vn.com</t>
  </si>
  <si>
    <t>KCV Vietnam Trading cCo.,Ltd.</t>
  </si>
  <si>
    <t>562 No.8, lane 22/135 Bồ Đề road, Long Bien district, HN, VN</t>
  </si>
  <si>
    <t xml:space="preserve">S1600075  </t>
  </si>
  <si>
    <t>Công ty TNHH KASANAM</t>
  </si>
  <si>
    <t>Phòng 104, tầng 1 tòa nhà HITC, 239 Xuân Thủy, P. Dịch Vọng Hậu, Q. Cầu Giấy, Hà Nội</t>
  </si>
  <si>
    <t xml:space="preserve">043 212 3094                                      </t>
  </si>
  <si>
    <t>vietnam.kasanam@gmail.com</t>
  </si>
  <si>
    <t>Kasanam Co., Ltd</t>
  </si>
  <si>
    <t>Room 104, 1st Floor, HITC Building tower, No.239 Xuan Thuy, Dich Vong Hau Ward, Cau Giay District, Ha Noi</t>
  </si>
  <si>
    <t>KASANAM</t>
  </si>
  <si>
    <t xml:space="preserve">S1600076  </t>
  </si>
  <si>
    <t>Số 96 Bình Thái 1, Hòa Thọ Đông, Quận Cẩm Lệ, Tp. Đà Nẵng, Việt Nam</t>
  </si>
  <si>
    <t xml:space="preserve">(84-24) 3782 4971                                 </t>
  </si>
  <si>
    <t>ntc-van@secomvn.com.vn</t>
  </si>
  <si>
    <t>Secom Viet Nam Security Service JSC</t>
  </si>
  <si>
    <t xml:space="preserve">No.96 Binh Thai 1, Hoa Tho Dong Ward, Cam Le District, Da Nang City, Vietnam </t>
  </si>
  <si>
    <t>Secom Viet Nam</t>
  </si>
  <si>
    <t xml:space="preserve">S1600077  </t>
  </si>
  <si>
    <t>Số 32 Võ Thị Sáu, Máy Tơ, Ngô Quyền, Hải Phòng</t>
  </si>
  <si>
    <t>KTD Trading and Services Co.,LTD</t>
  </si>
  <si>
    <t>32 Vo Thi Sau Street, May To Ward, Ngo Quyen Dist, Hai Phong city</t>
  </si>
  <si>
    <t xml:space="preserve">S1600079  </t>
  </si>
  <si>
    <t>54 Đinh Tiên Hoàng, quận Hồng Bàng, Hải Phòng.</t>
  </si>
  <si>
    <t>Haiphong Water Joint Stock Company</t>
  </si>
  <si>
    <t>54 Dinh Tien Hoang, Hong Bang district, Haiphong city</t>
  </si>
  <si>
    <t xml:space="preserve">Haiphong Water Co.                                </t>
  </si>
  <si>
    <t xml:space="preserve">S1600080  </t>
  </si>
  <si>
    <t>Tầng 4, Harbour View số 12 Trần Phú, Ngô Quyền, Hải Phòng</t>
  </si>
  <si>
    <t>Fuji Xerox Vietnam Company Limited -HaiPhong Brach</t>
  </si>
  <si>
    <t xml:space="preserve">S1600081  </t>
  </si>
  <si>
    <t>Nippon Express Vietnam Co., Ltd.</t>
  </si>
  <si>
    <t>Room 819A, 8th Floor, TD Business Center, Lot 20, Le Hong Phong,  Ngo Quyen District, Haiphong City, Vietnam</t>
  </si>
  <si>
    <t xml:space="preserve">Nippon Express                                    </t>
  </si>
  <si>
    <t xml:space="preserve">S1600082  </t>
  </si>
  <si>
    <t xml:space="preserve"> Km11 Do Nha - Tân Tiến - An Dương - Hải Phòng</t>
  </si>
  <si>
    <t>Hoang Minh</t>
  </si>
  <si>
    <t xml:space="preserve">HOÀNG MINH                                        </t>
  </si>
  <si>
    <t xml:space="preserve">S1600083  </t>
  </si>
  <si>
    <t>Tầng 26,Tòa Đông,Tòa nhà Lotte Center Hanoi, Số 54 Đường Liễu Giai,P.Cống Vị, Q.Ba Đình,TP Hà Nội,VN</t>
  </si>
  <si>
    <t>KEYENCE VIETNAM CO., LTD</t>
  </si>
  <si>
    <t xml:space="preserve">S1600084  </t>
  </si>
  <si>
    <t>Công ty TNHH Thiết bị công nghiệp ASIA</t>
  </si>
  <si>
    <t>Phòng 408B, tòa nhà A5, số 109 Trường Chinh, Quận Thanh Xuân, T.p Hà Nội.</t>
  </si>
  <si>
    <t xml:space="preserve">0912532245/ 0436290418                            </t>
  </si>
  <si>
    <t>Dương Văn Hiệp</t>
  </si>
  <si>
    <t>hiepduong.asia@gmail.com</t>
  </si>
  <si>
    <t>ASIA IE CO., LTD</t>
  </si>
  <si>
    <t>Room 408B, A5 Building, No 109 Truong Chinh street, Thanh Xuan District, Ha Noi city</t>
  </si>
  <si>
    <t xml:space="preserve">S1600085  </t>
  </si>
  <si>
    <t>HATECH</t>
  </si>
  <si>
    <t>Km10 + 200,Đại lộ Thăng Long,An Khánh-Hoài Đức- Hà Nội</t>
  </si>
  <si>
    <t xml:space="preserve">0912 016 311                                      </t>
  </si>
  <si>
    <t>Nguyen Binh Minh</t>
  </si>
  <si>
    <t>kinhdoanh@hatech.com.vn</t>
  </si>
  <si>
    <t>Km10 + 200, Thang Long Highway, An Khanh-Hoai Đuc-Hanoi</t>
  </si>
  <si>
    <t xml:space="preserve">S1600086  </t>
  </si>
  <si>
    <t>Niigata Seiki SK</t>
  </si>
  <si>
    <t>Niigata Seiki</t>
  </si>
  <si>
    <t xml:space="preserve">Niigata Seiki                                     </t>
  </si>
  <si>
    <t xml:space="preserve">S1600087  </t>
  </si>
  <si>
    <t>Công ty TNHH Matsuda Seisakusho</t>
  </si>
  <si>
    <t>1-1, Kiyoku-cho, Kuki, tỉnh Saitama, Nhật Bản.</t>
  </si>
  <si>
    <t>Mã bưu điện: 346-0035</t>
  </si>
  <si>
    <t xml:space="preserve">+81 480-22-2111                                   </t>
  </si>
  <si>
    <t>taguchi@mtd.co.jp</t>
  </si>
  <si>
    <t>Matsuda Seisakusho Co.,Ltd.</t>
  </si>
  <si>
    <t xml:space="preserve">1-1, Kiyoku-cho, Kuki, Saitama prefecture, Japan </t>
  </si>
  <si>
    <t xml:space="preserve">S1600088  </t>
  </si>
  <si>
    <t>Mitutoyo</t>
  </si>
  <si>
    <t xml:space="preserve">S1600089  </t>
  </si>
  <si>
    <t>157-159 Xuân Hồng, phường 12, Quận Tân Bình, Thành phố Hồ Chí Minh.</t>
  </si>
  <si>
    <t xml:space="preserve">0972 605 355                                      </t>
  </si>
  <si>
    <t>sales@legendtech.com.vn</t>
  </si>
  <si>
    <t>LEGEND TECH COMPANY.,LTD</t>
  </si>
  <si>
    <t>No 157-159 Xuan Hong, 12 Ward, Tan Binh District, Ho Chi Minh city.</t>
  </si>
  <si>
    <t xml:space="preserve">LEGEND                                            </t>
  </si>
  <si>
    <t xml:space="preserve">S1600090  </t>
  </si>
  <si>
    <t>Hồng Bàng, Hải Phòng</t>
  </si>
  <si>
    <t>77 Tô Hiệu- Lê Chân- Hải Phòng</t>
  </si>
  <si>
    <t xml:space="preserve">031.385.1265                                      </t>
  </si>
  <si>
    <t>bachaithanh@gmail.com</t>
  </si>
  <si>
    <t>BẮC HẢI THÀNH</t>
  </si>
  <si>
    <t xml:space="preserve">BẮC HẢI THÀNH                                     </t>
  </si>
  <si>
    <t xml:space="preserve">S1600091  </t>
  </si>
  <si>
    <t>Chương Dương- PGD Vĩnh Hoàng</t>
  </si>
  <si>
    <t>Số 611, đường Lĩnh Nam, phường Lĩnh Nam, quận Hoàng Mai, TP Hà Nội</t>
  </si>
  <si>
    <t>AZUMA VIET NAM TRADING &amp; SERVICE COMPANY LIMITED</t>
  </si>
  <si>
    <t>No 611 Linh Nam street, Linh Nam ward, Hoang Mai district, Ha Noi city</t>
  </si>
  <si>
    <t xml:space="preserve">AZUMA TRADING                                     </t>
  </si>
  <si>
    <t xml:space="preserve">S1600092  </t>
  </si>
  <si>
    <t>TẬP ĐOÀN YAMAZEN</t>
  </si>
  <si>
    <t>SENBA</t>
  </si>
  <si>
    <t xml:space="preserve"> 2-3-16 Itachibori Nishi-ku, Osaka 550-8660, Nhật Bản</t>
  </si>
  <si>
    <t xml:space="preserve">(84)313 738 558/(84)948 366 156                   </t>
  </si>
  <si>
    <t>QUANG MINH</t>
  </si>
  <si>
    <t>minh.do@yamazenvn.com</t>
  </si>
  <si>
    <t>YAMAZEN CORPORATION</t>
  </si>
  <si>
    <t>2-3-16 Itachibori Nishi-ku, Osaka 550-8660, Japan</t>
  </si>
  <si>
    <t xml:space="preserve">S1600093  </t>
  </si>
  <si>
    <t>Tầng 8, Tòa Nhà Hàng Hải, Số 1 Đào Duy Anh, Quận Đống Đa, Hà Nội, Việt Nam</t>
  </si>
  <si>
    <t xml:space="preserve">(+84)04 3938 6888                                 </t>
  </si>
  <si>
    <t>tuan.laiduc@gmail.com</t>
  </si>
  <si>
    <t>MICO M&amp;E - MECHANICAL ELECTRICAL ENGINEERING AND THERMO TECHNOLOGY JOINT STOCK COMPANY</t>
  </si>
  <si>
    <t xml:space="preserve">Mico M&amp;E                                          </t>
  </si>
  <si>
    <t xml:space="preserve">S1600094  </t>
  </si>
  <si>
    <t>Km 13 Quốc Lộ 5, An Dương, Hải Phòng</t>
  </si>
  <si>
    <t>nguyenducthanh@ngochatrading.com.vn</t>
  </si>
  <si>
    <t>Ngoc Ha Trading &amp; Commercial Joinstock Company, Hai Phong Branch</t>
  </si>
  <si>
    <t>Km 13rd, 5 Street, An Duong, Hai Phong.</t>
  </si>
  <si>
    <t>Ngọc Hà</t>
  </si>
  <si>
    <t xml:space="preserve">S1600095  </t>
  </si>
  <si>
    <t>Số 34 Quang Trung, Phường Quang Trung, Quận Hồng Bàng, Hải Phòng</t>
  </si>
  <si>
    <t>ANH QUAN IMPORT EXPORT TRADING CO., LTD</t>
  </si>
  <si>
    <t>No 34 Quang Trung Street, Quang Trung Ward, Hong Bang district, Hai Phong</t>
  </si>
  <si>
    <t xml:space="preserve">ANH QUÂN                                          </t>
  </si>
  <si>
    <t xml:space="preserve">S1600096  </t>
  </si>
  <si>
    <t>Công ty TNHH Thương Mại Điện Tử và Công Nghệ Việt Nam</t>
  </si>
  <si>
    <t>Phòng 405 tầng 4, tòa nhà Kim Ánh, lô A2A cụm TTCN và CNN, Phường Dịch Vọng Hậu, Cầu Giấy, Hà Nội, Việt Nam</t>
  </si>
  <si>
    <t xml:space="preserve">84-24 37549061                                    </t>
  </si>
  <si>
    <t xml:space="preserve">84-24 37549063                                    </t>
  </si>
  <si>
    <t>nv.luc@vecomtech.com</t>
  </si>
  <si>
    <t>VECOMTECH CO.,LTD</t>
  </si>
  <si>
    <t>Room 405, Kim Anh Tower, No 01/78 Lane, Duy Tan Street, Cau Giay, Hanoi</t>
  </si>
  <si>
    <t>VECOMTECH</t>
  </si>
  <si>
    <t xml:space="preserve">S1600097  </t>
  </si>
  <si>
    <t>Phòng 601, Tầng 6, Tòa nhà Mặt trời Sông Hồng, 23 Phan Chu Trinh, Quận Hoàn Kiếm, Thành phố Hà Nội</t>
  </si>
  <si>
    <t xml:space="preserve">0983 511 376                                      </t>
  </si>
  <si>
    <t xml:space="preserve">Bao Viet Tokio Marine Insurance Company Limited </t>
  </si>
  <si>
    <t>Room 601, 6th floor, Sun Red River Building, No.23 Phan Chu Trinh Street, Hoan Kiem District, Hanoi, Vietnam</t>
  </si>
  <si>
    <t xml:space="preserve">BAO VIET                                          </t>
  </si>
  <si>
    <t xml:space="preserve">S1600098  </t>
  </si>
  <si>
    <t>Số 412, Tòa nhà N02, Đường Trần Quý Kiên, Quận Cầu Giấy, Hà Nội</t>
  </si>
  <si>
    <t>Nguyễn Thanh Hà</t>
  </si>
  <si>
    <t>Hant@datatech.vn</t>
  </si>
  <si>
    <t>DATATECH TECHNOLOGY AND INVESTMENT FINANCE JSC</t>
  </si>
  <si>
    <t>No 412, N02 Building, Tran Quy Kien street, Cau Giay district, Ha Noi</t>
  </si>
  <si>
    <t>DATA TECH</t>
  </si>
  <si>
    <t xml:space="preserve">S1600099  </t>
  </si>
  <si>
    <t>P214-P216, tòa nhà Sholega, 275 Lạch Tray, Hải Phòng</t>
  </si>
  <si>
    <t xml:space="preserve">0313734828/09363                                  </t>
  </si>
  <si>
    <t>sales@vinaweb.vn</t>
  </si>
  <si>
    <t>VINAWEB</t>
  </si>
  <si>
    <t>Room 214-216, Sholega Building, 275 Lach Tray, Hai Phong</t>
  </si>
  <si>
    <t xml:space="preserve">S1600100  </t>
  </si>
  <si>
    <t>NewtonWorks Corporation</t>
  </si>
  <si>
    <t xml:space="preserve">03-3535-2631                                      </t>
  </si>
  <si>
    <t xml:space="preserve">03-3535-2640                                      </t>
  </si>
  <si>
    <t>Yamaguchi</t>
  </si>
  <si>
    <t>maintenace_adm@newtonworks.co.jp</t>
  </si>
  <si>
    <t xml:space="preserve">S1600101  </t>
  </si>
  <si>
    <t>Hitachi</t>
  </si>
  <si>
    <t>Tòa nhà V-Tower,Số 649,Phố Kim Mã,Quận Ba Đình,Hà Nội</t>
  </si>
  <si>
    <t xml:space="preserve">0902 133 323                                      </t>
  </si>
  <si>
    <t xml:space="preserve">(84.4)36741009                                    </t>
  </si>
  <si>
    <t>Le Van Hung</t>
  </si>
  <si>
    <t>hung@makatosangyo.com</t>
  </si>
  <si>
    <t>V-Tower,649 Kim Ma Street,Ba Dinh District,Hanoi</t>
  </si>
  <si>
    <t xml:space="preserve">S1600102  </t>
  </si>
  <si>
    <t>168/16 Chế Lan Viên, P. Tây Thạnh, Quận Tân Phú, Thành Phố Hồ Chí Minh</t>
  </si>
  <si>
    <t xml:space="preserve">0866858404/0912755911                             </t>
  </si>
  <si>
    <t>congtylacoviet@gmail.com</t>
  </si>
  <si>
    <t>VIETFLAG CO.,LTD</t>
  </si>
  <si>
    <t xml:space="preserve">No 168/16 Che Lan Vien, Tay Thanh ward, Tan Phu districs, Ho Chi Minh city. </t>
  </si>
  <si>
    <t xml:space="preserve">LÁ CỜ VIỆT                                        </t>
  </si>
  <si>
    <t xml:space="preserve">S1600103  </t>
  </si>
  <si>
    <t>Mỹ Đức, An Lão, Hải Phòng</t>
  </si>
  <si>
    <t xml:space="preserve">0313.779.306/ 0972.488.836                        </t>
  </si>
  <si>
    <t>maynamhuong@gmail.com</t>
  </si>
  <si>
    <t>NAM HUONG CO.,LTD</t>
  </si>
  <si>
    <t>My Duc, An Lao district, Hai Phong</t>
  </si>
  <si>
    <t xml:space="preserve">NAM HƯỜNG                                         </t>
  </si>
  <si>
    <t xml:space="preserve">S1600104  </t>
  </si>
  <si>
    <t xml:space="preserve">Phòng 310,Tòa Nhà V-Tower, Số 649, Phố Kim Mã,Phường Ngọc Khánh, Quận Ba Đình, Hà Nội. </t>
  </si>
  <si>
    <t xml:space="preserve">043 674 1062                                      </t>
  </si>
  <si>
    <t>hung@makotosangyo.com</t>
  </si>
  <si>
    <t>Makoto Sangyo Vietnam Co., LTD</t>
  </si>
  <si>
    <t>Room 310, V-Tower Building,No 649 Kim Ma Street,Ngoc Khanh Ward, Ba Dinh District, Hanoi.</t>
  </si>
  <si>
    <t xml:space="preserve">Makoto Sangyo Vietnam                             </t>
  </si>
  <si>
    <t xml:space="preserve">S1600105  </t>
  </si>
  <si>
    <t>Số 400 Nguyễn Thị Thập, Phường Tân Quý, Quận 7, Hồ Chí Minh, Việt Nam</t>
  </si>
  <si>
    <t xml:space="preserve">0932.537.036/08.3771.1635                         </t>
  </si>
  <si>
    <t>Đào Văn Tú</t>
  </si>
  <si>
    <t>daovantu@tamsui.co.jp</t>
  </si>
  <si>
    <t>TAMSUI VIET NAM COMPANY LIMITED</t>
  </si>
  <si>
    <t>No. 400 Nguyen Thi Thap, Tan Quy ward, 7 District, Ho Chi Minh, Viet Nam</t>
  </si>
  <si>
    <t xml:space="preserve">S1600106  </t>
  </si>
  <si>
    <t>Tầng 15, Tòa nhà CMC, đường Duy Tân, phường Dịch Vọng Hậu, Quận Cầu Giấy, Hà Nội</t>
  </si>
  <si>
    <t xml:space="preserve">04.3934.2535/  0933.64.63.86                      </t>
  </si>
  <si>
    <t>ĐẶNG XUÂN MINH</t>
  </si>
  <si>
    <t>dang-xuan-minh@kinden.com.vn</t>
  </si>
  <si>
    <t>KINDEN VIET NAM CO., LTD</t>
  </si>
  <si>
    <t>15th Floor, CMC Tower, Duy Tan street, Dich Vong Hau ward, Cau Giay district, Ha Noi</t>
  </si>
  <si>
    <t xml:space="preserve">S1600107  </t>
  </si>
  <si>
    <t>VIB</t>
  </si>
  <si>
    <t>Số 7 lô 3B Lê Hồng Phong - Ngô Quyền - Hải Phòng</t>
  </si>
  <si>
    <t xml:space="preserve">0313 761 768                                      </t>
  </si>
  <si>
    <t xml:space="preserve">0313 761 766                                      </t>
  </si>
  <si>
    <t>Nguyễn Đắc Cường</t>
  </si>
  <si>
    <t>pkd@nguphuc.com.vn</t>
  </si>
  <si>
    <t xml:space="preserve">Ngu Phuc Electric </t>
  </si>
  <si>
    <t>No. 7 Lot 3B Le Hong Phong - Ngo Quyen - Hai Phong</t>
  </si>
  <si>
    <t xml:space="preserve">Ngũ Phúc                                          </t>
  </si>
  <si>
    <t xml:space="preserve">S1600108  </t>
  </si>
  <si>
    <t>Số 18, Ngõ 1 phố Khâm Thiên, phường Khâm Thiên, Đống Đa, Hà Nội</t>
  </si>
  <si>
    <t xml:space="preserve">0916 335 689/(84)4 6 288 4580                     </t>
  </si>
  <si>
    <t xml:space="preserve">(84)4 3 668 6231                                  </t>
  </si>
  <si>
    <t xml:space="preserve">Ketoanhn@hienlongvn.com </t>
  </si>
  <si>
    <t>HIEN LONG VIET NAM CO.,  LTD</t>
  </si>
  <si>
    <t>No 18/1 Kham Thien , Kham Thien ward, Dong Da district, Ha Noi</t>
  </si>
  <si>
    <t xml:space="preserve">HIỂN LONG                                         </t>
  </si>
  <si>
    <t xml:space="preserve">S1600109  </t>
  </si>
  <si>
    <t>4-2-30 Shioe, thành phố Amagasaki, tỉnh Hyogo, Nhật Bản. 661-8510</t>
  </si>
  <si>
    <t xml:space="preserve">06-7711-1134                                      </t>
  </si>
  <si>
    <t xml:space="preserve">06-7711-1144                                      </t>
  </si>
  <si>
    <t>NIHON SPINDLE MANUFACTURING CO.,LTD</t>
  </si>
  <si>
    <t>4-2-30 Shioe, Amagasaki city, Hyogo Province, Japan. 661-8510</t>
  </si>
  <si>
    <t xml:space="preserve">NIHON SPINDLE                                     </t>
  </si>
  <si>
    <t xml:space="preserve">S1600110  </t>
  </si>
  <si>
    <t>Huy Hoàng</t>
  </si>
  <si>
    <t>Ô 33,Lô 6,Khu đô thị Đền Lừ 1,P.Hoàng Văn Thụ,Q.Hoàng Mai,Hà Nội</t>
  </si>
  <si>
    <t xml:space="preserve">098 389 8466                                      </t>
  </si>
  <si>
    <t>Le Van An</t>
  </si>
  <si>
    <t>Congtyhuyhoanghanoi@gmail.com</t>
  </si>
  <si>
    <t>Huy Hoang</t>
  </si>
  <si>
    <t>Box 33, Lot 6, Urban Den Lu 1, Giai Phong Van Thu, Hoang Mai District, Hanoi</t>
  </si>
  <si>
    <t xml:space="preserve">Huy Hoàng                                         </t>
  </si>
  <si>
    <t xml:space="preserve">S1600112  </t>
  </si>
  <si>
    <t>Thôn Vân Tra,Xã An Đồng,Huyện An Dương,Hải Phòng</t>
  </si>
  <si>
    <t xml:space="preserve">Duong Van Sang </t>
  </si>
  <si>
    <t>Sangtrong@gmail.con</t>
  </si>
  <si>
    <t>Sang Trong Co.Ltd</t>
  </si>
  <si>
    <t>Van Tra village, An Dong Commune, An Duong district, Hai Phong</t>
  </si>
  <si>
    <t xml:space="preserve">S1600114  </t>
  </si>
  <si>
    <t>Hải Minh</t>
  </si>
  <si>
    <t>Số 1 Ngõ 495, Nguyễn Trãi,Phường Thanh Xuân Nam,Quận Thanh Xuân,Hà Nội</t>
  </si>
  <si>
    <t xml:space="preserve">0989 766 736                                      </t>
  </si>
  <si>
    <t>Le Tuan Vu</t>
  </si>
  <si>
    <t>sieuthihaiminh07@gmail.com</t>
  </si>
  <si>
    <t>HaiMinh Co.,LTD</t>
  </si>
  <si>
    <t>No. 1, Lane 495, Nguyen Trai Street, Thanh Xuan Nam Ward, Thanh Xuan District, Ha Noi</t>
  </si>
  <si>
    <t xml:space="preserve">S1600115  </t>
  </si>
  <si>
    <t>Số 1 ngõ 495, Nguyễn Trãi, Phường Thanh Xuân Nam, Quận Thanh Xuân, Hà Nội</t>
  </si>
  <si>
    <t xml:space="preserve">04.3221.6365/0989766736                           </t>
  </si>
  <si>
    <t>No 1/495, Nguyen Trai, Thanh Xuan Nam Ward, Thanh Xuan District, Ha Noi</t>
  </si>
  <si>
    <t xml:space="preserve">HẢI MINH                                          </t>
  </si>
  <si>
    <t xml:space="preserve">S1600117  </t>
  </si>
  <si>
    <t>Số 1, Ngõ 389, đường Trương Định, phường Tương Mai, Hoàng Mai, Hà Nội</t>
  </si>
  <si>
    <t xml:space="preserve">0466820069/0904530747                             </t>
  </si>
  <si>
    <t>contact@moitruongperso.com</t>
  </si>
  <si>
    <t>PERSO JOINT STOCK COMPANY</t>
  </si>
  <si>
    <t>No 1, 389 Lane, Truong Dinh street, Hoang Mai district, Ha Noi</t>
  </si>
  <si>
    <t xml:space="preserve">PERSO                                             </t>
  </si>
  <si>
    <t xml:space="preserve">S1600118  </t>
  </si>
  <si>
    <t xml:space="preserve">Trung Tâm Kiểm Định An Toàn Hải </t>
  </si>
  <si>
    <t>Số 2, Nguyễn Sơn Hà - Vĩnh Niệm - Lê Chân - Hải Phòng</t>
  </si>
  <si>
    <t xml:space="preserve">0313 533 278                                      </t>
  </si>
  <si>
    <t xml:space="preserve">0313 533 279                                      </t>
  </si>
  <si>
    <t>Vu Minh Tu</t>
  </si>
  <si>
    <t>KiemdinhKTATHP@gmail.com</t>
  </si>
  <si>
    <t>Haiphong Center of Safety accreditation</t>
  </si>
  <si>
    <t>No. 2, Nguyen Son Ha - Vinh Niem - Le Chan - Hai Phong</t>
  </si>
  <si>
    <t xml:space="preserve">S1600119  </t>
  </si>
  <si>
    <t>TRUNG TÂM KIỂM ĐỊNH KỸ THUẬT AN TOÀN HẢI PHÒNG</t>
  </si>
  <si>
    <t>Số 2 - Nguyễn Sơn Hà - Vĩnh Niệm - Lê Chân - Hải Phòng</t>
  </si>
  <si>
    <t>Vũ Minh Tú</t>
  </si>
  <si>
    <t>HAI PHONG SAFETY &amp; TECHNIQUE INSPECTION CENTER</t>
  </si>
  <si>
    <t xml:space="preserve">Kiểm định an toàn Hải Phòng                       </t>
  </si>
  <si>
    <t xml:space="preserve">S1600120  </t>
  </si>
  <si>
    <t>Công ty TNHH Thiết Bị Công Nghiệp Sen Vàng Plus</t>
  </si>
  <si>
    <t>Vietcombank</t>
  </si>
  <si>
    <t>238 Âu Cơ, tổ 26, phường Quảng An, quận Tây Hồ, thành phố Hà Nội, Việt Nam</t>
  </si>
  <si>
    <t>Dang Van Binh</t>
  </si>
  <si>
    <t>huybinhkt@gmail.com</t>
  </si>
  <si>
    <t>GOLDEN LOTUS PLUS INDUSTRIAL EQUIPMENT CO.,LTD</t>
  </si>
  <si>
    <t>238 Au Co, Group 26, Quang An Ward, Tay Ho Dist, Ha Noi City, VietNam</t>
  </si>
  <si>
    <t xml:space="preserve">S1600122  </t>
  </si>
  <si>
    <t>Công ty TNHH KOBELCO COMPRESSORS Việt Nam</t>
  </si>
  <si>
    <t>H15 795 009035</t>
  </si>
  <si>
    <t>562 Nguyễn Văn Cừ, Quận Long Biên, Hà Nội</t>
  </si>
  <si>
    <t>Nguyen Phuong Dien</t>
  </si>
  <si>
    <t>Dien@kma-vn.com</t>
  </si>
  <si>
    <t>KOBELCO COMPRESSOR VIETNAM CO.,LTD</t>
  </si>
  <si>
    <t>562 Nguyen Van Cu,Long Bien Dist,Ha Noi</t>
  </si>
  <si>
    <t xml:space="preserve">KOBELCO COMPRESSORS                               </t>
  </si>
  <si>
    <t xml:space="preserve">S1600123  </t>
  </si>
  <si>
    <t>Công ty TNHH Thương Mại Xuất Nhập Khẩu Minh Ngọc</t>
  </si>
  <si>
    <t>Số 83 Bạch Đằng, Hồng Bàng, Hải Phòng</t>
  </si>
  <si>
    <t xml:space="preserve">0313 669797                                       </t>
  </si>
  <si>
    <t>minhngoc088@gmail.com</t>
  </si>
  <si>
    <t>MINH NGOC FASIMEXTRACO</t>
  </si>
  <si>
    <t>No 83, Bach Dang, Hong Bang, Hai Phong</t>
  </si>
  <si>
    <t>MINH NGỌC</t>
  </si>
  <si>
    <t xml:space="preserve">S1600124  </t>
  </si>
  <si>
    <t>Công ty TNHH thiết bị phòng cháy chữa cháy Hải Phòng</t>
  </si>
  <si>
    <t>Số 26 Minh Khai - Quận Hồng Bàng- Hải Phòng</t>
  </si>
  <si>
    <t xml:space="preserve">0984 701 186                                      </t>
  </si>
  <si>
    <t xml:space="preserve">031 3745306                                       </t>
  </si>
  <si>
    <t>Nguyen Thu An</t>
  </si>
  <si>
    <t>annguyen.nta@gmail.com</t>
  </si>
  <si>
    <t>Haiphong fighting fire and preventing equipment co.</t>
  </si>
  <si>
    <t>No.26 Minh Khai - Hong Bang District Hai Phong</t>
  </si>
  <si>
    <t xml:space="preserve">S1600125  </t>
  </si>
  <si>
    <t>Phòng 814-T02, C37 Tòa nhà Bắc Hà, Phường Trung Vân, Quận Nam Từ Liêm, Hà Nội</t>
  </si>
  <si>
    <t>thanh-elon@frischevietnam.com</t>
  </si>
  <si>
    <t>FRISCHE ENGINEERING AND SERVICE JOINT STOCK COMPANY</t>
  </si>
  <si>
    <t>R814-T02, C37 Bac Ha Building, Trung Van Ward, Nam Tu Liem District, Ha Noi</t>
  </si>
  <si>
    <t xml:space="preserve">S1600126  </t>
  </si>
  <si>
    <t>Packexim</t>
  </si>
  <si>
    <t xml:space="preserve">S1600127  </t>
  </si>
  <si>
    <t>AIE</t>
  </si>
  <si>
    <t xml:space="preserve">S1600128  </t>
  </si>
  <si>
    <t xml:space="preserve">Công ty TNHH Asia Paint </t>
  </si>
  <si>
    <t>250 Nguyễn Văn Linh,Thạch Bàn,Long Biên,Hà nội</t>
  </si>
  <si>
    <t xml:space="preserve">04 38742292                                       </t>
  </si>
  <si>
    <t xml:space="preserve">04 38759947                                       </t>
  </si>
  <si>
    <t>Nguyễn Giáo Năng</t>
  </si>
  <si>
    <t>nang@asiapaintvietnam.com</t>
  </si>
  <si>
    <t>Branch of Asia Paint Co.,Ltd</t>
  </si>
  <si>
    <t>250 Nguyen Van Linh,Thach Ban,Long Bien,Ha Noi</t>
  </si>
  <si>
    <t xml:space="preserve">Asia Paint                                        </t>
  </si>
  <si>
    <t xml:space="preserve">S1600130  </t>
  </si>
  <si>
    <t>Công ty TNHH Thiết bị công nghiệp và giáo dục Tân Tiến</t>
  </si>
  <si>
    <t xml:space="preserve">+84 3 7345 435/ +84 9 04825699                    </t>
  </si>
  <si>
    <t>Hoang Duc Trung</t>
  </si>
  <si>
    <t>trung.hoangduc@aie.com.vn</t>
  </si>
  <si>
    <t>ADVANCED INDUSTRY &amp; EDUCATION EQUIPMENT CO.,LTD</t>
  </si>
  <si>
    <t>No.30, Lane 285, Doi Can, Lieu Giai ward, Ba Dinh district, Ha Noi</t>
  </si>
  <si>
    <t>TÂN TIẾN</t>
  </si>
  <si>
    <t xml:space="preserve">S1600131  </t>
  </si>
  <si>
    <t xml:space="preserve">Sacombank </t>
  </si>
  <si>
    <t>Số 320,Trần Nguyên Hãn,Niệm Nghĩa,Lê Trân,Hải Phòng.</t>
  </si>
  <si>
    <t xml:space="preserve">0966 898 989                                      </t>
  </si>
  <si>
    <t>Vu Tien Quan</t>
  </si>
  <si>
    <t>Bomtoancau.vn@gmail.com</t>
  </si>
  <si>
    <t>Bomtoancau</t>
  </si>
  <si>
    <t>No320,Trần Nguyên Hãn,Niệm Nghĩa,Lê Trân,Hải Phòng.</t>
  </si>
  <si>
    <t xml:space="preserve">S1600132  </t>
  </si>
  <si>
    <t>Lô số 3, Cụm công nghiệp Lai Xá, Xã Kim Chung, Huyện Hoài Đức, Hà Nội</t>
  </si>
  <si>
    <t xml:space="preserve">0775 292 438                                      </t>
  </si>
  <si>
    <t>lyvp.sup@osco.vn</t>
  </si>
  <si>
    <t>OSCO INTERNATIONAL CO.,LTD</t>
  </si>
  <si>
    <t>Lot 3, Lai xa industrial Zone, Kim Chung, Hoai Duc, Ha noi, Viet Nam</t>
  </si>
  <si>
    <t>Osco</t>
  </si>
  <si>
    <t xml:space="preserve">S1600133  </t>
  </si>
  <si>
    <t>Tòa Nhà Văn Phòng Thủy Lợi 4, 102 Nguyễn Xí, Phường 26, Quận Bình Thạnh, Thành Phố Hồ Chí Minh, Việt Nam.</t>
  </si>
  <si>
    <t xml:space="preserve">(+84-4) 974. 294. 731                             </t>
  </si>
  <si>
    <t>Vu Van Tat</t>
  </si>
  <si>
    <t>tat.vu@organovietnam.vn</t>
  </si>
  <si>
    <t>ORGANO ( VIET NAM) COMPANY LIMITED</t>
  </si>
  <si>
    <t>Van Phong Thuy Loi 4 Building, no 102 Nguyen xi, Ward 26, Binh Thanh district, Ho Chi Minh city, Vietnam</t>
  </si>
  <si>
    <t>ORGANO</t>
  </si>
  <si>
    <t xml:space="preserve">S1600134  </t>
  </si>
  <si>
    <t>57 Hàng Chuối - Hai Bà Trưng - Hà Nội</t>
  </si>
  <si>
    <t xml:space="preserve">04 667 566 37                                     </t>
  </si>
  <si>
    <t xml:space="preserve">04 37890833                                       </t>
  </si>
  <si>
    <t xml:space="preserve">Ta Ngoc Dan </t>
  </si>
  <si>
    <t>tangocdan@gmail.com</t>
  </si>
  <si>
    <t>Viet Nam and interior decoration Joint - Stock Company</t>
  </si>
  <si>
    <t>57 Hang Chuoi - Hai BaTrung - Ha Noi</t>
  </si>
  <si>
    <t xml:space="preserve">S1600135  </t>
  </si>
  <si>
    <t>Công ty TNHH trang thiết bị bảo hộ lao động Thành Đạt</t>
  </si>
  <si>
    <t>Số 787 Tôn Đức Thắng,Sở Dầu,Hồng Bàng - Hải Phòng</t>
  </si>
  <si>
    <t xml:space="preserve">0313 857 695                                      </t>
  </si>
  <si>
    <t xml:space="preserve">0313 527 932                                      </t>
  </si>
  <si>
    <t>bhld.thanhdat@gmail.com</t>
  </si>
  <si>
    <t>Thanh Dat Co.,LTD</t>
  </si>
  <si>
    <t>No 787 Ton Duc Thang,So Dau,Hong Bang - Hai Phong</t>
  </si>
  <si>
    <t xml:space="preserve">S1600136  </t>
  </si>
  <si>
    <t>Lô 2, CN8, KCN Ngọc Hồi, Thanh Trì, Hà Nội</t>
  </si>
  <si>
    <t xml:space="preserve">0934 810 418/ 043 200 1911                        </t>
  </si>
  <si>
    <t>info@moji.com.vn</t>
  </si>
  <si>
    <t>MOJI VIET NAM TECHNOLOGY JOINT STOCK COMPANY</t>
  </si>
  <si>
    <t>Lo 2, CN 8, Ngoc Hoi IZ, Thanh Tri, Ha Noi</t>
  </si>
  <si>
    <t xml:space="preserve">S1600137  </t>
  </si>
  <si>
    <t>Tầng 2, tòa nhà iTech, số 20 ngõ 678 Đường Láng, Đống Đa, Hà Nội</t>
  </si>
  <si>
    <t>daotao@stanford.com.vn</t>
  </si>
  <si>
    <t xml:space="preserve">S1600138  </t>
  </si>
  <si>
    <t>Công ty TNHH Connell Bros Việt Nam</t>
  </si>
  <si>
    <t>Trung tâm Prime, phòng 2, tầng 6, 53 đường Quang Trung, Quận Hai Bà Trưng, Hà Nội, Việt Nam</t>
  </si>
  <si>
    <t>cuong.tran@wecocbc.com</t>
  </si>
  <si>
    <t>Prime Centre, suite 2, 6th floor, 53 Quang Trung Street, Hai Ba Trung District, Hanoi City, Vietnam</t>
  </si>
  <si>
    <t xml:space="preserve">S1600139  </t>
  </si>
  <si>
    <t>Công ty TNHH Red Star Việt Nam</t>
  </si>
  <si>
    <t>Số 17, Phạm Hưng, Cầu Giấy, Hà Nội, Việt Nam</t>
  </si>
  <si>
    <t>tuan@redstarvietnam.com</t>
  </si>
  <si>
    <t>No.17, Pham Hung, Cau Giay, Ha Noi, Viet Nam</t>
  </si>
  <si>
    <t xml:space="preserve">S1600140  </t>
  </si>
  <si>
    <t>Số 34, Tổ dân phố 2, Tu hoàng, Phường phương canh, Quận Nam Từ Liêm, TP Hà Nội</t>
  </si>
  <si>
    <t xml:space="preserve">0976.430.588                                      </t>
  </si>
  <si>
    <t>luuxuandieu87@gmail.com</t>
  </si>
  <si>
    <t>DKT VIET NAM CO.,LTD</t>
  </si>
  <si>
    <t>No 34, Tu Hoang, Phuong Canh, Tu liem, Hanoi</t>
  </si>
  <si>
    <t xml:space="preserve">S1600141  </t>
  </si>
  <si>
    <t>Tầng 2, Tòa nhà Thăng Long, số 98A, Đường Ngụy Như Kon Tum, Phường Nhân Chính, Quận Thanh Xuân, Thành phố Hà Nội</t>
  </si>
  <si>
    <t xml:space="preserve">0982.210.183                                      </t>
  </si>
  <si>
    <t>truong.hc@nhatquangvn.com</t>
  </si>
  <si>
    <t>THANG UY (HN) TRADING-CO.,LTD</t>
  </si>
  <si>
    <t>2nd Thang long building, 98A Nguy Nhu Kon Tum street, Nhan Chinh ward, Thanh Xuan dist., Hanoi</t>
  </si>
  <si>
    <t xml:space="preserve">S1600142  </t>
  </si>
  <si>
    <t>Công ty TNHH A.D Vi Na</t>
  </si>
  <si>
    <t>Tầng 2, phòng 2.2A, Tòa Nhà E.Town, 364 Cộng Hòa, P. 13, Q. Tân Bình,Tp. Hồ Chí Minh (TPHCM)</t>
  </si>
  <si>
    <t xml:space="preserve"> 08 3812 7153                                     </t>
  </si>
  <si>
    <t>Le Quoc Hung</t>
  </si>
  <si>
    <t xml:space="preserve">hung@ad-vina.com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</si>
  <si>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A.D Vi Na Co., Ltd</t>
  </si>
  <si>
    <t>2nd floor, Room 2.2A, E.Town Building, 364 Cong Hoa, 13 Ward, Tan Binh district, Ho Chi Minh.</t>
  </si>
  <si>
    <t xml:space="preserve">A.D Vi Na                                         </t>
  </si>
  <si>
    <t xml:space="preserve">S1600143  </t>
  </si>
  <si>
    <t>Số 424 Tô Hiệu, Lê Chân, Hải Phòng</t>
  </si>
  <si>
    <t>manhhung-art@vnn.vn</t>
  </si>
  <si>
    <t>No 424, To Hieu, Le Chan, Hai Phong</t>
  </si>
  <si>
    <t xml:space="preserve">MANH HUNG                                         </t>
  </si>
  <si>
    <t xml:space="preserve">S1600144  </t>
  </si>
  <si>
    <t>Lô CN5.2E, KCN Đình Vũ, Phường Đông Hải 2, Quận Hải An, Hải Phòng, Việt Nam</t>
  </si>
  <si>
    <t xml:space="preserve">0313246508/0913395963                             </t>
  </si>
  <si>
    <t>longnv@idemitsu-ilv.vn</t>
  </si>
  <si>
    <t>IDEMITSU LUBE VIET NAM CO.,LTD</t>
  </si>
  <si>
    <t>Land lot CN5.2E, Dinh Vu IZ, Dong Hai 2 Ward, Hai An district, Hai Phong, Viet Nam</t>
  </si>
  <si>
    <t>Saginomiya</t>
  </si>
  <si>
    <t xml:space="preserve">S1600146  </t>
  </si>
  <si>
    <t xml:space="preserve">S1600147  </t>
  </si>
  <si>
    <t>CN- Nam Bình Dương</t>
  </si>
  <si>
    <t>75B Đường gò xoài, Kp 10, P. Bình Hưng Hòa A, Q. Bình Tân, Tp. Hồ Chí Minh</t>
  </si>
  <si>
    <t xml:space="preserve"> (0084) 0938.898.087                              </t>
  </si>
  <si>
    <t>sales2@toanthinhphatco.com.vn</t>
  </si>
  <si>
    <t>TOAN THINH PHAT INDUSTRIAL EQUIPMENT CO.,LTD</t>
  </si>
  <si>
    <t>75B Go Xoai St, Block 10, Binh Hung Hoa A Ward Binh Tan District, Ho Chi Minh City</t>
  </si>
  <si>
    <t xml:space="preserve">S1600148  </t>
  </si>
  <si>
    <t>Số 12/81 Pham Hưu Điều, Niệm Nghĩa, Quận Lê Chân,Hải Phòng</t>
  </si>
  <si>
    <t xml:space="preserve">0316 256356                                       </t>
  </si>
  <si>
    <t>duongvuong.company@gmail.com</t>
  </si>
  <si>
    <t>No. 12/81 Pham Huu Dieu, Niem Nghia, Le Chan District, Hai Phong</t>
  </si>
  <si>
    <t xml:space="preserve">S1600149  </t>
  </si>
  <si>
    <t>Số 14- Lô 22- Lê Hồng Phong- Ngô Quyền- Hải Phòng</t>
  </si>
  <si>
    <t xml:space="preserve">0988.733.699                                      </t>
  </si>
  <si>
    <t xml:space="preserve">031.356.8896                                      </t>
  </si>
  <si>
    <t>noithatminhhuy.hoaphat@gmail.com</t>
  </si>
  <si>
    <t>MINH HUY FURNITUTRE</t>
  </si>
  <si>
    <t>No 14- Lot 22- Lê Hong Phong- Ngo Quyen- Hai Phong</t>
  </si>
  <si>
    <t xml:space="preserve">MINH HUY                                          </t>
  </si>
  <si>
    <t xml:space="preserve">S1700150  </t>
  </si>
  <si>
    <t>Công ty TNHH ACCRETECH Việt Nam</t>
  </si>
  <si>
    <t>Phòng 356, tầng 6, tòa nhà Văn phòng, Số 85 Nguyễn Du, Quận Hai Bà Trưng, Hà Nội, Việt Nam.</t>
  </si>
  <si>
    <t xml:space="preserve">0902.296.061                                      </t>
  </si>
  <si>
    <t>thin@accretech.vn</t>
  </si>
  <si>
    <t>ACCRETECH Viet Nam Co.,Ltd</t>
  </si>
  <si>
    <t>Room 356, 6th Floor, Office Building, No 85 Nguyen Du, Hai Ba Trung District, Ha Noi, Viet Nam</t>
  </si>
  <si>
    <t xml:space="preserve">S1700151  </t>
  </si>
  <si>
    <t>Công ty TNHH thiết bị HANOIME</t>
  </si>
  <si>
    <t xml:space="preserve">39B,Ngõ 2 Quang Trung,Phường Quang Trung,Hà Đông,Hà Nội </t>
  </si>
  <si>
    <t>Kieu Thanh Minh</t>
  </si>
  <si>
    <t>thanhminh@hanoime.com</t>
  </si>
  <si>
    <t>Hanoime co.ltd.,</t>
  </si>
  <si>
    <t>39B, Lane 2 Quang Trung, Quang Trung, Ha Dong, Hanoi</t>
  </si>
  <si>
    <t xml:space="preserve">S1700152  </t>
  </si>
  <si>
    <t>Số 137 đường Nguyễn Ngọc Vũ, Phường Trung Hòa, Quận Cầu Giấy, TP. Hà Nội, Việt Nam</t>
  </si>
  <si>
    <t>Vũ Tuấn Hiệp</t>
  </si>
  <si>
    <t>mailto:tuanhiep@ademax.com.vn</t>
  </si>
  <si>
    <t>ADEMAX JOINT STOCK COMPANY.</t>
  </si>
  <si>
    <t>No. 137, Nguyen Ngoc Vu street, Trung Hoa ward, Cau Giay district, Ha Noi, Viet Nam</t>
  </si>
  <si>
    <t xml:space="preserve">S1700153  </t>
  </si>
  <si>
    <t>Số nhà 3, hẻm 23, ngách 62, ngõ 29, phố Khương Hạ,  phường Khương Đình, Quận Thanh Xuân, Hà Nội, Việt Nam.</t>
  </si>
  <si>
    <t>ducbm@kiko.com.vn</t>
  </si>
  <si>
    <t>KIKO VIETNAM TECHNICAL EQUIPMENT EXPORT IMPORT CO.,LTD</t>
  </si>
  <si>
    <t>No.3, 23/62 lane 29, Khuong Ha, Khuong Dinh ward, Thanh Xuan district, Ha Noi, Viet Nam.</t>
  </si>
  <si>
    <t>KIKO</t>
  </si>
  <si>
    <t xml:space="preserve">S1700154  </t>
  </si>
  <si>
    <t xml:space="preserve">Công ty TNHH thoát nước và vệ sinh môi trường Hải Phòng </t>
  </si>
  <si>
    <t>Tổ 18,Cụm 3,Phường Đông Khê,Quận Ngô Quyền,Thành Phố Hải Phòng</t>
  </si>
  <si>
    <t>Nguyen Van Kieu</t>
  </si>
  <si>
    <t>Co.,LTD drainage and environmental sanitation Haiphong</t>
  </si>
  <si>
    <t>Group 18, Group 3, Dong Khe Ward, Ngo Quyen District, Hai Phong City</t>
  </si>
  <si>
    <t xml:space="preserve">S1700156  </t>
  </si>
  <si>
    <t>Công ty TNHH TM&amp;PT Công nghệ Quang Minh</t>
  </si>
  <si>
    <t>Số 11, Ngõ 1197 Giải Phóng, Quận  Hoàng Mai, Hà Nội</t>
  </si>
  <si>
    <t>nguyenhongnhungqm@gmail.com</t>
  </si>
  <si>
    <t>QUANG MINH TRADING AND TECHNOLOGY DEVELOPMENT COMPANY LIMITEd</t>
  </si>
  <si>
    <t>No 11, Lane 1197 Giai Phong, Hoang Mai District, Ha Noi</t>
  </si>
  <si>
    <t xml:space="preserve">S1700157  </t>
  </si>
  <si>
    <t>CÔNG NGHỆ CAD/CAM VIỆT NAM</t>
  </si>
  <si>
    <t>Số 6, 91/50 Nguyễn Chí Thanh, Láng Hạ, Đống Đa, Hà Nội</t>
  </si>
  <si>
    <t xml:space="preserve">(84-4) 7730826                                    </t>
  </si>
  <si>
    <t xml:space="preserve">(84-4) 7730827                                    </t>
  </si>
  <si>
    <t>Nguyễn Thế Long</t>
  </si>
  <si>
    <t>long@cadcamvietnam.com.vn</t>
  </si>
  <si>
    <t>3D SYSTEM</t>
  </si>
  <si>
    <t xml:space="preserve">No. 6, 91/50 Nguyen Chi Thanh, Lang Ha, Dong Da, Ha Noi, Vietnam </t>
  </si>
  <si>
    <t xml:space="preserve">S1700158  </t>
  </si>
  <si>
    <t>Công ty TNHH Cơ khí chính xác và Thương mại Thành Phát</t>
  </si>
  <si>
    <t>Thôn Đình Ngọ - Xã Hồng Phong - Huyện An Dương - Thành phố Hải Phòng</t>
  </si>
  <si>
    <t xml:space="preserve"> 0913 064 806                                     </t>
  </si>
  <si>
    <t>doanhbon.thanhphat@gmail.com</t>
  </si>
  <si>
    <t>THANH PHAT PRECISION MECHANICS AND TRADING COMPANY LIMITED</t>
  </si>
  <si>
    <t>Dinh Ngo- Hong Phong - An Duong- Hai Phong</t>
  </si>
  <si>
    <t>Thành Phát</t>
  </si>
  <si>
    <t xml:space="preserve">S1700159  </t>
  </si>
  <si>
    <t>Công ty TNHH Thương Mại Yên Hưng</t>
  </si>
  <si>
    <t>Số 1, ngõ 120 đường Trường Chinh, Phường Phương Mai, Quận Đống Đa, Hà Nội</t>
  </si>
  <si>
    <t xml:space="preserve">(+84) 906 217 181                                 </t>
  </si>
  <si>
    <t>yenhungsales128@yenhung.vn</t>
  </si>
  <si>
    <t>No 1, Land 120, Truong Chinh street, Phuong Mai Ward, Dong Da district, Ha Noi</t>
  </si>
  <si>
    <t xml:space="preserve">S1700160  </t>
  </si>
  <si>
    <t>Công ty TNHH TFV Industries</t>
  </si>
  <si>
    <t>Thôn Tiên Đài, Xã Vạn Yên, Huyện Mê Linh, Hà Nội</t>
  </si>
  <si>
    <t xml:space="preserve">0888.142.882                                      </t>
  </si>
  <si>
    <t>toyotabt.sales@gmail.com</t>
  </si>
  <si>
    <t>TFV Industries Co.,Ltd</t>
  </si>
  <si>
    <t>Tien Dai Village, Van Yen, Me Linh, Ha Noi</t>
  </si>
  <si>
    <t xml:space="preserve">S1700161  </t>
  </si>
  <si>
    <t>Số 3/87 Hồng Bàng - An Lạc 5 - Sở Dầu - Hồng Bàng - Hải Phòng</t>
  </si>
  <si>
    <t xml:space="preserve">0316 281362                                       </t>
  </si>
  <si>
    <t xml:space="preserve">84 313 556 736                                    </t>
  </si>
  <si>
    <t>Le Cao Bang</t>
  </si>
  <si>
    <t>Tien Phong</t>
  </si>
  <si>
    <t>No.3/87 Hong Bang - An Lac 5 - So Dau - Hong Bang - Hai Phong</t>
  </si>
  <si>
    <t xml:space="preserve">S1700162  </t>
  </si>
  <si>
    <t>Công ty TNHH Kamogawa Việt Nam</t>
  </si>
  <si>
    <t>Nhà máy số 12, Lô P-7, KCN Thăng Long, Huyện Đông Anh, Hà Nội, Việt Nam</t>
  </si>
  <si>
    <t xml:space="preserve">0772 35 2665                                      </t>
  </si>
  <si>
    <t xml:space="preserve"> ly@kamog.com.vn </t>
  </si>
  <si>
    <t>Kamogawa Viet Nam Co., Ltd</t>
  </si>
  <si>
    <t>Unit 12, Plot P-7, Thang Long IP, Dong Anh district, Ha Noi, Viet Nam</t>
  </si>
  <si>
    <t>Kamogawa</t>
  </si>
  <si>
    <t xml:space="preserve">S1700163  </t>
  </si>
  <si>
    <t xml:space="preserve">Trung Tâm Quan Trắc - Phân Tích Môi Trường Biển </t>
  </si>
  <si>
    <t>2100 201 041874</t>
  </si>
  <si>
    <t>Phú Hải - Anh Dũng - Dương Kinh - Hải Phòng</t>
  </si>
  <si>
    <t>Pham The Tung</t>
  </si>
  <si>
    <t>memac@vnn.vn</t>
  </si>
  <si>
    <t>Center for marine environmental analysis</t>
  </si>
  <si>
    <t>Phu Hai - Anh Dung - Duong Kinh District - Hai Phong City</t>
  </si>
  <si>
    <t xml:space="preserve">S1700164  </t>
  </si>
  <si>
    <t>Cửa hàng Nguyễn Thuý Hiền</t>
  </si>
  <si>
    <t>HP</t>
  </si>
  <si>
    <t>Km10 Đường 5 cũ, Do Nha, Tân Tiến, An Dương, Hải Phòng</t>
  </si>
  <si>
    <t xml:space="preserve">0936.266.183                                      </t>
  </si>
  <si>
    <t xml:space="preserve">0313.594.868                                      </t>
  </si>
  <si>
    <t>thegioikimkhi@gmail.com</t>
  </si>
  <si>
    <t>Nguyen Thuy Hien store</t>
  </si>
  <si>
    <t>Km 10, street No 5, Do Nha, Tan Tien, An Duong, Hai phong</t>
  </si>
  <si>
    <t xml:space="preserve">S1700165  </t>
  </si>
  <si>
    <t>Công ty CP máy và thiết bị công nghiệp Hoàng Hà</t>
  </si>
  <si>
    <t xml:space="preserve">Số 9 Ngách 425/67 An Dương Vương, Tây Hồ,Hà Nội </t>
  </si>
  <si>
    <t xml:space="preserve">0984 886 157                                      </t>
  </si>
  <si>
    <t xml:space="preserve">(84.4)-3767 8809                                  </t>
  </si>
  <si>
    <t>Hoang Ha Industrial Equipment Joint Stock Company</t>
  </si>
  <si>
    <t>No.9 Alley 425/67 An Duong Vuong, Tay Ho, Hanoi</t>
  </si>
  <si>
    <t xml:space="preserve">Hoàng Hà                                          </t>
  </si>
  <si>
    <t xml:space="preserve">S1700166  </t>
  </si>
  <si>
    <t>Công ty TNHH Hải Vân Xanh</t>
  </si>
  <si>
    <t>388 đường Lê Thánh Tông - Máy Chai - Ngô Quyên - Hải Phòng</t>
  </si>
  <si>
    <t xml:space="preserve">84 2253 767 009                                   </t>
  </si>
  <si>
    <t>eriks@ship-spreparts.com</t>
  </si>
  <si>
    <t>Hai Van Xanh CO.,LTD</t>
  </si>
  <si>
    <t>No.388 Le Thanh Tong stt - May Chai - Ngo Quyen - Hai Phong</t>
  </si>
  <si>
    <t xml:space="preserve">Hai Van Xanh                                      </t>
  </si>
  <si>
    <t xml:space="preserve">S1700167  </t>
  </si>
  <si>
    <t>Công ty TNHH LIDI Việt Nam</t>
  </si>
  <si>
    <t>Số 23, Tổ dân phố Bình Minh - Thị trấn Trâu Quỳ - Huyện Gia Lâm - Hà Nội</t>
  </si>
  <si>
    <t xml:space="preserve">0962.11.32.32                                     </t>
  </si>
  <si>
    <t>kd1.nhualidi@gmail.com</t>
  </si>
  <si>
    <t>No. 23, Binh Minh, Trau Quy town, Gia Lam district, Ha Noi</t>
  </si>
  <si>
    <t xml:space="preserve">LIDI                                              </t>
  </si>
  <si>
    <t xml:space="preserve">S1700168  </t>
  </si>
  <si>
    <t>Công ty TNHH Takumi Safety Việt Nam</t>
  </si>
  <si>
    <t>Số 1201, Tòa nhà An Thịnh, Phường An Phú, Quận 2, Hồ Chí Minh, Việt Nam</t>
  </si>
  <si>
    <t xml:space="preserve">0944 488 450                                      </t>
  </si>
  <si>
    <t>huy.nq@takumisafety.com</t>
  </si>
  <si>
    <t>Takumi Safety Viet Nam Co.,Ltd</t>
  </si>
  <si>
    <t>No. 1201, An Thinh Building, An Phu ward, District 2, Ho Chi Minh, Viet Nam</t>
  </si>
  <si>
    <t xml:space="preserve">S1700169  </t>
  </si>
  <si>
    <t>Số 151 Jamison,đường S.W., Washington Court House, Ohio 43160, Mỹ</t>
  </si>
  <si>
    <t xml:space="preserve">1-740-335-0335                                    </t>
  </si>
  <si>
    <t xml:space="preserve">1-740-335-0330                                    </t>
  </si>
  <si>
    <t>lhayes@yusa-oh.com</t>
  </si>
  <si>
    <t>YUSA CORPORATION</t>
  </si>
  <si>
    <t>151 Jamison Road S.W., Washington Court House, Ohio 43160, USA</t>
  </si>
  <si>
    <t>YUSA</t>
  </si>
  <si>
    <t xml:space="preserve">S1700171  </t>
  </si>
  <si>
    <t>Công ty TNHH Y-TEC Ấn Độ</t>
  </si>
  <si>
    <t>SP2-104,105,106, Cụm công nghiệp mới RIICO (Majarakath), Neemrana-301 705, Quận Alwar, Rajasthan, Ấn Độ.</t>
  </si>
  <si>
    <t xml:space="preserve">91-1494-671010                                    </t>
  </si>
  <si>
    <t>dhirajsachdeva@y-tecindia.com</t>
  </si>
  <si>
    <t>Y-TEC INDIA PRIVATE LIMITED</t>
  </si>
  <si>
    <t>SP2-104,105,106, RIICO New Industrial Complex (Majarakath), Neemrana-301 705, Dist. Alwar, Rajasthan, India</t>
  </si>
  <si>
    <t>Y-TEC INDIA</t>
  </si>
  <si>
    <t xml:space="preserve">S1700172  </t>
  </si>
  <si>
    <t>Công ty TNHH KTCN Thái Bình Dương</t>
  </si>
  <si>
    <t>Số 4,TT Hải Quân, tổ 6,Thành Tô,Hải An,Hải Phòng</t>
  </si>
  <si>
    <t>Vu Nguyet</t>
  </si>
  <si>
    <t>Thai binh duong</t>
  </si>
  <si>
    <t>No 4.Hai Quan,6,Thanh To,Hai An,Hai Phong</t>
  </si>
  <si>
    <t xml:space="preserve">S1700173  </t>
  </si>
  <si>
    <t>Số 1054 Nguyễn Bỉnh Khiêm, Quận Hải An, Hải Phòng, Việt Nam</t>
  </si>
  <si>
    <t xml:space="preserve">0983.228.646                                      </t>
  </si>
  <si>
    <t>truonghongqckd@gmail.com</t>
  </si>
  <si>
    <t>Truong Hong Printing and Adversiting co.,Ltd</t>
  </si>
  <si>
    <t>No.1054 Nguyen Binh Khiem, Hai An district, Hai Phong, Viet Nam</t>
  </si>
  <si>
    <t xml:space="preserve">S1700174  </t>
  </si>
  <si>
    <t xml:space="preserve">Công ty TNHH TM&amp;DV ACS Việt Nam </t>
  </si>
  <si>
    <t>Số 01 Đường Mai Hiên, Mai Lâm, Đông Anh, Hà Nội</t>
  </si>
  <si>
    <t xml:space="preserve">0979.597.682                                      </t>
  </si>
  <si>
    <t>acsvn.group@gmail.com</t>
  </si>
  <si>
    <t>No.01, Mai Hien street, Mai Lam, Dong Anh, Ha Noi</t>
  </si>
  <si>
    <t xml:space="preserve">ACS Việt Nam                                      </t>
  </si>
  <si>
    <t xml:space="preserve">S1700176  </t>
  </si>
  <si>
    <t>VP Bank</t>
  </si>
  <si>
    <t>Mỹ Đình</t>
  </si>
  <si>
    <t>Số 66B/165 Cầu Giấy, Dịch Vọng, Hà Nội</t>
  </si>
  <si>
    <t xml:space="preserve">+84-904.838.299                                   </t>
  </si>
  <si>
    <t xml:space="preserve">(+84-4) 3789 4282                                 </t>
  </si>
  <si>
    <t>hungbm@genko.com.vn</t>
  </si>
  <si>
    <t>GENKO VIETNAM JOINT STOCK COMPANY</t>
  </si>
  <si>
    <t>66B/165 Cau Giay street, Dich Vong ward, Cau Giay district, Ha Noi</t>
  </si>
  <si>
    <t xml:space="preserve">GENKO VIETNAM                                     </t>
  </si>
  <si>
    <t xml:space="preserve">S1700177  </t>
  </si>
  <si>
    <t>Công ty TNHH Yamashita Rubber (Zhong Shan)</t>
  </si>
  <si>
    <t>Jianye Đường số 30, Khu vực xây dựng tập trung, Trung Sơn Torch Khu công nghiệp phát triển công nghệ cao, thành phố Trung Sơn, Quảng Đông, Trung Quốc</t>
  </si>
  <si>
    <t xml:space="preserve">+86 139 2450 0131                                 </t>
  </si>
  <si>
    <t>siino@yamashita-rubber.com.cn</t>
  </si>
  <si>
    <t>Jianye Road 30, Concentrated constructed area, ZhongShan Torch Hi-Techindustrial Development zone, ZhongShan City, GuangDong, China</t>
  </si>
  <si>
    <t xml:space="preserve">S1700182  </t>
  </si>
  <si>
    <t>Công ty TNHH Kỹ Thuật Điện Lạnh Vinh Nam</t>
  </si>
  <si>
    <t>Số 54 Bis Nguyễn Bỉnh Khiêm, Phường Đa Kao, Quận 1, Hồ Chí Minh, Việt Nam</t>
  </si>
  <si>
    <t xml:space="preserve">(+84) 989 649 549                                 </t>
  </si>
  <si>
    <t xml:space="preserve">(+84) 3910 4015                                   </t>
  </si>
  <si>
    <t xml:space="preserve">Trantoan@carel.com.vn  </t>
  </si>
  <si>
    <t>Vinh Nam Refigeration Electrical Engineering Co.,Ltd</t>
  </si>
  <si>
    <t>No. 54 Bis Nguyen Binh Khiem Street, Da Kao Ward, District 1, Ho Chi Minh, Viet Nam</t>
  </si>
  <si>
    <t xml:space="preserve">S1700184  </t>
  </si>
  <si>
    <t>Lô 20 khu đô thị Tứ Minh, Thành Phố Hải Dương, Tỉnh Hải Dương, Việt Nam</t>
  </si>
  <si>
    <t xml:space="preserve">0966.263.933                                      </t>
  </si>
  <si>
    <t xml:space="preserve">03203-559-410                                     </t>
  </si>
  <si>
    <t>Sales_04@giangchau.com.vn</t>
  </si>
  <si>
    <t>Giang Chau Trading Joint Stock Comany</t>
  </si>
  <si>
    <t>Lot.20 Nam Cuong Urban Area, Tu Minh ward, Hai Duong province, Viet Nam</t>
  </si>
  <si>
    <t xml:space="preserve">Giang Châu                                        </t>
  </si>
  <si>
    <t>ASTA</t>
  </si>
  <si>
    <t xml:space="preserve">S1700186  </t>
  </si>
  <si>
    <t>Công ty CP Giải Pháp Tự động hóa và ứng dụng công nghệ CNC</t>
  </si>
  <si>
    <t>Số 71 ngõ 58 Phố Việt Hưng, Phường Việt Hưng, Quận Long Biên, Hà Nội, Việt Nam</t>
  </si>
  <si>
    <t xml:space="preserve">01635.345.268                                     </t>
  </si>
  <si>
    <t>sale1cnc@gmail.com</t>
  </si>
  <si>
    <t xml:space="preserve">CNC automation Solution and Technology Application JS </t>
  </si>
  <si>
    <t>No. 71, land 58, Viet Hung, Viet Hung Ward, Long Bien district, Ha Noi, Viet Nam</t>
  </si>
  <si>
    <t xml:space="preserve">S1700187  </t>
  </si>
  <si>
    <t>BETA CAE System Japan Inc</t>
  </si>
  <si>
    <t>Số 2-6-3, Shin Yokohama, Kohoku-ku, Thành phố Yokohama, Kanagawa, 222-0033, Nhật Bản</t>
  </si>
  <si>
    <t>sales@belta-cae.jp</t>
  </si>
  <si>
    <t>2-6-3, Shin Yokohama, Kohoku-ku, Yokohama city, Kanagawa, 222-0033, Japan</t>
  </si>
  <si>
    <t xml:space="preserve">S1700188  </t>
  </si>
  <si>
    <t>Số 11/214 Lê Lợi - Ngô Quyền - Hải Phòng</t>
  </si>
  <si>
    <t xml:space="preserve">0225.376.947                                      </t>
  </si>
  <si>
    <t>daiantinhaiphong@gmail.com</t>
  </si>
  <si>
    <t xml:space="preserve">DAI AN TIN TRADING AND PRINTING- ADVERTISING CO.,LTD </t>
  </si>
  <si>
    <t>No 11/214 Le Loi, Ngo Quyen, Hai Phong</t>
  </si>
  <si>
    <t>Đại An Tín</t>
  </si>
  <si>
    <t xml:space="preserve">S1700190  </t>
  </si>
  <si>
    <t>Yusa Autoparts Mexico, S.A.DE C.V</t>
  </si>
  <si>
    <t>Carretera Federal 45km 7 Col. Osiris, Guadalupe, Zacatacas 98604 Mexico</t>
  </si>
  <si>
    <t xml:space="preserve">52-492-491-5100                                   </t>
  </si>
  <si>
    <t xml:space="preserve">52-492-491-5101                                   </t>
  </si>
  <si>
    <t>okawasaki@yusa-mx.com</t>
  </si>
  <si>
    <t>Yusa Mexico</t>
  </si>
  <si>
    <t xml:space="preserve">S1700191  </t>
  </si>
  <si>
    <t>Số 819, đường Hùng Vương, Phường Hùng Vương, Quận Hồng Bàng, Hải Phòng, Việt Nam</t>
  </si>
  <si>
    <t xml:space="preserve">0984.268.645                                      </t>
  </si>
  <si>
    <t>huuquyet.phucnghi@gmail.com</t>
  </si>
  <si>
    <t>PHUC NGHI TECO.,LTD</t>
  </si>
  <si>
    <t>No. 819, Hung Vuong Street, Hung Vuong Ward, Hong Bang District, Hai Phong, Viet Nam</t>
  </si>
  <si>
    <t>PHUC NGHI</t>
  </si>
  <si>
    <t xml:space="preserve">0225.3859.356                                     </t>
  </si>
  <si>
    <t xml:space="preserve">S1700193  </t>
  </si>
  <si>
    <t>Số 4/18/73 Lê Lai, Phường Máy Chai, Quận Ngô Quyền, Hải Phòng</t>
  </si>
  <si>
    <t xml:space="preserve">0225.3859.356/ 0966.915.585                       </t>
  </si>
  <si>
    <t>Hanhhong2301@gmail.com</t>
  </si>
  <si>
    <t>HPSAF.,JSC</t>
  </si>
  <si>
    <t>No. 4/18/73 Le Lai, May Chai ward, Ngo Quyen district, Hai Phong.</t>
  </si>
  <si>
    <t>An toàn lao động Hải Phòng</t>
  </si>
  <si>
    <t>nghiathanh.hph@gmail.com</t>
  </si>
  <si>
    <t>Hiệp Phát Hưng</t>
  </si>
  <si>
    <t xml:space="preserve">S1700195  </t>
  </si>
  <si>
    <t>Công ty TNHH TMDV Hiệp Phát Hưng</t>
  </si>
  <si>
    <t>Số 12 Trần Quý, Phường 06, Quận 11, TP. Hồ Chí Minh, Việt Nam</t>
  </si>
  <si>
    <t xml:space="preserve">(+84)28 3855 2738                                 </t>
  </si>
  <si>
    <t xml:space="preserve">(+84)28 3955 2900                                 </t>
  </si>
  <si>
    <t>Hiep Phat Hung Trading and Commercial Co.,Ltd</t>
  </si>
  <si>
    <t>No.12 Tran Quy, Ward 6, District 11, Ho CHi Minh, Viet Nam</t>
  </si>
  <si>
    <t xml:space="preserve">S1700196  </t>
  </si>
  <si>
    <t>Công ty TNHH thang máy và xây dựng Thái Sơn</t>
  </si>
  <si>
    <t>Số 1,ngõ 38/21,Phố Văn Phú,Q.Hà Đông,Hà Nội.</t>
  </si>
  <si>
    <t>Thái Sơn</t>
  </si>
  <si>
    <t>No. 1, Lane 38/21, Van Phu Street, Ha Dong District, Hanoi.</t>
  </si>
  <si>
    <t xml:space="preserve">S1700197  </t>
  </si>
  <si>
    <t>Số 111/2 SOI NIKOM 13 MOO 2 T. MAKHAMKHOO, Quận NIKOMPATTANA, RAYONG 21180, THAILAND</t>
  </si>
  <si>
    <t xml:space="preserve">(66) (0)  2 2610175-8                             </t>
  </si>
  <si>
    <t xml:space="preserve">(66) (0) 2 2610172                                </t>
  </si>
  <si>
    <t>omukt@zeon.co.th</t>
  </si>
  <si>
    <t>ZEON ADVANCED POLYMIX CO.,LTD</t>
  </si>
  <si>
    <t>No.111/2 SOI NIKOM 13 MOO 2 T. MAKHAMKHOO, NIKOMPATTANA District, RAYONG 21180, THAILAND</t>
  </si>
  <si>
    <t xml:space="preserve">S1700198  </t>
  </si>
  <si>
    <t>taipoz shop</t>
  </si>
  <si>
    <t>150/7/2 Nguyễn Trãi, Q.1, TP.HCM</t>
  </si>
  <si>
    <t xml:space="preserve">016 4665 7079                                     </t>
  </si>
  <si>
    <t>taipoz.shop@gmail.com</t>
  </si>
  <si>
    <t>taipoz</t>
  </si>
  <si>
    <t xml:space="preserve">S1700199  </t>
  </si>
  <si>
    <t>Công ty TNHH ĐT &amp; PT Thiết bị Đại Dương</t>
  </si>
  <si>
    <t>Số 1211 đường Phạm Văn Bạch, Phường 12, Quận Gò Vấp, Thành phố Hồ Chí Minh.</t>
  </si>
  <si>
    <t xml:space="preserve">0888 406 268                                      </t>
  </si>
  <si>
    <t xml:space="preserve">0286.255.1956                                     </t>
  </si>
  <si>
    <t xml:space="preserve">info@daiduongautomation.com </t>
  </si>
  <si>
    <t>DAI DUONG EQUIPMENT DEVELOP AND INVEST CO.,LTD</t>
  </si>
  <si>
    <t>No.1211, Pham Van Bach street, Ward 12, Go Vap district, Ho Chi Minh.</t>
  </si>
  <si>
    <t>Đại Dương</t>
  </si>
  <si>
    <t xml:space="preserve">S1700200  </t>
  </si>
  <si>
    <t>Công ty TNHH thiết bị và kỹ thuật An Phú</t>
  </si>
  <si>
    <t xml:space="preserve">Trung tâm giám định máy NN,Chính Trung,Trâu Quỳ,Gia Lâm,Hà Nội </t>
  </si>
  <si>
    <t xml:space="preserve">0983 735346                                       </t>
  </si>
  <si>
    <t xml:space="preserve">024 62616463                                      </t>
  </si>
  <si>
    <t>Hoang Van Huong</t>
  </si>
  <si>
    <t>Huonghoangvan.nd@gmail.com</t>
  </si>
  <si>
    <t>An Phú</t>
  </si>
  <si>
    <t>Center for Agricultural Inspection, Chinh Trung, Trach Quy, Gia Lam, Hanoi</t>
  </si>
  <si>
    <t xml:space="preserve">S1700201  </t>
  </si>
  <si>
    <t>Công ty TNHH thương mại  Yên Hưng</t>
  </si>
  <si>
    <t>Hà Nội</t>
  </si>
  <si>
    <t>Số 1/120 Trường chinh,Phương Mai,Đống Đa,Hà Nội</t>
  </si>
  <si>
    <t xml:space="preserve">0989 876 868                                      </t>
  </si>
  <si>
    <t>Phan The Dung</t>
  </si>
  <si>
    <t>dung.pt@yenhung.vn</t>
  </si>
  <si>
    <t>Yên Hưng</t>
  </si>
  <si>
    <t>No. 1/120 Truong Chinh, Phuong Mai, Dong Da, Hanoi</t>
  </si>
  <si>
    <t xml:space="preserve">S1800202  </t>
  </si>
  <si>
    <t>LMS TECHNOLOGIES PTE LTD</t>
  </si>
  <si>
    <t>20 Sin Ming Lane #05-59 , Midview City, Singapore 573968</t>
  </si>
  <si>
    <t xml:space="preserve">Tel: (65) 6451 1123                               </t>
  </si>
  <si>
    <t xml:space="preserve">(65) 64521011                                     </t>
  </si>
  <si>
    <t>infor@lmstech.com.sg</t>
  </si>
  <si>
    <t xml:space="preserve">LMS TECHNOLOGIES PTE </t>
  </si>
  <si>
    <t xml:space="preserve">S1800203  </t>
  </si>
  <si>
    <t>Số 22, ngõ 104/1 phố Việt Hưng, Long Biên, Hà Nội</t>
  </si>
  <si>
    <t>pentacovietnam@gmail.com</t>
  </si>
  <si>
    <t xml:space="preserve"> PFC GROUP JOINT STOCK COMPANY</t>
  </si>
  <si>
    <t>No. 22, Lane 104/1, Viet Hung Street, Long Bien, Hanoi</t>
  </si>
  <si>
    <t>PFC (pentacovietnam)</t>
  </si>
  <si>
    <t xml:space="preserve">S1800204  </t>
  </si>
  <si>
    <t>Công ty TNHH Dịch vụ và thiết bị kỹ thuật An Việt</t>
  </si>
  <si>
    <t xml:space="preserve">Số 38, liền kề 9, Tổng cục V Bộ công an, xã Tân Triều, Thanh Trì, Hà Nội. </t>
  </si>
  <si>
    <t>pthuong@avteches,com</t>
  </si>
  <si>
    <t>AN VIET EQUIPMENT CO ., LTD</t>
  </si>
  <si>
    <t>No.38, adjacent 9, General Department V, Ministry of Public Security, Tan Trieu Commune, Thanh Tri District, Hanoi</t>
  </si>
  <si>
    <t>An Việt</t>
  </si>
  <si>
    <t xml:space="preserve">S1800205  </t>
  </si>
  <si>
    <t>Thôn Ngọc Liễn, xã Đại Hà,huyện Kiến Thụy,Hải Phòng</t>
  </si>
  <si>
    <t>phanvietvien.daitinphat@gmail.com</t>
  </si>
  <si>
    <t>Dai Tin Phat Service &amp; Trading Development Co.,Ltd</t>
  </si>
  <si>
    <t>Ngoc Lien village, Dai Ha commune, Kien Thuy district, Hai Phong</t>
  </si>
  <si>
    <t>Đại Tín Phát</t>
  </si>
  <si>
    <t xml:space="preserve">S1800206  </t>
  </si>
  <si>
    <t>Công ty TNHH Nhựa Mitsui &amp; Co.</t>
  </si>
  <si>
    <t xml:space="preserve">R.Hirakata@mitsui-plastics.com </t>
  </si>
  <si>
    <t xml:space="preserve">S1800208  </t>
  </si>
  <si>
    <t>Số 31 ngõ 64 Vũ Trọng Phụng, Thanh Xuân, Hà Nội</t>
  </si>
  <si>
    <t>Bích yến</t>
  </si>
  <si>
    <t>Kinhdoanh1@candongdo.com.vn</t>
  </si>
  <si>
    <t>DONGDO SCALE ., JSC</t>
  </si>
  <si>
    <t xml:space="preserve">No.31, Land 64, Vu Trong Phung, Thanh Xuan, Ha Noi. </t>
  </si>
  <si>
    <t>Cân Đông Đô</t>
  </si>
  <si>
    <t xml:space="preserve">S1800209  </t>
  </si>
  <si>
    <t>Công ty TNHH XNK Khang Ninh</t>
  </si>
  <si>
    <t>Số 3A/919 Thiên Lôi, Phường Kênh Dương, Quận Lê Chân, Hải Phòng</t>
  </si>
  <si>
    <t>sales8@khangninhimport-export.com</t>
  </si>
  <si>
    <t>Khang Ninh Import-Export Co., Ltd</t>
  </si>
  <si>
    <t>No. 3A/919 Thien Loi, Kenh Duong, Le Chan district, Hai Phong.</t>
  </si>
  <si>
    <t>Khang Ninh</t>
  </si>
  <si>
    <t xml:space="preserve">S1800210  </t>
  </si>
  <si>
    <t>Số 01, ngõ 120, Đg Trường Chinh, P.Phương Mai, Q.Đống Đa, Tp Hà Nội</t>
  </si>
  <si>
    <t>Hà Văn Thuận</t>
  </si>
  <si>
    <t>Phuan.lub@phuanjsc.vn</t>
  </si>
  <si>
    <t>Caltex Lubricant &amp; Lord Chemical Distributor</t>
  </si>
  <si>
    <t>Phú An</t>
  </si>
  <si>
    <t xml:space="preserve">S1800211  </t>
  </si>
  <si>
    <t>Eidensha Viet Nam Co., LTD</t>
  </si>
  <si>
    <t>No 5, Lot L1, Nam Song Lack Tray Housing Area Anh Dung Wrd Duong Kinh Dist, Hai Phong</t>
  </si>
  <si>
    <t>Thanh</t>
  </si>
  <si>
    <t xml:space="preserve">S1800212  </t>
  </si>
  <si>
    <t>PAN STONE HYDRAULIC INDUS. CO., LTD</t>
  </si>
  <si>
    <t xml:space="preserve">NO. 10 LANE 145, TA MING RD, WUJIH HSIANG, TAICHUNG HSIEN TIAWAN </t>
  </si>
  <si>
    <t>Jenny</t>
  </si>
  <si>
    <t xml:space="preserve"> sales@panstone.com.tw </t>
  </si>
  <si>
    <t>PAN STONE HYDRAULIC INDUS</t>
  </si>
  <si>
    <t>Số 14 - 64/67, phố Thái Thịnh, Phường Thịnh Quang, Quận Đống đa, Hà Nội</t>
  </si>
  <si>
    <t>ranco.chem@gmail.com</t>
  </si>
  <si>
    <t>RAN CO.,LTD</t>
  </si>
  <si>
    <t>No. 14-64/67, Thai Thinh street, Thinh Quang, Dong da district, Ha Noi</t>
  </si>
  <si>
    <t xml:space="preserve">S1800214  </t>
  </si>
  <si>
    <t>Công ty TNHH Xử Lý Nước Minh Hoàng</t>
  </si>
  <si>
    <t>Minh Hoàng</t>
  </si>
  <si>
    <t xml:space="preserve">S1800215  </t>
  </si>
  <si>
    <t>Số 11 khu A TT Quân đội, Trần Nguyên Hãn, Phường Niệm Nghĩa, Quận Lê Chân, Thành phố Hải Phòng</t>
  </si>
  <si>
    <t>minhlong.kinhdoanh@gmail.com</t>
  </si>
  <si>
    <t>Minh Long</t>
  </si>
  <si>
    <t>No. 11, A area of Army community buiding, Tran Nguyen Han street, Niem Nghia Ward, Le Chan District, Haiphong city</t>
  </si>
  <si>
    <t xml:space="preserve">S1800216  </t>
  </si>
  <si>
    <t>Số 328-330, Đường D3, Văn Thanh Bắc, Phường 25, Quận Bình Thạnh, Hồ Chí Minh, Việt Nam</t>
  </si>
  <si>
    <t>sales16@nichiden.com.vn</t>
  </si>
  <si>
    <t>Nichiden VietNam Co.,Ltd</t>
  </si>
  <si>
    <t>No.328-330, D3 street, Van Thanh Bac, Ward 25, Binh Thanh district, Ho Chi Minh, Viet Nam</t>
  </si>
  <si>
    <t>Nichiden Việt Nam</t>
  </si>
  <si>
    <t xml:space="preserve">S1800217  </t>
  </si>
  <si>
    <t>Số 263 Nguyễn Trãi, Thanh Xuân, HN</t>
  </si>
  <si>
    <t xml:space="preserve">VuSy </t>
  </si>
  <si>
    <t>vusy@thanglonginst.com</t>
  </si>
  <si>
    <t>Thăng Long Instruments</t>
  </si>
  <si>
    <t xml:space="preserve">S1800218  </t>
  </si>
  <si>
    <t>Số 33 Đường A4, Phường 12, Q. Tân Bình, TP.HCM</t>
  </si>
  <si>
    <t xml:space="preserve">088 6222208                                       </t>
  </si>
  <si>
    <t>vnppp2@gmail.com</t>
  </si>
  <si>
    <t>VNPPP Co.,Ltd</t>
  </si>
  <si>
    <t>No. 33, A4 street, 12 Ward, Tan Binh District, Ho Chi Minh city</t>
  </si>
  <si>
    <t>VNPPP</t>
  </si>
  <si>
    <t xml:space="preserve">S1800219  </t>
  </si>
  <si>
    <t>Số 272, Khu quảng Luận, Phường Đa Phúc, Q Dương Kinh, Hải Phòng</t>
  </si>
  <si>
    <t xml:space="preserve">info@phutaivn.vn </t>
  </si>
  <si>
    <t>PHU TAI TECHNOLOGY INDUSTRY LIMITED COMPANY</t>
  </si>
  <si>
    <t>No 272 Quang Luan, Da Phuc Ward, Duong Kinh District, Hai Phong</t>
  </si>
  <si>
    <t>Phú Tài Gas</t>
  </si>
  <si>
    <t xml:space="preserve">S1800224  </t>
  </si>
  <si>
    <t>Xóm Đình, thôn Tự Khoát - Xã Ngũ Hiệp - Huyện Thanh Trì - Hà Nội.</t>
  </si>
  <si>
    <t xml:space="preserve">0975.004.162                                      </t>
  </si>
  <si>
    <t>info.supertechvn@gmail.com</t>
  </si>
  <si>
    <t>Supertech Vina Co.,Ltd</t>
  </si>
  <si>
    <t>Dinh village, Tu Khoat, Ngu Hiep commune, Thanh Tri district, Hanoi.</t>
  </si>
  <si>
    <t xml:space="preserve">S1800226  </t>
  </si>
  <si>
    <t>Cửa hàng HOÀNG THỊ PHƯƠNG</t>
  </si>
  <si>
    <t>Quầy Số 163 +164 Tầng1 Chợ Sắt - Phường Phạm Hồng Thái - Quận Hồng Bàng - Hải Phòng.</t>
  </si>
  <si>
    <t>saodosteel@gmail.com</t>
  </si>
  <si>
    <t>Hoang Thi Phuong Store</t>
  </si>
  <si>
    <t>No.163+164, 1st Floor Sat market, Pham Hong Thai ward, Hong Bang district, Hai Phong.</t>
  </si>
  <si>
    <t>Cửa hàng Hoàng Thị Phương</t>
  </si>
  <si>
    <t xml:space="preserve">S1800230  </t>
  </si>
  <si>
    <t>Tầng 3 &amp; 4 - Tòa nhà MITEC - Lô E2, Khu đô thị mới Cầu Giấy, Phường Yên Hòa, Quận Cầu Giấy, Hà Nội</t>
  </si>
  <si>
    <t xml:space="preserve">090925 8689                                       </t>
  </si>
  <si>
    <t>trungnn@mitec.com.vn</t>
  </si>
  <si>
    <t>MITEC Joint Stock Company</t>
  </si>
  <si>
    <t>3rd &amp; 4th Floor- MITEC Building- Lot E2, Cau Giay urban area, Yen Hoa ward, Cau Giay district, Ha Noi</t>
  </si>
  <si>
    <t xml:space="preserve">S1800234  </t>
  </si>
  <si>
    <t xml:space="preserve">Số 180-182 Lý Chính Thắng, Phường 9, Quận 3, Tp.HCM </t>
  </si>
  <si>
    <t>dtbhuyen@indivisys.jp</t>
  </si>
  <si>
    <t>IVS CO., LTD.</t>
  </si>
  <si>
    <t>No. 180-182, Ly Chinh Thang street, Ward 9, District 3, Ho Chi Minh city, Viet Nam.</t>
  </si>
  <si>
    <t>IVS</t>
  </si>
  <si>
    <t xml:space="preserve">S1800238  </t>
  </si>
  <si>
    <t>Số nhà 42, ngõ 17, thị trấn An Dương, huyện An Dương, Hải Phòng, Việt Nam</t>
  </si>
  <si>
    <t xml:space="preserve">02258 830 250                                     </t>
  </si>
  <si>
    <t>congtyhptechvn@gmail.com</t>
  </si>
  <si>
    <t>HPTECH SUPPORTING INDUSTRIES CO.,LTD</t>
  </si>
  <si>
    <t>No. 42, Land No.17, An Duong town, An Duong, Hai Phong, Vietnam</t>
  </si>
  <si>
    <t>HPTECH</t>
  </si>
  <si>
    <t xml:space="preserve">S1800240  </t>
  </si>
  <si>
    <t>Số 1c Đường Trần Quang Khải - Phường Hoàng Văn Thụ - - Quận Hồng Bàng - Hải Phòng.</t>
  </si>
  <si>
    <t xml:space="preserve">0903 418 359                                      </t>
  </si>
  <si>
    <t>hanh@hoanglinh.vn</t>
  </si>
  <si>
    <t xml:space="preserve">Hoang Linh Technology Jint </t>
  </si>
  <si>
    <t>No. 1C, Tran Quang Khai, Hoang Van Thu ward, Hong Bang district, Hai Phong</t>
  </si>
  <si>
    <t>Hoàng Linh</t>
  </si>
  <si>
    <t xml:space="preserve">S1800244  </t>
  </si>
  <si>
    <t>Vietbay</t>
  </si>
  <si>
    <t xml:space="preserve">S1800248  </t>
  </si>
  <si>
    <t>Công ty TNHH Asia Paint Việt Nam Chi nhánh Hà Nội</t>
  </si>
  <si>
    <t>Số 250, Tổ 17, P.Thạch Bàn, Q.Long Biên, TP.Hà Nội</t>
  </si>
  <si>
    <t xml:space="preserve">0962.661.380                                      </t>
  </si>
  <si>
    <t>No.250, Thach Ban ward, Long Bien, Ha Noi</t>
  </si>
  <si>
    <t xml:space="preserve">S1900251  </t>
  </si>
  <si>
    <t xml:space="preserve">Y-TEC Autoparts Indonesia </t>
  </si>
  <si>
    <t>GIIC Blok CA No.02, Kota Deltamas, Desa Pasir Ranji, Cikarang Pusat, Kabupaten Bekasi, Jawa Barat 17530, Indonesia</t>
  </si>
  <si>
    <t xml:space="preserve">62-21-5055-5367                                   </t>
  </si>
  <si>
    <t>r.shimbo@y-tecidn.com</t>
  </si>
  <si>
    <t>Y-TEC Autoparts Indonesia</t>
  </si>
  <si>
    <t xml:space="preserve">S1900255  </t>
  </si>
  <si>
    <t>Căn 3013- Tòa C Vinaconex 2- KĐT Kim Văn Kim Lũ, đường Nghiêng-Phường Đại Kim-Quận Hoàng Mai-Hà Nội.</t>
  </si>
  <si>
    <t>duongnh.nhc@gmail.com</t>
  </si>
  <si>
    <t>NGOC HA TRADING AND TECHNOLOGY JOINT STOCK COMPANY</t>
  </si>
  <si>
    <t>No. 3013- Building C Vinaconex 2- KĐT Kim Văn Kim Lũ, đường Nghiêng-Phường Đại Kim-Quận Hoàng Mai-Hà Nội.</t>
  </si>
  <si>
    <t>Ngọc Hà - UPS</t>
  </si>
  <si>
    <t xml:space="preserve">S1900258  </t>
  </si>
  <si>
    <t>Công ty TNHH Azbil Viet Nam</t>
  </si>
  <si>
    <t>H15-795-006388</t>
  </si>
  <si>
    <t>Số 1 Nguyễn Huy Tưởng ,Thanh Xuân,Hà Nội</t>
  </si>
  <si>
    <t xml:space="preserve">024 3217 1112                                     </t>
  </si>
  <si>
    <t xml:space="preserve">024 3217 1124                                     </t>
  </si>
  <si>
    <t>Tran Duc Hieu</t>
  </si>
  <si>
    <t>t.hieu.24@vn.azbil.com</t>
  </si>
  <si>
    <t>Azbil</t>
  </si>
  <si>
    <t>No.1 Nguyen Huy Tuong Str.Thanh Xuan Trung ward,Thanh Xuân Dist.Ha Noi</t>
  </si>
  <si>
    <t xml:space="preserve">S1900260  </t>
  </si>
  <si>
    <t xml:space="preserve">Nhà L1,14 Thụy Khuê ,Tây Hồ,Hà Nội </t>
  </si>
  <si>
    <t>Nguyễn Bích Vân</t>
  </si>
  <si>
    <t>Vanebara@gmail.com</t>
  </si>
  <si>
    <t>T&amp;C</t>
  </si>
  <si>
    <t>House L1,14 Thuy Khue, Tay Ho, Hanoi</t>
  </si>
  <si>
    <t xml:space="preserve">S1900264  </t>
  </si>
  <si>
    <t>Công ty CP vật tư &amp; thiết bị văn phòng CDC</t>
  </si>
  <si>
    <t>491C Nguyễn Văn Cừ -Phường Gia Thụy -Quận Long Biên -HN</t>
  </si>
  <si>
    <t>Nguyen Chi Thanh</t>
  </si>
  <si>
    <t>thanhnc@maytinhdongdo.com.vn</t>
  </si>
  <si>
    <t>CDC Office Equipment and Supplies Joint Stock Company</t>
  </si>
  <si>
    <t>491C Nguy?n Van C? - Ph? Gia Th?y - Long Biên District -HN</t>
  </si>
  <si>
    <t>CDC</t>
  </si>
  <si>
    <t xml:space="preserve">S1900268  </t>
  </si>
  <si>
    <t>Media Mart</t>
  </si>
  <si>
    <t>29F Hai Bà Trưng, Hoàn Kiếm, Hà Nội, Việt Nam</t>
  </si>
  <si>
    <t xml:space="preserve">0705607417I                                       </t>
  </si>
  <si>
    <t>Nguyễn Thị Thu Hoài</t>
  </si>
  <si>
    <t>Info@mediamart.com.vn</t>
  </si>
  <si>
    <t xml:space="preserve">S1900269  </t>
  </si>
  <si>
    <t>Công ty CP Dịch vụ Công nghiệp WOLFRAM</t>
  </si>
  <si>
    <t>C38TT13, Khu đô thị Văn Quán, Phường Văn Quán, Quận Hà Đông, Hà Nội</t>
  </si>
  <si>
    <t xml:space="preserve">+84 933 168 699                                   </t>
  </si>
  <si>
    <t xml:space="preserve">+84 4 3793 2320                                   </t>
  </si>
  <si>
    <t>Doan Van Thien</t>
  </si>
  <si>
    <t>thien.doan@wolfram.vn</t>
  </si>
  <si>
    <t>WOLFRAM INDUSTRIAL SERVICE JSC</t>
  </si>
  <si>
    <t>C38TT13, Van Quan, Ha Dong, Ha noi.</t>
  </si>
  <si>
    <t>WOLFRAM</t>
  </si>
  <si>
    <t xml:space="preserve">S1900271  </t>
  </si>
  <si>
    <t>DETACHI</t>
  </si>
  <si>
    <t>No.11, Alley 66/2 Ho Tung Mau Str, Mai Dich Pre, Cau Giay Dis., Hanoi</t>
  </si>
  <si>
    <t xml:space="preserve">0964 804081                                       </t>
  </si>
  <si>
    <t>idv.sales@dentachi.com</t>
  </si>
  <si>
    <t xml:space="preserve">S1900276  </t>
  </si>
  <si>
    <t>Số 6 đường số 22, khu phố 2, phường Bình An, Quận 2, HCM</t>
  </si>
  <si>
    <t xml:space="preserve">0903 81 81 85                                     </t>
  </si>
  <si>
    <t xml:space="preserve">84-8-38990763                                     </t>
  </si>
  <si>
    <t>Ngọc Trang</t>
  </si>
  <si>
    <t>ngoctrang@vinanco.com</t>
  </si>
  <si>
    <t>VINH AN TRADING ENGINEERING COMPANY LIMITED</t>
  </si>
  <si>
    <t>167/14, D1 Str, Ward 25, Binh Thanh Dist., Ho Chi Minh City, Vietnam</t>
  </si>
  <si>
    <t>VINH AN</t>
  </si>
  <si>
    <t xml:space="preserve">S1900278  </t>
  </si>
  <si>
    <t>National Instruments Singapore (Pte) LTD</t>
  </si>
  <si>
    <t xml:space="preserve">Westgate Tower 1 Gateway Drive, #08-01, Singapore 608531 </t>
  </si>
  <si>
    <t xml:space="preserve">+65 9833 6576                                     </t>
  </si>
  <si>
    <t xml:space="preserve">james.vu@ni.com   </t>
  </si>
  <si>
    <t>NI</t>
  </si>
  <si>
    <t xml:space="preserve">S1800241  </t>
  </si>
  <si>
    <t>Công ty TNHH NNMSafety</t>
  </si>
  <si>
    <t>Số nhà 14, ngõ 28, phố Nguyên Hồng - Phường Láng Hạ - Quận Đống đa - Hà Nội.</t>
  </si>
  <si>
    <t>kd3@nnmsafety.com.vn</t>
  </si>
  <si>
    <t>NNMSAFETY Company Limited</t>
  </si>
  <si>
    <t>No.14, alley 28, Nguyen Hong Street, Lang Ha ward, Dong Da district,Ha Noi</t>
  </si>
  <si>
    <t>NNM safety</t>
  </si>
  <si>
    <t xml:space="preserve">S1800242  </t>
  </si>
  <si>
    <t>Instron (Thailand) Limited</t>
  </si>
  <si>
    <t>0-126-526-024</t>
  </si>
  <si>
    <t>CITI BANK, N.A. BANGKOK</t>
  </si>
  <si>
    <t>184/141 Forum Tower 23rd Floor, Ratchapisek Road, Huay Kwang, Bangkok 10310</t>
  </si>
  <si>
    <t xml:space="preserve">(66) 22754471                                     </t>
  </si>
  <si>
    <t xml:space="preserve">+66.2275.4473                                     </t>
  </si>
  <si>
    <t>Jaktorn Mongkolthip</t>
  </si>
  <si>
    <t>jaktorn_mongkolthip@instron.com</t>
  </si>
  <si>
    <t>Instron</t>
  </si>
  <si>
    <t xml:space="preserve">S1900279  </t>
  </si>
  <si>
    <t>Phòng 805, Tòa nhà HITC, 239 Đường Xuân Thủy, Phường Dịch Vọng Hậu, Quận Cầu Giấy, TP Hà Nội, Việt Nam</t>
  </si>
  <si>
    <t>YLVN.ML.HPH.BD@vn.yusen-logistics.com</t>
  </si>
  <si>
    <t>YUSEN LOGISTICS (VIETNAM) CO., LTD</t>
  </si>
  <si>
    <t>Room 805, HITC Building, No.239 Xuan Thuy Street, Dich Vong Hau Ward, Cau Giay District, Hanoi, Vietnam</t>
  </si>
  <si>
    <t>YUSEN</t>
  </si>
  <si>
    <t xml:space="preserve">S1900281  </t>
  </si>
  <si>
    <t>Quang Hải</t>
  </si>
  <si>
    <t>Số 28,Ngõ 104, Đ.Đức Giang, P.Đức Giang, Q.Long Biên, TP. Hà Nội</t>
  </si>
  <si>
    <t xml:space="preserve">02462941273/0963149301                            </t>
  </si>
  <si>
    <t>quanghai.com.vri</t>
  </si>
  <si>
    <t xml:space="preserve">S1900283  </t>
  </si>
  <si>
    <t>Thôn 5 Tú Sơn,  Xã Tú Sơn, Huyện Kiến Thuỵ, Hải Phòng.</t>
  </si>
  <si>
    <t xml:space="preserve">0989.194.796                                      </t>
  </si>
  <si>
    <t>linh.cktm@gmail.com</t>
  </si>
  <si>
    <t>TRANG MINH MECHANICAL CO.,LTD</t>
  </si>
  <si>
    <t>Hamlet 5 Tu Son, Tu Son Commune, Kien Thuy District,  Hai Phong.</t>
  </si>
  <si>
    <t>TRANG MINH</t>
  </si>
  <si>
    <t xml:space="preserve">S1900286  </t>
  </si>
  <si>
    <t>Công ty Cổ Phần Dịch Vụ và Giải Pháp Tiên Phong</t>
  </si>
  <si>
    <t>Số 32 - TT6.2, Khu chức năng đô thị Ao Sào - P. Thịnh Liệt - Q. Hoàng Mai - HN</t>
  </si>
  <si>
    <t xml:space="preserve">042873.0088/89                                    </t>
  </si>
  <si>
    <t>TPS</t>
  </si>
  <si>
    <t xml:space="preserve">S2000288  </t>
  </si>
  <si>
    <t>Tầng 29, tòa nhà East Tower-Lotte Hà Nội, 54 liễu giai, Cống vị, Ba đình, Hà Nội, VN</t>
  </si>
  <si>
    <t xml:space="preserve">:+84-782-159-239                                  </t>
  </si>
  <si>
    <t>trinhthuy@nsvn.com.vn</t>
  </si>
  <si>
    <t>NISSIN SHOJI VIETNAM CO.,LTD</t>
  </si>
  <si>
    <t>29th Floor, East Tower-Lotte Center Ha Noi 54 Lieu Giai Street, Cong Vi, Ba Dinh, Hanoi, VN</t>
  </si>
  <si>
    <t>Nissin Shoji</t>
  </si>
  <si>
    <t xml:space="preserve">S2000291  </t>
  </si>
  <si>
    <t>Số 21 đường Hà Nội, Phường Sở Dầu, Quận Hồng Bàng, Hải Phòng</t>
  </si>
  <si>
    <t xml:space="preserve">+84-91 22 33 127                                  </t>
  </si>
  <si>
    <t>Luong Manh Hung</t>
  </si>
  <si>
    <t xml:space="preserve"> forkliftparts.vn@gmail.com</t>
  </si>
  <si>
    <t>VIET NHAT INDUSTRY CO.,LTD</t>
  </si>
  <si>
    <t xml:space="preserve">No 21, Ha Noi street, So Dau, Hong Bang, Hai Phong </t>
  </si>
  <si>
    <t>Viet Nhat</t>
  </si>
  <si>
    <t xml:space="preserve">S1900257  </t>
  </si>
  <si>
    <t>Công ty TNHH AUTECH</t>
  </si>
  <si>
    <t xml:space="preserve">Kiến An </t>
  </si>
  <si>
    <t>Tổ 8,Phường Đằng Hải,Quận Hải An,Thành Phố Hải Phòng</t>
  </si>
  <si>
    <t>Nguyen Huu Huong</t>
  </si>
  <si>
    <t>autech.infor@gmail.com</t>
  </si>
  <si>
    <t>AUTECH</t>
  </si>
  <si>
    <t>Group 8, Dang Hai Ward, Hai An District, Hai Phong City</t>
  </si>
  <si>
    <t xml:space="preserve">S2000293  </t>
  </si>
  <si>
    <t>Công ty TNHH NTT tại Việt Nam</t>
  </si>
  <si>
    <t>Tầng 11, tòa nhà Centre Point, 106 Nguyễn Văn Trỗi, Phường 8, Quận Phú Nhuận, Hồ Chí Minh.</t>
  </si>
  <si>
    <t xml:space="preserve"> +84 0908820019                                   </t>
  </si>
  <si>
    <t xml:space="preserve">NTT (Vietnam) Limited </t>
  </si>
  <si>
    <t>11st Floor, Centre Point building, 106 Nguyen Van Troi, Ward 8, Phu Nhuan district, Ho Chi Minh city.</t>
  </si>
  <si>
    <t xml:space="preserve">S2000294  </t>
  </si>
  <si>
    <t>SG SAGAWA VIETNAM CO.,LTD.</t>
  </si>
  <si>
    <t>3rd Floor, MHDI Building, No 60 Hoang Quoc Viet Street, Cau Giay Dist , Hanoi</t>
  </si>
  <si>
    <t xml:space="preserve">090 623 1786                                      </t>
  </si>
  <si>
    <t xml:space="preserve">+84 4 3843 2038                                   </t>
  </si>
  <si>
    <t>Kei Izumino</t>
  </si>
  <si>
    <t>k_izumino@sgh-global.com</t>
  </si>
  <si>
    <t>CÔNG TY TNHH SAGAWA VIỆT NAM</t>
  </si>
  <si>
    <t>Tầng 3, Tòa nhà MHDI, Số 60, Hoàng Quốc Việt, Cầu Giấy, Hà Nội</t>
  </si>
  <si>
    <t>SAGAWA</t>
  </si>
  <si>
    <t xml:space="preserve">S2000297  </t>
  </si>
  <si>
    <t>Số 40C/303 Chợ Hàng,P.Dư Hàng Kênh,Q.Lê Chân,TP Hải Phong</t>
  </si>
  <si>
    <t xml:space="preserve">THC Việt Nam </t>
  </si>
  <si>
    <t>No. 40C / 303 Cho Hang, Du Hang Kenh Ward, Le Chan District, Hai Phong City</t>
  </si>
  <si>
    <t xml:space="preserve">S1800232  </t>
  </si>
  <si>
    <t>Esco Vietnam Limited Liability Company</t>
  </si>
  <si>
    <t>7th Floor, No.8, Alley 15, Trung Kinh Street, Trung Hoa Ward, Cau Giay District, Hanoi, Vietnam</t>
  </si>
  <si>
    <t>Lam Lisa</t>
  </si>
  <si>
    <t>vn-customerservice1@escoglobal.com</t>
  </si>
  <si>
    <t>Esco Vietnam</t>
  </si>
  <si>
    <t xml:space="preserve">S1800233  </t>
  </si>
  <si>
    <t>Công ty TNHH TM Song Thắng</t>
  </si>
  <si>
    <t>Ngõ 184,QL5,Khu Cam Lộ,Phường Hùng Vương,Quận Hồng Bàng,Hải Phòng</t>
  </si>
  <si>
    <t>songthangtrading@gmail.com</t>
  </si>
  <si>
    <t xml:space="preserve">Song Thắng </t>
  </si>
  <si>
    <t>Lane 184, Highway 5, Cam Lo Area, Hung Vuong Ward, Hong Bang District, Hai Phong</t>
  </si>
  <si>
    <t>Song Thắng</t>
  </si>
  <si>
    <t xml:space="preserve">S1900270  </t>
  </si>
  <si>
    <t>Số 22 KTĐC X2B, P.Yên sở, Q.Hoàng Mai, Hà Nội,VN</t>
  </si>
  <si>
    <t xml:space="preserve">0966 38 9992                                      </t>
  </si>
  <si>
    <t>Nguyễn Đức Chiến</t>
  </si>
  <si>
    <t>sales3@dvpx.vn</t>
  </si>
  <si>
    <t>RADIOISOTOPE ONE MEMBER COMPANY LIMITED</t>
  </si>
  <si>
    <t>MTV</t>
  </si>
  <si>
    <t xml:space="preserve">S1800231  </t>
  </si>
  <si>
    <t>Công ty TNHH Esco Việt Nam</t>
  </si>
  <si>
    <t>Tầng 7, Toà nhà Sao Nam, số 8, ngõ 15, đường Trung Kính, Phường Trung Hoà, quận Cầu Giấy, Hà Nội, Việt Nam</t>
  </si>
  <si>
    <t xml:space="preserve">+84. 912.843.345                                  </t>
  </si>
  <si>
    <t>vn-svc.coordinator2@escoglobal.com</t>
  </si>
  <si>
    <t xml:space="preserve">ESCO Vietnam Limited Liability Company </t>
  </si>
  <si>
    <t>7th Floor, No. 8, Alley 15, Trung Kinh Street, Trung Hoa Ward, Cau Giay District, Hanoi, Vietnam</t>
  </si>
  <si>
    <t>ESCO</t>
  </si>
  <si>
    <t xml:space="preserve">S1800239  </t>
  </si>
  <si>
    <t>Tòa nhà HB, 406 Ung Văn Khiêm, Phường 25,  Quận Bình Thạnh, TP Hồ Chí Minh.</t>
  </si>
  <si>
    <t xml:space="preserve">+ 84 936 16 04 08                                 </t>
  </si>
  <si>
    <t>vn.tan@creatz3d.com</t>
  </si>
  <si>
    <t>CREATZ3D Vietnam Co.,Ltd</t>
  </si>
  <si>
    <t xml:space="preserve">Ground floor, HB tower, No. 406 Ung Van Khiem street, ward 25, Binh Thanh district, Ho Chi Minh city, Vietnam </t>
  </si>
  <si>
    <t xml:space="preserve">S1800245  </t>
  </si>
  <si>
    <t>Số 3, Tổ 18, Đường Hồ Tùng Mậu, Phường Mai Dịch, Cầu Giấy, Hà Nội</t>
  </si>
  <si>
    <t>thuvm.gbn@gmail.com</t>
  </si>
  <si>
    <t>GBN ELECTRICAL EQUIPMENT TECHNOLOGY CO.,LTD.</t>
  </si>
  <si>
    <t>No.3, Group 18, Ho Tung Mau Street, Mai Dich Ward, Cau Giay District, Ha Noi city</t>
  </si>
  <si>
    <t>GBN</t>
  </si>
  <si>
    <t xml:space="preserve">S1900261  </t>
  </si>
  <si>
    <t xml:space="preserve">Công ty TNHH Kỹ Thuật Điện Thái Bình Dương </t>
  </si>
  <si>
    <t>Hà Tây</t>
  </si>
  <si>
    <t xml:space="preserve"> Nhà 9d, ngách 27, ngõ 649 đường Lĩnh Nam, Phường Lĩnh Nam,Quận Hoàng Mai, Tp. Hà Nội.</t>
  </si>
  <si>
    <t xml:space="preserve">096 156 4868                                      </t>
  </si>
  <si>
    <t>Nguyễn Văn Dương</t>
  </si>
  <si>
    <t>ktdthaibinhduong@gmail.com</t>
  </si>
  <si>
    <t>Điện Thái Bình Dương</t>
  </si>
  <si>
    <t>No.9D – 649/27 Linh Nam Str., Linh Nam Ward, Hoang Mai Dist., Ha Noi., VN</t>
  </si>
  <si>
    <t xml:space="preserve">S1900274  </t>
  </si>
  <si>
    <t xml:space="preserve">Cụm kho số 8 - Đường Tân Mai - P.Hoàng Văn Thụ - Q.Hoàng Mai - Hà Nội </t>
  </si>
  <si>
    <t xml:space="preserve">0969.655.907                                      </t>
  </si>
  <si>
    <t>Nguyễn Hữu Đức</t>
  </si>
  <si>
    <t>duc.thietbikhinen@gmail.com</t>
  </si>
  <si>
    <t>KHOA KIM INDUSTRIAL EQUIPMENT CO., LTD</t>
  </si>
  <si>
    <t>No 8 - Tan mai - Hoang van Thu - Hoang Mai - Ha Noi</t>
  </si>
  <si>
    <t>KHOA KIM</t>
  </si>
  <si>
    <t xml:space="preserve">S2000295  </t>
  </si>
  <si>
    <t>An Hồng, An Dương, Hải Phòng</t>
  </si>
  <si>
    <t>Cuong Duc</t>
  </si>
  <si>
    <t>svccuongduc@gmail.com</t>
  </si>
  <si>
    <t>Cuong Duc Ornamental Creature Trading JSC</t>
  </si>
  <si>
    <t>An Hong, An Duong, Hai Phong</t>
  </si>
  <si>
    <t>Cường Đức</t>
  </si>
  <si>
    <t xml:space="preserve">S1800225  </t>
  </si>
  <si>
    <t>Công ty kỹ thuật và dịch vụ Sao Việt</t>
  </si>
  <si>
    <t>Số 53 ngách 355/41 Nguyễn Văn Linh, Phúc Đồng, Long Biên, Hà Nội</t>
  </si>
  <si>
    <t xml:space="preserve">0988 42 0506                                      </t>
  </si>
  <si>
    <t>doanhien.saoviet@gmail.com</t>
  </si>
  <si>
    <t>Saoviet technology Co.,Ltd.</t>
  </si>
  <si>
    <t>No.53, Alley 355/41 Nguyen Van Linh, Phuc Dong, Long Bien, Ha Noi</t>
  </si>
  <si>
    <t xml:space="preserve">S1900265  </t>
  </si>
  <si>
    <t>MACOHO</t>
  </si>
  <si>
    <t>525 Kanawa, Isurugi-machi, Nagaoka City, Niigata 940-2032 JAPAN</t>
  </si>
  <si>
    <t xml:space="preserve">FAX +81-258-21-4124                               </t>
  </si>
  <si>
    <t>m_tagami@macoho.co.jp</t>
  </si>
  <si>
    <t xml:space="preserve">S1800227  </t>
  </si>
  <si>
    <t>Quầy Số 163 +164 Tầng 1 Chợ Sắt, Phường Phạm Hồng Thái, Quận Hồng Bàng, Hải Phòng.</t>
  </si>
  <si>
    <t>No. 163+164,1st Floor, Sat market, Pham Hong Thai ward, Hong Bang district, Hai Phong</t>
  </si>
  <si>
    <t xml:space="preserve">S1800228  </t>
  </si>
  <si>
    <t>Cửa hàng Nguyễn Thành Vân</t>
  </si>
  <si>
    <t>Hanoi</t>
  </si>
  <si>
    <t>Nguyen Thanh Van store</t>
  </si>
  <si>
    <t xml:space="preserve">S1900252  </t>
  </si>
  <si>
    <t>Công ty TNHH TECH4LIFE</t>
  </si>
  <si>
    <t>Số 25 Ngõ 139 Ngô Gia Tự, Hải An, Hải Phòng</t>
  </si>
  <si>
    <t>Đàm Quang Trung</t>
  </si>
  <si>
    <t>trungdiep.com@gmail.com</t>
  </si>
  <si>
    <t>TECH4LIFE</t>
  </si>
  <si>
    <t xml:space="preserve">S1900275  </t>
  </si>
  <si>
    <t>Phòng 901, Lầu 9, 68 Nguyễn Huệ, phường Bến Nghé, Quận 1, TP Hồ Chí Minh</t>
  </si>
  <si>
    <t xml:space="preserve">(+84) 911 854 655                                 </t>
  </si>
  <si>
    <t>hao.tranthimy@onecadvn.com</t>
  </si>
  <si>
    <t>ONECAD VIET NAM COMPANY LIMITED</t>
  </si>
  <si>
    <t>Room 901, Floor 9, No 68, Nguyen Hue Street, Ben Nghe Ward, District 1, Ho Chi Minh City.</t>
  </si>
  <si>
    <t>ONECAD</t>
  </si>
  <si>
    <t xml:space="preserve">S1900254  </t>
  </si>
  <si>
    <t>Phòng 706, tầng 7, tòa nhà HITC, 239 đường xuân thủy, phường Dịch   Vọng Hậu, quận Cầu Giấy, thành phố Hà Nội</t>
  </si>
  <si>
    <t>ha-van-binh@jqavietnam.com</t>
  </si>
  <si>
    <t>Unit 706, 7th floor, HITC Building, 239 Xuan Thuy Road, Dich Vong Hau  Ward, Cau Giay District, Hanoi, Vietnam</t>
  </si>
  <si>
    <t>JQA Việt Nam</t>
  </si>
  <si>
    <t xml:space="preserve">S1900263  </t>
  </si>
  <si>
    <t>785 lidacho, Ootashi, Gunmaken Japan</t>
  </si>
  <si>
    <t xml:space="preserve">0276-46-1092                                      </t>
  </si>
  <si>
    <t xml:space="preserve">0276-45-9499                                      </t>
  </si>
  <si>
    <t xml:space="preserve">fukaya-syu@meishin-k.co.jp </t>
  </si>
  <si>
    <t>MEISHIN KOKI CO.,LTD</t>
  </si>
  <si>
    <t>MEISHIN KOKI</t>
  </si>
  <si>
    <t xml:space="preserve">S1900282  </t>
  </si>
  <si>
    <t>Số 28 ngõ 104. Đ.Đức Giang, P.Đức Giang, Q.Long Biên, TP Hà Nội, VN</t>
  </si>
  <si>
    <t xml:space="preserve"> quanghaichem01@gmail.com</t>
  </si>
  <si>
    <t>Quang Hai Investment and Development .,JSC</t>
  </si>
  <si>
    <t>No. 28 alley 104, Duc Giang street, Duc Giang ward, Long Bien district, Ha Noi city, Viet Nam</t>
  </si>
  <si>
    <t>Quang Hai</t>
  </si>
  <si>
    <t xml:space="preserve">S2000292  </t>
  </si>
  <si>
    <t>PT. Elastomix Indonesia</t>
  </si>
  <si>
    <t>Kawasan Industri Mitrakarawang, Jalan Mitra Selatan III, Block H-8, Parungmulya, Ciampel, Karawang, Jawa Barat 41361, Indonesia</t>
  </si>
  <si>
    <t xml:space="preserve">0267 – 863 8110                                   </t>
  </si>
  <si>
    <t>yona_purc@elastomix.co.id</t>
  </si>
  <si>
    <t>Elastomix Indonesia</t>
  </si>
  <si>
    <t xml:space="preserve">S1900256  </t>
  </si>
  <si>
    <t>CHI NHÁNH CÔNG TY TNHH GOLDBELL EQUIPMENT (VIETNAM) TẠI HÀ NỘI</t>
  </si>
  <si>
    <t xml:space="preserve">GOLDBELL EQUIPMENT (VIETNAM) Co.,Ltd Hanoi Branch </t>
  </si>
  <si>
    <t xml:space="preserve">S1900262  </t>
  </si>
  <si>
    <t>Công ty KTD</t>
  </si>
  <si>
    <t>171 + 173 Quan Nam Str., Kenh Duong Ward, Le Chan Dist., HaiPhong, Vietnam</t>
  </si>
  <si>
    <t>Trần Thị Hoài Thu</t>
  </si>
  <si>
    <t>thu.tranhoai@ktd.vn</t>
  </si>
  <si>
    <t>KTD</t>
  </si>
  <si>
    <t xml:space="preserve">S2000289  </t>
  </si>
  <si>
    <t>Tầng 5, 90/192 Lê Trọng Tấn, Khương Mai, Thanh Xuân, Hà Nội</t>
  </si>
  <si>
    <t xml:space="preserve">090 141 8989                                      </t>
  </si>
  <si>
    <t>quang.nguyen@swp.com.vn</t>
  </si>
  <si>
    <t>Thanh Xuan District, Hanoi, Vietnam</t>
  </si>
  <si>
    <t>SWP</t>
  </si>
  <si>
    <t xml:space="preserve">S1800250  </t>
  </si>
  <si>
    <t>Số nhà 52, ngách 43/97 đường Phạm Ngọc Thạch, Phường Kim Liên, Quận Đống Đa, Hà Nội</t>
  </si>
  <si>
    <t>Dungnv@xaylaphoangnguyen.vn</t>
  </si>
  <si>
    <t>HOANGNGUYEN CONSTRUCTION JSC</t>
  </si>
  <si>
    <t>No.52, 43/97 Pham Ngoc Thach Street, Kim Lien Ward, Dong Da District, Hanoi city</t>
  </si>
  <si>
    <t>HOANG NGUYEN</t>
  </si>
  <si>
    <t xml:space="preserve">S1900277  </t>
  </si>
  <si>
    <t>No.53, alley 207, Lac Long Quan street, Nghia Do ward, Cau Giay district, Hanoi, Vietnam</t>
  </si>
  <si>
    <t xml:space="preserve">(+84).4.36577 111                                 </t>
  </si>
  <si>
    <t xml:space="preserve">sale1cnc@gmail.com                             </t>
  </si>
  <si>
    <t>CNC AUTOMATION SOLUTION AND TECHNOLOGY APPLICATION JSC</t>
  </si>
  <si>
    <t>CNC</t>
  </si>
  <si>
    <t xml:space="preserve">S1900285  </t>
  </si>
  <si>
    <t>Công ty TNHH xuất nhập khẩu thiết bị Số 10</t>
  </si>
  <si>
    <t>Số 19, Ngách 168/68 Đường Phan Trọng Tuệ, Xã Tam Hiệp, Huyện Thanh Trì, Thành phố Hà Nội</t>
  </si>
  <si>
    <t xml:space="preserve">0921.233.669                                      </t>
  </si>
  <si>
    <t>thietbiso10vn@gmail.com</t>
  </si>
  <si>
    <t>Number Ten Equipment Co.,LTD</t>
  </si>
  <si>
    <t>No. 19, 168/68 Phan Trong Tue, Tam Hiep, Thanh Tri District, Hanoi City</t>
  </si>
  <si>
    <t>Number Ten</t>
  </si>
  <si>
    <t xml:space="preserve">S1800249  </t>
  </si>
  <si>
    <t>P103 nhà A5 làng quốc tế Thăng Long, đường Trần Đăng Ninh - Phường Dịch Vọng - Quận Cầu Giấy - Hà Nội.</t>
  </si>
  <si>
    <t xml:space="preserve">0904.793.233                                      </t>
  </si>
  <si>
    <t>sales@sosmoitruong.com</t>
  </si>
  <si>
    <t>SOS ENVIRONMENT .,JSC</t>
  </si>
  <si>
    <t>Room No.103, A5 building, Thang Long international village, Tran Dang Ninh street - Dich Vong ward - Cau Giay District - Hanoi.</t>
  </si>
  <si>
    <t>SOS ENVIRONMENT</t>
  </si>
  <si>
    <t xml:space="preserve">S1800236  </t>
  </si>
  <si>
    <t>Số 22, Ngách 22, Ngõ 4, Phương Mai, Đống Đa, Hà Nội.</t>
  </si>
  <si>
    <t xml:space="preserve">0961 888 511                                      </t>
  </si>
  <si>
    <t>VIET NAM CHEMICAL AND SCIENTIFIC MATERIALS JOINT STOCK COMPANY</t>
  </si>
  <si>
    <t>No.22/22, Land 4, Phuong Mai, Dong Da,Ha Noi</t>
  </si>
  <si>
    <t>VINACEMACO</t>
  </si>
  <si>
    <t xml:space="preserve">S1800237  </t>
  </si>
  <si>
    <t>Số 126 ngõ 11, đường Thụy Khuê, P.Thụy Khuê, Q.Tây Hồ, TP Hà Nội</t>
  </si>
  <si>
    <t>thl.chemical19@gmail.com</t>
  </si>
  <si>
    <t>THL Vietnam Technogy Development SJC</t>
  </si>
  <si>
    <t>No.126, Land 11, Thuy Khue street, Tay Ho, Ha Noi</t>
  </si>
  <si>
    <t>THL Vietnam</t>
  </si>
  <si>
    <t xml:space="preserve">S1800247  </t>
  </si>
  <si>
    <t>309A, tập thể H11, Thành Công, Ba Đình, Hà Nội</t>
  </si>
  <si>
    <t>nqtuan@vsd.com.vn</t>
  </si>
  <si>
    <t>VSD Viet Nam Join Stock Company</t>
  </si>
  <si>
    <t>No. 309A, Collective building H11, Thanh Cong, Ba Dinh, Ha Noi</t>
  </si>
  <si>
    <t>VSD Việt Nam</t>
  </si>
  <si>
    <t xml:space="preserve">S1900267  </t>
  </si>
  <si>
    <t>Trung tâm in &amp; Quảng Cáo Thành Đạt</t>
  </si>
  <si>
    <t>Số 193 Phố Mới, Tân Dương, Thủy Nguyên, Hải Phòng</t>
  </si>
  <si>
    <t xml:space="preserve">0913.429.060                                      </t>
  </si>
  <si>
    <t>thanhdat.art.tn@gmail.com</t>
  </si>
  <si>
    <t>Thanh Dat Printing &amp; Advertising Center</t>
  </si>
  <si>
    <t>No. 193 Pho Moi, Tan Duong, Thuy Nguyen District, Hai Phong</t>
  </si>
  <si>
    <t>Thành Đạt</t>
  </si>
  <si>
    <t xml:space="preserve">S1800243  </t>
  </si>
  <si>
    <t>Alpha Technologies Services  LLC</t>
  </si>
  <si>
    <t>No. 6279 Hudson Crossing Pkwy, Suite , Hudson OH 44236</t>
  </si>
  <si>
    <t xml:space="preserve">+60 10 766 9898                                   </t>
  </si>
  <si>
    <t>nicholas.chin@alpha-technologies.com</t>
  </si>
  <si>
    <t>Alpha Technologies</t>
  </si>
  <si>
    <t xml:space="preserve">S1900259  </t>
  </si>
  <si>
    <t>Yasuda Seiki</t>
  </si>
  <si>
    <t>121-1 Shimoyamaguchi, Yamaguchi-cho, Nishinomiya-city, Hyogo 651-1412 Japan</t>
  </si>
  <si>
    <t>yamamura@yasuda-seiki.co.jp</t>
  </si>
  <si>
    <t xml:space="preserve">S1800229  </t>
  </si>
  <si>
    <t>Cửa hàng Vmax</t>
  </si>
  <si>
    <t>kd3@gmaxvn.com</t>
  </si>
  <si>
    <t>Vmax Store</t>
  </si>
  <si>
    <t>Do Nha 5- Tan Tien Village, An Duong Dist., Hai Phong City, Vietnam</t>
  </si>
  <si>
    <t xml:space="preserve">S1800246  </t>
  </si>
  <si>
    <t>17 Tố Hữu, Trung Văn, Nam Từ Liêm, Hà Nội</t>
  </si>
  <si>
    <t>ngocnt@skfngocanh.com</t>
  </si>
  <si>
    <t xml:space="preserve">Ngoc Anh </t>
  </si>
  <si>
    <t>Ngọc Anh</t>
  </si>
  <si>
    <t xml:space="preserve">S1900266  </t>
  </si>
  <si>
    <t>99B-Tổ 70. Hồ Quỳnh, Thanh Nhàn, HBT, Hà Nội</t>
  </si>
  <si>
    <t xml:space="preserve">0987.906.983                                      </t>
  </si>
  <si>
    <t xml:space="preserve">(84-4) 8 37545 223                                </t>
  </si>
  <si>
    <t>Lê Thị Việt Mỹ</t>
  </si>
  <si>
    <t>myltv@thaison.vn</t>
  </si>
  <si>
    <t>Thai Son Technology Development Co.,Ltd.</t>
  </si>
  <si>
    <t>99B, Team 70, Ho Quynh, Thanh Nhan, HBT, Ha Noi City</t>
  </si>
  <si>
    <t xml:space="preserve">S1900284  </t>
  </si>
  <si>
    <t>17 Nguyễn Gia Thiều, Phường 6, Quận 3, TP.HCM</t>
  </si>
  <si>
    <t xml:space="preserve">0906 22 99 66                                     </t>
  </si>
  <si>
    <t>Trần Thị Kim Dung</t>
  </si>
  <si>
    <t>trandung@ThuVienPhapLuat.com</t>
  </si>
  <si>
    <t>Library Law CO.,LTD</t>
  </si>
  <si>
    <t>7 Nguyen Gia Thieu, Ward 6, District 3, Ho Chi Minh City</t>
  </si>
  <si>
    <t>Thư Viện Pháp Luật</t>
  </si>
  <si>
    <t xml:space="preserve">S1900287  </t>
  </si>
  <si>
    <t>Số 7, ngõ 9, phố An Hòa, Phường Mộ Lao, Quận Hà Đông, Hà Nội</t>
  </si>
  <si>
    <t xml:space="preserve">0982 628 838                                      </t>
  </si>
  <si>
    <t>dinhlam.nguyen@mecal.vn</t>
  </si>
  <si>
    <t>MECAL VIETNAM JOINT STOCK COMPANY</t>
  </si>
  <si>
    <t>No. V6B-18 Van Phu Victoria, Ha Dong Dist, Hanoi City</t>
  </si>
  <si>
    <t xml:space="preserve">S1900253  </t>
  </si>
  <si>
    <t>Số 21 đường số 2, khu phố 5, phường Bình Trưng Đông, quận 2, TP. Hồ Chí Minh</t>
  </si>
  <si>
    <t>DONG TIEN PRODUCTION TRADING CONSTRUCTION COMPANY LIMITED</t>
  </si>
  <si>
    <t>No.21 Road 2, Quarter 5, Binh Trung Dong ward, District 2, Ho Chi Minh</t>
  </si>
  <si>
    <t>Đồng Tiến</t>
  </si>
  <si>
    <t xml:space="preserve">S1900272  </t>
  </si>
  <si>
    <t>Số 11, ngách 66/2, đường Hồ Tùng Mậu, P.Mai Dịch, Q.Cầu Giấy, Hà Nội</t>
  </si>
  <si>
    <t xml:space="preserve">0964 80 40 81                                     </t>
  </si>
  <si>
    <t xml:space="preserve"> 024 730 69686                                    </t>
  </si>
  <si>
    <t>idv@dentachi.com</t>
  </si>
  <si>
    <t>INDUSTRIES DENTACHI VIET NAM., JSC</t>
  </si>
  <si>
    <t xml:space="preserve">No.11, Alley 66/2 Ho Tung Mau Str, Mai Dich Pre, Cau Giay Dis, Hanoi, Vietnam              </t>
  </si>
  <si>
    <t>Phòng 101, Tầng 2, Tòa nhà Ocean Park, Số 1 Đào Duy Anh, Đống Đa , Hà Nội, VN</t>
  </si>
  <si>
    <t>Unit 101, 2F, Ocean Park Building, No 1 Dao Duy Anh St, Dong Da Dist, Hanoi, VN</t>
  </si>
  <si>
    <t>Room 202, 02 nd Fl, Techno Center, Thang Long Industrial Park, Dong Anh District, Hanoi city, Vietnam</t>
  </si>
  <si>
    <t>4th Floor, Harbour View 12Tran Phu, Ngo Quyen, Hai Phong</t>
  </si>
  <si>
    <t>8th floor, OCEAN PARK TOWER, No 1, Dao DuyAnh Street, Dong Da district, Hanoi, Vietnam</t>
  </si>
  <si>
    <t>Tòa nhà JA, 3-1,  Ohtemachi 1-Chome, Chiyoda-ku, Tokyo 100-6808 Nhật Bản</t>
  </si>
  <si>
    <t xml:space="preserve"> JA Building, 3-1, Ohtemachi 1-Chome, Chiyoda-ku, Tokyo 100-6808 Japan</t>
  </si>
  <si>
    <t>Thang Máy Thái Sơn</t>
  </si>
  <si>
    <t>Coông nghệ Thái Sơn</t>
  </si>
  <si>
    <t>Code</t>
  </si>
  <si>
    <t>Công ty Công Nghiệp hóa chất Inchemco</t>
  </si>
  <si>
    <t xml:space="preserve">Công ty TNHH thương mại xây lắp THC Việt Nam </t>
  </si>
  <si>
    <t>Công ty TNHH ĐẦU TƯ VÀ PHÁT TRIỂN LATA</t>
  </si>
  <si>
    <t>Công ty TNHH MAEDA Việt Nam</t>
  </si>
  <si>
    <t>Công ty TNHH LMS TECHNOLOGIES VIỆT NAM</t>
  </si>
  <si>
    <t>Công ty TNHH KEYENCE VIỆT NAM</t>
  </si>
  <si>
    <t>Công ty TNHH THƯƠNG MẠI XUẤT NHẬP KHẨU ANH QUÂN</t>
  </si>
  <si>
    <t>Công ty TNHH LÁ CỜ VIỆT</t>
  </si>
  <si>
    <t>Công ty TNHH MAY NAM HƯỜNG</t>
  </si>
  <si>
    <t>Công ty TNHH Makoto Sangyo Việt Nam</t>
  </si>
  <si>
    <t>Công ty TNHH TAMSUI VIỆT NAM</t>
  </si>
  <si>
    <t>Công ty TNHH NIHON SPINDLE</t>
  </si>
  <si>
    <t>Công ty TNHH MỘT THÀNH VIÊN VỆ SINH MÔI TRƯỜNG SANG TRỌNG</t>
  </si>
  <si>
    <t>Công ty TNHH TMDV XUẤT NHẬP KHẨU HẢI MINH</t>
  </si>
  <si>
    <t>Công ty TNHH OSCO INTERNATIONAL</t>
  </si>
  <si>
    <t>Công ty TNHH ORGANO VIỆT NAM</t>
  </si>
  <si>
    <t>Công ty TNHH Thương Mại Vật Tư Quang Vinh</t>
  </si>
  <si>
    <t>Công ty CP STANFORD - ĐÀO TẠO VÀ PHÁT TRIỂN CÔNG NGHỆ</t>
  </si>
  <si>
    <t>Công ty TNHH DKT VIỆT NAM</t>
  </si>
  <si>
    <t>Công ty TNHH MANH HUNG</t>
  </si>
  <si>
    <t>Công ty TNHH IN&amp;QUẢNG CÁO TRƯỜNG HỒNG</t>
  </si>
  <si>
    <t xml:space="preserve">Công ty TNHH IN-QUẢNG CÁO VÀ TM ĐẠI AN TÍN </t>
  </si>
  <si>
    <t>Công ty TNHH KỸ THUẬT PHÚC NGHI</t>
  </si>
  <si>
    <t>Công ty TNHH ZEON ADVANCED POLYMIX</t>
  </si>
  <si>
    <t>Công ty TNHH VNPPP</t>
  </si>
  <si>
    <t>Công ty TNHH KỸ NGHỆ CÔNG NGHIỆP PHÚ TÀI</t>
  </si>
  <si>
    <t>Công ty TNHH CÔNG NGHIỆP PHỤ TRỢ HPTECH</t>
  </si>
  <si>
    <t>Công ty TNHH Thư Viện Pháp Luật</t>
  </si>
  <si>
    <t>Công ty PHÁT TRIỂN CÔNG NGHỆ THÁI SƠN</t>
  </si>
  <si>
    <t>Công ty TNHH SWP Vietnam</t>
  </si>
  <si>
    <t xml:space="preserve">Công ty TNHH MEISHIN KOKI </t>
  </si>
  <si>
    <t>Công ty TNHH HIỆU CHUẨN JQA VIỆT NAM</t>
  </si>
  <si>
    <t>Công ty TNHH ONECAD VIET NAM</t>
  </si>
  <si>
    <t xml:space="preserve">Công ty TNHH THIẾT BỊ CÔNG NGHIỆP KHOA KIM  </t>
  </si>
  <si>
    <t>Công ty TNHH CÔNG NGHỆ THIẾT BỊ ĐIỆN GBN</t>
  </si>
  <si>
    <t>Công ty TNHH CREATZ3D VIỆT NAM</t>
  </si>
  <si>
    <t>Công ty TNHH MTV ĐỒNG VỊ PHÓNG XẠ</t>
  </si>
  <si>
    <t>Công ty TNHH Công Nghiệp Việt Nhật</t>
  </si>
  <si>
    <t>Công ty TNHH Nissin Shoji Việt Nam</t>
  </si>
  <si>
    <t>Công ty TNHH CƠ KHÍ TRANG MINH</t>
  </si>
  <si>
    <t>Công ty TNHH YUSEN LOGISTICS (VIỆT NAM)</t>
  </si>
  <si>
    <t>Công ty TNHH THƯƠNG MẠI KỸ THUẬT VĨNH AN</t>
  </si>
  <si>
    <t xml:space="preserve">Công ty TNHH IVS </t>
  </si>
  <si>
    <t>Công ty CP GENKO VIỆT NAM</t>
  </si>
  <si>
    <t xml:space="preserve">Công ty CP xây lắp Tiên Phong </t>
  </si>
  <si>
    <t>Công ty CP YUSA</t>
  </si>
  <si>
    <t>Công ty CP Thương Mại Giang Châu</t>
  </si>
  <si>
    <t>Công ty CP KIỂM ĐỊNH KỸ THUẬT VÀ TƯ VẤN AN TOÀN LAO ĐỘNG HẢI PHÒNG</t>
  </si>
  <si>
    <t>Công ty CP thương mại sinh vật cảnh Cường Đức</t>
  </si>
  <si>
    <t>Công ty CP PFC GROUP</t>
  </si>
  <si>
    <t>Công ty CP CÂN ĐIỆN TỬ ĐÔNG ĐÔ</t>
  </si>
  <si>
    <t>Công ty CP thiết bị Phú An</t>
  </si>
  <si>
    <t>Công ty CP thiết bị và hóa chất Thăng Long</t>
  </si>
  <si>
    <t>Công ty CP ứng dụng khoa học và công nghệ MITEC</t>
  </si>
  <si>
    <t>Công ty CP KỸ THUẬT CÔNG NGHỆ HOÀNG LINH</t>
  </si>
  <si>
    <t>Công ty CP phân phối công nghiệp T&amp;C</t>
  </si>
  <si>
    <t>Công ty CP Dịch Vụ và Giải Pháp Tiên Phong</t>
  </si>
  <si>
    <t>Công ty CP Đầu Tư và Phát triển Quang Hải</t>
  </si>
  <si>
    <t>Công ty CP XÂY LẮP HOÀNG NGUYÊN</t>
  </si>
  <si>
    <t>Công ty CP GIẢI PHÁP TỰ ĐỘNG HÓA  VÀ ỨNG DỤNG CÔNG NGHỆ CNC</t>
  </si>
  <si>
    <t>Công ty CP SOS MÔI TRƯỜNG</t>
  </si>
  <si>
    <t>Công ty CP HÓA CHẤT VÀ VẬT TƯ KHOA HỌC VIỆT NAM</t>
  </si>
  <si>
    <t>Công ty CP phát triển công nghệ THL Việt Nam</t>
  </si>
  <si>
    <t>Công ty CP công nghệ VSD Việt Nam</t>
  </si>
  <si>
    <t>Công ty CP vật tư thương mại Ngọc Anh</t>
  </si>
  <si>
    <t>Công ty CP Mecal Việt Nam</t>
  </si>
  <si>
    <t>Công ty CP công nghiệp Dentachi Việt Nam</t>
  </si>
  <si>
    <t>Công ty CP kỹ thuật cơ điện 27</t>
  </si>
  <si>
    <t>Công ty CP Azuma Việt Nam</t>
  </si>
  <si>
    <t>Công ty CP dịch vụ bảo vệ Secom Việt Nam</t>
  </si>
  <si>
    <t>Công ty CP Cấp nước Hải Phòng</t>
  </si>
  <si>
    <t>Công ty CP đầu tư tài chính và công nghệ Datatech</t>
  </si>
  <si>
    <t>Công ty CP PERSO</t>
  </si>
  <si>
    <t>Công ty CP KỸ THUẬT VÀ DỊCH VỤ FRISCHE</t>
  </si>
  <si>
    <t>Công ty CP CÔNG NGHỆ MOJI VIỆT NAM</t>
  </si>
  <si>
    <t>Công ty CP ADEMAX</t>
  </si>
  <si>
    <t>Công ty CP THIẾT BỊ VÀ CÔNG NGHỆ MÔI TRƯỜNG Á CHÂU</t>
  </si>
  <si>
    <t>Công ty CP THIẾT BỊ KHOA HỌC KỸ THUẬT TÂN PHONG</t>
  </si>
  <si>
    <t>Công ty TNHH LEGEND TECH</t>
  </si>
  <si>
    <t>Công ty CP BẮC HẢI THÀNH</t>
  </si>
  <si>
    <t>Công ty CP Kỹ Thuật Cơ Điện Và Công Nghệ Nhiệt Mico M&amp;E</t>
  </si>
  <si>
    <t>Số 30, ngõ 285 phố Đội Cấn - Phường Liễu Giai - Quận Ba Đình - Hà Nội.</t>
  </si>
  <si>
    <t>Công ty TNHH TM&amp;DV MINH HUY</t>
  </si>
  <si>
    <t>Công ty CP TM&amp;DV Ngọc Hà chi nhánh Hải Phòng</t>
  </si>
  <si>
    <t>Công ty TNHH ĐT TM&amp;DV XD&amp;SX HOÀNG MINH</t>
  </si>
  <si>
    <t>công ty TNHH TM&amp;DV KTD</t>
  </si>
  <si>
    <t>Công ty TM&amp;DV Sao Mai</t>
  </si>
  <si>
    <t>Công ty TNHH TM&amp;DV viễn thông Nam Long</t>
  </si>
  <si>
    <t>Công ty TNHH Green</t>
  </si>
  <si>
    <t>Công ty TNHH TM&amp;SX Supertech Vina</t>
  </si>
  <si>
    <t>Công ty TNHH PT TM&amp;DV Đại Tín Phát</t>
  </si>
  <si>
    <t>Công ty CP TM và trang trí nội thất Việt Nam</t>
  </si>
  <si>
    <t>Công ty TNHH TM&amp;DV AZUMA VIỆT NAM</t>
  </si>
  <si>
    <t>Công ty TNHH TM&amp;DV Dương Minh</t>
  </si>
  <si>
    <t>Cửa hàng Quang Hải</t>
  </si>
  <si>
    <t>MACOHO Co., Ltd</t>
  </si>
  <si>
    <t>MACOHO Co.,Ltd</t>
  </si>
  <si>
    <t>YASUDA SEIKI SEISAKUSHO LTD</t>
  </si>
  <si>
    <t>Siêu thị điện Ngũ Phúc</t>
  </si>
  <si>
    <t>BIDV</t>
  </si>
  <si>
    <t>MB Bank</t>
  </si>
  <si>
    <t>Vietinbank</t>
  </si>
  <si>
    <t>Maritime Bank</t>
  </si>
  <si>
    <t>Argi Bank</t>
  </si>
  <si>
    <t>Agri Bank</t>
  </si>
  <si>
    <t>PG Bank</t>
  </si>
  <si>
    <t>TPBank</t>
  </si>
  <si>
    <t>DongA Bank</t>
  </si>
  <si>
    <t>Mizuho Corporate Bank</t>
  </si>
  <si>
    <t>CITI Bank</t>
  </si>
  <si>
    <t>The Bank of Tokyo-Mitsubishi UFJ, Ltd.</t>
  </si>
  <si>
    <t>Lê Chân, Hải Phòng</t>
  </si>
  <si>
    <t>Thăng Long, Hà Nội</t>
  </si>
  <si>
    <t>Đông Đô</t>
  </si>
  <si>
    <t>Bến Thành</t>
  </si>
  <si>
    <t>2001010111438</t>
  </si>
  <si>
    <t>691000356905</t>
  </si>
  <si>
    <t>2104201006569</t>
  </si>
  <si>
    <t>32110000932883</t>
  </si>
  <si>
    <t>668899001</t>
  </si>
  <si>
    <t>571100117007</t>
  </si>
  <si>
    <t>32432423532532</t>
  </si>
  <si>
    <t>331000418438</t>
  </si>
  <si>
    <t>1102507935013</t>
  </si>
  <si>
    <t>Công ty TNHH NTT tại Việt Nam-chi nhánh Hà Nội</t>
  </si>
  <si>
    <t>105543064135</t>
  </si>
  <si>
    <t>Title</t>
  </si>
  <si>
    <t>Mr</t>
  </si>
  <si>
    <t>Khanh</t>
  </si>
  <si>
    <t>KEN SATO</t>
  </si>
  <si>
    <t>Vuong</t>
  </si>
  <si>
    <t>Lam</t>
  </si>
  <si>
    <t>Lino</t>
  </si>
  <si>
    <t>Quyet</t>
  </si>
  <si>
    <t>Tu</t>
  </si>
  <si>
    <t>Hải</t>
  </si>
  <si>
    <t>Thứ</t>
  </si>
  <si>
    <t>Tagami</t>
  </si>
  <si>
    <t>Thái</t>
  </si>
  <si>
    <t>Viết</t>
  </si>
  <si>
    <t>Hirakata</t>
  </si>
  <si>
    <t>Ms</t>
  </si>
  <si>
    <t>Thuy</t>
  </si>
  <si>
    <t>Phương</t>
  </si>
  <si>
    <t>Van</t>
  </si>
  <si>
    <t>Hường</t>
  </si>
  <si>
    <t>Trang</t>
  </si>
  <si>
    <t>Liễu</t>
  </si>
  <si>
    <t>Ly</t>
  </si>
  <si>
    <t>Loan</t>
  </si>
  <si>
    <t>Nhung</t>
  </si>
  <si>
    <t>Thanh Thuy</t>
  </si>
  <si>
    <t>Lơ</t>
  </si>
  <si>
    <t>Hạnh</t>
  </si>
  <si>
    <t>Ngọc</t>
  </si>
  <si>
    <t>Giang</t>
  </si>
  <si>
    <t>Chi</t>
  </si>
  <si>
    <t>Huyen</t>
  </si>
  <si>
    <t>Linh</t>
  </si>
  <si>
    <t>Hoa</t>
  </si>
  <si>
    <t>Ngân</t>
  </si>
  <si>
    <t>Hao</t>
  </si>
  <si>
    <t>Phuong</t>
  </si>
  <si>
    <t>Hang</t>
  </si>
  <si>
    <t>Ngoc</t>
  </si>
  <si>
    <t>Keiko Mori</t>
  </si>
  <si>
    <t>Phạm Trang</t>
  </si>
  <si>
    <t>Nguyen Thi Thuan</t>
  </si>
  <si>
    <t>Lora Hayes</t>
  </si>
  <si>
    <t xml:space="preserve">Nguyen Thi Thanh    </t>
  </si>
  <si>
    <t>Hanh</t>
  </si>
  <si>
    <t>Omuk</t>
  </si>
  <si>
    <t>Hien</t>
  </si>
  <si>
    <t>THANH</t>
  </si>
  <si>
    <t xml:space="preserve">Ngụy Thị Lành </t>
  </si>
  <si>
    <t>Yaowalak Ramin</t>
  </si>
  <si>
    <t>Lê Anh Tú</t>
  </si>
  <si>
    <t>Nguyễn Tùng Giang</t>
  </si>
  <si>
    <t>Đức</t>
  </si>
  <si>
    <t>Vũ Quang Hiếu</t>
  </si>
  <si>
    <t>Duc</t>
  </si>
  <si>
    <t>Hoàng</t>
  </si>
  <si>
    <t>Chiến</t>
  </si>
  <si>
    <t>Minh</t>
  </si>
  <si>
    <t>Nam</t>
  </si>
  <si>
    <t>Tanaka</t>
  </si>
  <si>
    <t>Long</t>
  </si>
  <si>
    <t>Tùng</t>
  </si>
  <si>
    <t>Tuấn</t>
  </si>
  <si>
    <t>Thành</t>
  </si>
  <si>
    <t>Luc</t>
  </si>
  <si>
    <t>Vũ</t>
  </si>
  <si>
    <t>Quyết</t>
  </si>
  <si>
    <t>Tuan</t>
  </si>
  <si>
    <t>Cường</t>
  </si>
  <si>
    <t>Dieu</t>
  </si>
  <si>
    <t>Trường</t>
  </si>
  <si>
    <t>Hùng</t>
  </si>
  <si>
    <t>Thụy</t>
  </si>
  <si>
    <t>Tỉnh</t>
  </si>
  <si>
    <t>Thin</t>
  </si>
  <si>
    <t>Bổn</t>
  </si>
  <si>
    <t>Quang</t>
  </si>
  <si>
    <t>Huy</t>
  </si>
  <si>
    <t>Dhiraj Sachdeva</t>
  </si>
  <si>
    <t>Truong</t>
  </si>
  <si>
    <t>Dung</t>
  </si>
  <si>
    <t>Hung</t>
  </si>
  <si>
    <t>Toàn</t>
  </si>
  <si>
    <t>Hideshige Okamura</t>
  </si>
  <si>
    <t>Kawasaki</t>
  </si>
  <si>
    <t>Nghia</t>
  </si>
  <si>
    <t>Hiep</t>
  </si>
  <si>
    <t>Luan</t>
  </si>
  <si>
    <t>Hai</t>
  </si>
  <si>
    <t>Ánh</t>
  </si>
  <si>
    <t>Diep</t>
  </si>
  <si>
    <t>Trung</t>
  </si>
  <si>
    <t>Nguyên</t>
  </si>
  <si>
    <t>Năng</t>
  </si>
  <si>
    <t>Shimbo</t>
  </si>
  <si>
    <t>Duong</t>
  </si>
  <si>
    <t>James Vu</t>
  </si>
  <si>
    <t>Tan</t>
  </si>
  <si>
    <t>Bình</t>
  </si>
  <si>
    <t>Fukaya</t>
  </si>
  <si>
    <t>Dũng</t>
  </si>
  <si>
    <t>Tuyet</t>
  </si>
  <si>
    <t>NicholasChin</t>
  </si>
  <si>
    <t>Teruki</t>
  </si>
  <si>
    <t>Cuong</t>
  </si>
  <si>
    <t>Lâm</t>
  </si>
  <si>
    <t>Nguyễn Đức Thiện</t>
  </si>
  <si>
    <t>Phạm Hồng Lâm</t>
  </si>
  <si>
    <t>WAKABAYASHI</t>
  </si>
  <si>
    <t>Taguchi</t>
  </si>
  <si>
    <t>Phạm Hoàng Long</t>
  </si>
  <si>
    <t>Lưu Văn Thành</t>
  </si>
  <si>
    <t>Trần Văn Tuấn</t>
  </si>
  <si>
    <t>Tạ Trung Nguyên</t>
  </si>
  <si>
    <t>Yona Setiyahu</t>
  </si>
  <si>
    <t>​Bùi Khắc Hải</t>
  </si>
  <si>
    <t>Công ty TNHH Thiết Bị Công Nghiệp Toàn Thịnh Phát</t>
  </si>
  <si>
    <t>Công ty TNHH TM&amp;DV điện máy Dương Vương</t>
  </si>
  <si>
    <t xml:space="preserve">Duong Vuong Commercial and Electrical Services Co.,LTD </t>
  </si>
  <si>
    <t>Megatech VietnamCo.,Ltd</t>
  </si>
  <si>
    <t>HAI MINHCo.,Ltd</t>
  </si>
  <si>
    <t>Connell Bros Viet NamCo.,Ltd</t>
  </si>
  <si>
    <t>Red Star Viet NamCo.,Ltd</t>
  </si>
  <si>
    <t>MANH HUNGCo.,Ltd</t>
  </si>
  <si>
    <t>Yen Hung TradingCo.,Ltd</t>
  </si>
  <si>
    <t>LIDI Viet NamCo.,Ltd</t>
  </si>
  <si>
    <t>ACS VIETNAM TRADING AND SERVICECo.,Ltd</t>
  </si>
  <si>
    <t>Yamashita Rubber (Zhong Shan)Co.,Ltd</t>
  </si>
  <si>
    <t>Mitsui &amp; Co. PlasticsCo.,Ltd.</t>
  </si>
  <si>
    <t>Eidensha Viet NamCo.,Ltd</t>
  </si>
  <si>
    <t>ASIA PAINT VIET NAMCo.,Ltd - HN BRANCH</t>
  </si>
  <si>
    <t xml:space="preserve">JQA CALIBRATION VIETNAMCo.,Ltd </t>
  </si>
  <si>
    <t>SWP VIETNAMCo.,Ltd</t>
  </si>
  <si>
    <t>Công ty TNHH Quảng cáo và trang trí nội thất Minh Long</t>
  </si>
  <si>
    <t>Công ty TNHH Nichiden Việt Nam</t>
  </si>
  <si>
    <t>Công ty CP GAS VIỆT NHẬT chi nhánh Hà Nội</t>
  </si>
  <si>
    <t>Công ty TNHH Thương Mại Thăng Uy</t>
  </si>
  <si>
    <t>Công ty TNHH Dầu Nhờn IDEMITSU Việt Nam</t>
  </si>
  <si>
    <t xml:space="preserve">Công ty CP Thương mại &amp; Công nghệ Ngọc Hà </t>
  </si>
  <si>
    <t>ID</t>
  </si>
  <si>
    <t>SupplierName</t>
  </si>
  <si>
    <t>SupplierName_Vn</t>
  </si>
  <si>
    <t>Instron-A Division of Illinois Tool Works, Inc</t>
  </si>
  <si>
    <t>INSTRON</t>
  </si>
  <si>
    <t>SHIMAZU</t>
  </si>
  <si>
    <t>Daikin</t>
  </si>
  <si>
    <t>Mitsubishi</t>
  </si>
  <si>
    <t>Dai Tin Phat</t>
  </si>
  <si>
    <t>Lenovo</t>
  </si>
  <si>
    <t>Fujitsu</t>
  </si>
  <si>
    <t>KOSAI</t>
  </si>
  <si>
    <t>SAGINOMIYA</t>
  </si>
  <si>
    <t>IMV</t>
  </si>
  <si>
    <t>KAYABA</t>
  </si>
  <si>
    <t>MITUTOYO</t>
  </si>
  <si>
    <t>Maruka Machinery Co., Ltd</t>
  </si>
  <si>
    <t>MARUKA</t>
  </si>
  <si>
    <t>VIET - NHAT</t>
  </si>
  <si>
    <t>WEIYI BRAND</t>
  </si>
  <si>
    <t>KEYENCE</t>
  </si>
  <si>
    <t>KANON</t>
  </si>
  <si>
    <t>Tone</t>
  </si>
  <si>
    <t>Tohnichi</t>
  </si>
  <si>
    <t>Canon</t>
  </si>
  <si>
    <t>KTC</t>
  </si>
  <si>
    <t>KOKOKU</t>
  </si>
  <si>
    <t>Kett</t>
  </si>
  <si>
    <t>Sekonic</t>
  </si>
  <si>
    <t>RKC intrusment</t>
  </si>
  <si>
    <t>OHAUS</t>
  </si>
  <si>
    <t>Alpha technologies</t>
  </si>
  <si>
    <t>TOYOSEIKI</t>
  </si>
  <si>
    <t>TA Intrustment</t>
  </si>
  <si>
    <t>ITABASHI</t>
  </si>
  <si>
    <t>YASUDA</t>
  </si>
  <si>
    <t>UESHIMA</t>
  </si>
  <si>
    <t>Yasuda Seiki Seisakusho Ltd</t>
  </si>
  <si>
    <t>YAMATETSU</t>
  </si>
  <si>
    <t>NIHON SPINDLE</t>
  </si>
  <si>
    <t>PANASONIC</t>
  </si>
  <si>
    <t>Niigataseiki</t>
  </si>
  <si>
    <t>Chino</t>
  </si>
  <si>
    <t>AS ONE</t>
  </si>
  <si>
    <t>ONOSOKKI</t>
  </si>
  <si>
    <t>Murakami</t>
  </si>
  <si>
    <t>Cong ty TNHH Fuji Xerox Vietnam</t>
  </si>
  <si>
    <t>Fujixerox Vietnam</t>
  </si>
  <si>
    <t>Kokusai Co., Ltd</t>
  </si>
  <si>
    <t>KOKUSAI</t>
  </si>
  <si>
    <t>ACCRETECH</t>
  </si>
  <si>
    <t>TAMSUI</t>
  </si>
  <si>
    <t>AIKOH</t>
  </si>
  <si>
    <t>FUTABA</t>
  </si>
  <si>
    <t>NIHON DENKEI</t>
  </si>
  <si>
    <t>MARUTO</t>
  </si>
  <si>
    <t>Cty TNHH Kobelco Compressors Việt Nam</t>
  </si>
  <si>
    <t>KOBELCO Vietnam</t>
  </si>
  <si>
    <t>3T Interior Joint Stock Company</t>
  </si>
  <si>
    <t>Công Ty cổ phần 3T group Việt Nam</t>
  </si>
  <si>
    <t>3T Interior</t>
  </si>
  <si>
    <t>NTT Viet Nam Corporation</t>
  </si>
  <si>
    <t>Công Ty TNHH Thông tin NTT</t>
  </si>
  <si>
    <t>NTT Viet Nam</t>
  </si>
  <si>
    <t>SATO</t>
  </si>
  <si>
    <t>ZEBRA</t>
  </si>
  <si>
    <t>Công ty TNHH Thương mại và dịch vụ KTD</t>
  </si>
  <si>
    <t>Yamashita Rubber Co., Ltd</t>
  </si>
  <si>
    <t>Yamashita Rubber</t>
  </si>
  <si>
    <t>MAEDA VIETNAM</t>
  </si>
  <si>
    <t>MAEDA VIETNAM Co., LTD.</t>
  </si>
  <si>
    <t>Công ty TNHH Eidensha Việt Nam</t>
  </si>
  <si>
    <t>NAGOYA Machinery co., ltd</t>
  </si>
  <si>
    <t>Công ty TNHH Thiết bị công nghiệp NAGOYA</t>
  </si>
  <si>
    <t>NAGOYA</t>
  </si>
  <si>
    <t>Ngoc Ha Trading &amp; Services JSC</t>
  </si>
  <si>
    <t>Công Ty Cổ Phần Thương Mại Và Dịch Vụ Ngọc Hà</t>
  </si>
  <si>
    <t>NGOC HA</t>
  </si>
  <si>
    <t>PBTECH TECHNOLOGY JOINT STOCK COMPANY</t>
  </si>
  <si>
    <t>Công Ty Cổ Phần Công Nghệ PBTECH</t>
  </si>
  <si>
    <t>PBTECH</t>
  </si>
  <si>
    <t>CÔNG TY CỔ PHẦN VẬT TƯ VÀ THIẾT BỊ VĂN PHÒNG CDC</t>
  </si>
  <si>
    <t>CDC MATERIALS AND OFFICE EQUIPMENT JOINT STOCK COMPANY</t>
  </si>
  <si>
    <t>Cong ty TNHH A.D VI NA</t>
  </si>
  <si>
    <t>A.D VI NA</t>
  </si>
  <si>
    <t>Công ty TNHH Alsok Việt Nam</t>
  </si>
  <si>
    <t>Alsok Vietnam</t>
  </si>
  <si>
    <t>Công ty TNHH Công nghiệp phụ trợ Hptech</t>
  </si>
  <si>
    <t>Hptech</t>
  </si>
  <si>
    <t>Công ty TNHH Công nghiệp TECHNO VIỆT NAM</t>
  </si>
  <si>
    <t>TECHNO Vietnam</t>
  </si>
  <si>
    <t>Công ty TNHH Elematec Việt Nam</t>
  </si>
  <si>
    <t>Elematec Vietnam</t>
  </si>
  <si>
    <t>Công ty TNHH hệ thống mới Việt Nam</t>
  </si>
  <si>
    <t>New System Vietnam Co., Ltd</t>
  </si>
  <si>
    <t>Công ty TNHH MTV KD TBCN Hà Yến</t>
  </si>
  <si>
    <t>HA YEN</t>
  </si>
  <si>
    <t>Công ty TNHH Sao đỏ Việt Nam</t>
  </si>
  <si>
    <t>SAO DO Vietnam</t>
  </si>
  <si>
    <t>SECOM</t>
  </si>
  <si>
    <t>Công ty TNHH T.S.I Việt Nam</t>
  </si>
  <si>
    <t>T.S.I Vietnam</t>
  </si>
  <si>
    <t>Cty CPTĐ vật liệu Điện và Cơ khí</t>
  </si>
  <si>
    <t>EMJ</t>
  </si>
  <si>
    <t>Cty TNHH Đầu tư phát triển LATA</t>
  </si>
  <si>
    <t>LATA</t>
  </si>
  <si>
    <t>Cty TNHH Goldbell Equipment (Việt Nam)</t>
  </si>
  <si>
    <t>Cty TNHH Megatech Việt Nam</t>
  </si>
  <si>
    <t>Megatech Vietnam</t>
  </si>
  <si>
    <t>Grand wide trading limited</t>
  </si>
  <si>
    <t>Grand wide</t>
  </si>
  <si>
    <t>Kamogawa Co., Ltd.</t>
  </si>
  <si>
    <t>Oosaki Kikou Co., Ltd</t>
  </si>
  <si>
    <t>Oosaki Kikou</t>
  </si>
  <si>
    <t>OSCO International Co., Ltd</t>
  </si>
  <si>
    <t>Công ty TNHH Osco International</t>
  </si>
  <si>
    <t>OSCO</t>
  </si>
  <si>
    <t>Yamazen Corporation</t>
  </si>
  <si>
    <t>Yamazen</t>
  </si>
  <si>
    <t>Công ty CP Thể thao và giải trí Bằng Linh</t>
  </si>
  <si>
    <t>BANG LINH</t>
  </si>
  <si>
    <t>Sao Mai business and trading company</t>
  </si>
  <si>
    <t>Sao Mai</t>
  </si>
  <si>
    <t>IBM</t>
  </si>
  <si>
    <t>Tanviet</t>
  </si>
  <si>
    <t>ABC</t>
  </si>
  <si>
    <t>Nam Long</t>
  </si>
  <si>
    <t>NSV</t>
  </si>
  <si>
    <t>Vietnam Parkerizing</t>
  </si>
  <si>
    <t>TOKYO ZAIRYO</t>
  </si>
  <si>
    <t>Trần Vũ</t>
  </si>
  <si>
    <t>Tân Phong</t>
  </si>
  <si>
    <t>Thanh Van</t>
  </si>
  <si>
    <t>Thanh Lam</t>
  </si>
  <si>
    <t>VINA WEB</t>
  </si>
  <si>
    <t>TB  PCCC</t>
  </si>
  <si>
    <t>Red Star</t>
  </si>
  <si>
    <t>THANG UY</t>
  </si>
  <si>
    <t>Vệ sinh môi trường</t>
  </si>
  <si>
    <t>Quang Minh</t>
  </si>
  <si>
    <t>Xây lắp Tiên Phong</t>
  </si>
  <si>
    <t>Phân tích môi trường</t>
  </si>
  <si>
    <t>Truong Hong</t>
  </si>
  <si>
    <t>Yamashita (Zhong Shan)</t>
  </si>
  <si>
    <t>Vinh Nam</t>
  </si>
  <si>
    <t>THC Việt Nam</t>
  </si>
  <si>
    <t>ZY</t>
  </si>
  <si>
    <t>NHK</t>
  </si>
  <si>
    <t>Đại Thắng</t>
  </si>
  <si>
    <t>NISSIN</t>
  </si>
  <si>
    <t>HaYen</t>
  </si>
  <si>
    <t>MEE</t>
  </si>
  <si>
    <t>Azuma</t>
  </si>
  <si>
    <t>LMS</t>
  </si>
  <si>
    <t>N&amp;C</t>
  </si>
  <si>
    <t>HPWSC</t>
  </si>
  <si>
    <t>Kokusai</t>
  </si>
  <si>
    <t>KCV</t>
  </si>
  <si>
    <t>ASIA</t>
  </si>
  <si>
    <t>MATSUDA</t>
  </si>
  <si>
    <t>NWC</t>
  </si>
  <si>
    <t>KINDEN</t>
  </si>
  <si>
    <t>SangTrong</t>
  </si>
  <si>
    <t>KTATHP</t>
  </si>
  <si>
    <t>senvangplus</t>
  </si>
  <si>
    <t>FRISCHE</t>
  </si>
  <si>
    <t>Trangtrinoithat</t>
  </si>
  <si>
    <t>STANFORD</t>
  </si>
  <si>
    <t>IDEMITSU</t>
  </si>
  <si>
    <t>HANOIME</t>
  </si>
  <si>
    <t>ADEMAX</t>
  </si>
  <si>
    <t>TFV</t>
  </si>
  <si>
    <t>BETA</t>
  </si>
  <si>
    <t>Mitsui</t>
  </si>
  <si>
    <t>Supertechvina</t>
  </si>
  <si>
    <t>CREATZ3D</t>
  </si>
  <si>
    <t>SAOVIET</t>
  </si>
  <si>
    <t>Eidensha Việt Nam</t>
  </si>
  <si>
    <t>Công ty TNHH CN Techno Việt Nam</t>
  </si>
  <si>
    <t>Công ty TNHH BẢO HIỂM BẢO VIỆT TOKIO MARINE</t>
  </si>
  <si>
    <t>Công ty CP giải pháp trực tuyến VIỆT NAM</t>
  </si>
  <si>
    <t>Công ty TNHH KINDEN Việt Nam</t>
  </si>
  <si>
    <t>Công ty TNHH HIỂN LONG Việt Nam</t>
  </si>
  <si>
    <t>Quang Vinh</t>
  </si>
  <si>
    <t>Thanh Đạt</t>
  </si>
  <si>
    <t>Connell Bros</t>
  </si>
  <si>
    <t xml:space="preserve">DKT Việt Nam                                       </t>
  </si>
  <si>
    <t xml:space="preserve">MOJI Việt Nam                 </t>
  </si>
  <si>
    <t>Toàn Thịnh Phát</t>
  </si>
  <si>
    <t xml:space="preserve">Điện máy Dương Vương                              </t>
  </si>
  <si>
    <t>Công ty TNHH XNK THIẾT BỊ KỸ THUẬT KIKO VN</t>
  </si>
  <si>
    <t xml:space="preserve">CAD/CAM Việt Nam                                 </t>
  </si>
  <si>
    <t>Nguyễn Thúy Hiền shop</t>
  </si>
  <si>
    <t>Takumi Safety</t>
  </si>
  <si>
    <t>Thái Bình Dương</t>
  </si>
  <si>
    <t>ZAP</t>
  </si>
  <si>
    <t>Hoàng Thị Phương shop</t>
  </si>
  <si>
    <t>MITEC</t>
  </si>
  <si>
    <t>Asia Paint</t>
  </si>
  <si>
    <t>Nguyễn Thành Vân shop</t>
  </si>
  <si>
    <t>Vmax shop</t>
  </si>
  <si>
    <t>Mecal Việt Nam</t>
  </si>
  <si>
    <t>Công ty TNHH in ấn bao bì và hóa chất Đồng Tiến</t>
  </si>
  <si>
    <t>Dentachi Việt Nam</t>
  </si>
  <si>
    <t>Dương Minh</t>
  </si>
  <si>
    <t>Inchemco</t>
  </si>
  <si>
    <t>Fujixerox Việt Nam</t>
  </si>
  <si>
    <t>Công ty TNHH FujiXerox Việt Nam</t>
  </si>
  <si>
    <t>Goldbell Việt Nam</t>
  </si>
  <si>
    <t>NTT Việt Nam</t>
  </si>
  <si>
    <t xml:space="preserve">Hai Minh                                           </t>
  </si>
  <si>
    <t>Tung</t>
  </si>
  <si>
    <t>tung.ps@n-denkei.com.vn</t>
  </si>
  <si>
    <t>0344 596 566</t>
  </si>
  <si>
    <t>0936.649.942 </t>
  </si>
  <si>
    <t>tthhanh@cmc.com.vn</t>
  </si>
  <si>
    <t xml:space="preserve">Ms </t>
  </si>
  <si>
    <t>Ha</t>
  </si>
  <si>
    <t>ha.vph@parkerizing.com.vn</t>
  </si>
  <si>
    <t>n-takada@sk-kato.co.jp</t>
  </si>
  <si>
    <t>Takada</t>
  </si>
  <si>
    <t>0981 303 758</t>
  </si>
  <si>
    <t>thanh.tung@newsystemvietnam.com</t>
  </si>
  <si>
    <t>Thoa</t>
  </si>
  <si>
    <t>thvan@tokyozairyo.jp</t>
  </si>
  <si>
    <t>81-3-4530-3135</t>
  </si>
  <si>
    <t>81-3-5479-7578</t>
  </si>
  <si>
    <t>sales@nhkvietnam.vn </t>
  </si>
  <si>
    <t>Trâm</t>
  </si>
  <si>
    <t>84-437668440</t>
  </si>
  <si>
    <t>Sanatha Som</t>
  </si>
  <si>
    <t>sale2@y-tec.co.th</t>
  </si>
  <si>
    <t>hunghn-sales@nagoyamachinery.com</t>
  </si>
  <si>
    <t>84-31-3556736</t>
  </si>
  <si>
    <t>+84 43 927 5390/91</t>
  </si>
  <si>
    <t xml:space="preserve">0225.3701184   </t>
  </si>
  <si>
    <t xml:space="preserve">0225.3956954 </t>
  </si>
  <si>
    <t>sales3@lata.vn</t>
  </si>
  <si>
    <t xml:space="preserve"> 84-24-3 5771462                          </t>
  </si>
  <si>
    <t xml:space="preserve">h_long@nissinvn.com.vn  </t>
  </si>
  <si>
    <t>Quynh</t>
  </si>
  <si>
    <t>+84 912 177 055</t>
  </si>
  <si>
    <t xml:space="preserve"> xuanquynh2007@gmail.com                   </t>
  </si>
  <si>
    <t>Manabu Hirai</t>
  </si>
  <si>
    <t>manabuhirai@yamashita-rub.co.jp</t>
  </si>
  <si>
    <t>sales01@maruka.vn
sales12@maruka.vn</t>
  </si>
  <si>
    <t>Phạm Trang
Nguyen Thu Huyen</t>
  </si>
  <si>
    <t>(+84) 943 936 108
(+84) 985 908 026</t>
  </si>
  <si>
    <t>thuhuong@azumavietnam.com&gt;</t>
  </si>
  <si>
    <t>Nguyen Thu Huong</t>
  </si>
  <si>
    <t>84-4-36436054</t>
  </si>
  <si>
    <t>81-4-36436055</t>
  </si>
  <si>
    <t>Hoàn</t>
  </si>
  <si>
    <t>0225.3821.302</t>
  </si>
  <si>
    <t>Nguyet</t>
  </si>
  <si>
    <t>nguyethoang_hp@vijagas.vn</t>
  </si>
  <si>
    <t>+84 225 3722 116</t>
  </si>
  <si>
    <t>81 42-371-4211</t>
  </si>
  <si>
    <t>tanakan@kokusaikk.com</t>
  </si>
  <si>
    <t>84-24-3212-3094</t>
  </si>
  <si>
    <t>sales.admin@kasanam.com.vn</t>
  </si>
  <si>
    <t>Hoai Thu</t>
  </si>
  <si>
    <t>(0225) 7308 688</t>
  </si>
  <si>
    <t>Vân Anh</t>
  </si>
  <si>
    <t>(+84)-(0)225-8830-718</t>
  </si>
  <si>
    <t>saleshph@nittsu.com.vn</t>
  </si>
  <si>
    <t>p.manhlai@keyence.com.vn</t>
  </si>
  <si>
    <t>Pham Manh Lai</t>
  </si>
  <si>
    <t>093-461-1228</t>
  </si>
  <si>
    <t>Dieu Linh</t>
  </si>
  <si>
    <t>dieulinh.nguyen@technovietnam.com</t>
  </si>
  <si>
    <t xml:space="preserve">Duong </t>
  </si>
  <si>
    <t>lx.duong@vecomtech.com</t>
  </si>
  <si>
    <t>+84 988 678 198</t>
  </si>
  <si>
    <t>0948273139</t>
  </si>
  <si>
    <t>Moeko Ishihara</t>
  </si>
  <si>
    <t>Hà Bình Sơn</t>
  </si>
  <si>
    <t>habinhsonktat@gmail.com</t>
  </si>
  <si>
    <t>dien.hn@kobelco.com</t>
  </si>
  <si>
    <t>sales@packexim.com</t>
  </si>
  <si>
    <t>0914.58.08.13</t>
  </si>
  <si>
    <t>Tran Huong</t>
  </si>
  <si>
    <t>long.phan@connellworld.com</t>
  </si>
  <si>
    <t>+84.93.89.21.564</t>
  </si>
  <si>
    <t>cu@redstarvietnam.com </t>
  </si>
  <si>
    <t>Vũ Văn Cư</t>
  </si>
  <si>
    <t>902193940</t>
  </si>
  <si>
    <t>nguyen.dung.1160@idemitsu.com</t>
  </si>
  <si>
    <t xml:space="preserve">+84 24 3569 0758/ 091.149.6963 </t>
  </si>
  <si>
    <t>tn.vsmthp@gmail.com</t>
  </si>
  <si>
    <t>tucadcam@gmail.com</t>
  </si>
  <si>
    <t>Cam Tu</t>
  </si>
  <si>
    <t>84 989 662 763</t>
  </si>
  <si>
    <t>Oánh</t>
  </si>
  <si>
    <t>sales@beta-cae.jp</t>
  </si>
  <si>
    <t>Shiori Ishihara</t>
  </si>
  <si>
    <t>81-45-478-3696</t>
  </si>
  <si>
    <t>Ms Linh</t>
  </si>
  <si>
    <t>0904.294.663 </t>
  </si>
  <si>
    <t>0983-400-785</t>
  </si>
  <si>
    <t>loanthanh5@gmail.com</t>
  </si>
  <si>
    <t>Linh.nguyen@vietbay.com.vn</t>
  </si>
  <si>
    <t>0343 943 696</t>
  </si>
  <si>
    <t>hai.buikhac@dentachi.com.vn</t>
  </si>
  <si>
    <t>vn.service2@escoglobal.com</t>
  </si>
  <si>
    <t>Bao</t>
  </si>
  <si>
    <t>vn.bao@creatz3d.com</t>
  </si>
  <si>
    <t>an.nguyenthimy@onecadvn.com</t>
  </si>
  <si>
    <t>My An</t>
  </si>
  <si>
    <t>hoanghabg.vn@gmail.com</t>
  </si>
  <si>
    <t>ThiThuan.Nguyen@vnm.fujixerox.com</t>
  </si>
  <si>
    <t>0973.207.209</t>
  </si>
  <si>
    <t>81336.688.894</t>
  </si>
  <si>
    <t>0908.570.815</t>
  </si>
  <si>
    <t>0966.317.264</t>
  </si>
  <si>
    <t>Công ty TNHH TM&amp;DV KTD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</si>
</sst>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color theme="1"/>
      <name val="Calibri"/>
      <family val="2"/>
    </font>
    <font>
      <sz val="11"/>
      <color rgb="FF993366"/>
      <name val="Calibri"/>
      <family val="2"/>
    </font>
    <font>
      <sz val="11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i/>
      <sz val="9.5"/>
      <color rgb="FFA64D79"/>
      <name val="Arial"/>
      <family val="2"/>
    </font>
    <font>
      <sz val="9"/>
      <color rgb="FF76717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Tahoma"/>
      <family val="2"/>
    </font>
    <font>
      <sz val="11"/>
      <color rgb="FF1F497D"/>
      <name val="Calibri"/>
      <family val="2"/>
      <scheme val="minor"/>
    </font>
    <font>
      <sz val="10"/>
      <color rgb="FF808080"/>
      <name val="Arial"/>
      <family val="2"/>
    </font>
    <font>
      <b/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8"/>
      <color rgb="FF52525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2" borderId="0" xfId="0" applyFill="1"/>
    <xf numFmtId="0" fontId="1" fillId="2" borderId="0" xfId="0" applyFont="1" applyFill="1"/>
    <xf numFmtId="0" fontId="1" fillId="2" borderId="0" xfId="0" quotePrefix="1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1" fillId="3" borderId="0" xfId="0" quotePrefix="1" applyFont="1" applyFill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/>
    <xf numFmtId="0" fontId="2" fillId="0" borderId="1" xfId="0" applyFont="1" applyBorder="1"/>
    <xf numFmtId="0" fontId="1" fillId="3" borderId="1" xfId="0" applyFont="1" applyFill="1" applyBorder="1"/>
    <xf numFmtId="0" fontId="1" fillId="3" borderId="1" xfId="0" quotePrefix="1" applyFont="1" applyFill="1" applyBorder="1"/>
    <xf numFmtId="0" fontId="0" fillId="3" borderId="1" xfId="0" applyFill="1" applyBorder="1"/>
    <xf numFmtId="0" fontId="3" fillId="0" borderId="1" xfId="0" applyFont="1" applyBorder="1"/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5" fillId="0" borderId="1" xfId="0" applyFont="1" applyBorder="1"/>
    <xf numFmtId="0" fontId="1" fillId="2" borderId="1" xfId="0" applyFont="1" applyFill="1" applyBorder="1"/>
    <xf numFmtId="0" fontId="7" fillId="0" borderId="1" xfId="0" quotePrefix="1" applyFont="1" applyBorder="1"/>
    <xf numFmtId="0" fontId="8" fillId="0" borderId="1" xfId="0" applyFont="1" applyBorder="1"/>
    <xf numFmtId="0" fontId="12" fillId="0" borderId="1" xfId="0" applyFont="1" applyBorder="1"/>
    <xf numFmtId="0" fontId="13" fillId="0" borderId="1" xfId="0" quotePrefix="1" applyFont="1" applyBorder="1"/>
    <xf numFmtId="0" fontId="15" fillId="0" borderId="1" xfId="0" applyFont="1" applyBorder="1"/>
    <xf numFmtId="0" fontId="16" fillId="0" borderId="1" xfId="0" applyFont="1" applyBorder="1"/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/>
    <xf numFmtId="0" fontId="0" fillId="5" borderId="0" xfId="0" applyFill="1"/>
    <xf numFmtId="0" fontId="1" fillId="5" borderId="1" xfId="0" quotePrefix="1" applyFont="1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quotePrefix="1" applyFont="1" applyFill="1" applyBorder="1"/>
    <xf numFmtId="0" fontId="0" fillId="0" borderId="0" xfId="0" applyFill="1"/>
    <xf numFmtId="0" fontId="0" fillId="5" borderId="1" xfId="0" applyFill="1" applyBorder="1"/>
    <xf numFmtId="0" fontId="6" fillId="5" borderId="1" xfId="0" applyFont="1" applyFill="1" applyBorder="1"/>
    <xf numFmtId="0" fontId="9" fillId="5" borderId="1" xfId="0" applyFont="1" applyFill="1" applyBorder="1"/>
    <xf numFmtId="0" fontId="10" fillId="5" borderId="1" xfId="0" applyFont="1" applyFill="1" applyBorder="1"/>
    <xf numFmtId="0" fontId="11" fillId="5" borderId="1" xfId="0" applyFont="1" applyFill="1" applyBorder="1"/>
    <xf numFmtId="0" fontId="14" fillId="5" borderId="1" xfId="0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5"/>
  <sheetViews>
    <sheetView tabSelected="1" topLeftCell="A16" zoomScale="84" zoomScaleNormal="84" workbookViewId="0">
      <selection activeCell="C38" sqref="C38"/>
    </sheetView>
  </sheetViews>
  <sheetFormatPr defaultRowHeight="15" x14ac:dyDescent="0.25"/>
  <cols>
    <col min="2" max="2" width="15.85546875" customWidth="1"/>
    <col min="3" max="3" width="63.140625" customWidth="1"/>
    <col min="4" max="4" width="17" hidden="1" customWidth="1"/>
    <col min="5" max="5" width="17.5703125" hidden="1" customWidth="1"/>
    <col min="6" max="6" width="16.140625" hidden="1" customWidth="1"/>
    <col min="7" max="7" width="39.7109375" hidden="1" customWidth="1"/>
    <col min="8" max="8" width="31.7109375" hidden="1" customWidth="1"/>
    <col min="9" max="9" width="102.28515625" hidden="1" customWidth="1"/>
    <col min="10" max="10" width="25.42578125" customWidth="1"/>
    <col min="11" max="11" width="33" customWidth="1"/>
    <col min="12" max="12" width="7.140625" customWidth="1"/>
    <col min="13" max="13" width="26.140625" customWidth="1"/>
    <col min="14" max="14" width="38" customWidth="1"/>
    <col min="15" max="15" width="72.140625" customWidth="1"/>
    <col min="16" max="16" width="105" customWidth="1"/>
    <col min="17" max="17" width="43.28515625" bestFit="1" customWidth="1"/>
  </cols>
  <sheetData>
    <row r="1" spans="1:17" ht="33" customHeight="1" x14ac:dyDescent="0.25">
      <c r="A1" s="10" t="s">
        <v>1922</v>
      </c>
      <c r="B1" s="11" t="s">
        <v>1656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1783</v>
      </c>
      <c r="M1" s="11" t="s">
        <v>9</v>
      </c>
      <c r="N1" s="11" t="s">
        <v>10</v>
      </c>
      <c r="O1" s="11" t="s">
        <v>11</v>
      </c>
      <c r="P1" s="11" t="s">
        <v>12</v>
      </c>
      <c r="Q1" s="11" t="s">
        <v>13</v>
      </c>
    </row>
    <row r="2" spans="1:17" x14ac:dyDescent="0.25">
      <c r="A2" s="12">
        <v>1</v>
      </c>
      <c r="B2" s="11" t="s">
        <v>55</v>
      </c>
      <c r="C2" s="11" t="s">
        <v>56</v>
      </c>
      <c r="D2" s="11" t="s">
        <v>31</v>
      </c>
      <c r="E2" s="11" t="s">
        <v>31</v>
      </c>
      <c r="F2" s="11" t="s">
        <v>47</v>
      </c>
      <c r="G2" s="11"/>
      <c r="H2" s="11" t="s">
        <v>32</v>
      </c>
      <c r="I2" s="11" t="s">
        <v>57</v>
      </c>
      <c r="J2" s="11" t="s">
        <v>2135</v>
      </c>
      <c r="K2" s="11" t="s">
        <v>59</v>
      </c>
      <c r="L2" s="11" t="s">
        <v>1784</v>
      </c>
      <c r="M2" s="11" t="s">
        <v>2133</v>
      </c>
      <c r="N2" s="10" t="s">
        <v>2134</v>
      </c>
      <c r="O2" s="11" t="s">
        <v>61</v>
      </c>
      <c r="P2" s="11" t="s">
        <v>62</v>
      </c>
      <c r="Q2" s="11" t="s">
        <v>63</v>
      </c>
    </row>
    <row r="3" spans="1:17" x14ac:dyDescent="0.25">
      <c r="A3" s="12">
        <v>2</v>
      </c>
      <c r="B3" s="11" t="s">
        <v>64</v>
      </c>
      <c r="C3" s="11" t="s">
        <v>65</v>
      </c>
      <c r="D3" s="11"/>
      <c r="E3" s="13" t="s">
        <v>1777</v>
      </c>
      <c r="F3" s="11" t="s">
        <v>15</v>
      </c>
      <c r="G3" s="11" t="s">
        <v>1757</v>
      </c>
      <c r="H3" s="11" t="s">
        <v>66</v>
      </c>
      <c r="I3" s="11" t="s">
        <v>67</v>
      </c>
      <c r="J3" s="11" t="s">
        <v>2136</v>
      </c>
      <c r="K3" s="11" t="s">
        <v>69</v>
      </c>
      <c r="L3" s="11" t="s">
        <v>2138</v>
      </c>
      <c r="M3" s="11" t="s">
        <v>1827</v>
      </c>
      <c r="N3" s="10" t="s">
        <v>2137</v>
      </c>
      <c r="O3" s="11" t="s">
        <v>71</v>
      </c>
      <c r="P3" s="11" t="s">
        <v>72</v>
      </c>
      <c r="Q3" s="11" t="s">
        <v>73</v>
      </c>
    </row>
    <row r="4" spans="1:17" x14ac:dyDescent="0.25">
      <c r="A4" s="12">
        <v>3</v>
      </c>
      <c r="B4" s="11" t="s">
        <v>90</v>
      </c>
      <c r="C4" s="11" t="s">
        <v>91</v>
      </c>
      <c r="D4" s="11"/>
      <c r="E4" s="11"/>
      <c r="F4" s="11" t="s">
        <v>92</v>
      </c>
      <c r="G4" s="11"/>
      <c r="H4" s="11"/>
      <c r="I4" s="11" t="s">
        <v>93</v>
      </c>
      <c r="J4" s="11" t="s">
        <v>2233</v>
      </c>
      <c r="K4" s="11">
        <v>241374515</v>
      </c>
      <c r="L4" s="11" t="s">
        <v>1798</v>
      </c>
      <c r="M4" s="11" t="s">
        <v>2139</v>
      </c>
      <c r="N4" s="10" t="s">
        <v>2140</v>
      </c>
      <c r="O4" s="11" t="s">
        <v>96</v>
      </c>
      <c r="P4" s="11" t="s">
        <v>97</v>
      </c>
      <c r="Q4" s="11" t="s">
        <v>2050</v>
      </c>
    </row>
    <row r="5" spans="1:17" s="31" customFormat="1" x14ac:dyDescent="0.25">
      <c r="A5" s="29">
        <v>4</v>
      </c>
      <c r="B5" s="30" t="s">
        <v>98</v>
      </c>
      <c r="C5" s="30" t="s">
        <v>99</v>
      </c>
      <c r="D5" s="30"/>
      <c r="E5" s="30"/>
      <c r="F5" s="30" t="s">
        <v>23</v>
      </c>
      <c r="G5" s="30"/>
      <c r="H5" s="30"/>
      <c r="I5" s="30" t="s">
        <v>100</v>
      </c>
      <c r="J5" s="30" t="s">
        <v>2234</v>
      </c>
      <c r="K5" s="30">
        <v>81336689444</v>
      </c>
      <c r="L5" s="30" t="s">
        <v>1784</v>
      </c>
      <c r="M5" s="30" t="s">
        <v>2142</v>
      </c>
      <c r="N5" s="10" t="s">
        <v>2141</v>
      </c>
      <c r="O5" s="30" t="s">
        <v>99</v>
      </c>
      <c r="P5" s="30" t="s">
        <v>100</v>
      </c>
      <c r="Q5" s="30" t="s">
        <v>103</v>
      </c>
    </row>
    <row r="6" spans="1:17" x14ac:dyDescent="0.25">
      <c r="A6" s="12">
        <v>5</v>
      </c>
      <c r="B6" s="11" t="s">
        <v>111</v>
      </c>
      <c r="C6" s="11" t="s">
        <v>112</v>
      </c>
      <c r="D6" s="11"/>
      <c r="E6" s="11"/>
      <c r="F6" s="11" t="s">
        <v>15</v>
      </c>
      <c r="G6" s="11"/>
      <c r="H6" s="11"/>
      <c r="I6" s="11"/>
      <c r="J6" s="11" t="s">
        <v>2143</v>
      </c>
      <c r="K6" s="11"/>
      <c r="L6" s="11" t="s">
        <v>1784</v>
      </c>
      <c r="M6" s="11" t="s">
        <v>2133</v>
      </c>
      <c r="N6" s="10" t="s">
        <v>2144</v>
      </c>
      <c r="O6" s="11" t="s">
        <v>113</v>
      </c>
      <c r="P6" s="11"/>
      <c r="Q6" s="11" t="s">
        <v>2049</v>
      </c>
    </row>
    <row r="7" spans="1:17" x14ac:dyDescent="0.25">
      <c r="A7" s="12">
        <v>6</v>
      </c>
      <c r="B7" s="11" t="s">
        <v>114</v>
      </c>
      <c r="C7" s="11" t="s">
        <v>115</v>
      </c>
      <c r="D7" s="11"/>
      <c r="E7" s="11"/>
      <c r="F7" s="11" t="s">
        <v>15</v>
      </c>
      <c r="G7" s="11"/>
      <c r="H7" s="11"/>
      <c r="I7" s="11" t="s">
        <v>116</v>
      </c>
      <c r="J7" s="11"/>
      <c r="K7" s="11"/>
      <c r="L7" s="11"/>
      <c r="M7" s="11"/>
      <c r="N7" s="11"/>
      <c r="O7" s="11" t="s">
        <v>117</v>
      </c>
      <c r="P7" s="11" t="s">
        <v>118</v>
      </c>
      <c r="Q7" s="10" t="s">
        <v>2008</v>
      </c>
    </row>
    <row r="8" spans="1:17" x14ac:dyDescent="0.25">
      <c r="A8" s="12">
        <v>7</v>
      </c>
      <c r="B8" s="11" t="s">
        <v>119</v>
      </c>
      <c r="C8" s="11" t="s">
        <v>120</v>
      </c>
      <c r="D8" s="11"/>
      <c r="E8" s="11"/>
      <c r="F8" s="11" t="s">
        <v>23</v>
      </c>
      <c r="G8" s="11"/>
      <c r="H8" s="11"/>
      <c r="I8" s="11" t="s">
        <v>121</v>
      </c>
      <c r="J8" s="11" t="s">
        <v>122</v>
      </c>
      <c r="K8" s="11" t="s">
        <v>123</v>
      </c>
      <c r="L8" s="11" t="s">
        <v>2138</v>
      </c>
      <c r="M8" s="11" t="s">
        <v>2145</v>
      </c>
      <c r="N8" s="10" t="s">
        <v>2146</v>
      </c>
      <c r="O8" s="11" t="s">
        <v>120</v>
      </c>
      <c r="P8" s="11" t="s">
        <v>121</v>
      </c>
      <c r="Q8" s="11" t="s">
        <v>2051</v>
      </c>
    </row>
    <row r="9" spans="1:17" x14ac:dyDescent="0.25">
      <c r="A9" s="12">
        <v>8</v>
      </c>
      <c r="B9" s="11" t="s">
        <v>125</v>
      </c>
      <c r="C9" s="11" t="s">
        <v>1745</v>
      </c>
      <c r="D9" s="11" t="s">
        <v>31</v>
      </c>
      <c r="E9" s="11" t="s">
        <v>31</v>
      </c>
      <c r="F9" s="11" t="s">
        <v>15</v>
      </c>
      <c r="G9" s="11"/>
      <c r="H9" s="11"/>
      <c r="I9" s="11" t="s">
        <v>126</v>
      </c>
      <c r="J9" s="11" t="s">
        <v>127</v>
      </c>
      <c r="K9" s="11" t="s">
        <v>31</v>
      </c>
      <c r="L9" s="11" t="s">
        <v>1784</v>
      </c>
      <c r="M9" s="11" t="s">
        <v>1818</v>
      </c>
      <c r="N9" s="10" t="s">
        <v>128</v>
      </c>
      <c r="O9" s="11" t="s">
        <v>129</v>
      </c>
      <c r="P9" s="11" t="s">
        <v>130</v>
      </c>
      <c r="Q9" s="11" t="s">
        <v>129</v>
      </c>
    </row>
    <row r="10" spans="1:17" s="36" customFormat="1" x14ac:dyDescent="0.25">
      <c r="A10" s="33">
        <v>9</v>
      </c>
      <c r="B10" s="34" t="s">
        <v>131</v>
      </c>
      <c r="C10" s="34" t="s">
        <v>132</v>
      </c>
      <c r="D10" s="34" t="s">
        <v>31</v>
      </c>
      <c r="E10" s="34" t="s">
        <v>31</v>
      </c>
      <c r="F10" s="34" t="s">
        <v>47</v>
      </c>
      <c r="G10" s="34"/>
      <c r="H10" s="34" t="s">
        <v>32</v>
      </c>
      <c r="I10" s="34" t="s">
        <v>133</v>
      </c>
      <c r="J10" s="35" t="s">
        <v>2147</v>
      </c>
      <c r="K10" s="35" t="s">
        <v>2148</v>
      </c>
      <c r="L10" s="34" t="s">
        <v>1784</v>
      </c>
      <c r="M10" s="34" t="s">
        <v>134</v>
      </c>
      <c r="N10" s="10" t="s">
        <v>135</v>
      </c>
      <c r="O10" s="34" t="s">
        <v>136</v>
      </c>
      <c r="P10" s="34" t="s">
        <v>137</v>
      </c>
      <c r="Q10" s="34" t="s">
        <v>2035</v>
      </c>
    </row>
    <row r="11" spans="1:17" x14ac:dyDescent="0.25">
      <c r="A11" s="12">
        <v>10</v>
      </c>
      <c r="B11" s="11" t="s">
        <v>144</v>
      </c>
      <c r="C11" s="11" t="s">
        <v>145</v>
      </c>
      <c r="D11" s="11"/>
      <c r="E11" s="11"/>
      <c r="F11" s="11" t="s">
        <v>23</v>
      </c>
      <c r="G11" s="11"/>
      <c r="H11" s="11"/>
      <c r="I11" s="11" t="s">
        <v>146</v>
      </c>
      <c r="J11" s="11" t="s">
        <v>147</v>
      </c>
      <c r="K11" s="11" t="s">
        <v>148</v>
      </c>
      <c r="L11" s="11" t="s">
        <v>1798</v>
      </c>
      <c r="M11" s="11" t="s">
        <v>2150</v>
      </c>
      <c r="N11" s="10" t="s">
        <v>2149</v>
      </c>
      <c r="O11" s="11" t="s">
        <v>150</v>
      </c>
      <c r="P11" s="11" t="s">
        <v>151</v>
      </c>
      <c r="Q11" s="11" t="s">
        <v>2069</v>
      </c>
    </row>
    <row r="12" spans="1:17" s="31" customFormat="1" x14ac:dyDescent="0.25">
      <c r="A12" s="29">
        <v>11</v>
      </c>
      <c r="B12" s="30" t="s">
        <v>152</v>
      </c>
      <c r="C12" s="30" t="s">
        <v>153</v>
      </c>
      <c r="D12" s="30" t="s">
        <v>31</v>
      </c>
      <c r="E12" s="30" t="s">
        <v>31</v>
      </c>
      <c r="F12" s="30" t="s">
        <v>23</v>
      </c>
      <c r="G12" s="30"/>
      <c r="H12" s="30" t="s">
        <v>32</v>
      </c>
      <c r="I12" s="30" t="s">
        <v>154</v>
      </c>
      <c r="J12" s="30" t="s">
        <v>155</v>
      </c>
      <c r="K12" s="30" t="s">
        <v>156</v>
      </c>
      <c r="L12" s="30" t="s">
        <v>1798</v>
      </c>
      <c r="M12" s="30" t="s">
        <v>2152</v>
      </c>
      <c r="N12" s="10" t="s">
        <v>2153</v>
      </c>
      <c r="O12" s="30" t="s">
        <v>158</v>
      </c>
      <c r="P12" s="30" t="s">
        <v>159</v>
      </c>
      <c r="Q12" s="30" t="s">
        <v>160</v>
      </c>
    </row>
    <row r="13" spans="1:17" x14ac:dyDescent="0.25">
      <c r="A13" s="12">
        <v>12</v>
      </c>
      <c r="B13" s="11" t="s">
        <v>170</v>
      </c>
      <c r="C13" s="11" t="s">
        <v>1781</v>
      </c>
      <c r="D13" s="11" t="s">
        <v>31</v>
      </c>
      <c r="E13" s="11">
        <v>10001101</v>
      </c>
      <c r="F13" s="11" t="s">
        <v>15</v>
      </c>
      <c r="G13" s="11" t="s">
        <v>171</v>
      </c>
      <c r="H13" s="11" t="s">
        <v>1102</v>
      </c>
      <c r="I13" s="11" t="s">
        <v>172</v>
      </c>
      <c r="J13" s="11" t="s">
        <v>173</v>
      </c>
      <c r="K13" s="13" t="s">
        <v>2151</v>
      </c>
      <c r="L13" s="11" t="s">
        <v>1798</v>
      </c>
      <c r="M13" s="11" t="s">
        <v>1799</v>
      </c>
      <c r="N13" s="10" t="s">
        <v>174</v>
      </c>
      <c r="O13" s="11" t="s">
        <v>175</v>
      </c>
      <c r="P13" s="11" t="s">
        <v>176</v>
      </c>
      <c r="Q13" s="11" t="s">
        <v>177</v>
      </c>
    </row>
    <row r="14" spans="1:17" x14ac:dyDescent="0.25">
      <c r="A14" s="12">
        <v>13</v>
      </c>
      <c r="B14" s="11" t="s">
        <v>192</v>
      </c>
      <c r="C14" s="11" t="s">
        <v>193</v>
      </c>
      <c r="D14" s="11" t="s">
        <v>194</v>
      </c>
      <c r="E14" s="11">
        <v>174772939</v>
      </c>
      <c r="F14" s="11" t="s">
        <v>15</v>
      </c>
      <c r="G14" s="11" t="s">
        <v>195</v>
      </c>
      <c r="H14" s="11"/>
      <c r="I14" s="11" t="s">
        <v>196</v>
      </c>
      <c r="J14" s="14" t="s">
        <v>2156</v>
      </c>
      <c r="K14" s="13" t="s">
        <v>2155</v>
      </c>
      <c r="L14" s="11" t="s">
        <v>1784</v>
      </c>
      <c r="M14" s="11" t="s">
        <v>1864</v>
      </c>
      <c r="N14" s="10" t="s">
        <v>2154</v>
      </c>
      <c r="O14" s="11" t="s">
        <v>199</v>
      </c>
      <c r="P14" s="11" t="s">
        <v>200</v>
      </c>
      <c r="Q14" s="11" t="s">
        <v>1996</v>
      </c>
    </row>
    <row r="15" spans="1:17" s="7" customFormat="1" x14ac:dyDescent="0.25">
      <c r="A15" s="12">
        <v>14</v>
      </c>
      <c r="B15" s="15" t="s">
        <v>201</v>
      </c>
      <c r="C15" s="34" t="s">
        <v>202</v>
      </c>
      <c r="D15" s="15">
        <v>200504396</v>
      </c>
      <c r="E15" s="15">
        <v>3310548001</v>
      </c>
      <c r="F15" s="15" t="s">
        <v>15</v>
      </c>
      <c r="G15" s="15" t="s">
        <v>203</v>
      </c>
      <c r="H15" s="15" t="s">
        <v>204</v>
      </c>
      <c r="I15" s="15" t="s">
        <v>205</v>
      </c>
      <c r="J15" s="16" t="s">
        <v>2157</v>
      </c>
      <c r="K15" s="16" t="s">
        <v>2158</v>
      </c>
      <c r="L15" s="34" t="s">
        <v>1784</v>
      </c>
      <c r="M15" s="15" t="s">
        <v>206</v>
      </c>
      <c r="N15" s="10" t="s">
        <v>207</v>
      </c>
      <c r="O15" s="15" t="s">
        <v>208</v>
      </c>
      <c r="P15" s="15" t="s">
        <v>209</v>
      </c>
      <c r="Q15" s="15" t="s">
        <v>2070</v>
      </c>
    </row>
    <row r="16" spans="1:17" s="7" customFormat="1" x14ac:dyDescent="0.25">
      <c r="A16" s="12">
        <v>15</v>
      </c>
      <c r="B16" s="15" t="s">
        <v>210</v>
      </c>
      <c r="C16" s="34" t="s">
        <v>1660</v>
      </c>
      <c r="D16" s="15">
        <v>305412368</v>
      </c>
      <c r="E16" s="15" t="s">
        <v>31</v>
      </c>
      <c r="F16" s="15" t="s">
        <v>15</v>
      </c>
      <c r="G16" s="15"/>
      <c r="H16" s="15" t="s">
        <v>32</v>
      </c>
      <c r="I16" s="15" t="s">
        <v>211</v>
      </c>
      <c r="J16" s="15" t="s">
        <v>2235</v>
      </c>
      <c r="K16" s="15" t="s">
        <v>31</v>
      </c>
      <c r="L16" s="15" t="s">
        <v>1784</v>
      </c>
      <c r="M16" s="15" t="s">
        <v>1786</v>
      </c>
      <c r="N16" s="10" t="s">
        <v>212</v>
      </c>
      <c r="O16" s="15" t="s">
        <v>213</v>
      </c>
      <c r="P16" s="15" t="s">
        <v>214</v>
      </c>
      <c r="Q16" s="17" t="s">
        <v>1991</v>
      </c>
    </row>
    <row r="17" spans="1:17" x14ac:dyDescent="0.25">
      <c r="A17" s="12">
        <v>16</v>
      </c>
      <c r="B17" s="11" t="s">
        <v>215</v>
      </c>
      <c r="C17" s="11" t="s">
        <v>1659</v>
      </c>
      <c r="D17" s="11">
        <v>105612754</v>
      </c>
      <c r="E17" s="13" t="s">
        <v>1780</v>
      </c>
      <c r="F17" s="11" t="s">
        <v>15</v>
      </c>
      <c r="G17" s="11" t="s">
        <v>216</v>
      </c>
      <c r="H17" s="11" t="s">
        <v>1770</v>
      </c>
      <c r="I17" s="11" t="s">
        <v>217</v>
      </c>
      <c r="J17" s="13" t="s">
        <v>2236</v>
      </c>
      <c r="K17" s="11" t="s">
        <v>31</v>
      </c>
      <c r="L17" s="11" t="s">
        <v>1798</v>
      </c>
      <c r="M17" s="11" t="s">
        <v>1829</v>
      </c>
      <c r="N17" s="10" t="s">
        <v>2159</v>
      </c>
      <c r="O17" s="11" t="s">
        <v>220</v>
      </c>
      <c r="P17" s="11" t="s">
        <v>221</v>
      </c>
      <c r="Q17" s="11" t="s">
        <v>2027</v>
      </c>
    </row>
    <row r="18" spans="1:17" s="31" customFormat="1" x14ac:dyDescent="0.25">
      <c r="A18" s="29">
        <v>17</v>
      </c>
      <c r="B18" s="30" t="s">
        <v>222</v>
      </c>
      <c r="C18" s="30" t="s">
        <v>223</v>
      </c>
      <c r="D18" s="30">
        <v>101909049</v>
      </c>
      <c r="E18" s="30">
        <v>143669</v>
      </c>
      <c r="F18" s="30" t="s">
        <v>92</v>
      </c>
      <c r="G18" s="30" t="s">
        <v>1767</v>
      </c>
      <c r="H18" s="30" t="s">
        <v>1102</v>
      </c>
      <c r="I18" s="30" t="s">
        <v>1647</v>
      </c>
      <c r="J18" s="30" t="s">
        <v>2160</v>
      </c>
      <c r="K18" s="30" t="s">
        <v>225</v>
      </c>
      <c r="L18" s="30" t="s">
        <v>1784</v>
      </c>
      <c r="M18" s="30" t="s">
        <v>1843</v>
      </c>
      <c r="N18" s="10" t="s">
        <v>2161</v>
      </c>
      <c r="O18" s="30" t="s">
        <v>223</v>
      </c>
      <c r="P18" s="30" t="s">
        <v>1648</v>
      </c>
      <c r="Q18" s="30" t="s">
        <v>2071</v>
      </c>
    </row>
    <row r="19" spans="1:17" x14ac:dyDescent="0.25">
      <c r="A19" s="12">
        <v>18</v>
      </c>
      <c r="B19" s="11" t="s">
        <v>228</v>
      </c>
      <c r="C19" s="11" t="s">
        <v>2100</v>
      </c>
      <c r="D19" s="11" t="s">
        <v>31</v>
      </c>
      <c r="E19" s="11" t="s">
        <v>229</v>
      </c>
      <c r="F19" s="11" t="s">
        <v>23</v>
      </c>
      <c r="G19" s="11" t="s">
        <v>216</v>
      </c>
      <c r="H19" s="11" t="s">
        <v>230</v>
      </c>
      <c r="I19" s="11" t="s">
        <v>231</v>
      </c>
      <c r="J19" s="11" t="s">
        <v>232</v>
      </c>
      <c r="K19" s="11" t="s">
        <v>233</v>
      </c>
      <c r="L19" s="11" t="s">
        <v>2138</v>
      </c>
      <c r="M19" s="11" t="s">
        <v>2191</v>
      </c>
      <c r="N19" s="10" t="s">
        <v>2192</v>
      </c>
      <c r="O19" s="11" t="s">
        <v>236</v>
      </c>
      <c r="P19" s="11" t="s">
        <v>237</v>
      </c>
      <c r="Q19" s="11" t="s">
        <v>2012</v>
      </c>
    </row>
    <row r="20" spans="1:17" x14ac:dyDescent="0.25">
      <c r="A20" s="12">
        <v>19</v>
      </c>
      <c r="B20" s="11" t="s">
        <v>238</v>
      </c>
      <c r="C20" s="11" t="s">
        <v>239</v>
      </c>
      <c r="D20" s="11">
        <v>102237488</v>
      </c>
      <c r="E20" s="11">
        <v>1482230001</v>
      </c>
      <c r="F20" s="11" t="s">
        <v>15</v>
      </c>
      <c r="G20" s="11" t="s">
        <v>1764</v>
      </c>
      <c r="H20" s="11" t="s">
        <v>1102</v>
      </c>
      <c r="I20" s="11" t="s">
        <v>241</v>
      </c>
      <c r="J20" s="11">
        <v>913322310</v>
      </c>
      <c r="K20" s="11" t="s">
        <v>242</v>
      </c>
      <c r="L20" s="11" t="s">
        <v>1784</v>
      </c>
      <c r="M20" s="11" t="s">
        <v>1837</v>
      </c>
      <c r="N20" s="10" t="s">
        <v>243</v>
      </c>
      <c r="O20" s="11" t="s">
        <v>244</v>
      </c>
      <c r="P20" s="11" t="s">
        <v>245</v>
      </c>
      <c r="Q20" s="11" t="s">
        <v>2072</v>
      </c>
    </row>
    <row r="21" spans="1:17" s="7" customFormat="1" x14ac:dyDescent="0.25">
      <c r="A21" s="12">
        <v>20</v>
      </c>
      <c r="B21" s="15" t="s">
        <v>246</v>
      </c>
      <c r="C21" s="34" t="s">
        <v>1733</v>
      </c>
      <c r="D21" s="15"/>
      <c r="E21" s="15" t="s">
        <v>31</v>
      </c>
      <c r="F21" s="15" t="s">
        <v>15</v>
      </c>
      <c r="G21" s="15" t="s">
        <v>32</v>
      </c>
      <c r="H21" s="15" t="s">
        <v>32</v>
      </c>
      <c r="I21" s="15" t="s">
        <v>247</v>
      </c>
      <c r="J21" s="18" t="s">
        <v>2163</v>
      </c>
      <c r="K21" s="15" t="s">
        <v>31</v>
      </c>
      <c r="L21" s="15" t="s">
        <v>1784</v>
      </c>
      <c r="M21" s="15" t="s">
        <v>2162</v>
      </c>
      <c r="N21" s="15" t="s">
        <v>2164</v>
      </c>
      <c r="O21" s="15" t="s">
        <v>248</v>
      </c>
      <c r="P21" s="15" t="s">
        <v>249</v>
      </c>
      <c r="Q21" s="15" t="s">
        <v>250</v>
      </c>
    </row>
    <row r="22" spans="1:17" s="31" customFormat="1" x14ac:dyDescent="0.25">
      <c r="A22" s="29">
        <v>21</v>
      </c>
      <c r="B22" s="30" t="s">
        <v>251</v>
      </c>
      <c r="C22" s="30" t="s">
        <v>252</v>
      </c>
      <c r="D22" s="30" t="s">
        <v>31</v>
      </c>
      <c r="E22" s="30" t="s">
        <v>31</v>
      </c>
      <c r="F22" s="30" t="s">
        <v>92</v>
      </c>
      <c r="G22" s="30"/>
      <c r="H22" s="30" t="s">
        <v>32</v>
      </c>
      <c r="I22" s="30" t="s">
        <v>253</v>
      </c>
      <c r="J22" s="30" t="s">
        <v>254</v>
      </c>
      <c r="K22" s="30" t="s">
        <v>31</v>
      </c>
      <c r="L22" s="30" t="s">
        <v>1784</v>
      </c>
      <c r="M22" s="30" t="s">
        <v>2165</v>
      </c>
      <c r="N22" s="30" t="s">
        <v>2166</v>
      </c>
      <c r="O22" s="30" t="s">
        <v>256</v>
      </c>
      <c r="P22" s="30" t="s">
        <v>257</v>
      </c>
      <c r="Q22" s="37" t="s">
        <v>1990</v>
      </c>
    </row>
    <row r="23" spans="1:17" ht="30" x14ac:dyDescent="0.25">
      <c r="A23" s="12">
        <v>22</v>
      </c>
      <c r="B23" s="11" t="s">
        <v>258</v>
      </c>
      <c r="C23" s="11" t="s">
        <v>259</v>
      </c>
      <c r="D23" s="11">
        <v>106316691</v>
      </c>
      <c r="E23" s="11" t="s">
        <v>31</v>
      </c>
      <c r="F23" s="11" t="s">
        <v>92</v>
      </c>
      <c r="G23" s="11" t="s">
        <v>32</v>
      </c>
      <c r="H23" s="11" t="s">
        <v>32</v>
      </c>
      <c r="I23" s="11" t="s">
        <v>260</v>
      </c>
      <c r="J23" s="19" t="s">
        <v>2169</v>
      </c>
      <c r="K23" s="11" t="s">
        <v>31</v>
      </c>
      <c r="L23" s="11" t="s">
        <v>1798</v>
      </c>
      <c r="M23" s="20" t="s">
        <v>2168</v>
      </c>
      <c r="N23" s="20" t="s">
        <v>2167</v>
      </c>
      <c r="O23" s="11" t="s">
        <v>262</v>
      </c>
      <c r="P23" s="11" t="s">
        <v>1649</v>
      </c>
      <c r="Q23" s="11" t="s">
        <v>1939</v>
      </c>
    </row>
    <row r="24" spans="1:17" s="31" customFormat="1" x14ac:dyDescent="0.25">
      <c r="A24" s="29">
        <v>23</v>
      </c>
      <c r="B24" s="30" t="s">
        <v>272</v>
      </c>
      <c r="C24" s="30" t="s">
        <v>1724</v>
      </c>
      <c r="D24" s="30" t="s">
        <v>31</v>
      </c>
      <c r="E24" s="30"/>
      <c r="F24" s="30" t="s">
        <v>92</v>
      </c>
      <c r="G24" s="30"/>
      <c r="H24" s="30"/>
      <c r="I24" s="30" t="s">
        <v>273</v>
      </c>
      <c r="J24" s="30" t="s">
        <v>274</v>
      </c>
      <c r="K24" s="30" t="s">
        <v>31</v>
      </c>
      <c r="L24" s="30" t="s">
        <v>1798</v>
      </c>
      <c r="M24" s="30" t="s">
        <v>275</v>
      </c>
      <c r="N24" s="30" t="s">
        <v>276</v>
      </c>
      <c r="O24" s="30" t="s">
        <v>277</v>
      </c>
      <c r="P24" s="30" t="s">
        <v>278</v>
      </c>
      <c r="Q24" s="30" t="s">
        <v>2073</v>
      </c>
    </row>
    <row r="25" spans="1:17" x14ac:dyDescent="0.25">
      <c r="A25" s="12">
        <v>25</v>
      </c>
      <c r="B25" s="11" t="s">
        <v>284</v>
      </c>
      <c r="C25" s="11" t="s">
        <v>1725</v>
      </c>
      <c r="D25" s="11">
        <v>105019287</v>
      </c>
      <c r="E25" s="11">
        <v>11004000735</v>
      </c>
      <c r="F25" s="11" t="s">
        <v>15</v>
      </c>
      <c r="G25" s="11" t="s">
        <v>645</v>
      </c>
      <c r="H25" s="11" t="s">
        <v>66</v>
      </c>
      <c r="I25" s="11" t="s">
        <v>285</v>
      </c>
      <c r="J25" s="13" t="s">
        <v>2172</v>
      </c>
      <c r="K25" s="13" t="s">
        <v>2173</v>
      </c>
      <c r="L25" s="11" t="s">
        <v>2138</v>
      </c>
      <c r="M25" s="11" t="s">
        <v>2171</v>
      </c>
      <c r="N25" s="10" t="s">
        <v>2170</v>
      </c>
      <c r="O25" s="11" t="s">
        <v>288</v>
      </c>
      <c r="P25" s="11" t="s">
        <v>289</v>
      </c>
      <c r="Q25" s="11" t="s">
        <v>2074</v>
      </c>
    </row>
    <row r="26" spans="1:17" x14ac:dyDescent="0.25">
      <c r="A26" s="12">
        <v>26</v>
      </c>
      <c r="B26" s="11" t="s">
        <v>306</v>
      </c>
      <c r="C26" s="11" t="s">
        <v>1657</v>
      </c>
      <c r="D26" s="11" t="s">
        <v>31</v>
      </c>
      <c r="E26" s="11"/>
      <c r="F26" s="11" t="s">
        <v>15</v>
      </c>
      <c r="G26" s="11"/>
      <c r="H26" s="11"/>
      <c r="I26" s="11" t="s">
        <v>307</v>
      </c>
      <c r="J26" s="11" t="s">
        <v>308</v>
      </c>
      <c r="K26" s="11" t="s">
        <v>31</v>
      </c>
      <c r="L26" s="11" t="s">
        <v>1784</v>
      </c>
      <c r="M26" s="11" t="s">
        <v>1895</v>
      </c>
      <c r="N26" s="10" t="s">
        <v>309</v>
      </c>
      <c r="O26" s="11" t="s">
        <v>310</v>
      </c>
      <c r="P26" s="11" t="s">
        <v>311</v>
      </c>
      <c r="Q26" s="11" t="s">
        <v>2127</v>
      </c>
    </row>
    <row r="27" spans="1:17" x14ac:dyDescent="0.25">
      <c r="A27" s="12">
        <v>27</v>
      </c>
      <c r="B27" s="11" t="s">
        <v>312</v>
      </c>
      <c r="C27" s="11" t="s">
        <v>313</v>
      </c>
      <c r="D27" s="11" t="s">
        <v>31</v>
      </c>
      <c r="E27" s="11" t="s">
        <v>31</v>
      </c>
      <c r="F27" s="11" t="s">
        <v>15</v>
      </c>
      <c r="G27" s="11"/>
      <c r="H27" s="11" t="s">
        <v>32</v>
      </c>
      <c r="I27" s="11" t="s">
        <v>314</v>
      </c>
      <c r="J27" s="11" t="s">
        <v>315</v>
      </c>
      <c r="K27" s="11" t="s">
        <v>31</v>
      </c>
      <c r="L27" s="11" t="s">
        <v>1784</v>
      </c>
      <c r="M27" s="11" t="s">
        <v>1838</v>
      </c>
      <c r="N27" s="10" t="s">
        <v>316</v>
      </c>
      <c r="O27" s="11" t="s">
        <v>317</v>
      </c>
      <c r="P27" s="11" t="s">
        <v>318</v>
      </c>
      <c r="Q27" s="11" t="s">
        <v>319</v>
      </c>
    </row>
    <row r="28" spans="1:17" s="31" customFormat="1" x14ac:dyDescent="0.25">
      <c r="A28" s="29">
        <v>28</v>
      </c>
      <c r="B28" s="30" t="s">
        <v>325</v>
      </c>
      <c r="C28" s="30" t="s">
        <v>326</v>
      </c>
      <c r="D28" s="30" t="s">
        <v>31</v>
      </c>
      <c r="E28" s="30"/>
      <c r="F28" s="30" t="s">
        <v>92</v>
      </c>
      <c r="G28" s="30"/>
      <c r="H28" s="30"/>
      <c r="I28" s="30" t="s">
        <v>327</v>
      </c>
      <c r="J28" s="30">
        <v>963003856</v>
      </c>
      <c r="K28" s="30" t="s">
        <v>31</v>
      </c>
      <c r="L28" s="30" t="s">
        <v>1784</v>
      </c>
      <c r="M28" s="30" t="s">
        <v>1839</v>
      </c>
      <c r="N28" s="30"/>
      <c r="O28" s="30" t="s">
        <v>328</v>
      </c>
      <c r="P28" s="30" t="s">
        <v>329</v>
      </c>
      <c r="Q28" s="30" t="s">
        <v>2054</v>
      </c>
    </row>
    <row r="29" spans="1:17" ht="15.75" x14ac:dyDescent="0.25">
      <c r="A29" s="12">
        <v>29</v>
      </c>
      <c r="B29" s="11" t="s">
        <v>330</v>
      </c>
      <c r="C29" s="11" t="s">
        <v>331</v>
      </c>
      <c r="D29" s="11"/>
      <c r="E29" s="11"/>
      <c r="F29" s="11" t="s">
        <v>15</v>
      </c>
      <c r="G29" s="11"/>
      <c r="H29" s="11"/>
      <c r="I29" s="11" t="s">
        <v>332</v>
      </c>
      <c r="J29" s="21" t="s">
        <v>2175</v>
      </c>
      <c r="K29" s="11">
        <v>1</v>
      </c>
      <c r="L29" s="11" t="s">
        <v>1798</v>
      </c>
      <c r="M29" s="11" t="s">
        <v>2174</v>
      </c>
      <c r="N29" s="10" t="s">
        <v>333</v>
      </c>
      <c r="O29" s="11" t="s">
        <v>334</v>
      </c>
      <c r="P29" s="11" t="s">
        <v>335</v>
      </c>
      <c r="Q29" s="11" t="s">
        <v>2076</v>
      </c>
    </row>
    <row r="30" spans="1:17" s="31" customFormat="1" x14ac:dyDescent="0.25">
      <c r="A30" s="29">
        <v>30</v>
      </c>
      <c r="B30" s="30" t="s">
        <v>336</v>
      </c>
      <c r="C30" s="30" t="s">
        <v>337</v>
      </c>
      <c r="D30" s="30" t="s">
        <v>31</v>
      </c>
      <c r="E30" s="30"/>
      <c r="F30" s="30" t="s">
        <v>15</v>
      </c>
      <c r="G30" s="30"/>
      <c r="H30" s="30"/>
      <c r="I30" s="30" t="s">
        <v>338</v>
      </c>
      <c r="J30" s="30" t="s">
        <v>339</v>
      </c>
      <c r="K30" s="30" t="s">
        <v>340</v>
      </c>
      <c r="L30" s="30" t="s">
        <v>1784</v>
      </c>
      <c r="M30" s="30" t="s">
        <v>1840</v>
      </c>
      <c r="N30" s="30" t="s">
        <v>341</v>
      </c>
      <c r="O30" s="30" t="s">
        <v>342</v>
      </c>
      <c r="P30" s="30" t="s">
        <v>343</v>
      </c>
      <c r="Q30" s="30" t="s">
        <v>2055</v>
      </c>
    </row>
    <row r="31" spans="1:17" s="31" customFormat="1" x14ac:dyDescent="0.25">
      <c r="A31" s="29">
        <v>31</v>
      </c>
      <c r="B31" s="30" t="s">
        <v>344</v>
      </c>
      <c r="C31" s="30" t="s">
        <v>1918</v>
      </c>
      <c r="D31" s="30" t="s">
        <v>31</v>
      </c>
      <c r="E31" s="30" t="s">
        <v>31</v>
      </c>
      <c r="F31" s="30" t="s">
        <v>92</v>
      </c>
      <c r="G31" s="30" t="s">
        <v>32</v>
      </c>
      <c r="H31" s="30" t="s">
        <v>32</v>
      </c>
      <c r="I31" s="30" t="s">
        <v>345</v>
      </c>
      <c r="J31" s="38" t="s">
        <v>2178</v>
      </c>
      <c r="K31" s="30" t="s">
        <v>31</v>
      </c>
      <c r="L31" s="30" t="s">
        <v>1798</v>
      </c>
      <c r="M31" s="30" t="s">
        <v>2176</v>
      </c>
      <c r="N31" s="10" t="s">
        <v>2177</v>
      </c>
      <c r="O31" s="30" t="s">
        <v>348</v>
      </c>
      <c r="P31" s="30" t="s">
        <v>349</v>
      </c>
      <c r="Q31" s="30" t="s">
        <v>350</v>
      </c>
    </row>
    <row r="32" spans="1:17" s="31" customFormat="1" x14ac:dyDescent="0.25">
      <c r="A32" s="29">
        <v>32</v>
      </c>
      <c r="B32" s="30" t="s">
        <v>359</v>
      </c>
      <c r="C32" s="30" t="s">
        <v>360</v>
      </c>
      <c r="D32" s="30" t="s">
        <v>31</v>
      </c>
      <c r="E32" s="30"/>
      <c r="F32" s="30" t="s">
        <v>15</v>
      </c>
      <c r="G32" s="30"/>
      <c r="H32" s="30"/>
      <c r="I32" s="30" t="s">
        <v>361</v>
      </c>
      <c r="J32" s="30" t="s">
        <v>362</v>
      </c>
      <c r="K32" s="30" t="s">
        <v>31</v>
      </c>
      <c r="L32" s="30" t="s">
        <v>1798</v>
      </c>
      <c r="M32" s="30" t="s">
        <v>363</v>
      </c>
      <c r="N32" s="30" t="s">
        <v>364</v>
      </c>
      <c r="O32" s="30" t="s">
        <v>365</v>
      </c>
      <c r="P32" s="30" t="s">
        <v>366</v>
      </c>
      <c r="Q32" s="30" t="s">
        <v>2077</v>
      </c>
    </row>
    <row r="33" spans="1:17" s="31" customFormat="1" x14ac:dyDescent="0.25">
      <c r="A33" s="29">
        <v>33</v>
      </c>
      <c r="B33" s="30" t="s">
        <v>367</v>
      </c>
      <c r="C33" s="30" t="s">
        <v>368</v>
      </c>
      <c r="D33" s="30" t="s">
        <v>31</v>
      </c>
      <c r="E33" s="30"/>
      <c r="F33" s="30" t="s">
        <v>92</v>
      </c>
      <c r="G33" s="30"/>
      <c r="H33" s="30"/>
      <c r="I33" s="30" t="s">
        <v>369</v>
      </c>
      <c r="J33" s="32" t="s">
        <v>2179</v>
      </c>
      <c r="K33" s="30" t="s">
        <v>31</v>
      </c>
      <c r="L33" s="30" t="s">
        <v>1784</v>
      </c>
      <c r="M33" s="30" t="s">
        <v>1842</v>
      </c>
      <c r="N33" s="30" t="s">
        <v>2180</v>
      </c>
      <c r="O33" s="30" t="s">
        <v>368</v>
      </c>
      <c r="P33" s="30" t="s">
        <v>369</v>
      </c>
      <c r="Q33" s="30" t="s">
        <v>2078</v>
      </c>
    </row>
    <row r="34" spans="1:17" s="31" customFormat="1" x14ac:dyDescent="0.25">
      <c r="A34" s="29">
        <v>34</v>
      </c>
      <c r="B34" s="30" t="s">
        <v>370</v>
      </c>
      <c r="C34" s="30" t="s">
        <v>371</v>
      </c>
      <c r="D34" s="30" t="s">
        <v>31</v>
      </c>
      <c r="E34" s="30">
        <v>541000206534</v>
      </c>
      <c r="F34" s="30" t="s">
        <v>15</v>
      </c>
      <c r="G34" s="30"/>
      <c r="H34" s="30"/>
      <c r="I34" s="30" t="s">
        <v>372</v>
      </c>
      <c r="J34" s="30" t="s">
        <v>373</v>
      </c>
      <c r="K34" s="30" t="s">
        <v>31</v>
      </c>
      <c r="L34" s="30" t="s">
        <v>1798</v>
      </c>
      <c r="M34" s="30" t="s">
        <v>374</v>
      </c>
      <c r="N34" s="30" t="s">
        <v>375</v>
      </c>
      <c r="O34" s="30" t="s">
        <v>376</v>
      </c>
      <c r="P34" s="30" t="s">
        <v>377</v>
      </c>
      <c r="Q34" s="30" t="s">
        <v>2079</v>
      </c>
    </row>
    <row r="35" spans="1:17" x14ac:dyDescent="0.25">
      <c r="A35" s="12">
        <v>35</v>
      </c>
      <c r="B35" s="11" t="s">
        <v>378</v>
      </c>
      <c r="C35" s="11" t="s">
        <v>379</v>
      </c>
      <c r="D35" s="11">
        <v>106684568</v>
      </c>
      <c r="E35" s="11" t="s">
        <v>31</v>
      </c>
      <c r="F35" s="11" t="s">
        <v>23</v>
      </c>
      <c r="G35" s="11"/>
      <c r="H35" s="11" t="s">
        <v>32</v>
      </c>
      <c r="I35" s="11" t="s">
        <v>380</v>
      </c>
      <c r="J35" s="23" t="s">
        <v>2181</v>
      </c>
      <c r="K35" s="11" t="s">
        <v>31</v>
      </c>
      <c r="L35" s="11" t="s">
        <v>1798</v>
      </c>
      <c r="M35" s="11" t="s">
        <v>2145</v>
      </c>
      <c r="N35" s="10" t="s">
        <v>2182</v>
      </c>
      <c r="O35" s="11" t="s">
        <v>383</v>
      </c>
      <c r="P35" s="11" t="s">
        <v>384</v>
      </c>
      <c r="Q35" s="11" t="s">
        <v>385</v>
      </c>
    </row>
    <row r="36" spans="1:17" x14ac:dyDescent="0.25">
      <c r="A36" s="12">
        <v>36</v>
      </c>
      <c r="B36" s="11" t="s">
        <v>386</v>
      </c>
      <c r="C36" s="11" t="s">
        <v>1726</v>
      </c>
      <c r="D36" s="11" t="s">
        <v>31</v>
      </c>
      <c r="E36" s="11" t="s">
        <v>31</v>
      </c>
      <c r="F36" s="11" t="s">
        <v>15</v>
      </c>
      <c r="G36" s="11"/>
      <c r="H36" s="11" t="s">
        <v>32</v>
      </c>
      <c r="I36" s="11" t="s">
        <v>387</v>
      </c>
      <c r="J36" s="11" t="s">
        <v>388</v>
      </c>
      <c r="K36" s="11" t="s">
        <v>31</v>
      </c>
      <c r="L36" s="11" t="s">
        <v>1798</v>
      </c>
      <c r="M36" s="11" t="s">
        <v>1801</v>
      </c>
      <c r="N36" s="10" t="s">
        <v>389</v>
      </c>
      <c r="O36" s="11" t="s">
        <v>390</v>
      </c>
      <c r="P36" s="11" t="s">
        <v>391</v>
      </c>
      <c r="Q36" s="11" t="s">
        <v>392</v>
      </c>
    </row>
    <row r="37" spans="1:17" x14ac:dyDescent="0.25">
      <c r="A37" s="12">
        <v>37</v>
      </c>
      <c r="B37" s="11" t="s">
        <v>393</v>
      </c>
      <c r="C37" s="11" t="s">
        <v>2237</v>
      </c>
      <c r="D37" s="11" t="s">
        <v>31</v>
      </c>
      <c r="E37" s="11"/>
      <c r="F37" s="11" t="s">
        <v>15</v>
      </c>
      <c r="G37" s="11"/>
      <c r="H37" s="11"/>
      <c r="I37" s="11" t="s">
        <v>394</v>
      </c>
      <c r="J37" s="24" t="s">
        <v>2184</v>
      </c>
      <c r="K37" s="11" t="s">
        <v>31</v>
      </c>
      <c r="L37" s="11" t="s">
        <v>1798</v>
      </c>
      <c r="M37" s="11" t="s">
        <v>2183</v>
      </c>
      <c r="N37" s="10" t="s">
        <v>1532</v>
      </c>
      <c r="O37" s="11" t="s">
        <v>395</v>
      </c>
      <c r="P37" s="11" t="s">
        <v>396</v>
      </c>
      <c r="Q37" s="10" t="s">
        <v>1533</v>
      </c>
    </row>
    <row r="38" spans="1:17" s="31" customFormat="1" x14ac:dyDescent="0.25">
      <c r="A38" s="29">
        <v>38</v>
      </c>
      <c r="B38" s="30" t="s">
        <v>397</v>
      </c>
      <c r="C38" s="30" t="s">
        <v>1727</v>
      </c>
      <c r="D38" s="30" t="s">
        <v>31</v>
      </c>
      <c r="E38" s="30"/>
      <c r="F38" s="30" t="s">
        <v>15</v>
      </c>
      <c r="G38" s="30"/>
      <c r="H38" s="30"/>
      <c r="I38" s="30" t="s">
        <v>398</v>
      </c>
      <c r="J38" s="30">
        <v>31.383560200000002</v>
      </c>
      <c r="K38" s="30" t="s">
        <v>31</v>
      </c>
      <c r="L38" s="30" t="s">
        <v>1784</v>
      </c>
      <c r="M38" s="30" t="s">
        <v>1843</v>
      </c>
      <c r="N38" s="30" t="s">
        <v>364</v>
      </c>
      <c r="O38" s="30" t="s">
        <v>399</v>
      </c>
      <c r="P38" s="30" t="s">
        <v>400</v>
      </c>
      <c r="Q38" s="30" t="s">
        <v>401</v>
      </c>
    </row>
    <row r="39" spans="1:17" x14ac:dyDescent="0.25">
      <c r="A39" s="12">
        <v>39</v>
      </c>
      <c r="B39" s="11" t="s">
        <v>402</v>
      </c>
      <c r="C39" s="11" t="s">
        <v>2129</v>
      </c>
      <c r="D39" s="11" t="s">
        <v>31</v>
      </c>
      <c r="E39" s="11"/>
      <c r="F39" s="11" t="s">
        <v>92</v>
      </c>
      <c r="G39" s="11"/>
      <c r="H39" s="11"/>
      <c r="I39" s="11" t="s">
        <v>403</v>
      </c>
      <c r="J39" s="11" t="s">
        <v>31</v>
      </c>
      <c r="K39" s="11" t="s">
        <v>31</v>
      </c>
      <c r="L39" s="11" t="s">
        <v>1798</v>
      </c>
      <c r="M39" s="11" t="s">
        <v>1824</v>
      </c>
      <c r="N39" s="10" t="s">
        <v>2232</v>
      </c>
      <c r="O39" s="11" t="s">
        <v>404</v>
      </c>
      <c r="P39" s="11" t="s">
        <v>1650</v>
      </c>
      <c r="Q39" s="10" t="s">
        <v>2128</v>
      </c>
    </row>
    <row r="40" spans="1:17" s="31" customFormat="1" x14ac:dyDescent="0.25">
      <c r="A40" s="29">
        <v>40</v>
      </c>
      <c r="B40" s="30" t="s">
        <v>405</v>
      </c>
      <c r="C40" s="30" t="s">
        <v>406</v>
      </c>
      <c r="D40" s="30" t="s">
        <v>31</v>
      </c>
      <c r="E40" s="30"/>
      <c r="F40" s="30" t="s">
        <v>92</v>
      </c>
      <c r="G40" s="30"/>
      <c r="H40" s="30"/>
      <c r="I40" s="30"/>
      <c r="J40" s="39" t="s">
        <v>2186</v>
      </c>
      <c r="K40" s="30" t="s">
        <v>31</v>
      </c>
      <c r="L40" s="30" t="s">
        <v>2138</v>
      </c>
      <c r="M40" s="30" t="s">
        <v>2185</v>
      </c>
      <c r="N40" s="10" t="s">
        <v>2187</v>
      </c>
      <c r="O40" s="30" t="s">
        <v>406</v>
      </c>
      <c r="P40" s="30" t="s">
        <v>407</v>
      </c>
      <c r="Q40" s="30" t="s">
        <v>408</v>
      </c>
    </row>
    <row r="41" spans="1:17" s="31" customFormat="1" x14ac:dyDescent="0.25">
      <c r="A41" s="29">
        <v>41</v>
      </c>
      <c r="B41" s="30" t="s">
        <v>409</v>
      </c>
      <c r="C41" s="30" t="s">
        <v>1741</v>
      </c>
      <c r="D41" s="30" t="s">
        <v>31</v>
      </c>
      <c r="E41" s="30"/>
      <c r="F41" s="30" t="s">
        <v>92</v>
      </c>
      <c r="G41" s="30"/>
      <c r="H41" s="30"/>
      <c r="I41" s="30" t="s">
        <v>410</v>
      </c>
      <c r="J41" s="30" t="s">
        <v>31</v>
      </c>
      <c r="K41" s="30" t="s">
        <v>31</v>
      </c>
      <c r="L41" s="30"/>
      <c r="M41" s="30"/>
      <c r="N41" s="30"/>
      <c r="O41" s="30" t="s">
        <v>411</v>
      </c>
      <c r="P41" s="30"/>
      <c r="Q41" s="30" t="s">
        <v>412</v>
      </c>
    </row>
    <row r="42" spans="1:17" s="31" customFormat="1" x14ac:dyDescent="0.25">
      <c r="A42" s="29">
        <v>42</v>
      </c>
      <c r="B42" s="30" t="s">
        <v>413</v>
      </c>
      <c r="C42" s="30" t="s">
        <v>1662</v>
      </c>
      <c r="D42" s="30">
        <v>106467242</v>
      </c>
      <c r="E42" s="30"/>
      <c r="F42" s="30" t="s">
        <v>15</v>
      </c>
      <c r="G42" s="30"/>
      <c r="H42" s="30"/>
      <c r="I42" s="30" t="s">
        <v>414</v>
      </c>
      <c r="J42" s="40" t="s">
        <v>2190</v>
      </c>
      <c r="K42" s="30" t="s">
        <v>31</v>
      </c>
      <c r="L42" s="30" t="s">
        <v>1784</v>
      </c>
      <c r="M42" s="30" t="s">
        <v>2189</v>
      </c>
      <c r="N42" s="40" t="s">
        <v>2188</v>
      </c>
      <c r="O42" s="30" t="s">
        <v>415</v>
      </c>
      <c r="P42" s="30"/>
      <c r="Q42" s="30" t="s">
        <v>1942</v>
      </c>
    </row>
    <row r="43" spans="1:17" s="31" customFormat="1" ht="18.75" customHeight="1" x14ac:dyDescent="0.25">
      <c r="A43" s="29">
        <v>43</v>
      </c>
      <c r="B43" s="30" t="s">
        <v>452</v>
      </c>
      <c r="C43" s="30" t="s">
        <v>1736</v>
      </c>
      <c r="D43" s="30" t="s">
        <v>31</v>
      </c>
      <c r="E43" s="30">
        <v>12704060004681</v>
      </c>
      <c r="F43" s="30" t="s">
        <v>92</v>
      </c>
      <c r="G43" s="30" t="s">
        <v>569</v>
      </c>
      <c r="H43" s="30" t="s">
        <v>453</v>
      </c>
      <c r="I43" s="30" t="s">
        <v>454</v>
      </c>
      <c r="J43" s="30" t="s">
        <v>455</v>
      </c>
      <c r="K43" s="30" t="s">
        <v>455</v>
      </c>
      <c r="L43" s="30" t="s">
        <v>1798</v>
      </c>
      <c r="M43" s="30" t="s">
        <v>1802</v>
      </c>
      <c r="N43" s="30" t="s">
        <v>456</v>
      </c>
      <c r="O43" s="30" t="s">
        <v>457</v>
      </c>
      <c r="P43" s="30" t="s">
        <v>454</v>
      </c>
      <c r="Q43" s="30" t="s">
        <v>458</v>
      </c>
    </row>
    <row r="44" spans="1:17" s="31" customFormat="1" x14ac:dyDescent="0.25">
      <c r="A44" s="29">
        <v>44</v>
      </c>
      <c r="B44" s="30" t="s">
        <v>459</v>
      </c>
      <c r="C44" s="30" t="s">
        <v>1749</v>
      </c>
      <c r="D44" s="30" t="s">
        <v>31</v>
      </c>
      <c r="E44" s="30">
        <v>541000258141</v>
      </c>
      <c r="F44" s="30" t="s">
        <v>15</v>
      </c>
      <c r="G44" s="30" t="s">
        <v>645</v>
      </c>
      <c r="H44" s="30" t="s">
        <v>460</v>
      </c>
      <c r="I44" s="30" t="s">
        <v>461</v>
      </c>
      <c r="J44" s="32" t="s">
        <v>2172</v>
      </c>
      <c r="K44" s="30" t="s">
        <v>31</v>
      </c>
      <c r="L44" s="30" t="s">
        <v>2138</v>
      </c>
      <c r="M44" s="30" t="s">
        <v>2171</v>
      </c>
      <c r="N44" s="10" t="s">
        <v>2170</v>
      </c>
      <c r="O44" s="30" t="s">
        <v>462</v>
      </c>
      <c r="P44" s="30" t="s">
        <v>463</v>
      </c>
      <c r="Q44" s="30" t="s">
        <v>464</v>
      </c>
    </row>
    <row r="45" spans="1:17" s="31" customFormat="1" x14ac:dyDescent="0.25">
      <c r="A45" s="29">
        <v>45</v>
      </c>
      <c r="B45" s="30" t="s">
        <v>465</v>
      </c>
      <c r="C45" s="30" t="s">
        <v>466</v>
      </c>
      <c r="D45" s="30" t="s">
        <v>31</v>
      </c>
      <c r="E45" s="30">
        <v>289271</v>
      </c>
      <c r="F45" s="30" t="s">
        <v>92</v>
      </c>
      <c r="G45" s="30" t="s">
        <v>171</v>
      </c>
      <c r="H45" s="30" t="s">
        <v>467</v>
      </c>
      <c r="I45" s="30" t="s">
        <v>468</v>
      </c>
      <c r="J45" s="30" t="s">
        <v>469</v>
      </c>
      <c r="K45" s="30" t="s">
        <v>31</v>
      </c>
      <c r="L45" s="30" t="s">
        <v>1784</v>
      </c>
      <c r="M45" s="30" t="s">
        <v>470</v>
      </c>
      <c r="N45" s="30" t="s">
        <v>471</v>
      </c>
      <c r="O45" s="30" t="s">
        <v>472</v>
      </c>
      <c r="P45" s="30" t="s">
        <v>473</v>
      </c>
      <c r="Q45" s="37" t="s">
        <v>2040</v>
      </c>
    </row>
    <row r="46" spans="1:17" s="31" customFormat="1" x14ac:dyDescent="0.25">
      <c r="A46" s="29">
        <v>46</v>
      </c>
      <c r="B46" s="30" t="s">
        <v>474</v>
      </c>
      <c r="C46" s="30" t="s">
        <v>1737</v>
      </c>
      <c r="D46" s="30" t="s">
        <v>31</v>
      </c>
      <c r="E46" s="30"/>
      <c r="F46" s="30" t="s">
        <v>15</v>
      </c>
      <c r="G46" s="30"/>
      <c r="H46" s="30"/>
      <c r="I46" s="30" t="s">
        <v>475</v>
      </c>
      <c r="J46" s="30">
        <v>916040788</v>
      </c>
      <c r="K46" s="30" t="s">
        <v>476</v>
      </c>
      <c r="L46" s="30" t="s">
        <v>1784</v>
      </c>
      <c r="M46" s="30" t="s">
        <v>1845</v>
      </c>
      <c r="N46" s="30" t="s">
        <v>477</v>
      </c>
      <c r="O46" s="30" t="s">
        <v>478</v>
      </c>
      <c r="P46" s="30" t="s">
        <v>1651</v>
      </c>
      <c r="Q46" s="30" t="s">
        <v>479</v>
      </c>
    </row>
    <row r="47" spans="1:17" x14ac:dyDescent="0.25">
      <c r="A47" s="12">
        <v>47</v>
      </c>
      <c r="B47" s="11" t="s">
        <v>480</v>
      </c>
      <c r="C47" s="11" t="s">
        <v>1740</v>
      </c>
      <c r="D47" s="11" t="s">
        <v>31</v>
      </c>
      <c r="E47" s="11" t="s">
        <v>31</v>
      </c>
      <c r="F47" s="11" t="s">
        <v>47</v>
      </c>
      <c r="G47" s="11"/>
      <c r="H47" s="11" t="s">
        <v>32</v>
      </c>
      <c r="I47" s="11" t="s">
        <v>481</v>
      </c>
      <c r="J47" s="11">
        <v>984671396</v>
      </c>
      <c r="K47" s="11" t="s">
        <v>31</v>
      </c>
      <c r="L47" s="11" t="s">
        <v>1784</v>
      </c>
      <c r="M47" s="11" t="s">
        <v>1846</v>
      </c>
      <c r="N47" s="10" t="s">
        <v>482</v>
      </c>
      <c r="O47" s="11" t="s">
        <v>483</v>
      </c>
      <c r="P47" s="11" t="s">
        <v>484</v>
      </c>
      <c r="Q47" s="11" t="s">
        <v>485</v>
      </c>
    </row>
    <row r="48" spans="1:17" s="31" customFormat="1" x14ac:dyDescent="0.25">
      <c r="A48" s="29">
        <v>48</v>
      </c>
      <c r="B48" s="30" t="s">
        <v>491</v>
      </c>
      <c r="C48" s="30" t="s">
        <v>492</v>
      </c>
      <c r="D48" s="30">
        <v>101269991</v>
      </c>
      <c r="E48" s="30" t="s">
        <v>31</v>
      </c>
      <c r="F48" s="30" t="s">
        <v>15</v>
      </c>
      <c r="G48" s="30"/>
      <c r="H48" s="30" t="s">
        <v>32</v>
      </c>
      <c r="I48" s="30" t="s">
        <v>493</v>
      </c>
      <c r="J48" s="30" t="s">
        <v>2195</v>
      </c>
      <c r="K48" s="30" t="s">
        <v>495</v>
      </c>
      <c r="L48" s="30" t="s">
        <v>1784</v>
      </c>
      <c r="M48" s="30" t="s">
        <v>2193</v>
      </c>
      <c r="N48" s="10" t="s">
        <v>2194</v>
      </c>
      <c r="O48" s="30" t="s">
        <v>497</v>
      </c>
      <c r="P48" s="30" t="s">
        <v>498</v>
      </c>
      <c r="Q48" s="30" t="s">
        <v>499</v>
      </c>
    </row>
    <row r="49" spans="1:17" x14ac:dyDescent="0.25">
      <c r="A49" s="12">
        <v>49</v>
      </c>
      <c r="B49" s="11" t="s">
        <v>500</v>
      </c>
      <c r="C49" s="11" t="s">
        <v>2101</v>
      </c>
      <c r="D49" s="11">
        <v>300584356</v>
      </c>
      <c r="E49" s="11"/>
      <c r="F49" s="11" t="s">
        <v>15</v>
      </c>
      <c r="G49" s="11"/>
      <c r="H49" s="11"/>
      <c r="I49" s="11" t="s">
        <v>501</v>
      </c>
      <c r="J49" s="11" t="s">
        <v>502</v>
      </c>
      <c r="K49" s="11" t="s">
        <v>31</v>
      </c>
      <c r="L49" s="11" t="s">
        <v>1798</v>
      </c>
      <c r="M49" s="11" t="s">
        <v>1799</v>
      </c>
      <c r="N49" s="11"/>
      <c r="O49" s="11" t="s">
        <v>503</v>
      </c>
      <c r="P49" s="11" t="s">
        <v>504</v>
      </c>
      <c r="Q49" s="11" t="s">
        <v>505</v>
      </c>
    </row>
    <row r="50" spans="1:17" x14ac:dyDescent="0.25">
      <c r="A50" s="12">
        <v>50</v>
      </c>
      <c r="B50" s="11" t="s">
        <v>506</v>
      </c>
      <c r="C50" s="11" t="s">
        <v>1728</v>
      </c>
      <c r="D50" s="11" t="s">
        <v>31</v>
      </c>
      <c r="E50" s="11" t="s">
        <v>31</v>
      </c>
      <c r="F50" s="11" t="s">
        <v>15</v>
      </c>
      <c r="G50" s="11"/>
      <c r="H50" s="11" t="s">
        <v>32</v>
      </c>
      <c r="I50" s="11" t="s">
        <v>507</v>
      </c>
      <c r="J50" s="13" t="s">
        <v>2196</v>
      </c>
      <c r="K50" s="11" t="s">
        <v>31</v>
      </c>
      <c r="L50" s="11" t="s">
        <v>1798</v>
      </c>
      <c r="M50" s="11" t="s">
        <v>508</v>
      </c>
      <c r="N50" s="10" t="s">
        <v>509</v>
      </c>
      <c r="O50" s="11" t="s">
        <v>510</v>
      </c>
      <c r="P50" s="11" t="s">
        <v>511</v>
      </c>
      <c r="Q50" s="11" t="s">
        <v>512</v>
      </c>
    </row>
    <row r="51" spans="1:17" s="31" customFormat="1" x14ac:dyDescent="0.25">
      <c r="A51" s="29">
        <v>51</v>
      </c>
      <c r="B51" s="30" t="s">
        <v>513</v>
      </c>
      <c r="C51" s="30" t="s">
        <v>2102</v>
      </c>
      <c r="D51" s="30" t="s">
        <v>31</v>
      </c>
      <c r="E51" s="30"/>
      <c r="F51" s="30" t="s">
        <v>92</v>
      </c>
      <c r="G51" s="30"/>
      <c r="H51" s="30"/>
      <c r="I51" s="30" t="s">
        <v>514</v>
      </c>
      <c r="J51" s="30" t="s">
        <v>515</v>
      </c>
      <c r="K51" s="30" t="s">
        <v>31</v>
      </c>
      <c r="L51" s="30"/>
      <c r="M51" s="30"/>
      <c r="N51" s="30" t="s">
        <v>516</v>
      </c>
      <c r="O51" s="30" t="s">
        <v>517</v>
      </c>
      <c r="P51" s="30" t="s">
        <v>518</v>
      </c>
      <c r="Q51" s="30" t="s">
        <v>2056</v>
      </c>
    </row>
    <row r="52" spans="1:17" s="31" customFormat="1" x14ac:dyDescent="0.25">
      <c r="A52" s="29">
        <v>52</v>
      </c>
      <c r="B52" s="30" t="s">
        <v>519</v>
      </c>
      <c r="C52" s="30" t="s">
        <v>520</v>
      </c>
      <c r="D52" s="30" t="s">
        <v>31</v>
      </c>
      <c r="E52" s="30"/>
      <c r="F52" s="30" t="s">
        <v>92</v>
      </c>
      <c r="G52" s="30"/>
      <c r="H52" s="30"/>
      <c r="I52" s="30"/>
      <c r="J52" s="30" t="s">
        <v>521</v>
      </c>
      <c r="K52" s="30" t="s">
        <v>522</v>
      </c>
      <c r="L52" s="30" t="s">
        <v>1784</v>
      </c>
      <c r="M52" s="30" t="s">
        <v>2197</v>
      </c>
      <c r="N52" s="30" t="s">
        <v>524</v>
      </c>
      <c r="O52" s="30" t="s">
        <v>520</v>
      </c>
      <c r="P52" s="30"/>
      <c r="Q52" s="30" t="s">
        <v>2082</v>
      </c>
    </row>
    <row r="53" spans="1:17" s="31" customFormat="1" x14ac:dyDescent="0.25">
      <c r="A53" s="29">
        <v>53</v>
      </c>
      <c r="B53" s="30" t="s">
        <v>554</v>
      </c>
      <c r="C53" s="30" t="s">
        <v>1667</v>
      </c>
      <c r="D53" s="30" t="s">
        <v>31</v>
      </c>
      <c r="E53" s="30"/>
      <c r="F53" s="30" t="s">
        <v>15</v>
      </c>
      <c r="G53" s="30"/>
      <c r="H53" s="30"/>
      <c r="I53" s="30" t="s">
        <v>555</v>
      </c>
      <c r="J53" s="30" t="s">
        <v>556</v>
      </c>
      <c r="K53" s="30" t="s">
        <v>31</v>
      </c>
      <c r="L53" s="30" t="s">
        <v>1784</v>
      </c>
      <c r="M53" s="30" t="s">
        <v>557</v>
      </c>
      <c r="N53" s="30" t="s">
        <v>558</v>
      </c>
      <c r="O53" s="30" t="s">
        <v>559</v>
      </c>
      <c r="P53" s="30" t="s">
        <v>560</v>
      </c>
      <c r="Q53" s="30" t="s">
        <v>1973</v>
      </c>
    </row>
    <row r="54" spans="1:17" x14ac:dyDescent="0.25">
      <c r="A54" s="12">
        <v>54</v>
      </c>
      <c r="B54" s="11" t="s">
        <v>561</v>
      </c>
      <c r="C54" s="11" t="s">
        <v>2103</v>
      </c>
      <c r="D54" s="11" t="s">
        <v>31</v>
      </c>
      <c r="E54" s="11"/>
      <c r="F54" s="11" t="s">
        <v>92</v>
      </c>
      <c r="G54" s="11"/>
      <c r="H54" s="11"/>
      <c r="I54" s="11" t="s">
        <v>562</v>
      </c>
      <c r="J54" s="11" t="s">
        <v>563</v>
      </c>
      <c r="K54" s="11" t="s">
        <v>31</v>
      </c>
      <c r="L54" s="11" t="s">
        <v>1784</v>
      </c>
      <c r="M54" s="11" t="s">
        <v>564</v>
      </c>
      <c r="N54" s="10" t="s">
        <v>565</v>
      </c>
      <c r="O54" s="11" t="s">
        <v>566</v>
      </c>
      <c r="P54" s="11" t="s">
        <v>567</v>
      </c>
      <c r="Q54" s="11" t="s">
        <v>2083</v>
      </c>
    </row>
    <row r="55" spans="1:17" s="31" customFormat="1" ht="17.25" customHeight="1" x14ac:dyDescent="0.25">
      <c r="A55" s="29">
        <v>55</v>
      </c>
      <c r="B55" s="30" t="s">
        <v>578</v>
      </c>
      <c r="C55" s="30" t="s">
        <v>2104</v>
      </c>
      <c r="D55" s="30" t="s">
        <v>31</v>
      </c>
      <c r="E55" s="30"/>
      <c r="F55" s="30" t="s">
        <v>15</v>
      </c>
      <c r="G55" s="30"/>
      <c r="H55" s="30"/>
      <c r="I55" s="30" t="s">
        <v>579</v>
      </c>
      <c r="J55" s="30" t="s">
        <v>580</v>
      </c>
      <c r="K55" s="30" t="s">
        <v>581</v>
      </c>
      <c r="L55" s="30" t="s">
        <v>1798</v>
      </c>
      <c r="M55" s="30" t="s">
        <v>1804</v>
      </c>
      <c r="N55" s="30" t="s">
        <v>582</v>
      </c>
      <c r="O55" s="30" t="s">
        <v>583</v>
      </c>
      <c r="P55" s="30" t="s">
        <v>584</v>
      </c>
      <c r="Q55" s="30" t="s">
        <v>585</v>
      </c>
    </row>
    <row r="56" spans="1:17" s="31" customFormat="1" x14ac:dyDescent="0.25">
      <c r="A56" s="29">
        <v>56</v>
      </c>
      <c r="B56" s="30" t="s">
        <v>586</v>
      </c>
      <c r="C56" s="30" t="s">
        <v>1668</v>
      </c>
      <c r="D56" s="30" t="s">
        <v>31</v>
      </c>
      <c r="E56" s="30" t="s">
        <v>31</v>
      </c>
      <c r="F56" s="30" t="s">
        <v>92</v>
      </c>
      <c r="G56" s="30" t="s">
        <v>32</v>
      </c>
      <c r="H56" s="30" t="s">
        <v>32</v>
      </c>
      <c r="I56" s="30" t="s">
        <v>587</v>
      </c>
      <c r="J56" s="30" t="s">
        <v>588</v>
      </c>
      <c r="K56" s="30" t="s">
        <v>589</v>
      </c>
      <c r="L56" s="30"/>
      <c r="M56" s="30" t="s">
        <v>32</v>
      </c>
      <c r="N56" s="30" t="s">
        <v>41</v>
      </c>
      <c r="O56" s="30" t="s">
        <v>590</v>
      </c>
      <c r="P56" s="30" t="s">
        <v>591</v>
      </c>
      <c r="Q56" s="30" t="s">
        <v>592</v>
      </c>
    </row>
    <row r="57" spans="1:17" s="31" customFormat="1" x14ac:dyDescent="0.25">
      <c r="A57" s="29">
        <v>57</v>
      </c>
      <c r="B57" s="30" t="s">
        <v>593</v>
      </c>
      <c r="C57" s="30" t="s">
        <v>594</v>
      </c>
      <c r="D57" s="30" t="s">
        <v>31</v>
      </c>
      <c r="E57" s="30">
        <v>102010001809431</v>
      </c>
      <c r="F57" s="30" t="s">
        <v>15</v>
      </c>
      <c r="G57" s="30" t="s">
        <v>645</v>
      </c>
      <c r="H57" s="30"/>
      <c r="I57" s="30" t="s">
        <v>595</v>
      </c>
      <c r="J57" s="30" t="s">
        <v>596</v>
      </c>
      <c r="K57" s="30">
        <v>436240441</v>
      </c>
      <c r="L57" s="11" t="s">
        <v>1784</v>
      </c>
      <c r="M57" s="30" t="s">
        <v>597</v>
      </c>
      <c r="N57" s="30" t="s">
        <v>598</v>
      </c>
      <c r="O57" s="30" t="s">
        <v>599</v>
      </c>
      <c r="P57" s="30" t="s">
        <v>600</v>
      </c>
      <c r="Q57" s="30" t="s">
        <v>601</v>
      </c>
    </row>
    <row r="58" spans="1:17" s="31" customFormat="1" x14ac:dyDescent="0.25">
      <c r="A58" s="29">
        <v>58</v>
      </c>
      <c r="B58" s="30" t="s">
        <v>602</v>
      </c>
      <c r="C58" s="30" t="s">
        <v>1669</v>
      </c>
      <c r="D58" s="30">
        <v>201280741</v>
      </c>
      <c r="E58" s="30">
        <v>2541121666888</v>
      </c>
      <c r="F58" s="30" t="s">
        <v>15</v>
      </c>
      <c r="G58" s="30" t="s">
        <v>1757</v>
      </c>
      <c r="H58" s="30" t="s">
        <v>204</v>
      </c>
      <c r="I58" s="30" t="s">
        <v>603</v>
      </c>
      <c r="J58" s="30">
        <v>976056056</v>
      </c>
      <c r="K58" s="30" t="s">
        <v>31</v>
      </c>
      <c r="L58" s="11" t="s">
        <v>1784</v>
      </c>
      <c r="M58" s="30" t="s">
        <v>604</v>
      </c>
      <c r="N58" s="30" t="s">
        <v>605</v>
      </c>
      <c r="O58" s="30" t="s">
        <v>606</v>
      </c>
      <c r="P58" s="30" t="s">
        <v>607</v>
      </c>
      <c r="Q58" s="30" t="s">
        <v>2084</v>
      </c>
    </row>
    <row r="59" spans="1:17" s="31" customFormat="1" x14ac:dyDescent="0.25">
      <c r="A59" s="29">
        <v>59</v>
      </c>
      <c r="B59" s="30" t="s">
        <v>616</v>
      </c>
      <c r="C59" s="30" t="s">
        <v>1670</v>
      </c>
      <c r="D59" s="30" t="s">
        <v>31</v>
      </c>
      <c r="E59" s="30"/>
      <c r="F59" s="30" t="s">
        <v>15</v>
      </c>
      <c r="G59" s="30"/>
      <c r="H59" s="30"/>
      <c r="I59" s="30" t="s">
        <v>617</v>
      </c>
      <c r="J59" s="30" t="s">
        <v>618</v>
      </c>
      <c r="K59" s="30" t="s">
        <v>31</v>
      </c>
      <c r="L59" s="30" t="s">
        <v>1784</v>
      </c>
      <c r="M59" s="30" t="s">
        <v>1848</v>
      </c>
      <c r="N59" s="30" t="s">
        <v>613</v>
      </c>
      <c r="O59" s="30" t="s">
        <v>1903</v>
      </c>
      <c r="P59" s="30" t="s">
        <v>619</v>
      </c>
      <c r="Q59" s="30" t="s">
        <v>620</v>
      </c>
    </row>
    <row r="60" spans="1:17" s="31" customFormat="1" x14ac:dyDescent="0.25">
      <c r="A60" s="29">
        <v>60</v>
      </c>
      <c r="B60" s="30" t="s">
        <v>621</v>
      </c>
      <c r="C60" s="30" t="s">
        <v>1729</v>
      </c>
      <c r="D60" s="30" t="s">
        <v>31</v>
      </c>
      <c r="E60" s="30"/>
      <c r="F60" s="30" t="s">
        <v>15</v>
      </c>
      <c r="G60" s="30"/>
      <c r="H60" s="30"/>
      <c r="I60" s="30" t="s">
        <v>622</v>
      </c>
      <c r="J60" s="30" t="s">
        <v>623</v>
      </c>
      <c r="K60" s="30" t="s">
        <v>31</v>
      </c>
      <c r="L60" s="30" t="s">
        <v>1784</v>
      </c>
      <c r="M60" s="30" t="s">
        <v>1849</v>
      </c>
      <c r="N60" s="30" t="s">
        <v>624</v>
      </c>
      <c r="O60" s="30" t="s">
        <v>625</v>
      </c>
      <c r="P60" s="30" t="s">
        <v>626</v>
      </c>
      <c r="Q60" s="30" t="s">
        <v>627</v>
      </c>
    </row>
    <row r="61" spans="1:17" ht="15.75" x14ac:dyDescent="0.25">
      <c r="A61" s="12">
        <v>61</v>
      </c>
      <c r="B61" s="11" t="s">
        <v>637</v>
      </c>
      <c r="C61" s="11" t="s">
        <v>638</v>
      </c>
      <c r="D61" s="11" t="s">
        <v>31</v>
      </c>
      <c r="E61" s="11" t="s">
        <v>31</v>
      </c>
      <c r="F61" s="11" t="s">
        <v>15</v>
      </c>
      <c r="G61" s="11" t="s">
        <v>32</v>
      </c>
      <c r="H61" s="11" t="s">
        <v>204</v>
      </c>
      <c r="I61" s="11" t="s">
        <v>639</v>
      </c>
      <c r="J61" s="11" t="s">
        <v>631</v>
      </c>
      <c r="K61" s="11" t="s">
        <v>632</v>
      </c>
      <c r="L61" s="11" t="s">
        <v>1784</v>
      </c>
      <c r="M61" s="21" t="s">
        <v>2198</v>
      </c>
      <c r="N61" s="10" t="s">
        <v>2199</v>
      </c>
      <c r="O61" s="11" t="s">
        <v>641</v>
      </c>
      <c r="P61" s="11" t="s">
        <v>636</v>
      </c>
      <c r="Q61" s="11" t="s">
        <v>642</v>
      </c>
    </row>
    <row r="62" spans="1:17" x14ac:dyDescent="0.25">
      <c r="A62" s="12">
        <v>62</v>
      </c>
      <c r="B62" s="11" t="s">
        <v>651</v>
      </c>
      <c r="C62" s="11" t="s">
        <v>652</v>
      </c>
      <c r="D62" s="11">
        <v>105099074</v>
      </c>
      <c r="E62" s="11" t="s">
        <v>653</v>
      </c>
      <c r="F62" s="11" t="s">
        <v>15</v>
      </c>
      <c r="G62" s="11" t="s">
        <v>1765</v>
      </c>
      <c r="H62" s="11" t="s">
        <v>1102</v>
      </c>
      <c r="I62" s="11" t="s">
        <v>654</v>
      </c>
      <c r="J62" s="11">
        <v>918267363</v>
      </c>
      <c r="K62" s="11">
        <v>439447780</v>
      </c>
      <c r="L62" s="11" t="s">
        <v>1784</v>
      </c>
      <c r="M62" s="11" t="s">
        <v>655</v>
      </c>
      <c r="N62" s="10" t="s">
        <v>2200</v>
      </c>
      <c r="O62" s="11" t="s">
        <v>657</v>
      </c>
      <c r="P62" s="11" t="s">
        <v>658</v>
      </c>
      <c r="Q62" s="11" t="s">
        <v>659</v>
      </c>
    </row>
    <row r="63" spans="1:17" x14ac:dyDescent="0.25">
      <c r="A63" s="12">
        <v>63</v>
      </c>
      <c r="B63" s="11" t="s">
        <v>660</v>
      </c>
      <c r="C63" s="11" t="s">
        <v>661</v>
      </c>
      <c r="D63" s="11" t="s">
        <v>31</v>
      </c>
      <c r="E63" s="11" t="s">
        <v>31</v>
      </c>
      <c r="F63" s="11" t="s">
        <v>15</v>
      </c>
      <c r="G63" s="11"/>
      <c r="H63" s="11" t="s">
        <v>32</v>
      </c>
      <c r="I63" s="11" t="s">
        <v>662</v>
      </c>
      <c r="J63" s="11">
        <v>982.59138900000005</v>
      </c>
      <c r="K63" s="11" t="s">
        <v>663</v>
      </c>
      <c r="L63" s="11" t="s">
        <v>1798</v>
      </c>
      <c r="M63" s="11" t="s">
        <v>1830</v>
      </c>
      <c r="N63" s="10" t="s">
        <v>664</v>
      </c>
      <c r="O63" s="11" t="s">
        <v>665</v>
      </c>
      <c r="P63" s="11" t="s">
        <v>666</v>
      </c>
      <c r="Q63" s="11" t="s">
        <v>667</v>
      </c>
    </row>
    <row r="64" spans="1:17" x14ac:dyDescent="0.25">
      <c r="A64" s="12">
        <v>64</v>
      </c>
      <c r="B64" s="11" t="s">
        <v>668</v>
      </c>
      <c r="C64" s="11" t="s">
        <v>669</v>
      </c>
      <c r="D64" s="11" t="s">
        <v>31</v>
      </c>
      <c r="E64" s="11">
        <v>102010000200383</v>
      </c>
      <c r="F64" s="11" t="s">
        <v>15</v>
      </c>
      <c r="G64" s="11" t="s">
        <v>1758</v>
      </c>
      <c r="H64" s="11" t="s">
        <v>204</v>
      </c>
      <c r="I64" s="11" t="s">
        <v>670</v>
      </c>
      <c r="J64" s="11" t="s">
        <v>671</v>
      </c>
      <c r="K64" s="11" t="s">
        <v>672</v>
      </c>
      <c r="L64" s="11"/>
      <c r="M64" s="11" t="s">
        <v>673</v>
      </c>
      <c r="N64" s="10" t="s">
        <v>674</v>
      </c>
      <c r="O64" s="11" t="s">
        <v>675</v>
      </c>
      <c r="P64" s="11" t="s">
        <v>676</v>
      </c>
      <c r="Q64" s="11" t="s">
        <v>2057</v>
      </c>
    </row>
    <row r="65" spans="1:17" s="31" customFormat="1" x14ac:dyDescent="0.25">
      <c r="A65" s="29">
        <v>65</v>
      </c>
      <c r="B65" s="30" t="s">
        <v>677</v>
      </c>
      <c r="C65" s="30" t="s">
        <v>1730</v>
      </c>
      <c r="D65" s="30" t="s">
        <v>31</v>
      </c>
      <c r="E65" s="30"/>
      <c r="F65" s="30" t="s">
        <v>15</v>
      </c>
      <c r="G65" s="30"/>
      <c r="H65" s="30"/>
      <c r="I65" s="30" t="s">
        <v>678</v>
      </c>
      <c r="J65" s="30">
        <v>988641591</v>
      </c>
      <c r="K65" s="30" t="s">
        <v>31</v>
      </c>
      <c r="L65" s="30" t="s">
        <v>1784</v>
      </c>
      <c r="M65" s="30" t="s">
        <v>1846</v>
      </c>
      <c r="N65" s="30" t="s">
        <v>679</v>
      </c>
      <c r="O65" s="30" t="s">
        <v>680</v>
      </c>
      <c r="P65" s="30" t="s">
        <v>681</v>
      </c>
      <c r="Q65" s="30" t="s">
        <v>2087</v>
      </c>
    </row>
    <row r="66" spans="1:17" s="31" customFormat="1" x14ac:dyDescent="0.25">
      <c r="A66" s="29">
        <v>66</v>
      </c>
      <c r="B66" s="30" t="s">
        <v>682</v>
      </c>
      <c r="C66" s="30" t="s">
        <v>683</v>
      </c>
      <c r="D66" s="30"/>
      <c r="E66" s="30"/>
      <c r="F66" s="30" t="s">
        <v>15</v>
      </c>
      <c r="G66" s="30"/>
      <c r="H66" s="30"/>
      <c r="I66" s="30"/>
      <c r="J66" s="37" t="s">
        <v>2202</v>
      </c>
      <c r="K66" s="30"/>
      <c r="L66" s="30" t="s">
        <v>2138</v>
      </c>
      <c r="M66" s="30" t="s">
        <v>2203</v>
      </c>
      <c r="N66" s="41" t="s">
        <v>2201</v>
      </c>
      <c r="O66" s="30" t="s">
        <v>683</v>
      </c>
      <c r="P66" s="30"/>
      <c r="Q66" s="30" t="s">
        <v>683</v>
      </c>
    </row>
    <row r="67" spans="1:17" s="31" customFormat="1" x14ac:dyDescent="0.25">
      <c r="A67" s="29">
        <v>67</v>
      </c>
      <c r="B67" s="30" t="s">
        <v>686</v>
      </c>
      <c r="C67" s="30" t="s">
        <v>687</v>
      </c>
      <c r="D67" s="30" t="s">
        <v>31</v>
      </c>
      <c r="E67" s="30">
        <v>651100000006261</v>
      </c>
      <c r="F67" s="30" t="s">
        <v>15</v>
      </c>
      <c r="G67" s="30" t="s">
        <v>1756</v>
      </c>
      <c r="H67" s="30" t="s">
        <v>1102</v>
      </c>
      <c r="I67" s="30" t="s">
        <v>688</v>
      </c>
      <c r="J67" s="30" t="s">
        <v>689</v>
      </c>
      <c r="K67" s="30" t="s">
        <v>690</v>
      </c>
      <c r="L67" s="11" t="s">
        <v>1784</v>
      </c>
      <c r="M67" s="30" t="s">
        <v>691</v>
      </c>
      <c r="N67" s="30" t="s">
        <v>692</v>
      </c>
      <c r="O67" s="30" t="s">
        <v>693</v>
      </c>
      <c r="P67" s="30" t="s">
        <v>694</v>
      </c>
      <c r="Q67" s="30" t="s">
        <v>695</v>
      </c>
    </row>
    <row r="68" spans="1:17" x14ac:dyDescent="0.25">
      <c r="A68" s="12">
        <v>68</v>
      </c>
      <c r="B68" s="11" t="s">
        <v>696</v>
      </c>
      <c r="C68" s="11" t="s">
        <v>697</v>
      </c>
      <c r="D68" s="11" t="s">
        <v>31</v>
      </c>
      <c r="E68" s="11" t="s">
        <v>31</v>
      </c>
      <c r="F68" s="11" t="s">
        <v>15</v>
      </c>
      <c r="G68" s="11"/>
      <c r="H68" s="11" t="s">
        <v>32</v>
      </c>
      <c r="I68" s="11" t="s">
        <v>1738</v>
      </c>
      <c r="J68" s="11" t="s">
        <v>698</v>
      </c>
      <c r="K68" s="11" t="s">
        <v>31</v>
      </c>
      <c r="L68" s="11" t="s">
        <v>1784</v>
      </c>
      <c r="M68" s="11" t="s">
        <v>699</v>
      </c>
      <c r="N68" s="10" t="s">
        <v>700</v>
      </c>
      <c r="O68" s="11" t="s">
        <v>701</v>
      </c>
      <c r="P68" s="11" t="s">
        <v>702</v>
      </c>
      <c r="Q68" s="11" t="s">
        <v>703</v>
      </c>
    </row>
    <row r="69" spans="1:17" x14ac:dyDescent="0.25">
      <c r="A69" s="12">
        <v>69</v>
      </c>
      <c r="B69" s="11" t="s">
        <v>712</v>
      </c>
      <c r="C69" s="11" t="s">
        <v>1671</v>
      </c>
      <c r="D69" s="11">
        <v>102597963</v>
      </c>
      <c r="E69" s="11" t="s">
        <v>31</v>
      </c>
      <c r="F69" s="11" t="s">
        <v>15</v>
      </c>
      <c r="G69" s="11"/>
      <c r="H69" s="11" t="s">
        <v>32</v>
      </c>
      <c r="I69" s="11" t="s">
        <v>713</v>
      </c>
      <c r="J69" s="11" t="s">
        <v>714</v>
      </c>
      <c r="K69" s="11" t="s">
        <v>31</v>
      </c>
      <c r="L69" s="11" t="s">
        <v>1798</v>
      </c>
      <c r="M69" s="11" t="s">
        <v>1805</v>
      </c>
      <c r="N69" s="10" t="s">
        <v>715</v>
      </c>
      <c r="O69" s="11" t="s">
        <v>716</v>
      </c>
      <c r="P69" s="11" t="s">
        <v>717</v>
      </c>
      <c r="Q69" s="11" t="s">
        <v>718</v>
      </c>
    </row>
    <row r="70" spans="1:17" x14ac:dyDescent="0.25">
      <c r="A70" s="12">
        <v>70</v>
      </c>
      <c r="B70" s="11" t="s">
        <v>719</v>
      </c>
      <c r="C70" s="11" t="s">
        <v>1672</v>
      </c>
      <c r="D70" s="11" t="s">
        <v>31</v>
      </c>
      <c r="E70" s="11" t="s">
        <v>31</v>
      </c>
      <c r="F70" s="11" t="s">
        <v>15</v>
      </c>
      <c r="G70" s="11"/>
      <c r="H70" s="11" t="s">
        <v>32</v>
      </c>
      <c r="I70" s="11" t="s">
        <v>720</v>
      </c>
      <c r="J70" s="11" t="s">
        <v>721</v>
      </c>
      <c r="K70" s="11" t="s">
        <v>31</v>
      </c>
      <c r="L70" s="11" t="s">
        <v>1784</v>
      </c>
      <c r="M70" s="11" t="s">
        <v>722</v>
      </c>
      <c r="N70" s="10" t="s">
        <v>723</v>
      </c>
      <c r="O70" s="11" t="s">
        <v>724</v>
      </c>
      <c r="P70" s="11" t="s">
        <v>725</v>
      </c>
      <c r="Q70" s="11" t="s">
        <v>726</v>
      </c>
    </row>
    <row r="71" spans="1:17" s="31" customFormat="1" x14ac:dyDescent="0.25">
      <c r="A71" s="29">
        <v>71</v>
      </c>
      <c r="B71" s="30" t="s">
        <v>735</v>
      </c>
      <c r="C71" s="30" t="s">
        <v>736</v>
      </c>
      <c r="D71" s="30" t="s">
        <v>31</v>
      </c>
      <c r="E71" s="30"/>
      <c r="F71" s="30" t="s">
        <v>15</v>
      </c>
      <c r="G71" s="30"/>
      <c r="H71" s="30"/>
      <c r="I71" s="30" t="s">
        <v>737</v>
      </c>
      <c r="J71" s="30" t="s">
        <v>738</v>
      </c>
      <c r="K71" s="30" t="s">
        <v>739</v>
      </c>
      <c r="L71" s="30"/>
      <c r="M71" s="30"/>
      <c r="N71" s="30" t="s">
        <v>740</v>
      </c>
      <c r="O71" s="30" t="s">
        <v>741</v>
      </c>
      <c r="P71" s="30" t="s">
        <v>742</v>
      </c>
      <c r="Q71" s="30" t="s">
        <v>2106</v>
      </c>
    </row>
    <row r="72" spans="1:17" x14ac:dyDescent="0.25">
      <c r="A72" s="12">
        <v>72</v>
      </c>
      <c r="B72" s="15" t="s">
        <v>752</v>
      </c>
      <c r="C72" s="34" t="s">
        <v>753</v>
      </c>
      <c r="D72" s="15" t="s">
        <v>31</v>
      </c>
      <c r="E72" s="15"/>
      <c r="F72" s="15" t="s">
        <v>15</v>
      </c>
      <c r="G72" s="15"/>
      <c r="H72" s="15"/>
      <c r="I72" s="15" t="s">
        <v>754</v>
      </c>
      <c r="J72" s="25" t="s">
        <v>2205</v>
      </c>
      <c r="K72" s="15" t="s">
        <v>31</v>
      </c>
      <c r="L72" s="15" t="s">
        <v>1784</v>
      </c>
      <c r="M72" s="15" t="s">
        <v>1843</v>
      </c>
      <c r="N72" s="10" t="s">
        <v>2204</v>
      </c>
      <c r="O72" s="15" t="s">
        <v>1904</v>
      </c>
      <c r="P72" s="15" t="s">
        <v>756</v>
      </c>
      <c r="Q72" s="15" t="s">
        <v>2107</v>
      </c>
    </row>
    <row r="73" spans="1:17" x14ac:dyDescent="0.25">
      <c r="A73" s="12">
        <v>73</v>
      </c>
      <c r="B73" s="11" t="s">
        <v>757</v>
      </c>
      <c r="C73" s="11" t="s">
        <v>758</v>
      </c>
      <c r="D73" s="11" t="s">
        <v>31</v>
      </c>
      <c r="E73" s="11"/>
      <c r="F73" s="11" t="s">
        <v>15</v>
      </c>
      <c r="G73" s="11"/>
      <c r="H73" s="11"/>
      <c r="I73" s="11" t="s">
        <v>759</v>
      </c>
      <c r="J73" s="26" t="s">
        <v>2208</v>
      </c>
      <c r="K73" s="11" t="s">
        <v>31</v>
      </c>
      <c r="L73" s="11" t="s">
        <v>1784</v>
      </c>
      <c r="M73" s="11" t="s">
        <v>2207</v>
      </c>
      <c r="N73" s="10" t="s">
        <v>2206</v>
      </c>
      <c r="O73" s="11" t="s">
        <v>1905</v>
      </c>
      <c r="P73" s="11" t="s">
        <v>761</v>
      </c>
      <c r="Q73" s="11" t="s">
        <v>2058</v>
      </c>
    </row>
    <row r="74" spans="1:17" s="31" customFormat="1" x14ac:dyDescent="0.25">
      <c r="A74" s="29">
        <v>74</v>
      </c>
      <c r="B74" s="30" t="s">
        <v>768</v>
      </c>
      <c r="C74" s="30" t="s">
        <v>1919</v>
      </c>
      <c r="D74" s="30">
        <v>102315464</v>
      </c>
      <c r="E74" s="30">
        <v>11520439759017</v>
      </c>
      <c r="F74" s="30" t="s">
        <v>15</v>
      </c>
      <c r="G74" s="30" t="s">
        <v>216</v>
      </c>
      <c r="H74" s="30" t="s">
        <v>24</v>
      </c>
      <c r="I74" s="30" t="s">
        <v>769</v>
      </c>
      <c r="J74" s="30" t="s">
        <v>770</v>
      </c>
      <c r="K74" s="30" t="s">
        <v>31</v>
      </c>
      <c r="L74" s="30" t="s">
        <v>1784</v>
      </c>
      <c r="M74" s="30" t="s">
        <v>1853</v>
      </c>
      <c r="N74" s="30" t="s">
        <v>771</v>
      </c>
      <c r="O74" s="30" t="s">
        <v>772</v>
      </c>
      <c r="P74" s="30" t="s">
        <v>773</v>
      </c>
      <c r="Q74" s="30" t="s">
        <v>2059</v>
      </c>
    </row>
    <row r="75" spans="1:17" s="31" customFormat="1" x14ac:dyDescent="0.25">
      <c r="A75" s="29">
        <v>75</v>
      </c>
      <c r="B75" s="30" t="s">
        <v>774</v>
      </c>
      <c r="C75" s="30" t="s">
        <v>775</v>
      </c>
      <c r="D75" s="30" t="s">
        <v>31</v>
      </c>
      <c r="E75" s="30" t="s">
        <v>31</v>
      </c>
      <c r="F75" s="30" t="s">
        <v>15</v>
      </c>
      <c r="G75" s="30" t="s">
        <v>32</v>
      </c>
      <c r="H75" s="30" t="s">
        <v>32</v>
      </c>
      <c r="I75" s="30" t="s">
        <v>776</v>
      </c>
      <c r="J75" s="30" t="s">
        <v>777</v>
      </c>
      <c r="K75" s="30" t="s">
        <v>31</v>
      </c>
      <c r="L75" s="11" t="s">
        <v>1784</v>
      </c>
      <c r="M75" s="30" t="s">
        <v>778</v>
      </c>
      <c r="N75" s="30" t="s">
        <v>779</v>
      </c>
      <c r="O75" s="30" t="s">
        <v>780</v>
      </c>
      <c r="P75" s="30" t="s">
        <v>781</v>
      </c>
      <c r="Q75" s="30" t="s">
        <v>782</v>
      </c>
    </row>
    <row r="76" spans="1:17" s="31" customFormat="1" x14ac:dyDescent="0.25">
      <c r="A76" s="29">
        <v>76</v>
      </c>
      <c r="B76" s="30" t="s">
        <v>783</v>
      </c>
      <c r="C76" s="30" t="s">
        <v>1676</v>
      </c>
      <c r="D76" s="30"/>
      <c r="E76" s="30" t="s">
        <v>31</v>
      </c>
      <c r="F76" s="30" t="s">
        <v>15</v>
      </c>
      <c r="G76" s="30" t="s">
        <v>32</v>
      </c>
      <c r="H76" s="30" t="s">
        <v>32</v>
      </c>
      <c r="I76" s="30" t="s">
        <v>784</v>
      </c>
      <c r="J76" s="30">
        <v>914348888</v>
      </c>
      <c r="K76" s="30" t="s">
        <v>31</v>
      </c>
      <c r="L76" s="30" t="s">
        <v>1784</v>
      </c>
      <c r="M76" s="30" t="s">
        <v>1854</v>
      </c>
      <c r="N76" s="30" t="s">
        <v>785</v>
      </c>
      <c r="O76" s="30" t="s">
        <v>1906</v>
      </c>
      <c r="P76" s="30" t="s">
        <v>786</v>
      </c>
      <c r="Q76" s="30" t="s">
        <v>787</v>
      </c>
    </row>
    <row r="77" spans="1:17" x14ac:dyDescent="0.25">
      <c r="A77" s="12">
        <v>77</v>
      </c>
      <c r="B77" s="11" t="s">
        <v>788</v>
      </c>
      <c r="C77" s="11" t="s">
        <v>1920</v>
      </c>
      <c r="D77" s="11" t="s">
        <v>31</v>
      </c>
      <c r="E77" s="11"/>
      <c r="F77" s="11" t="s">
        <v>15</v>
      </c>
      <c r="G77" s="11"/>
      <c r="H77" s="11"/>
      <c r="I77" s="11" t="s">
        <v>789</v>
      </c>
      <c r="J77" s="13" t="s">
        <v>2210</v>
      </c>
      <c r="K77" s="11" t="s">
        <v>31</v>
      </c>
      <c r="L77" s="11" t="s">
        <v>1784</v>
      </c>
      <c r="M77" s="11" t="s">
        <v>1863</v>
      </c>
      <c r="N77" s="10" t="s">
        <v>2209</v>
      </c>
      <c r="O77" s="11" t="s">
        <v>792</v>
      </c>
      <c r="P77" s="11" t="s">
        <v>793</v>
      </c>
      <c r="Q77" s="11" t="s">
        <v>2090</v>
      </c>
    </row>
    <row r="78" spans="1:17" s="31" customFormat="1" x14ac:dyDescent="0.25">
      <c r="A78" s="29">
        <v>78</v>
      </c>
      <c r="B78" s="30" t="s">
        <v>795</v>
      </c>
      <c r="C78" s="30" t="s">
        <v>794</v>
      </c>
      <c r="D78" s="30"/>
      <c r="E78" s="30"/>
      <c r="F78" s="30" t="s">
        <v>92</v>
      </c>
      <c r="G78" s="30"/>
      <c r="H78" s="30"/>
      <c r="I78" s="30"/>
      <c r="J78" s="30"/>
      <c r="K78" s="30"/>
      <c r="L78" s="30"/>
      <c r="M78" s="30"/>
      <c r="N78" s="30"/>
      <c r="O78" s="30" t="s">
        <v>794</v>
      </c>
      <c r="P78" s="30"/>
      <c r="Q78" s="30" t="s">
        <v>794</v>
      </c>
    </row>
    <row r="79" spans="1:17" s="31" customFormat="1" x14ac:dyDescent="0.25">
      <c r="A79" s="29">
        <v>79</v>
      </c>
      <c r="B79" s="30" t="s">
        <v>816</v>
      </c>
      <c r="C79" s="30" t="s">
        <v>817</v>
      </c>
      <c r="D79" s="30" t="s">
        <v>31</v>
      </c>
      <c r="E79" s="30"/>
      <c r="F79" s="30" t="s">
        <v>15</v>
      </c>
      <c r="G79" s="30"/>
      <c r="H79" s="30"/>
      <c r="I79" s="30" t="s">
        <v>818</v>
      </c>
      <c r="J79" s="30" t="s">
        <v>819</v>
      </c>
      <c r="K79" s="30" t="s">
        <v>31</v>
      </c>
      <c r="L79" s="30" t="s">
        <v>1784</v>
      </c>
      <c r="M79" s="30" t="s">
        <v>1857</v>
      </c>
      <c r="N79" s="30" t="s">
        <v>820</v>
      </c>
      <c r="O79" s="30" t="s">
        <v>821</v>
      </c>
      <c r="P79" s="30" t="s">
        <v>822</v>
      </c>
      <c r="Q79" s="30" t="s">
        <v>1972</v>
      </c>
    </row>
    <row r="80" spans="1:17" s="31" customFormat="1" x14ac:dyDescent="0.25">
      <c r="A80" s="29">
        <v>80</v>
      </c>
      <c r="B80" s="30" t="s">
        <v>823</v>
      </c>
      <c r="C80" s="30" t="s">
        <v>824</v>
      </c>
      <c r="D80" s="30" t="s">
        <v>31</v>
      </c>
      <c r="E80" s="30">
        <v>19130318138666</v>
      </c>
      <c r="F80" s="30" t="s">
        <v>15</v>
      </c>
      <c r="G80" s="30" t="s">
        <v>216</v>
      </c>
      <c r="H80" s="30" t="s">
        <v>1447</v>
      </c>
      <c r="I80" s="30" t="s">
        <v>825</v>
      </c>
      <c r="J80" s="30">
        <v>979161415</v>
      </c>
      <c r="K80" s="30" t="s">
        <v>31</v>
      </c>
      <c r="L80" s="11" t="s">
        <v>1784</v>
      </c>
      <c r="M80" s="30" t="s">
        <v>826</v>
      </c>
      <c r="N80" s="30" t="s">
        <v>827</v>
      </c>
      <c r="O80" s="30" t="s">
        <v>828</v>
      </c>
      <c r="P80" s="30" t="s">
        <v>829</v>
      </c>
      <c r="Q80" s="30" t="s">
        <v>2091</v>
      </c>
    </row>
    <row r="81" spans="1:17" x14ac:dyDescent="0.25">
      <c r="A81" s="12">
        <v>81</v>
      </c>
      <c r="B81" s="11" t="s">
        <v>836</v>
      </c>
      <c r="C81" s="11" t="s">
        <v>2112</v>
      </c>
      <c r="D81" s="11" t="s">
        <v>31</v>
      </c>
      <c r="E81" s="11" t="s">
        <v>31</v>
      </c>
      <c r="F81" s="11" t="s">
        <v>15</v>
      </c>
      <c r="G81" s="11"/>
      <c r="H81" s="11" t="s">
        <v>32</v>
      </c>
      <c r="I81" s="11" t="s">
        <v>837</v>
      </c>
      <c r="J81" s="11">
        <v>906186188</v>
      </c>
      <c r="K81" s="11" t="s">
        <v>31</v>
      </c>
      <c r="L81" s="11" t="s">
        <v>1784</v>
      </c>
      <c r="M81" s="11" t="s">
        <v>1835</v>
      </c>
      <c r="N81" s="10" t="s">
        <v>838</v>
      </c>
      <c r="O81" s="11" t="s">
        <v>839</v>
      </c>
      <c r="P81" s="11" t="s">
        <v>840</v>
      </c>
      <c r="Q81" s="11" t="s">
        <v>841</v>
      </c>
    </row>
    <row r="82" spans="1:17" x14ac:dyDescent="0.25">
      <c r="A82" s="12">
        <v>82</v>
      </c>
      <c r="B82" s="15" t="s">
        <v>842</v>
      </c>
      <c r="C82" s="34" t="s">
        <v>843</v>
      </c>
      <c r="D82" s="15">
        <v>201653376</v>
      </c>
      <c r="E82" s="15">
        <v>102010002382809</v>
      </c>
      <c r="F82" s="15" t="s">
        <v>92</v>
      </c>
      <c r="G82" s="15" t="s">
        <v>1758</v>
      </c>
      <c r="H82" s="15" t="s">
        <v>1768</v>
      </c>
      <c r="I82" s="15" t="s">
        <v>844</v>
      </c>
      <c r="J82" s="15" t="s">
        <v>31</v>
      </c>
      <c r="K82" s="15" t="s">
        <v>31</v>
      </c>
      <c r="L82" s="11" t="s">
        <v>1784</v>
      </c>
      <c r="M82" s="15" t="s">
        <v>845</v>
      </c>
      <c r="N82" s="10" t="s">
        <v>2211</v>
      </c>
      <c r="O82" s="22" t="s">
        <v>846</v>
      </c>
      <c r="P82" s="22" t="s">
        <v>847</v>
      </c>
      <c r="Q82" s="22" t="s">
        <v>2060</v>
      </c>
    </row>
    <row r="83" spans="1:17" ht="15.75" x14ac:dyDescent="0.25">
      <c r="A83" s="12">
        <v>83</v>
      </c>
      <c r="B83" s="11" t="s">
        <v>854</v>
      </c>
      <c r="C83" s="11" t="s">
        <v>855</v>
      </c>
      <c r="D83" s="11">
        <v>102145068</v>
      </c>
      <c r="E83" s="11"/>
      <c r="F83" s="11" t="s">
        <v>15</v>
      </c>
      <c r="G83" s="11"/>
      <c r="H83" s="11"/>
      <c r="I83" s="11" t="s">
        <v>856</v>
      </c>
      <c r="J83" s="21" t="s">
        <v>2214</v>
      </c>
      <c r="K83" s="11" t="s">
        <v>858</v>
      </c>
      <c r="L83" s="11" t="s">
        <v>1798</v>
      </c>
      <c r="M83" s="11" t="s">
        <v>2213</v>
      </c>
      <c r="N83" s="10" t="s">
        <v>2212</v>
      </c>
      <c r="O83" s="11" t="s">
        <v>861</v>
      </c>
      <c r="P83" s="11" t="s">
        <v>862</v>
      </c>
      <c r="Q83" s="11" t="s">
        <v>2113</v>
      </c>
    </row>
    <row r="84" spans="1:17" x14ac:dyDescent="0.25">
      <c r="A84" s="12">
        <v>84</v>
      </c>
      <c r="B84" s="11" t="s">
        <v>863</v>
      </c>
      <c r="C84" s="11" t="s">
        <v>864</v>
      </c>
      <c r="D84" s="11">
        <v>201588409</v>
      </c>
      <c r="E84" s="11">
        <v>32110000788819</v>
      </c>
      <c r="F84" s="11" t="s">
        <v>92</v>
      </c>
      <c r="G84" s="11" t="s">
        <v>1756</v>
      </c>
      <c r="H84" s="11" t="s">
        <v>204</v>
      </c>
      <c r="I84" s="11" t="s">
        <v>865</v>
      </c>
      <c r="J84" s="11" t="s">
        <v>866</v>
      </c>
      <c r="K84" s="11" t="s">
        <v>31</v>
      </c>
      <c r="L84" s="11" t="s">
        <v>1784</v>
      </c>
      <c r="M84" s="11" t="s">
        <v>1858</v>
      </c>
      <c r="N84" s="10" t="s">
        <v>867</v>
      </c>
      <c r="O84" s="11" t="s">
        <v>868</v>
      </c>
      <c r="P84" s="11" t="s">
        <v>869</v>
      </c>
      <c r="Q84" s="11" t="s">
        <v>870</v>
      </c>
    </row>
    <row r="85" spans="1:17" x14ac:dyDescent="0.25">
      <c r="A85" s="12">
        <v>85</v>
      </c>
      <c r="B85" s="11" t="s">
        <v>871</v>
      </c>
      <c r="C85" s="11" t="s">
        <v>872</v>
      </c>
      <c r="D85" s="11" t="s">
        <v>31</v>
      </c>
      <c r="E85" s="11"/>
      <c r="F85" s="11" t="s">
        <v>15</v>
      </c>
      <c r="G85" s="11"/>
      <c r="H85" s="11"/>
      <c r="I85" s="11" t="s">
        <v>873</v>
      </c>
      <c r="J85" s="11" t="s">
        <v>874</v>
      </c>
      <c r="K85" s="11" t="s">
        <v>31</v>
      </c>
      <c r="L85" s="11" t="s">
        <v>1784</v>
      </c>
      <c r="M85" s="11" t="s">
        <v>2215</v>
      </c>
      <c r="N85" s="10" t="s">
        <v>875</v>
      </c>
      <c r="O85" s="11" t="s">
        <v>1907</v>
      </c>
      <c r="P85" s="11" t="s">
        <v>876</v>
      </c>
      <c r="Q85" s="11" t="s">
        <v>1107</v>
      </c>
    </row>
    <row r="86" spans="1:17" s="31" customFormat="1" x14ac:dyDescent="0.25">
      <c r="A86" s="29">
        <v>86</v>
      </c>
      <c r="B86" s="30" t="s">
        <v>884</v>
      </c>
      <c r="C86" s="30" t="s">
        <v>1701</v>
      </c>
      <c r="D86" s="30">
        <v>201160042</v>
      </c>
      <c r="E86" s="30">
        <v>32110000895506</v>
      </c>
      <c r="F86" s="30" t="s">
        <v>92</v>
      </c>
      <c r="G86" s="30" t="s">
        <v>1756</v>
      </c>
      <c r="H86" s="30" t="s">
        <v>204</v>
      </c>
      <c r="I86" s="30" t="s">
        <v>885</v>
      </c>
      <c r="J86" s="30" t="s">
        <v>886</v>
      </c>
      <c r="K86" s="30" t="s">
        <v>887</v>
      </c>
      <c r="L86" s="11" t="s">
        <v>1784</v>
      </c>
      <c r="M86" s="30" t="s">
        <v>888</v>
      </c>
      <c r="N86" s="30"/>
      <c r="O86" s="30" t="s">
        <v>889</v>
      </c>
      <c r="P86" s="30" t="s">
        <v>890</v>
      </c>
      <c r="Q86" s="30" t="s">
        <v>2062</v>
      </c>
    </row>
    <row r="87" spans="1:17" x14ac:dyDescent="0.25">
      <c r="A87" s="12">
        <v>87</v>
      </c>
      <c r="B87" s="11" t="s">
        <v>891</v>
      </c>
      <c r="C87" s="11" t="s">
        <v>892</v>
      </c>
      <c r="D87" s="11" t="s">
        <v>31</v>
      </c>
      <c r="E87" s="11" t="s">
        <v>31</v>
      </c>
      <c r="F87" s="11" t="s">
        <v>15</v>
      </c>
      <c r="G87" s="11"/>
      <c r="H87" s="11" t="s">
        <v>32</v>
      </c>
      <c r="I87" s="11" t="s">
        <v>893</v>
      </c>
      <c r="J87" s="11" t="s">
        <v>894</v>
      </c>
      <c r="K87" s="11" t="s">
        <v>31</v>
      </c>
      <c r="L87" s="11" t="s">
        <v>1798</v>
      </c>
      <c r="M87" s="11" t="s">
        <v>1805</v>
      </c>
      <c r="N87" s="11" t="s">
        <v>895</v>
      </c>
      <c r="O87" s="11" t="s">
        <v>896</v>
      </c>
      <c r="P87" s="11" t="s">
        <v>897</v>
      </c>
      <c r="Q87" s="11" t="s">
        <v>898</v>
      </c>
    </row>
    <row r="88" spans="1:17" x14ac:dyDescent="0.25">
      <c r="A88" s="12">
        <v>88</v>
      </c>
      <c r="B88" s="15" t="s">
        <v>899</v>
      </c>
      <c r="C88" s="34" t="s">
        <v>900</v>
      </c>
      <c r="D88" s="15" t="s">
        <v>31</v>
      </c>
      <c r="E88" s="15" t="s">
        <v>901</v>
      </c>
      <c r="F88" s="15" t="s">
        <v>15</v>
      </c>
      <c r="G88" s="15" t="s">
        <v>1761</v>
      </c>
      <c r="H88" s="15" t="s">
        <v>204</v>
      </c>
      <c r="I88" s="15" t="s">
        <v>902</v>
      </c>
      <c r="J88" s="15">
        <v>31.3814019</v>
      </c>
      <c r="K88" s="15">
        <v>31.381401700000001</v>
      </c>
      <c r="L88" s="11" t="s">
        <v>1784</v>
      </c>
      <c r="M88" s="15" t="s">
        <v>903</v>
      </c>
      <c r="N88" s="10" t="s">
        <v>904</v>
      </c>
      <c r="O88" s="22" t="s">
        <v>905</v>
      </c>
      <c r="P88" s="22" t="s">
        <v>906</v>
      </c>
      <c r="Q88" s="22" t="s">
        <v>2063</v>
      </c>
    </row>
    <row r="89" spans="1:17" s="31" customFormat="1" x14ac:dyDescent="0.25">
      <c r="A89" s="29">
        <v>89</v>
      </c>
      <c r="B89" s="30" t="s">
        <v>907</v>
      </c>
      <c r="C89" s="30" t="s">
        <v>908</v>
      </c>
      <c r="D89" s="30">
        <v>201141603</v>
      </c>
      <c r="E89" s="30">
        <v>31000125533</v>
      </c>
      <c r="F89" s="30" t="s">
        <v>92</v>
      </c>
      <c r="G89" s="30" t="s">
        <v>645</v>
      </c>
      <c r="H89" s="30" t="s">
        <v>204</v>
      </c>
      <c r="I89" s="30" t="s">
        <v>910</v>
      </c>
      <c r="J89" s="30" t="s">
        <v>911</v>
      </c>
      <c r="K89" s="30" t="s">
        <v>912</v>
      </c>
      <c r="L89" s="30" t="s">
        <v>1784</v>
      </c>
      <c r="M89" s="30" t="s">
        <v>1850</v>
      </c>
      <c r="N89" s="30" t="s">
        <v>913</v>
      </c>
      <c r="O89" s="30" t="s">
        <v>914</v>
      </c>
      <c r="P89" s="30" t="s">
        <v>915</v>
      </c>
      <c r="Q89" s="30" t="s">
        <v>2114</v>
      </c>
    </row>
    <row r="90" spans="1:17" s="31" customFormat="1" x14ac:dyDescent="0.25">
      <c r="A90" s="29">
        <v>90</v>
      </c>
      <c r="B90" s="30" t="s">
        <v>916</v>
      </c>
      <c r="C90" s="30" t="s">
        <v>917</v>
      </c>
      <c r="D90" s="30" t="s">
        <v>31</v>
      </c>
      <c r="E90" s="30">
        <v>11004121571</v>
      </c>
      <c r="F90" s="30" t="s">
        <v>15</v>
      </c>
      <c r="G90" s="30" t="s">
        <v>645</v>
      </c>
      <c r="H90" s="30" t="s">
        <v>1102</v>
      </c>
      <c r="I90" s="30" t="s">
        <v>918</v>
      </c>
      <c r="J90" s="30" t="s">
        <v>919</v>
      </c>
      <c r="K90" s="30" t="s">
        <v>920</v>
      </c>
      <c r="L90" s="30" t="s">
        <v>1784</v>
      </c>
      <c r="M90" s="30" t="s">
        <v>1788</v>
      </c>
      <c r="N90" s="30" t="s">
        <v>41</v>
      </c>
      <c r="O90" s="30" t="s">
        <v>921</v>
      </c>
      <c r="P90" s="30" t="s">
        <v>922</v>
      </c>
      <c r="Q90" s="30" t="s">
        <v>923</v>
      </c>
    </row>
    <row r="91" spans="1:17" s="31" customFormat="1" x14ac:dyDescent="0.25">
      <c r="A91" s="29">
        <v>91</v>
      </c>
      <c r="B91" s="30" t="s">
        <v>924</v>
      </c>
      <c r="C91" s="30" t="s">
        <v>925</v>
      </c>
      <c r="D91" s="30" t="s">
        <v>31</v>
      </c>
      <c r="E91" s="30"/>
      <c r="F91" s="30" t="s">
        <v>15</v>
      </c>
      <c r="G91" s="30"/>
      <c r="H91" s="30"/>
      <c r="I91" s="30" t="s">
        <v>926</v>
      </c>
      <c r="J91" s="30" t="s">
        <v>31</v>
      </c>
      <c r="K91" s="30" t="s">
        <v>927</v>
      </c>
      <c r="L91" s="30" t="s">
        <v>1798</v>
      </c>
      <c r="M91" s="30" t="s">
        <v>1821</v>
      </c>
      <c r="N91" s="30" t="s">
        <v>928</v>
      </c>
      <c r="O91" s="30" t="s">
        <v>929</v>
      </c>
      <c r="P91" s="30" t="s">
        <v>930</v>
      </c>
      <c r="Q91" s="30" t="s">
        <v>931</v>
      </c>
    </row>
    <row r="92" spans="1:17" s="31" customFormat="1" x14ac:dyDescent="0.25">
      <c r="A92" s="29">
        <v>92</v>
      </c>
      <c r="B92" s="30" t="s">
        <v>932</v>
      </c>
      <c r="C92" s="30" t="s">
        <v>933</v>
      </c>
      <c r="D92" s="30" t="s">
        <v>31</v>
      </c>
      <c r="E92" s="30"/>
      <c r="F92" s="30" t="s">
        <v>15</v>
      </c>
      <c r="G92" s="30"/>
      <c r="H92" s="30"/>
      <c r="I92" s="30" t="s">
        <v>934</v>
      </c>
      <c r="J92" s="30" t="s">
        <v>935</v>
      </c>
      <c r="K92" s="30" t="s">
        <v>31</v>
      </c>
      <c r="L92" s="30" t="s">
        <v>1784</v>
      </c>
      <c r="M92" s="30" t="s">
        <v>1815</v>
      </c>
      <c r="N92" s="30" t="s">
        <v>936</v>
      </c>
      <c r="O92" s="30" t="s">
        <v>1908</v>
      </c>
      <c r="P92" s="30" t="s">
        <v>937</v>
      </c>
      <c r="Q92" s="30" t="s">
        <v>938</v>
      </c>
    </row>
    <row r="93" spans="1:17" s="31" customFormat="1" x14ac:dyDescent="0.25">
      <c r="A93" s="29">
        <v>93</v>
      </c>
      <c r="B93" s="30" t="s">
        <v>939</v>
      </c>
      <c r="C93" s="30" t="s">
        <v>940</v>
      </c>
      <c r="D93" s="30" t="s">
        <v>31</v>
      </c>
      <c r="E93" s="30"/>
      <c r="F93" s="30" t="s">
        <v>15</v>
      </c>
      <c r="G93" s="30"/>
      <c r="H93" s="30"/>
      <c r="I93" s="30" t="s">
        <v>941</v>
      </c>
      <c r="J93" s="30" t="s">
        <v>942</v>
      </c>
      <c r="K93" s="30" t="s">
        <v>31</v>
      </c>
      <c r="L93" s="30" t="s">
        <v>1784</v>
      </c>
      <c r="M93" s="30" t="s">
        <v>1860</v>
      </c>
      <c r="N93" s="30" t="s">
        <v>943</v>
      </c>
      <c r="O93" s="30" t="s">
        <v>944</v>
      </c>
      <c r="P93" s="30" t="s">
        <v>945</v>
      </c>
      <c r="Q93" s="30" t="s">
        <v>2115</v>
      </c>
    </row>
    <row r="94" spans="1:17" s="31" customFormat="1" x14ac:dyDescent="0.25">
      <c r="A94" s="29">
        <v>94</v>
      </c>
      <c r="B94" s="30" t="s">
        <v>946</v>
      </c>
      <c r="C94" s="30" t="s">
        <v>1702</v>
      </c>
      <c r="D94" s="30" t="s">
        <v>31</v>
      </c>
      <c r="E94" s="30" t="s">
        <v>31</v>
      </c>
      <c r="F94" s="30" t="s">
        <v>23</v>
      </c>
      <c r="G94" s="30"/>
      <c r="H94" s="30" t="s">
        <v>32</v>
      </c>
      <c r="I94" s="30" t="s">
        <v>947</v>
      </c>
      <c r="J94" s="30" t="s">
        <v>948</v>
      </c>
      <c r="K94" s="30" t="s">
        <v>949</v>
      </c>
      <c r="L94" s="30" t="s">
        <v>1798</v>
      </c>
      <c r="M94" s="30" t="s">
        <v>1825</v>
      </c>
      <c r="N94" s="30" t="s">
        <v>950</v>
      </c>
      <c r="O94" s="30" t="s">
        <v>951</v>
      </c>
      <c r="P94" s="30" t="s">
        <v>952</v>
      </c>
      <c r="Q94" s="30" t="s">
        <v>953</v>
      </c>
    </row>
    <row r="95" spans="1:17" s="31" customFormat="1" x14ac:dyDescent="0.25">
      <c r="A95" s="29">
        <v>95</v>
      </c>
      <c r="B95" s="30" t="s">
        <v>954</v>
      </c>
      <c r="C95" s="30" t="s">
        <v>955</v>
      </c>
      <c r="D95" s="30" t="s">
        <v>31</v>
      </c>
      <c r="E95" s="30" t="s">
        <v>31</v>
      </c>
      <c r="F95" s="30" t="s">
        <v>23</v>
      </c>
      <c r="G95" s="30"/>
      <c r="H95" s="30" t="s">
        <v>32</v>
      </c>
      <c r="I95" s="30" t="s">
        <v>956</v>
      </c>
      <c r="J95" s="30">
        <v>8440049014</v>
      </c>
      <c r="K95" s="30" t="s">
        <v>957</v>
      </c>
      <c r="L95" s="30" t="s">
        <v>1784</v>
      </c>
      <c r="M95" s="30" t="s">
        <v>1861</v>
      </c>
      <c r="N95" s="30" t="s">
        <v>958</v>
      </c>
      <c r="O95" s="30" t="s">
        <v>959</v>
      </c>
      <c r="P95" s="30" t="s">
        <v>960</v>
      </c>
      <c r="Q95" s="30" t="s">
        <v>961</v>
      </c>
    </row>
    <row r="96" spans="1:17" s="31" customFormat="1" x14ac:dyDescent="0.25">
      <c r="A96" s="29">
        <v>96</v>
      </c>
      <c r="B96" s="30" t="s">
        <v>962</v>
      </c>
      <c r="C96" s="30" t="s">
        <v>963</v>
      </c>
      <c r="D96" s="30" t="s">
        <v>31</v>
      </c>
      <c r="E96" s="30" t="s">
        <v>31</v>
      </c>
      <c r="F96" s="30" t="s">
        <v>15</v>
      </c>
      <c r="G96" s="30" t="s">
        <v>32</v>
      </c>
      <c r="H96" s="30" t="s">
        <v>32</v>
      </c>
      <c r="I96" s="30" t="s">
        <v>964</v>
      </c>
      <c r="J96" s="30">
        <v>965979808</v>
      </c>
      <c r="K96" s="30" t="s">
        <v>31</v>
      </c>
      <c r="L96" s="11" t="s">
        <v>1784</v>
      </c>
      <c r="M96" s="30" t="s">
        <v>965</v>
      </c>
      <c r="N96" s="30" t="s">
        <v>41</v>
      </c>
      <c r="O96" s="30" t="s">
        <v>966</v>
      </c>
      <c r="P96" s="30" t="s">
        <v>967</v>
      </c>
      <c r="Q96" s="30" t="s">
        <v>2116</v>
      </c>
    </row>
    <row r="97" spans="1:17" x14ac:dyDescent="0.25">
      <c r="A97" s="12">
        <v>97</v>
      </c>
      <c r="B97" s="11" t="s">
        <v>968</v>
      </c>
      <c r="C97" s="11" t="s">
        <v>1677</v>
      </c>
      <c r="D97" s="11" t="s">
        <v>31</v>
      </c>
      <c r="E97" s="11"/>
      <c r="F97" s="11" t="s">
        <v>15</v>
      </c>
      <c r="G97" s="11"/>
      <c r="H97" s="11"/>
      <c r="I97" s="11" t="s">
        <v>969</v>
      </c>
      <c r="J97" s="11" t="s">
        <v>970</v>
      </c>
      <c r="K97" s="11" t="s">
        <v>31</v>
      </c>
      <c r="L97" s="11" t="s">
        <v>1784</v>
      </c>
      <c r="M97" s="11" t="s">
        <v>1862</v>
      </c>
      <c r="N97" s="10" t="s">
        <v>971</v>
      </c>
      <c r="O97" s="11" t="s">
        <v>972</v>
      </c>
      <c r="P97" s="11" t="s">
        <v>973</v>
      </c>
      <c r="Q97" s="11" t="s">
        <v>2064</v>
      </c>
    </row>
    <row r="98" spans="1:17" s="31" customFormat="1" x14ac:dyDescent="0.25">
      <c r="A98" s="29">
        <v>98</v>
      </c>
      <c r="B98" s="30" t="s">
        <v>974</v>
      </c>
      <c r="C98" s="30" t="s">
        <v>975</v>
      </c>
      <c r="D98" s="30" t="s">
        <v>31</v>
      </c>
      <c r="E98" s="30"/>
      <c r="F98" s="30" t="s">
        <v>15</v>
      </c>
      <c r="G98" s="30"/>
      <c r="H98" s="30"/>
      <c r="I98" s="30" t="s">
        <v>976</v>
      </c>
      <c r="J98" s="30" t="s">
        <v>977</v>
      </c>
      <c r="K98" s="30" t="s">
        <v>31</v>
      </c>
      <c r="L98" s="30" t="s">
        <v>1784</v>
      </c>
      <c r="M98" s="30" t="s">
        <v>1863</v>
      </c>
      <c r="N98" s="30" t="s">
        <v>978</v>
      </c>
      <c r="O98" s="30" t="s">
        <v>1909</v>
      </c>
      <c r="P98" s="30" t="s">
        <v>979</v>
      </c>
      <c r="Q98" s="30" t="s">
        <v>980</v>
      </c>
    </row>
    <row r="99" spans="1:17" s="31" customFormat="1" x14ac:dyDescent="0.25">
      <c r="A99" s="29">
        <v>99</v>
      </c>
      <c r="B99" s="30" t="s">
        <v>981</v>
      </c>
      <c r="C99" s="30" t="s">
        <v>1700</v>
      </c>
      <c r="D99" s="30">
        <v>105759242</v>
      </c>
      <c r="E99" s="30">
        <v>40927948</v>
      </c>
      <c r="F99" s="30" t="s">
        <v>15</v>
      </c>
      <c r="G99" s="30" t="s">
        <v>982</v>
      </c>
      <c r="H99" s="30" t="s">
        <v>983</v>
      </c>
      <c r="I99" s="30" t="s">
        <v>984</v>
      </c>
      <c r="J99" s="30" t="s">
        <v>985</v>
      </c>
      <c r="K99" s="30" t="s">
        <v>986</v>
      </c>
      <c r="L99" s="30" t="s">
        <v>1784</v>
      </c>
      <c r="M99" s="30" t="s">
        <v>1864</v>
      </c>
      <c r="N99" s="30" t="s">
        <v>987</v>
      </c>
      <c r="O99" s="30" t="s">
        <v>988</v>
      </c>
      <c r="P99" s="30" t="s">
        <v>989</v>
      </c>
      <c r="Q99" s="30" t="s">
        <v>990</v>
      </c>
    </row>
    <row r="100" spans="1:17" s="31" customFormat="1" x14ac:dyDescent="0.25">
      <c r="A100" s="29">
        <v>100</v>
      </c>
      <c r="B100" s="30" t="s">
        <v>991</v>
      </c>
      <c r="C100" s="30" t="s">
        <v>992</v>
      </c>
      <c r="D100" s="30" t="s">
        <v>31</v>
      </c>
      <c r="E100" s="30" t="s">
        <v>31</v>
      </c>
      <c r="F100" s="30" t="s">
        <v>23</v>
      </c>
      <c r="G100" s="30" t="s">
        <v>32</v>
      </c>
      <c r="H100" s="30" t="s">
        <v>32</v>
      </c>
      <c r="I100" s="30" t="s">
        <v>993</v>
      </c>
      <c r="J100" s="30" t="s">
        <v>994</v>
      </c>
      <c r="K100" s="30" t="s">
        <v>31</v>
      </c>
      <c r="L100" s="30" t="s">
        <v>1784</v>
      </c>
      <c r="M100" s="30" t="s">
        <v>1789</v>
      </c>
      <c r="N100" s="30" t="s">
        <v>995</v>
      </c>
      <c r="O100" s="30" t="s">
        <v>1910</v>
      </c>
      <c r="P100" s="30" t="s">
        <v>996</v>
      </c>
      <c r="Q100" s="30" t="s">
        <v>2065</v>
      </c>
    </row>
    <row r="101" spans="1:17" x14ac:dyDescent="0.25">
      <c r="A101" s="12">
        <v>101</v>
      </c>
      <c r="B101" s="11" t="s">
        <v>997</v>
      </c>
      <c r="C101" s="11" t="s">
        <v>998</v>
      </c>
      <c r="D101" s="11">
        <v>311020577</v>
      </c>
      <c r="E101" s="11"/>
      <c r="F101" s="11" t="s">
        <v>15</v>
      </c>
      <c r="G101" s="11"/>
      <c r="H101" s="11"/>
      <c r="I101" s="11" t="s">
        <v>999</v>
      </c>
      <c r="J101" s="11" t="s">
        <v>1000</v>
      </c>
      <c r="K101" s="11" t="s">
        <v>1001</v>
      </c>
      <c r="L101" s="11" t="s">
        <v>1784</v>
      </c>
      <c r="M101" s="11" t="s">
        <v>1865</v>
      </c>
      <c r="N101" s="10" t="s">
        <v>1002</v>
      </c>
      <c r="O101" s="11" t="s">
        <v>1003</v>
      </c>
      <c r="P101" s="11" t="s">
        <v>1004</v>
      </c>
      <c r="Q101" s="11" t="s">
        <v>2066</v>
      </c>
    </row>
    <row r="102" spans="1:17" s="31" customFormat="1" x14ac:dyDescent="0.25">
      <c r="A102" s="29">
        <v>102</v>
      </c>
      <c r="B102" s="30" t="s">
        <v>1005</v>
      </c>
      <c r="C102" s="30" t="s">
        <v>1703</v>
      </c>
      <c r="D102" s="30" t="s">
        <v>31</v>
      </c>
      <c r="E102" s="30" t="s">
        <v>31</v>
      </c>
      <c r="F102" s="30" t="s">
        <v>15</v>
      </c>
      <c r="G102" s="30" t="s">
        <v>32</v>
      </c>
      <c r="H102" s="30" t="s">
        <v>32</v>
      </c>
      <c r="I102" s="30" t="s">
        <v>1006</v>
      </c>
      <c r="J102" s="30" t="s">
        <v>1007</v>
      </c>
      <c r="K102" s="30" t="s">
        <v>1008</v>
      </c>
      <c r="L102" s="30" t="s">
        <v>1798</v>
      </c>
      <c r="M102" s="30" t="s">
        <v>1809</v>
      </c>
      <c r="N102" s="30" t="s">
        <v>1009</v>
      </c>
      <c r="O102" s="30" t="s">
        <v>1010</v>
      </c>
      <c r="P102" s="30" t="s">
        <v>1011</v>
      </c>
      <c r="Q102" s="30" t="s">
        <v>1012</v>
      </c>
    </row>
    <row r="103" spans="1:17" s="31" customFormat="1" x14ac:dyDescent="0.25">
      <c r="A103" s="29">
        <v>103</v>
      </c>
      <c r="B103" s="30" t="s">
        <v>1021</v>
      </c>
      <c r="C103" s="30" t="s">
        <v>1022</v>
      </c>
      <c r="D103" s="30" t="s">
        <v>31</v>
      </c>
      <c r="E103" s="30"/>
      <c r="F103" s="30" t="s">
        <v>92</v>
      </c>
      <c r="G103" s="30"/>
      <c r="H103" s="30"/>
      <c r="I103" s="30" t="s">
        <v>1023</v>
      </c>
      <c r="J103" s="32" t="s">
        <v>2218</v>
      </c>
      <c r="K103" s="30">
        <f>81-45-478-3842</f>
        <v>-4284</v>
      </c>
      <c r="L103" s="30" t="s">
        <v>1784</v>
      </c>
      <c r="M103" s="42" t="s">
        <v>2217</v>
      </c>
      <c r="N103" s="10" t="s">
        <v>2216</v>
      </c>
      <c r="O103" s="30" t="s">
        <v>1022</v>
      </c>
      <c r="P103" s="30" t="s">
        <v>1025</v>
      </c>
      <c r="Q103" s="30" t="s">
        <v>2094</v>
      </c>
    </row>
    <row r="104" spans="1:17" x14ac:dyDescent="0.25">
      <c r="A104" s="12">
        <v>104</v>
      </c>
      <c r="B104" s="11" t="s">
        <v>1026</v>
      </c>
      <c r="C104" s="11" t="s">
        <v>1678</v>
      </c>
      <c r="D104" s="11" t="s">
        <v>31</v>
      </c>
      <c r="E104" s="11"/>
      <c r="F104" s="11" t="s">
        <v>15</v>
      </c>
      <c r="G104" s="11"/>
      <c r="H104" s="11"/>
      <c r="I104" s="11" t="s">
        <v>1027</v>
      </c>
      <c r="J104" s="11" t="s">
        <v>1028</v>
      </c>
      <c r="K104" s="11" t="s">
        <v>31</v>
      </c>
      <c r="L104" s="11" t="s">
        <v>1798</v>
      </c>
      <c r="M104" s="11" t="s">
        <v>2219</v>
      </c>
      <c r="N104" s="10" t="s">
        <v>1029</v>
      </c>
      <c r="O104" s="11" t="s">
        <v>1030</v>
      </c>
      <c r="P104" s="11" t="s">
        <v>1031</v>
      </c>
      <c r="Q104" s="11" t="s">
        <v>1032</v>
      </c>
    </row>
    <row r="105" spans="1:17" s="31" customFormat="1" x14ac:dyDescent="0.25">
      <c r="A105" s="29">
        <v>105</v>
      </c>
      <c r="B105" s="30" t="s">
        <v>1033</v>
      </c>
      <c r="C105" s="30" t="s">
        <v>1034</v>
      </c>
      <c r="D105" s="30" t="s">
        <v>31</v>
      </c>
      <c r="E105" s="30" t="s">
        <v>31</v>
      </c>
      <c r="F105" s="30" t="s">
        <v>23</v>
      </c>
      <c r="G105" s="30"/>
      <c r="H105" s="30" t="s">
        <v>32</v>
      </c>
      <c r="I105" s="30" t="s">
        <v>1035</v>
      </c>
      <c r="J105" s="30" t="s">
        <v>1036</v>
      </c>
      <c r="K105" s="30" t="s">
        <v>1037</v>
      </c>
      <c r="L105" s="30" t="s">
        <v>1784</v>
      </c>
      <c r="M105" s="30" t="s">
        <v>1867</v>
      </c>
      <c r="N105" s="30" t="s">
        <v>1038</v>
      </c>
      <c r="O105" s="30" t="s">
        <v>1034</v>
      </c>
      <c r="P105" s="30" t="s">
        <v>1035</v>
      </c>
      <c r="Q105" s="30" t="s">
        <v>1039</v>
      </c>
    </row>
    <row r="106" spans="1:17" x14ac:dyDescent="0.25">
      <c r="A106" s="12">
        <v>106</v>
      </c>
      <c r="B106" s="11" t="s">
        <v>1048</v>
      </c>
      <c r="C106" s="11" t="s">
        <v>1704</v>
      </c>
      <c r="D106" s="11" t="s">
        <v>31</v>
      </c>
      <c r="E106" s="11"/>
      <c r="F106" s="11" t="s">
        <v>15</v>
      </c>
      <c r="G106" s="11"/>
      <c r="H106" s="11"/>
      <c r="I106" s="11" t="s">
        <v>1049</v>
      </c>
      <c r="J106" s="11" t="s">
        <v>1050</v>
      </c>
      <c r="K106" s="11" t="s">
        <v>1047</v>
      </c>
      <c r="L106" s="11" t="s">
        <v>1798</v>
      </c>
      <c r="M106" s="11" t="s">
        <v>1810</v>
      </c>
      <c r="N106" s="10" t="s">
        <v>1051</v>
      </c>
      <c r="O106" s="11" t="s">
        <v>1052</v>
      </c>
      <c r="P106" s="11" t="s">
        <v>1053</v>
      </c>
      <c r="Q106" s="11" t="s">
        <v>1054</v>
      </c>
    </row>
    <row r="107" spans="1:17" s="31" customFormat="1" x14ac:dyDescent="0.25">
      <c r="A107" s="29">
        <v>107</v>
      </c>
      <c r="B107" s="30" t="s">
        <v>1057</v>
      </c>
      <c r="C107" s="30" t="s">
        <v>1058</v>
      </c>
      <c r="D107" s="30" t="s">
        <v>31</v>
      </c>
      <c r="E107" s="30"/>
      <c r="F107" s="30" t="s">
        <v>15</v>
      </c>
      <c r="G107" s="30"/>
      <c r="H107" s="30"/>
      <c r="I107" s="30" t="s">
        <v>1059</v>
      </c>
      <c r="J107" s="30" t="s">
        <v>1060</v>
      </c>
      <c r="K107" s="30" t="s">
        <v>1061</v>
      </c>
      <c r="L107" s="30" t="s">
        <v>1784</v>
      </c>
      <c r="M107" s="30" t="s">
        <v>1868</v>
      </c>
      <c r="N107" s="30" t="s">
        <v>1055</v>
      </c>
      <c r="O107" s="30" t="s">
        <v>1062</v>
      </c>
      <c r="P107" s="30" t="s">
        <v>1063</v>
      </c>
      <c r="Q107" s="30" t="s">
        <v>1056</v>
      </c>
    </row>
    <row r="108" spans="1:17" ht="15.75" x14ac:dyDescent="0.25">
      <c r="A108" s="12">
        <v>108</v>
      </c>
      <c r="B108" s="11" t="s">
        <v>1462</v>
      </c>
      <c r="C108" s="11" t="s">
        <v>1705</v>
      </c>
      <c r="D108" s="11" t="s">
        <v>31</v>
      </c>
      <c r="E108" s="11"/>
      <c r="F108" s="11" t="s">
        <v>15</v>
      </c>
      <c r="G108" s="11"/>
      <c r="H108" s="11"/>
      <c r="I108" s="11" t="s">
        <v>1463</v>
      </c>
      <c r="J108" s="27" t="s">
        <v>2220</v>
      </c>
      <c r="K108" s="11" t="s">
        <v>31</v>
      </c>
      <c r="L108" s="11" t="s">
        <v>1784</v>
      </c>
      <c r="M108" s="11" t="s">
        <v>1464</v>
      </c>
      <c r="N108" s="10" t="s">
        <v>1465</v>
      </c>
      <c r="O108" s="11" t="s">
        <v>1466</v>
      </c>
      <c r="P108" s="11" t="s">
        <v>1467</v>
      </c>
      <c r="Q108" s="11" t="s">
        <v>1468</v>
      </c>
    </row>
    <row r="109" spans="1:17" s="31" customFormat="1" x14ac:dyDescent="0.25">
      <c r="A109" s="29">
        <v>109</v>
      </c>
      <c r="B109" s="30" t="s">
        <v>1069</v>
      </c>
      <c r="C109" s="30" t="s">
        <v>1680</v>
      </c>
      <c r="D109" s="30" t="s">
        <v>31</v>
      </c>
      <c r="E109" s="30" t="s">
        <v>31</v>
      </c>
      <c r="F109" s="30" t="s">
        <v>23</v>
      </c>
      <c r="G109" s="30"/>
      <c r="H109" s="30" t="s">
        <v>32</v>
      </c>
      <c r="I109" s="30" t="s">
        <v>1070</v>
      </c>
      <c r="J109" s="30" t="s">
        <v>1071</v>
      </c>
      <c r="K109" s="30" t="s">
        <v>1072</v>
      </c>
      <c r="L109" s="30" t="s">
        <v>1798</v>
      </c>
      <c r="M109" s="30" t="s">
        <v>1828</v>
      </c>
      <c r="N109" s="30" t="s">
        <v>1073</v>
      </c>
      <c r="O109" s="30" t="s">
        <v>1074</v>
      </c>
      <c r="P109" s="30" t="s">
        <v>1075</v>
      </c>
      <c r="Q109" s="30" t="s">
        <v>2117</v>
      </c>
    </row>
    <row r="110" spans="1:17" s="31" customFormat="1" x14ac:dyDescent="0.25">
      <c r="A110" s="29">
        <v>110</v>
      </c>
      <c r="B110" s="30" t="s">
        <v>1091</v>
      </c>
      <c r="C110" s="30" t="s">
        <v>1092</v>
      </c>
      <c r="D110" s="30" t="s">
        <v>31</v>
      </c>
      <c r="E110" s="30">
        <v>1107040208986</v>
      </c>
      <c r="F110" s="30" t="s">
        <v>15</v>
      </c>
      <c r="G110" s="30" t="s">
        <v>1762</v>
      </c>
      <c r="H110" s="30" t="s">
        <v>1769</v>
      </c>
      <c r="I110" s="30" t="s">
        <v>1093</v>
      </c>
      <c r="J110" s="30" t="s">
        <v>1094</v>
      </c>
      <c r="K110" s="30" t="s">
        <v>1095</v>
      </c>
      <c r="L110" s="11" t="s">
        <v>1784</v>
      </c>
      <c r="M110" s="30" t="s">
        <v>1096</v>
      </c>
      <c r="N110" s="30" t="s">
        <v>1097</v>
      </c>
      <c r="O110" s="30" t="s">
        <v>1098</v>
      </c>
      <c r="P110" s="30" t="s">
        <v>1099</v>
      </c>
      <c r="Q110" s="30" t="s">
        <v>1098</v>
      </c>
    </row>
    <row r="111" spans="1:17" x14ac:dyDescent="0.25">
      <c r="A111" s="12">
        <v>111</v>
      </c>
      <c r="B111" s="11" t="s">
        <v>1109</v>
      </c>
      <c r="C111" s="11" t="s">
        <v>1110</v>
      </c>
      <c r="D111" s="11" t="s">
        <v>31</v>
      </c>
      <c r="E111" s="11"/>
      <c r="F111" s="11" t="s">
        <v>92</v>
      </c>
      <c r="G111" s="11"/>
      <c r="H111" s="11"/>
      <c r="I111" s="11" t="s">
        <v>1111</v>
      </c>
      <c r="J111" s="11" t="s">
        <v>1112</v>
      </c>
      <c r="K111" s="11" t="s">
        <v>1113</v>
      </c>
      <c r="L111" s="11" t="s">
        <v>1784</v>
      </c>
      <c r="M111" s="11" t="s">
        <v>1869</v>
      </c>
      <c r="N111" s="10" t="s">
        <v>1114</v>
      </c>
      <c r="O111" s="11" t="s">
        <v>1115</v>
      </c>
      <c r="P111" s="11" t="s">
        <v>1111</v>
      </c>
      <c r="Q111" s="11" t="s">
        <v>1115</v>
      </c>
    </row>
    <row r="112" spans="1:17" s="7" customFormat="1" x14ac:dyDescent="0.25">
      <c r="A112" s="12">
        <v>112</v>
      </c>
      <c r="B112" s="15" t="s">
        <v>1116</v>
      </c>
      <c r="C112" s="34" t="s">
        <v>1706</v>
      </c>
      <c r="D112" s="15" t="s">
        <v>31</v>
      </c>
      <c r="E112" s="15" t="s">
        <v>31</v>
      </c>
      <c r="F112" s="15" t="s">
        <v>92</v>
      </c>
      <c r="G112" s="15"/>
      <c r="H112" s="15" t="s">
        <v>32</v>
      </c>
      <c r="I112" s="15" t="s">
        <v>1117</v>
      </c>
      <c r="J112" s="15" t="s">
        <v>31</v>
      </c>
      <c r="K112" s="15" t="s">
        <v>31</v>
      </c>
      <c r="L112" s="15" t="s">
        <v>1784</v>
      </c>
      <c r="M112" s="15" t="s">
        <v>1795</v>
      </c>
      <c r="N112" s="10" t="s">
        <v>1118</v>
      </c>
      <c r="O112" s="15" t="s">
        <v>1119</v>
      </c>
      <c r="P112" s="15" t="s">
        <v>1120</v>
      </c>
      <c r="Q112" s="15" t="s">
        <v>1121</v>
      </c>
    </row>
    <row r="113" spans="1:17" s="31" customFormat="1" x14ac:dyDescent="0.25">
      <c r="A113" s="29">
        <v>113</v>
      </c>
      <c r="B113" s="30" t="s">
        <v>1122</v>
      </c>
      <c r="C113" s="30" t="s">
        <v>1123</v>
      </c>
      <c r="D113" s="30" t="s">
        <v>31</v>
      </c>
      <c r="E113" s="30"/>
      <c r="F113" s="30" t="s">
        <v>15</v>
      </c>
      <c r="G113" s="30"/>
      <c r="H113" s="30"/>
      <c r="I113" s="30" t="s">
        <v>1124</v>
      </c>
      <c r="J113" s="30">
        <v>969852323</v>
      </c>
      <c r="K113" s="30" t="s">
        <v>31</v>
      </c>
      <c r="L113" s="30" t="s">
        <v>1798</v>
      </c>
      <c r="M113" s="30" t="s">
        <v>1802</v>
      </c>
      <c r="N113" s="30" t="s">
        <v>1125</v>
      </c>
      <c r="O113" s="30" t="s">
        <v>1126</v>
      </c>
      <c r="P113" s="30" t="s">
        <v>1127</v>
      </c>
      <c r="Q113" s="30" t="s">
        <v>1128</v>
      </c>
    </row>
    <row r="114" spans="1:17" x14ac:dyDescent="0.25">
      <c r="A114" s="12">
        <v>114</v>
      </c>
      <c r="B114" s="11" t="s">
        <v>1129</v>
      </c>
      <c r="C114" s="11" t="s">
        <v>1747</v>
      </c>
      <c r="D114" s="11" t="s">
        <v>31</v>
      </c>
      <c r="E114" s="11" t="s">
        <v>31</v>
      </c>
      <c r="F114" s="11" t="s">
        <v>15</v>
      </c>
      <c r="G114" s="11"/>
      <c r="H114" s="11" t="s">
        <v>32</v>
      </c>
      <c r="I114" s="11" t="s">
        <v>1130</v>
      </c>
      <c r="J114" s="11">
        <v>2256514886</v>
      </c>
      <c r="K114" s="11" t="s">
        <v>31</v>
      </c>
      <c r="L114" s="11" t="s">
        <v>1784</v>
      </c>
      <c r="M114" s="11" t="s">
        <v>1796</v>
      </c>
      <c r="N114" s="10" t="s">
        <v>1131</v>
      </c>
      <c r="O114" s="11" t="s">
        <v>1132</v>
      </c>
      <c r="P114" s="11" t="s">
        <v>1133</v>
      </c>
      <c r="Q114" s="11" t="s">
        <v>1134</v>
      </c>
    </row>
    <row r="115" spans="1:17" s="31" customFormat="1" x14ac:dyDescent="0.25">
      <c r="A115" s="29">
        <v>115</v>
      </c>
      <c r="B115" s="30" t="s">
        <v>1135</v>
      </c>
      <c r="C115" s="30" t="s">
        <v>1136</v>
      </c>
      <c r="D115" s="30" t="s">
        <v>31</v>
      </c>
      <c r="E115" s="30"/>
      <c r="F115" s="30" t="s">
        <v>92</v>
      </c>
      <c r="G115" s="30"/>
      <c r="H115" s="30"/>
      <c r="I115" s="30" t="s">
        <v>1652</v>
      </c>
      <c r="J115" s="30">
        <f>81-3-6328-5076</f>
        <v>-11326</v>
      </c>
      <c r="K115" s="30">
        <f>81-3-6328-5390</f>
        <v>-11640</v>
      </c>
      <c r="L115" s="30" t="s">
        <v>1784</v>
      </c>
      <c r="M115" s="30" t="s">
        <v>1797</v>
      </c>
      <c r="N115" s="30" t="s">
        <v>1137</v>
      </c>
      <c r="O115" s="30" t="s">
        <v>1911</v>
      </c>
      <c r="P115" s="30" t="s">
        <v>1653</v>
      </c>
      <c r="Q115" s="30" t="s">
        <v>2095</v>
      </c>
    </row>
    <row r="116" spans="1:17" s="36" customFormat="1" x14ac:dyDescent="0.25">
      <c r="A116" s="33">
        <v>116</v>
      </c>
      <c r="B116" s="34" t="s">
        <v>1138</v>
      </c>
      <c r="C116" s="34" t="s">
        <v>1707</v>
      </c>
      <c r="D116" s="34" t="s">
        <v>31</v>
      </c>
      <c r="E116" s="34" t="s">
        <v>31</v>
      </c>
      <c r="F116" s="34" t="s">
        <v>15</v>
      </c>
      <c r="G116" s="34"/>
      <c r="H116" s="34" t="s">
        <v>32</v>
      </c>
      <c r="I116" s="34" t="s">
        <v>1139</v>
      </c>
      <c r="J116" s="34">
        <v>902261357</v>
      </c>
      <c r="K116" s="34" t="s">
        <v>31</v>
      </c>
      <c r="L116" s="34"/>
      <c r="M116" s="34" t="s">
        <v>1140</v>
      </c>
      <c r="N116" s="10" t="s">
        <v>1141</v>
      </c>
      <c r="O116" s="34" t="s">
        <v>1142</v>
      </c>
      <c r="P116" s="34" t="s">
        <v>1143</v>
      </c>
      <c r="Q116" s="34" t="s">
        <v>1144</v>
      </c>
    </row>
    <row r="117" spans="1:17" x14ac:dyDescent="0.25">
      <c r="A117" s="12">
        <v>117</v>
      </c>
      <c r="B117" s="11" t="s">
        <v>1158</v>
      </c>
      <c r="C117" s="11" t="s">
        <v>1159</v>
      </c>
      <c r="D117" s="11" t="s">
        <v>31</v>
      </c>
      <c r="E117" s="11"/>
      <c r="F117" s="11" t="s">
        <v>92</v>
      </c>
      <c r="G117" s="11"/>
      <c r="H117" s="11"/>
      <c r="I117" s="11" t="s">
        <v>1160</v>
      </c>
      <c r="J117" s="10" t="s">
        <v>2221</v>
      </c>
      <c r="K117" s="11" t="s">
        <v>31</v>
      </c>
      <c r="L117" s="11" t="s">
        <v>2138</v>
      </c>
      <c r="M117" s="11" t="s">
        <v>1806</v>
      </c>
      <c r="N117" s="10" t="s">
        <v>2222</v>
      </c>
      <c r="O117" s="11" t="s">
        <v>1912</v>
      </c>
      <c r="P117" s="11" t="s">
        <v>1160</v>
      </c>
      <c r="Q117" s="10" t="s">
        <v>2099</v>
      </c>
    </row>
    <row r="118" spans="1:17" s="31" customFormat="1" x14ac:dyDescent="0.25">
      <c r="A118" s="29">
        <v>118</v>
      </c>
      <c r="B118" s="30" t="s">
        <v>1162</v>
      </c>
      <c r="C118" s="30" t="s">
        <v>1163</v>
      </c>
      <c r="D118" s="30" t="s">
        <v>31</v>
      </c>
      <c r="E118" s="30"/>
      <c r="F118" s="30" t="s">
        <v>92</v>
      </c>
      <c r="G118" s="30"/>
      <c r="H118" s="30"/>
      <c r="I118" s="30" t="s">
        <v>1164</v>
      </c>
      <c r="J118" s="30" t="s">
        <v>31</v>
      </c>
      <c r="K118" s="30" t="s">
        <v>31</v>
      </c>
      <c r="L118" s="30"/>
      <c r="M118" s="30" t="s">
        <v>1165</v>
      </c>
      <c r="N118" s="30" t="s">
        <v>1166</v>
      </c>
      <c r="O118" s="30" t="s">
        <v>1163</v>
      </c>
      <c r="P118" s="30" t="s">
        <v>1164</v>
      </c>
      <c r="Q118" s="30" t="s">
        <v>1167</v>
      </c>
    </row>
    <row r="119" spans="1:17" x14ac:dyDescent="0.25">
      <c r="A119" s="12">
        <v>119</v>
      </c>
      <c r="B119" s="11" t="s">
        <v>1172</v>
      </c>
      <c r="C119" s="11" t="s">
        <v>1173</v>
      </c>
      <c r="D119" s="11" t="s">
        <v>31</v>
      </c>
      <c r="E119" s="11"/>
      <c r="F119" s="11" t="s">
        <v>15</v>
      </c>
      <c r="G119" s="11"/>
      <c r="H119" s="11"/>
      <c r="I119" s="11" t="s">
        <v>1168</v>
      </c>
      <c r="J119" s="11">
        <v>982048595</v>
      </c>
      <c r="K119" s="11" t="s">
        <v>31</v>
      </c>
      <c r="L119" s="11" t="s">
        <v>1784</v>
      </c>
      <c r="M119" s="11" t="s">
        <v>1870</v>
      </c>
      <c r="N119" s="10" t="s">
        <v>1169</v>
      </c>
      <c r="O119" s="11" t="s">
        <v>1170</v>
      </c>
      <c r="P119" s="11" t="s">
        <v>1171</v>
      </c>
      <c r="Q119" s="11" t="s">
        <v>1174</v>
      </c>
    </row>
    <row r="120" spans="1:17" s="31" customFormat="1" x14ac:dyDescent="0.25">
      <c r="A120" s="29">
        <v>120</v>
      </c>
      <c r="B120" s="30" t="s">
        <v>1180</v>
      </c>
      <c r="C120" s="30" t="s">
        <v>1917</v>
      </c>
      <c r="D120" s="30" t="s">
        <v>31</v>
      </c>
      <c r="E120" s="30"/>
      <c r="F120" s="30" t="s">
        <v>15</v>
      </c>
      <c r="G120" s="30"/>
      <c r="H120" s="30"/>
      <c r="I120" s="30" t="s">
        <v>1181</v>
      </c>
      <c r="J120" s="30">
        <v>902630818</v>
      </c>
      <c r="K120" s="30" t="s">
        <v>31</v>
      </c>
      <c r="L120" s="30" t="s">
        <v>1784</v>
      </c>
      <c r="M120" s="30" t="s">
        <v>1871</v>
      </c>
      <c r="N120" s="30" t="s">
        <v>1182</v>
      </c>
      <c r="O120" s="30" t="s">
        <v>1183</v>
      </c>
      <c r="P120" s="30" t="s">
        <v>1184</v>
      </c>
      <c r="Q120" s="30" t="s">
        <v>1185</v>
      </c>
    </row>
    <row r="121" spans="1:17" x14ac:dyDescent="0.25">
      <c r="A121" s="12">
        <v>121</v>
      </c>
      <c r="B121" s="11" t="s">
        <v>1186</v>
      </c>
      <c r="C121" s="11" t="s">
        <v>1709</v>
      </c>
      <c r="D121" s="11" t="s">
        <v>31</v>
      </c>
      <c r="E121" s="11"/>
      <c r="F121" s="11" t="s">
        <v>92</v>
      </c>
      <c r="G121" s="11"/>
      <c r="H121" s="11"/>
      <c r="I121" s="11" t="s">
        <v>1187</v>
      </c>
      <c r="J121" s="11" t="s">
        <v>31</v>
      </c>
      <c r="K121" s="11" t="s">
        <v>31</v>
      </c>
      <c r="L121" s="11" t="s">
        <v>1784</v>
      </c>
      <c r="M121" s="11" t="s">
        <v>1188</v>
      </c>
      <c r="N121" s="10" t="s">
        <v>1189</v>
      </c>
      <c r="O121" s="11" t="s">
        <v>1190</v>
      </c>
      <c r="P121" s="11" t="s">
        <v>1187</v>
      </c>
      <c r="Q121" s="11" t="s">
        <v>1190</v>
      </c>
    </row>
    <row r="122" spans="1:17" x14ac:dyDescent="0.25">
      <c r="A122" s="12">
        <v>122</v>
      </c>
      <c r="B122" s="11" t="s">
        <v>1198</v>
      </c>
      <c r="C122" s="11" t="s">
        <v>1682</v>
      </c>
      <c r="D122" s="11" t="s">
        <v>31</v>
      </c>
      <c r="E122" s="11"/>
      <c r="F122" s="11" t="s">
        <v>15</v>
      </c>
      <c r="G122" s="11"/>
      <c r="H122" s="11"/>
      <c r="I122" s="11" t="s">
        <v>1199</v>
      </c>
      <c r="J122" s="11">
        <v>904047338</v>
      </c>
      <c r="K122" s="11" t="s">
        <v>31</v>
      </c>
      <c r="L122" s="11" t="s">
        <v>1784</v>
      </c>
      <c r="M122" s="11" t="s">
        <v>1872</v>
      </c>
      <c r="N122" s="10" t="s">
        <v>1200</v>
      </c>
      <c r="O122" s="11" t="s">
        <v>1201</v>
      </c>
      <c r="P122" s="11" t="s">
        <v>1202</v>
      </c>
      <c r="Q122" s="11" t="s">
        <v>1203</v>
      </c>
    </row>
    <row r="123" spans="1:17" s="31" customFormat="1" x14ac:dyDescent="0.25">
      <c r="A123" s="29">
        <v>123</v>
      </c>
      <c r="B123" s="30" t="s">
        <v>1217</v>
      </c>
      <c r="C123" s="30" t="s">
        <v>1710</v>
      </c>
      <c r="D123" s="30" t="s">
        <v>31</v>
      </c>
      <c r="E123" s="30"/>
      <c r="F123" s="30" t="s">
        <v>15</v>
      </c>
      <c r="G123" s="30"/>
      <c r="H123" s="30"/>
      <c r="I123" s="30" t="s">
        <v>1218</v>
      </c>
      <c r="J123" s="30" t="s">
        <v>1219</v>
      </c>
      <c r="K123" s="30" t="s">
        <v>31</v>
      </c>
      <c r="L123" s="30" t="s">
        <v>1784</v>
      </c>
      <c r="M123" s="30" t="s">
        <v>1874</v>
      </c>
      <c r="N123" s="30" t="s">
        <v>1220</v>
      </c>
      <c r="O123" s="30" t="s">
        <v>1221</v>
      </c>
      <c r="P123" s="30" t="s">
        <v>1222</v>
      </c>
      <c r="Q123" s="30" t="s">
        <v>2119</v>
      </c>
    </row>
    <row r="124" spans="1:17" s="7" customFormat="1" x14ac:dyDescent="0.25">
      <c r="A124" s="12">
        <v>124</v>
      </c>
      <c r="B124" s="15" t="s">
        <v>1082</v>
      </c>
      <c r="C124" s="34" t="s">
        <v>1083</v>
      </c>
      <c r="D124" s="15" t="s">
        <v>31</v>
      </c>
      <c r="E124" s="15"/>
      <c r="F124" s="15" t="s">
        <v>15</v>
      </c>
      <c r="G124" s="15"/>
      <c r="H124" s="15"/>
      <c r="I124" s="15" t="s">
        <v>1084</v>
      </c>
      <c r="J124" s="15" t="s">
        <v>1085</v>
      </c>
      <c r="K124" s="15" t="s">
        <v>1086</v>
      </c>
      <c r="L124" s="15" t="s">
        <v>1784</v>
      </c>
      <c r="M124" s="15" t="s">
        <v>1875</v>
      </c>
      <c r="N124" s="10" t="s">
        <v>1087</v>
      </c>
      <c r="O124" s="15" t="s">
        <v>1088</v>
      </c>
      <c r="P124" s="15" t="s">
        <v>1089</v>
      </c>
      <c r="Q124" s="15" t="s">
        <v>1090</v>
      </c>
    </row>
    <row r="125" spans="1:17" x14ac:dyDescent="0.25">
      <c r="A125" s="12">
        <v>125</v>
      </c>
      <c r="B125" s="11" t="s">
        <v>1229</v>
      </c>
      <c r="C125" s="34" t="s">
        <v>1683</v>
      </c>
      <c r="D125" s="11">
        <v>201796984</v>
      </c>
      <c r="E125" s="13" t="s">
        <v>1775</v>
      </c>
      <c r="F125" s="11" t="s">
        <v>15</v>
      </c>
      <c r="G125" s="11" t="s">
        <v>1756</v>
      </c>
      <c r="H125" s="11" t="s">
        <v>204</v>
      </c>
      <c r="I125" s="11" t="s">
        <v>1230</v>
      </c>
      <c r="J125" s="11" t="s">
        <v>1231</v>
      </c>
      <c r="K125" s="11" t="s">
        <v>31</v>
      </c>
      <c r="L125" s="11" t="s">
        <v>1784</v>
      </c>
      <c r="M125" s="11" t="s">
        <v>1791</v>
      </c>
      <c r="N125" s="10" t="s">
        <v>1232</v>
      </c>
      <c r="O125" s="11" t="s">
        <v>1233</v>
      </c>
      <c r="P125" s="11" t="s">
        <v>1234</v>
      </c>
      <c r="Q125" s="11" t="s">
        <v>1235</v>
      </c>
    </row>
    <row r="126" spans="1:17" s="31" customFormat="1" x14ac:dyDescent="0.25">
      <c r="A126" s="29">
        <v>126</v>
      </c>
      <c r="B126" s="30" t="s">
        <v>1236</v>
      </c>
      <c r="C126" s="30" t="s">
        <v>1711</v>
      </c>
      <c r="D126" s="30" t="s">
        <v>31</v>
      </c>
      <c r="E126" s="30"/>
      <c r="F126" s="30" t="s">
        <v>15</v>
      </c>
      <c r="G126" s="30"/>
      <c r="H126" s="30"/>
      <c r="I126" s="30" t="s">
        <v>1237</v>
      </c>
      <c r="J126" s="30" t="s">
        <v>1238</v>
      </c>
      <c r="K126" s="30" t="s">
        <v>31</v>
      </c>
      <c r="L126" s="30" t="s">
        <v>1784</v>
      </c>
      <c r="M126" s="30" t="s">
        <v>1827</v>
      </c>
      <c r="N126" s="30" t="s">
        <v>1239</v>
      </c>
      <c r="O126" s="30" t="s">
        <v>1240</v>
      </c>
      <c r="P126" s="30" t="s">
        <v>1241</v>
      </c>
      <c r="Q126" s="30" t="s">
        <v>1242</v>
      </c>
    </row>
    <row r="127" spans="1:17" x14ac:dyDescent="0.25">
      <c r="A127" s="12">
        <v>127</v>
      </c>
      <c r="B127" s="11" t="s">
        <v>1243</v>
      </c>
      <c r="C127" s="11" t="s">
        <v>1244</v>
      </c>
      <c r="D127" s="11" t="s">
        <v>31</v>
      </c>
      <c r="E127" s="11"/>
      <c r="F127" s="11" t="s">
        <v>15</v>
      </c>
      <c r="G127" s="11"/>
      <c r="H127" s="11"/>
      <c r="I127" s="11" t="s">
        <v>240</v>
      </c>
      <c r="J127" s="28" t="s">
        <v>2224</v>
      </c>
      <c r="K127" s="11" t="s">
        <v>31</v>
      </c>
      <c r="L127" s="11" t="s">
        <v>1798</v>
      </c>
      <c r="M127" s="11" t="s">
        <v>1815</v>
      </c>
      <c r="N127" s="10" t="s">
        <v>2223</v>
      </c>
      <c r="O127" s="11" t="s">
        <v>1244</v>
      </c>
      <c r="P127" s="11"/>
      <c r="Q127" s="11" t="s">
        <v>1244</v>
      </c>
    </row>
    <row r="128" spans="1:17" x14ac:dyDescent="0.25">
      <c r="A128" s="12">
        <v>128</v>
      </c>
      <c r="B128" s="11" t="s">
        <v>1245</v>
      </c>
      <c r="C128" s="11" t="s">
        <v>1246</v>
      </c>
      <c r="D128" s="11">
        <v>3700255658</v>
      </c>
      <c r="E128" s="11"/>
      <c r="F128" s="11" t="s">
        <v>15</v>
      </c>
      <c r="G128" s="11"/>
      <c r="H128" s="11"/>
      <c r="I128" s="11" t="s">
        <v>1247</v>
      </c>
      <c r="J128" s="11" t="s">
        <v>1248</v>
      </c>
      <c r="K128" s="11" t="s">
        <v>31</v>
      </c>
      <c r="L128" s="11" t="s">
        <v>1784</v>
      </c>
      <c r="M128" s="11" t="s">
        <v>1876</v>
      </c>
      <c r="N128" s="10" t="s">
        <v>692</v>
      </c>
      <c r="O128" s="11" t="s">
        <v>1913</v>
      </c>
      <c r="P128" s="11" t="s">
        <v>1249</v>
      </c>
      <c r="Q128" s="11" t="s">
        <v>2120</v>
      </c>
    </row>
    <row r="129" spans="1:17" s="31" customFormat="1" x14ac:dyDescent="0.25">
      <c r="A129" s="29">
        <v>129</v>
      </c>
      <c r="B129" s="30" t="s">
        <v>1250</v>
      </c>
      <c r="C129" s="30" t="s">
        <v>1251</v>
      </c>
      <c r="D129" s="30" t="s">
        <v>31</v>
      </c>
      <c r="E129" s="30"/>
      <c r="F129" s="30" t="s">
        <v>15</v>
      </c>
      <c r="G129" s="30"/>
      <c r="H129" s="30"/>
      <c r="I129" s="30" t="s">
        <v>1252</v>
      </c>
      <c r="J129" s="30" t="s">
        <v>1253</v>
      </c>
      <c r="K129" s="30" t="s">
        <v>31</v>
      </c>
      <c r="L129" s="30" t="s">
        <v>1784</v>
      </c>
      <c r="M129" s="30" t="s">
        <v>1877</v>
      </c>
      <c r="N129" s="30" t="s">
        <v>1254</v>
      </c>
      <c r="O129" s="30" t="s">
        <v>1255</v>
      </c>
      <c r="P129" s="30" t="s">
        <v>1252</v>
      </c>
      <c r="Q129" s="30" t="s">
        <v>1255</v>
      </c>
    </row>
    <row r="130" spans="1:17" s="31" customFormat="1" x14ac:dyDescent="0.25">
      <c r="A130" s="29">
        <v>130</v>
      </c>
      <c r="B130" s="30" t="s">
        <v>1256</v>
      </c>
      <c r="C130" s="30" t="s">
        <v>1921</v>
      </c>
      <c r="D130" s="30" t="s">
        <v>31</v>
      </c>
      <c r="E130" s="30"/>
      <c r="F130" s="30" t="s">
        <v>15</v>
      </c>
      <c r="G130" s="30"/>
      <c r="H130" s="30"/>
      <c r="I130" s="30" t="s">
        <v>1257</v>
      </c>
      <c r="J130" s="30">
        <v>979463524</v>
      </c>
      <c r="K130" s="30" t="s">
        <v>31</v>
      </c>
      <c r="L130" s="30" t="s">
        <v>1784</v>
      </c>
      <c r="M130" s="30" t="s">
        <v>1878</v>
      </c>
      <c r="N130" s="30" t="s">
        <v>1258</v>
      </c>
      <c r="O130" s="30" t="s">
        <v>1259</v>
      </c>
      <c r="P130" s="30" t="s">
        <v>1260</v>
      </c>
      <c r="Q130" s="30" t="s">
        <v>1261</v>
      </c>
    </row>
    <row r="131" spans="1:17" x14ac:dyDescent="0.25">
      <c r="A131" s="12">
        <v>131</v>
      </c>
      <c r="B131" s="11" t="s">
        <v>1262</v>
      </c>
      <c r="C131" s="11" t="s">
        <v>1263</v>
      </c>
      <c r="D131" s="11" t="s">
        <v>31</v>
      </c>
      <c r="E131" s="11" t="s">
        <v>1264</v>
      </c>
      <c r="F131" s="11" t="s">
        <v>15</v>
      </c>
      <c r="G131" s="11" t="s">
        <v>1765</v>
      </c>
      <c r="H131" s="11" t="s">
        <v>1102</v>
      </c>
      <c r="I131" s="11" t="s">
        <v>1265</v>
      </c>
      <c r="J131" s="11" t="s">
        <v>1266</v>
      </c>
      <c r="K131" s="11" t="s">
        <v>1267</v>
      </c>
      <c r="L131" s="11" t="s">
        <v>1784</v>
      </c>
      <c r="M131" s="11" t="s">
        <v>1268</v>
      </c>
      <c r="N131" s="10" t="s">
        <v>1269</v>
      </c>
      <c r="O131" s="11" t="s">
        <v>1270</v>
      </c>
      <c r="P131" s="11" t="s">
        <v>1271</v>
      </c>
      <c r="Q131" s="11" t="s">
        <v>1270</v>
      </c>
    </row>
    <row r="132" spans="1:17" x14ac:dyDescent="0.25">
      <c r="A132" s="12">
        <v>132</v>
      </c>
      <c r="B132" s="11" t="s">
        <v>1272</v>
      </c>
      <c r="C132" s="11" t="s">
        <v>1712</v>
      </c>
      <c r="D132" s="11" t="s">
        <v>31</v>
      </c>
      <c r="E132" s="11"/>
      <c r="F132" s="11" t="s">
        <v>15</v>
      </c>
      <c r="G132" s="11"/>
      <c r="H132" s="11"/>
      <c r="I132" s="11" t="s">
        <v>1273</v>
      </c>
      <c r="J132" s="11">
        <v>988751059</v>
      </c>
      <c r="K132" s="11">
        <v>2437281800</v>
      </c>
      <c r="L132" s="11"/>
      <c r="M132" s="11" t="s">
        <v>1274</v>
      </c>
      <c r="N132" s="10" t="s">
        <v>1275</v>
      </c>
      <c r="O132" s="11" t="s">
        <v>1276</v>
      </c>
      <c r="P132" s="11" t="s">
        <v>1277</v>
      </c>
      <c r="Q132" s="11" t="s">
        <v>1276</v>
      </c>
    </row>
    <row r="133" spans="1:17" x14ac:dyDescent="0.25">
      <c r="A133" s="12">
        <v>133</v>
      </c>
      <c r="B133" s="11" t="s">
        <v>1278</v>
      </c>
      <c r="C133" s="11" t="s">
        <v>1279</v>
      </c>
      <c r="D133" s="11">
        <v>105801222</v>
      </c>
      <c r="E133" s="13" t="s">
        <v>1776</v>
      </c>
      <c r="F133" s="11" t="s">
        <v>15</v>
      </c>
      <c r="G133" s="11" t="s">
        <v>1763</v>
      </c>
      <c r="H133" s="11" t="s">
        <v>1102</v>
      </c>
      <c r="I133" s="11" t="s">
        <v>1280</v>
      </c>
      <c r="J133" s="11">
        <v>384646789</v>
      </c>
      <c r="K133" s="11">
        <v>438738033</v>
      </c>
      <c r="L133" s="11" t="s">
        <v>1784</v>
      </c>
      <c r="M133" s="11" t="s">
        <v>1281</v>
      </c>
      <c r="N133" s="10" t="s">
        <v>1282</v>
      </c>
      <c r="O133" s="11" t="s">
        <v>1283</v>
      </c>
      <c r="P133" s="11" t="s">
        <v>1284</v>
      </c>
      <c r="Q133" s="11" t="s">
        <v>1285</v>
      </c>
    </row>
    <row r="134" spans="1:17" x14ac:dyDescent="0.25">
      <c r="A134" s="12">
        <v>134</v>
      </c>
      <c r="B134" s="11" t="s">
        <v>1302</v>
      </c>
      <c r="C134" s="11" t="s">
        <v>1303</v>
      </c>
      <c r="D134" s="11" t="s">
        <v>31</v>
      </c>
      <c r="E134" s="11"/>
      <c r="F134" s="11" t="s">
        <v>15</v>
      </c>
      <c r="G134" s="11"/>
      <c r="H134" s="11"/>
      <c r="I134" s="11" t="s">
        <v>1304</v>
      </c>
      <c r="J134" s="11" t="s">
        <v>1305</v>
      </c>
      <c r="K134" s="11" t="s">
        <v>31</v>
      </c>
      <c r="L134" s="11" t="s">
        <v>1784</v>
      </c>
      <c r="M134" s="11" t="s">
        <v>1792</v>
      </c>
      <c r="N134" s="10" t="s">
        <v>2225</v>
      </c>
      <c r="O134" s="11" t="s">
        <v>1303</v>
      </c>
      <c r="P134" s="11" t="s">
        <v>1304</v>
      </c>
      <c r="Q134" s="11" t="s">
        <v>1303</v>
      </c>
    </row>
    <row r="135" spans="1:17" x14ac:dyDescent="0.25">
      <c r="A135" s="12">
        <v>135</v>
      </c>
      <c r="B135" s="11" t="s">
        <v>1307</v>
      </c>
      <c r="C135" s="11" t="s">
        <v>1698</v>
      </c>
      <c r="D135" s="11">
        <v>304841558</v>
      </c>
      <c r="E135" s="11" t="s">
        <v>31</v>
      </c>
      <c r="F135" s="11" t="s">
        <v>15</v>
      </c>
      <c r="G135" s="11"/>
      <c r="H135" s="11" t="s">
        <v>32</v>
      </c>
      <c r="I135" s="11" t="s">
        <v>1308</v>
      </c>
      <c r="J135" s="11" t="s">
        <v>1309</v>
      </c>
      <c r="K135" s="11" t="s">
        <v>1310</v>
      </c>
      <c r="L135" s="11"/>
      <c r="M135" s="11" t="s">
        <v>1311</v>
      </c>
      <c r="N135" s="10" t="s">
        <v>1312</v>
      </c>
      <c r="O135" s="11" t="s">
        <v>1313</v>
      </c>
      <c r="P135" s="11" t="s">
        <v>1314</v>
      </c>
      <c r="Q135" s="11" t="s">
        <v>1315</v>
      </c>
    </row>
    <row r="136" spans="1:17" s="31" customFormat="1" x14ac:dyDescent="0.25">
      <c r="A136" s="29">
        <v>136</v>
      </c>
      <c r="B136" s="30" t="s">
        <v>1316</v>
      </c>
      <c r="C136" s="30" t="s">
        <v>1317</v>
      </c>
      <c r="D136" s="30" t="s">
        <v>31</v>
      </c>
      <c r="E136" s="30"/>
      <c r="F136" s="30" t="s">
        <v>15</v>
      </c>
      <c r="G136" s="30"/>
      <c r="H136" s="30"/>
      <c r="I136" s="30" t="s">
        <v>1318</v>
      </c>
      <c r="J136" s="30" t="s">
        <v>1319</v>
      </c>
      <c r="K136" s="30" t="s">
        <v>31</v>
      </c>
      <c r="L136" s="30" t="s">
        <v>1784</v>
      </c>
      <c r="M136" s="30" t="s">
        <v>1879</v>
      </c>
      <c r="N136" s="30" t="s">
        <v>1320</v>
      </c>
      <c r="O136" s="30" t="s">
        <v>1317</v>
      </c>
      <c r="P136" s="30" t="s">
        <v>1318</v>
      </c>
      <c r="Q136" s="30" t="s">
        <v>1321</v>
      </c>
    </row>
    <row r="137" spans="1:17" x14ac:dyDescent="0.25">
      <c r="A137" s="12">
        <v>137</v>
      </c>
      <c r="B137" s="11" t="s">
        <v>1322</v>
      </c>
      <c r="C137" s="11" t="s">
        <v>1323</v>
      </c>
      <c r="D137" s="11" t="s">
        <v>31</v>
      </c>
      <c r="E137" s="11"/>
      <c r="F137" s="11" t="s">
        <v>15</v>
      </c>
      <c r="G137" s="11"/>
      <c r="H137" s="11"/>
      <c r="I137" s="11" t="s">
        <v>1324</v>
      </c>
      <c r="J137" s="11">
        <v>904880580</v>
      </c>
      <c r="K137" s="11" t="s">
        <v>31</v>
      </c>
      <c r="L137" s="11" t="s">
        <v>1798</v>
      </c>
      <c r="M137" s="11" t="s">
        <v>1815</v>
      </c>
      <c r="N137" s="10" t="s">
        <v>1325</v>
      </c>
      <c r="O137" s="11" t="s">
        <v>1326</v>
      </c>
      <c r="P137" s="11" t="s">
        <v>1327</v>
      </c>
      <c r="Q137" s="11" t="s">
        <v>1328</v>
      </c>
    </row>
    <row r="138" spans="1:17" s="31" customFormat="1" x14ac:dyDescent="0.25">
      <c r="A138" s="29">
        <v>138</v>
      </c>
      <c r="B138" s="30" t="s">
        <v>1329</v>
      </c>
      <c r="C138" s="30" t="s">
        <v>1330</v>
      </c>
      <c r="D138" s="32" t="s">
        <v>1782</v>
      </c>
      <c r="E138" s="30" t="s">
        <v>1331</v>
      </c>
      <c r="F138" s="30" t="s">
        <v>23</v>
      </c>
      <c r="G138" s="30" t="s">
        <v>1766</v>
      </c>
      <c r="H138" s="30" t="s">
        <v>1332</v>
      </c>
      <c r="I138" s="30" t="s">
        <v>1333</v>
      </c>
      <c r="J138" s="30" t="s">
        <v>1334</v>
      </c>
      <c r="K138" s="30" t="s">
        <v>1335</v>
      </c>
      <c r="L138" s="11" t="s">
        <v>1784</v>
      </c>
      <c r="M138" s="30" t="s">
        <v>1336</v>
      </c>
      <c r="N138" s="30" t="s">
        <v>1337</v>
      </c>
      <c r="O138" s="30" t="s">
        <v>1330</v>
      </c>
      <c r="P138" s="30" t="s">
        <v>1333</v>
      </c>
      <c r="Q138" s="30" t="s">
        <v>1338</v>
      </c>
    </row>
    <row r="139" spans="1:17" s="31" customFormat="1" x14ac:dyDescent="0.25">
      <c r="A139" s="29">
        <v>139</v>
      </c>
      <c r="B139" s="30" t="s">
        <v>1339</v>
      </c>
      <c r="C139" s="30" t="s">
        <v>1697</v>
      </c>
      <c r="D139" s="30">
        <v>101936701</v>
      </c>
      <c r="E139" s="30"/>
      <c r="F139" s="30" t="s">
        <v>15</v>
      </c>
      <c r="G139" s="30"/>
      <c r="H139" s="30"/>
      <c r="I139" s="30" t="s">
        <v>1340</v>
      </c>
      <c r="J139" s="30">
        <f>84-936-363-182</f>
        <v>-1397</v>
      </c>
      <c r="K139" s="30">
        <f>84-225-3979-677</f>
        <v>-4797</v>
      </c>
      <c r="L139" s="30" t="s">
        <v>1798</v>
      </c>
      <c r="M139" s="30" t="s">
        <v>1799</v>
      </c>
      <c r="N139" s="30" t="s">
        <v>1341</v>
      </c>
      <c r="O139" s="30" t="s">
        <v>1342</v>
      </c>
      <c r="P139" s="30" t="s">
        <v>1343</v>
      </c>
      <c r="Q139" s="30" t="s">
        <v>1344</v>
      </c>
    </row>
    <row r="140" spans="1:17" x14ac:dyDescent="0.25">
      <c r="A140" s="12">
        <v>140</v>
      </c>
      <c r="B140" s="11" t="s">
        <v>1345</v>
      </c>
      <c r="C140" s="11" t="s">
        <v>1751</v>
      </c>
      <c r="D140" s="11" t="s">
        <v>31</v>
      </c>
      <c r="E140" s="11"/>
      <c r="F140" s="11" t="s">
        <v>15</v>
      </c>
      <c r="G140" s="11"/>
      <c r="H140" s="11"/>
      <c r="I140" s="11" t="s">
        <v>1347</v>
      </c>
      <c r="J140" s="11" t="s">
        <v>1348</v>
      </c>
      <c r="K140" s="11" t="s">
        <v>31</v>
      </c>
      <c r="L140" s="11" t="s">
        <v>1784</v>
      </c>
      <c r="M140" s="11" t="s">
        <v>1792</v>
      </c>
      <c r="N140" s="11" t="s">
        <v>1349</v>
      </c>
      <c r="O140" s="11" t="s">
        <v>1346</v>
      </c>
      <c r="P140" s="11" t="s">
        <v>1347</v>
      </c>
      <c r="Q140" s="11" t="s">
        <v>1346</v>
      </c>
    </row>
    <row r="141" spans="1:17" x14ac:dyDescent="0.25">
      <c r="A141" s="12">
        <v>141</v>
      </c>
      <c r="B141" s="11" t="s">
        <v>1350</v>
      </c>
      <c r="C141" s="11" t="s">
        <v>1696</v>
      </c>
      <c r="D141" s="11">
        <v>201277851</v>
      </c>
      <c r="E141" s="11" t="s">
        <v>31</v>
      </c>
      <c r="F141" s="11" t="s">
        <v>15</v>
      </c>
      <c r="G141" s="11"/>
      <c r="H141" s="11" t="s">
        <v>32</v>
      </c>
      <c r="I141" s="11" t="s">
        <v>1351</v>
      </c>
      <c r="J141" s="11" t="s">
        <v>1352</v>
      </c>
      <c r="K141" s="11" t="s">
        <v>31</v>
      </c>
      <c r="L141" s="11" t="s">
        <v>1798</v>
      </c>
      <c r="M141" s="11" t="s">
        <v>1815</v>
      </c>
      <c r="N141" s="10" t="s">
        <v>1353</v>
      </c>
      <c r="O141" s="11" t="s">
        <v>1354</v>
      </c>
      <c r="P141" s="11" t="s">
        <v>1355</v>
      </c>
      <c r="Q141" s="11" t="s">
        <v>1356</v>
      </c>
    </row>
    <row r="142" spans="1:17" s="31" customFormat="1" x14ac:dyDescent="0.25">
      <c r="A142" s="29">
        <v>142</v>
      </c>
      <c r="B142" s="30" t="s">
        <v>1362</v>
      </c>
      <c r="C142" s="30" t="s">
        <v>1695</v>
      </c>
      <c r="D142" s="30">
        <v>108235991</v>
      </c>
      <c r="E142" s="30"/>
      <c r="F142" s="30" t="s">
        <v>15</v>
      </c>
      <c r="G142" s="30"/>
      <c r="H142" s="30"/>
      <c r="I142" s="30" t="s">
        <v>1363</v>
      </c>
      <c r="J142" s="30" t="s">
        <v>1364</v>
      </c>
      <c r="K142" s="30" t="s">
        <v>31</v>
      </c>
      <c r="L142" s="30" t="s">
        <v>1798</v>
      </c>
      <c r="M142" s="30" t="s">
        <v>1799</v>
      </c>
      <c r="N142" s="30" t="s">
        <v>1365</v>
      </c>
      <c r="O142" s="30" t="s">
        <v>1366</v>
      </c>
      <c r="P142" s="30" t="s">
        <v>1367</v>
      </c>
      <c r="Q142" s="30" t="s">
        <v>1368</v>
      </c>
    </row>
    <row r="143" spans="1:17" x14ac:dyDescent="0.25">
      <c r="A143" s="12">
        <v>143</v>
      </c>
      <c r="B143" s="11" t="s">
        <v>1377</v>
      </c>
      <c r="C143" s="11" t="s">
        <v>1378</v>
      </c>
      <c r="D143" s="11">
        <v>201856626</v>
      </c>
      <c r="E143" s="13" t="s">
        <v>1774</v>
      </c>
      <c r="F143" s="11" t="s">
        <v>15</v>
      </c>
      <c r="G143" s="11" t="s">
        <v>1760</v>
      </c>
      <c r="H143" s="11" t="s">
        <v>1379</v>
      </c>
      <c r="I143" s="11" t="s">
        <v>1380</v>
      </c>
      <c r="J143" s="11">
        <v>932668114</v>
      </c>
      <c r="K143" s="11" t="s">
        <v>31</v>
      </c>
      <c r="L143" s="11" t="s">
        <v>1784</v>
      </c>
      <c r="M143" s="11" t="s">
        <v>1381</v>
      </c>
      <c r="N143" s="10" t="s">
        <v>1382</v>
      </c>
      <c r="O143" s="11" t="s">
        <v>1383</v>
      </c>
      <c r="P143" s="11" t="s">
        <v>1384</v>
      </c>
      <c r="Q143" s="11" t="s">
        <v>1383</v>
      </c>
    </row>
    <row r="144" spans="1:17" x14ac:dyDescent="0.25">
      <c r="A144" s="12">
        <v>144</v>
      </c>
      <c r="B144" s="11" t="s">
        <v>1385</v>
      </c>
      <c r="C144" s="11" t="s">
        <v>1386</v>
      </c>
      <c r="D144" s="11" t="s">
        <v>31</v>
      </c>
      <c r="E144" s="11"/>
      <c r="F144" s="11" t="s">
        <v>15</v>
      </c>
      <c r="G144" s="11"/>
      <c r="H144" s="11"/>
      <c r="I144" s="11" t="s">
        <v>1387</v>
      </c>
      <c r="J144" s="11" t="s">
        <v>1388</v>
      </c>
      <c r="K144" s="11" t="s">
        <v>31</v>
      </c>
      <c r="L144" s="11" t="s">
        <v>1798</v>
      </c>
      <c r="M144" s="11" t="s">
        <v>1799</v>
      </c>
      <c r="N144" s="10" t="s">
        <v>174</v>
      </c>
      <c r="O144" s="11" t="s">
        <v>1389</v>
      </c>
      <c r="P144" s="11" t="s">
        <v>1390</v>
      </c>
      <c r="Q144" s="10" t="s">
        <v>2131</v>
      </c>
    </row>
    <row r="145" spans="1:17" s="31" customFormat="1" x14ac:dyDescent="0.25">
      <c r="A145" s="29">
        <v>145</v>
      </c>
      <c r="B145" s="30" t="s">
        <v>1391</v>
      </c>
      <c r="C145" s="30" t="s">
        <v>1392</v>
      </c>
      <c r="D145" s="30" t="s">
        <v>31</v>
      </c>
      <c r="E145" s="30"/>
      <c r="F145" s="30" t="s">
        <v>15</v>
      </c>
      <c r="G145" s="30"/>
      <c r="H145" s="30"/>
      <c r="I145" s="30" t="s">
        <v>1393</v>
      </c>
      <c r="J145" s="30" t="s">
        <v>1394</v>
      </c>
      <c r="K145" s="30" t="s">
        <v>1395</v>
      </c>
      <c r="L145" s="11" t="s">
        <v>1784</v>
      </c>
      <c r="M145" s="30" t="s">
        <v>1396</v>
      </c>
      <c r="N145" s="30" t="s">
        <v>1397</v>
      </c>
      <c r="O145" s="30" t="s">
        <v>1398</v>
      </c>
      <c r="P145" s="30" t="s">
        <v>1399</v>
      </c>
      <c r="Q145" s="30" t="s">
        <v>1400</v>
      </c>
    </row>
    <row r="146" spans="1:17" x14ac:dyDescent="0.25">
      <c r="A146" s="12">
        <v>146</v>
      </c>
      <c r="B146" s="11" t="s">
        <v>1411</v>
      </c>
      <c r="C146" s="11" t="s">
        <v>1412</v>
      </c>
      <c r="D146" s="11" t="s">
        <v>31</v>
      </c>
      <c r="E146" s="11"/>
      <c r="F146" s="11" t="s">
        <v>15</v>
      </c>
      <c r="G146" s="11"/>
      <c r="H146" s="11"/>
      <c r="I146" s="11" t="s">
        <v>1413</v>
      </c>
      <c r="J146" s="11">
        <v>2253525615</v>
      </c>
      <c r="K146" s="11">
        <v>2253525616</v>
      </c>
      <c r="L146" s="11"/>
      <c r="M146" s="11"/>
      <c r="N146" s="10" t="s">
        <v>1414</v>
      </c>
      <c r="O146" s="11" t="s">
        <v>1415</v>
      </c>
      <c r="P146" s="11" t="s">
        <v>1416</v>
      </c>
      <c r="Q146" s="11" t="s">
        <v>1417</v>
      </c>
    </row>
    <row r="147" spans="1:17" s="31" customFormat="1" x14ac:dyDescent="0.25">
      <c r="A147" s="29">
        <v>147</v>
      </c>
      <c r="B147" s="30" t="s">
        <v>1418</v>
      </c>
      <c r="C147" s="30" t="s">
        <v>1693</v>
      </c>
      <c r="D147" s="30">
        <v>106384966</v>
      </c>
      <c r="E147" s="30"/>
      <c r="F147" s="30" t="s">
        <v>15</v>
      </c>
      <c r="G147" s="30"/>
      <c r="H147" s="30"/>
      <c r="I147" s="30" t="s">
        <v>1419</v>
      </c>
      <c r="J147" s="30" t="s">
        <v>1420</v>
      </c>
      <c r="K147" s="30">
        <v>2437349565</v>
      </c>
      <c r="L147" s="11" t="s">
        <v>1784</v>
      </c>
      <c r="M147" s="30" t="s">
        <v>1421</v>
      </c>
      <c r="N147" s="30" t="s">
        <v>1422</v>
      </c>
      <c r="O147" s="30" t="s">
        <v>1423</v>
      </c>
      <c r="P147" s="30" t="s">
        <v>1419</v>
      </c>
      <c r="Q147" s="30" t="s">
        <v>1424</v>
      </c>
    </row>
    <row r="148" spans="1:17" x14ac:dyDescent="0.25">
      <c r="A148" s="12">
        <v>148</v>
      </c>
      <c r="B148" s="11" t="s">
        <v>1425</v>
      </c>
      <c r="C148" s="11" t="s">
        <v>1426</v>
      </c>
      <c r="D148" s="11" t="s">
        <v>31</v>
      </c>
      <c r="E148" s="11"/>
      <c r="F148" s="11" t="s">
        <v>15</v>
      </c>
      <c r="G148" s="11"/>
      <c r="H148" s="11"/>
      <c r="I148" s="11" t="s">
        <v>1427</v>
      </c>
      <c r="J148" s="11" t="s">
        <v>1428</v>
      </c>
      <c r="K148" s="11" t="s">
        <v>31</v>
      </c>
      <c r="L148" s="11" t="s">
        <v>1798</v>
      </c>
      <c r="M148" s="11" t="s">
        <v>1816</v>
      </c>
      <c r="N148" s="10" t="s">
        <v>2226</v>
      </c>
      <c r="O148" s="11" t="s">
        <v>1430</v>
      </c>
      <c r="P148" s="11" t="s">
        <v>1431</v>
      </c>
      <c r="Q148" s="11" t="s">
        <v>1432</v>
      </c>
    </row>
    <row r="149" spans="1:17" x14ac:dyDescent="0.25">
      <c r="A149" s="12">
        <v>149</v>
      </c>
      <c r="B149" s="11" t="s">
        <v>1433</v>
      </c>
      <c r="C149" s="11" t="s">
        <v>1692</v>
      </c>
      <c r="D149" s="11" t="s">
        <v>31</v>
      </c>
      <c r="E149" s="11"/>
      <c r="F149" s="11" t="s">
        <v>15</v>
      </c>
      <c r="G149" s="11"/>
      <c r="H149" s="11"/>
      <c r="I149" s="11" t="s">
        <v>1434</v>
      </c>
      <c r="J149" s="11" t="s">
        <v>1435</v>
      </c>
      <c r="K149" s="11" t="s">
        <v>31</v>
      </c>
      <c r="L149" s="11" t="s">
        <v>1784</v>
      </c>
      <c r="M149" s="11" t="s">
        <v>2227</v>
      </c>
      <c r="N149" s="10" t="s">
        <v>2228</v>
      </c>
      <c r="O149" s="11" t="s">
        <v>1437</v>
      </c>
      <c r="P149" s="11" t="s">
        <v>1438</v>
      </c>
      <c r="Q149" s="11" t="s">
        <v>2097</v>
      </c>
    </row>
    <row r="150" spans="1:17" x14ac:dyDescent="0.25">
      <c r="A150" s="12">
        <v>150</v>
      </c>
      <c r="B150" s="11" t="s">
        <v>1439</v>
      </c>
      <c r="C150" s="11" t="s">
        <v>1691</v>
      </c>
      <c r="D150" s="11">
        <v>106207565</v>
      </c>
      <c r="E150" s="11"/>
      <c r="F150" s="11" t="s">
        <v>15</v>
      </c>
      <c r="G150" s="11"/>
      <c r="H150" s="11"/>
      <c r="I150" s="11" t="s">
        <v>1440</v>
      </c>
      <c r="J150" s="11">
        <v>918188606</v>
      </c>
      <c r="K150" s="11" t="s">
        <v>31</v>
      </c>
      <c r="L150" s="11" t="s">
        <v>1784</v>
      </c>
      <c r="M150" s="11" t="s">
        <v>1793</v>
      </c>
      <c r="N150" s="10" t="s">
        <v>1441</v>
      </c>
      <c r="O150" s="11" t="s">
        <v>1442</v>
      </c>
      <c r="P150" s="11" t="s">
        <v>1443</v>
      </c>
      <c r="Q150" s="11" t="s">
        <v>1444</v>
      </c>
    </row>
    <row r="151" spans="1:17" s="31" customFormat="1" x14ac:dyDescent="0.25">
      <c r="A151" s="29">
        <v>151</v>
      </c>
      <c r="B151" s="30" t="s">
        <v>1445</v>
      </c>
      <c r="C151" s="30" t="s">
        <v>1446</v>
      </c>
      <c r="D151" s="30" t="s">
        <v>31</v>
      </c>
      <c r="E151" s="32" t="s">
        <v>1773</v>
      </c>
      <c r="F151" s="30" t="s">
        <v>15</v>
      </c>
      <c r="G151" s="30" t="s">
        <v>645</v>
      </c>
      <c r="H151" s="30" t="s">
        <v>1447</v>
      </c>
      <c r="I151" s="30" t="s">
        <v>1448</v>
      </c>
      <c r="J151" s="30"/>
      <c r="K151" s="30" t="s">
        <v>1449</v>
      </c>
      <c r="L151" s="11" t="s">
        <v>1784</v>
      </c>
      <c r="M151" s="30" t="s">
        <v>1450</v>
      </c>
      <c r="N151" s="30" t="s">
        <v>1451</v>
      </c>
      <c r="O151" s="30" t="s">
        <v>1452</v>
      </c>
      <c r="P151" s="30" t="s">
        <v>1453</v>
      </c>
      <c r="Q151" s="30" t="s">
        <v>1452</v>
      </c>
    </row>
    <row r="152" spans="1:17" x14ac:dyDescent="0.25">
      <c r="A152" s="12">
        <v>152</v>
      </c>
      <c r="B152" s="11" t="s">
        <v>1454</v>
      </c>
      <c r="C152" s="11" t="s">
        <v>1690</v>
      </c>
      <c r="D152" s="11">
        <v>106649281</v>
      </c>
      <c r="E152" s="11"/>
      <c r="F152" s="11" t="s">
        <v>15</v>
      </c>
      <c r="G152" s="11"/>
      <c r="H152" s="11"/>
      <c r="I152" s="11" t="s">
        <v>1455</v>
      </c>
      <c r="J152" s="11" t="s">
        <v>1456</v>
      </c>
      <c r="K152" s="11" t="s">
        <v>31</v>
      </c>
      <c r="L152" s="11" t="s">
        <v>1784</v>
      </c>
      <c r="M152" s="11" t="s">
        <v>1457</v>
      </c>
      <c r="N152" s="10" t="s">
        <v>1458</v>
      </c>
      <c r="O152" s="11" t="s">
        <v>1459</v>
      </c>
      <c r="P152" s="11" t="s">
        <v>1460</v>
      </c>
      <c r="Q152" s="11" t="s">
        <v>1461</v>
      </c>
    </row>
    <row r="153" spans="1:17" x14ac:dyDescent="0.25">
      <c r="A153" s="12">
        <v>153</v>
      </c>
      <c r="B153" s="11" t="s">
        <v>1469</v>
      </c>
      <c r="C153" s="11" t="s">
        <v>1470</v>
      </c>
      <c r="D153" s="11">
        <v>104863508</v>
      </c>
      <c r="E153" s="11"/>
      <c r="F153" s="11" t="s">
        <v>15</v>
      </c>
      <c r="G153" s="11"/>
      <c r="H153" s="11"/>
      <c r="I153" s="11" t="s">
        <v>1471</v>
      </c>
      <c r="J153" s="11" t="s">
        <v>1472</v>
      </c>
      <c r="K153" s="11" t="s">
        <v>31</v>
      </c>
      <c r="L153" s="11" t="s">
        <v>1798</v>
      </c>
      <c r="M153" s="11" t="s">
        <v>1829</v>
      </c>
      <c r="N153" s="10" t="s">
        <v>1473</v>
      </c>
      <c r="O153" s="11" t="s">
        <v>1474</v>
      </c>
      <c r="P153" s="11" t="s">
        <v>1475</v>
      </c>
      <c r="Q153" s="11" t="s">
        <v>2098</v>
      </c>
    </row>
    <row r="154" spans="1:17" x14ac:dyDescent="0.25">
      <c r="A154" s="12">
        <v>154</v>
      </c>
      <c r="B154" s="11" t="s">
        <v>1494</v>
      </c>
      <c r="C154" s="11" t="s">
        <v>1689</v>
      </c>
      <c r="D154" s="11">
        <v>312975072</v>
      </c>
      <c r="E154" s="11"/>
      <c r="F154" s="11" t="s">
        <v>15</v>
      </c>
      <c r="G154" s="11"/>
      <c r="H154" s="11"/>
      <c r="I154" s="11" t="s">
        <v>1495</v>
      </c>
      <c r="J154" s="11" t="s">
        <v>1496</v>
      </c>
      <c r="K154" s="11" t="s">
        <v>31</v>
      </c>
      <c r="L154" s="11" t="s">
        <v>1798</v>
      </c>
      <c r="M154" s="11" t="s">
        <v>2230</v>
      </c>
      <c r="N154" s="10" t="s">
        <v>2229</v>
      </c>
      <c r="O154" s="11" t="s">
        <v>1498</v>
      </c>
      <c r="P154" s="11" t="s">
        <v>1499</v>
      </c>
      <c r="Q154" s="11" t="s">
        <v>1500</v>
      </c>
    </row>
    <row r="155" spans="1:17" x14ac:dyDescent="0.25">
      <c r="A155" s="12">
        <v>155</v>
      </c>
      <c r="B155" s="11" t="s">
        <v>1064</v>
      </c>
      <c r="C155" s="11" t="s">
        <v>1065</v>
      </c>
      <c r="D155" s="11" t="s">
        <v>31</v>
      </c>
      <c r="E155" s="11"/>
      <c r="F155" s="11" t="s">
        <v>15</v>
      </c>
      <c r="G155" s="11"/>
      <c r="H155" s="11"/>
      <c r="I155" s="11" t="s">
        <v>1066</v>
      </c>
      <c r="J155" s="11">
        <v>947311528</v>
      </c>
      <c r="K155" s="11" t="s">
        <v>31</v>
      </c>
      <c r="L155" s="11"/>
      <c r="M155" s="11"/>
      <c r="N155" s="10" t="s">
        <v>2231</v>
      </c>
      <c r="O155" s="11" t="s">
        <v>1067</v>
      </c>
      <c r="P155" s="11" t="s">
        <v>1068</v>
      </c>
      <c r="Q155" s="11" t="s">
        <v>1654</v>
      </c>
    </row>
    <row r="156" spans="1:17" s="31" customFormat="1" x14ac:dyDescent="0.25">
      <c r="A156" s="29">
        <v>156</v>
      </c>
      <c r="B156" s="30" t="s">
        <v>1501</v>
      </c>
      <c r="C156" s="30" t="s">
        <v>1688</v>
      </c>
      <c r="D156" s="30" t="s">
        <v>31</v>
      </c>
      <c r="E156" s="30"/>
      <c r="F156" s="30" t="s">
        <v>15</v>
      </c>
      <c r="G156" s="30"/>
      <c r="H156" s="30"/>
      <c r="I156" s="30" t="s">
        <v>1502</v>
      </c>
      <c r="J156" s="30">
        <v>975286575</v>
      </c>
      <c r="K156" s="30" t="s">
        <v>31</v>
      </c>
      <c r="L156" s="30" t="s">
        <v>1784</v>
      </c>
      <c r="M156" s="30" t="s">
        <v>1881</v>
      </c>
      <c r="N156" s="30" t="s">
        <v>1503</v>
      </c>
      <c r="O156" s="30" t="s">
        <v>1914</v>
      </c>
      <c r="P156" s="30" t="s">
        <v>1504</v>
      </c>
      <c r="Q156" s="30" t="s">
        <v>1505</v>
      </c>
    </row>
    <row r="157" spans="1:17" s="31" customFormat="1" x14ac:dyDescent="0.25">
      <c r="A157" s="29">
        <v>157</v>
      </c>
      <c r="B157" s="30" t="s">
        <v>1506</v>
      </c>
      <c r="C157" s="30" t="s">
        <v>1687</v>
      </c>
      <c r="D157" s="30" t="s">
        <v>31</v>
      </c>
      <c r="E157" s="30"/>
      <c r="F157" s="30" t="s">
        <v>15</v>
      </c>
      <c r="G157" s="30"/>
      <c r="H157" s="30"/>
      <c r="I157" s="30" t="s">
        <v>1507</v>
      </c>
      <c r="J157" s="30" t="s">
        <v>1508</v>
      </c>
      <c r="K157" s="30" t="s">
        <v>1509</v>
      </c>
      <c r="L157" s="30" t="s">
        <v>1784</v>
      </c>
      <c r="M157" s="30" t="s">
        <v>1882</v>
      </c>
      <c r="N157" s="30" t="s">
        <v>1510</v>
      </c>
      <c r="O157" s="30" t="s">
        <v>1511</v>
      </c>
      <c r="P157" s="30" t="s">
        <v>1507</v>
      </c>
      <c r="Q157" s="30" t="s">
        <v>1512</v>
      </c>
    </row>
    <row r="158" spans="1:17" s="31" customFormat="1" x14ac:dyDescent="0.25">
      <c r="A158" s="29">
        <v>158</v>
      </c>
      <c r="B158" s="30" t="s">
        <v>1513</v>
      </c>
      <c r="C158" s="30" t="s">
        <v>1714</v>
      </c>
      <c r="D158" s="30">
        <v>106457967</v>
      </c>
      <c r="E158" s="30"/>
      <c r="F158" s="30" t="s">
        <v>15</v>
      </c>
      <c r="G158" s="30"/>
      <c r="H158" s="30"/>
      <c r="I158" s="30" t="s">
        <v>1514</v>
      </c>
      <c r="J158" s="30">
        <v>963149301</v>
      </c>
      <c r="K158" s="30" t="s">
        <v>31</v>
      </c>
      <c r="L158" s="30" t="s">
        <v>1784</v>
      </c>
      <c r="M158" s="30" t="s">
        <v>1843</v>
      </c>
      <c r="N158" s="30" t="s">
        <v>1515</v>
      </c>
      <c r="O158" s="30" t="s">
        <v>1516</v>
      </c>
      <c r="P158" s="30" t="s">
        <v>1517</v>
      </c>
      <c r="Q158" s="30" t="s">
        <v>1518</v>
      </c>
    </row>
    <row r="159" spans="1:17" s="31" customFormat="1" x14ac:dyDescent="0.25">
      <c r="A159" s="29">
        <v>159</v>
      </c>
      <c r="B159" s="30" t="s">
        <v>1519</v>
      </c>
      <c r="C159" s="30" t="s">
        <v>1520</v>
      </c>
      <c r="D159" s="30" t="s">
        <v>31</v>
      </c>
      <c r="E159" s="30"/>
      <c r="F159" s="30" t="s">
        <v>15</v>
      </c>
      <c r="G159" s="30"/>
      <c r="H159" s="30"/>
      <c r="I159" s="30" t="s">
        <v>1521</v>
      </c>
      <c r="J159" s="30" t="s">
        <v>1522</v>
      </c>
      <c r="K159" s="30" t="s">
        <v>31</v>
      </c>
      <c r="L159" s="30" t="s">
        <v>1784</v>
      </c>
      <c r="M159" s="30" t="s">
        <v>1897</v>
      </c>
      <c r="N159" s="30" t="s">
        <v>1523</v>
      </c>
      <c r="O159" s="30" t="s">
        <v>1520</v>
      </c>
      <c r="P159" s="30" t="s">
        <v>1521</v>
      </c>
      <c r="Q159" s="30" t="s">
        <v>1524</v>
      </c>
    </row>
    <row r="160" spans="1:17" s="31" customFormat="1" x14ac:dyDescent="0.25">
      <c r="A160" s="29">
        <v>160</v>
      </c>
      <c r="B160" s="30" t="s">
        <v>1525</v>
      </c>
      <c r="C160" s="30" t="s">
        <v>1526</v>
      </c>
      <c r="D160" s="30" t="s">
        <v>31</v>
      </c>
      <c r="E160" s="30"/>
      <c r="F160" s="30" t="s">
        <v>15</v>
      </c>
      <c r="G160" s="30"/>
      <c r="H160" s="30"/>
      <c r="I160" s="30"/>
      <c r="J160" s="30" t="s">
        <v>31</v>
      </c>
      <c r="K160" s="30" t="s">
        <v>31</v>
      </c>
      <c r="L160" s="30"/>
      <c r="M160" s="30"/>
      <c r="N160" s="30"/>
      <c r="O160" s="30" t="s">
        <v>1527</v>
      </c>
      <c r="P160" s="30"/>
      <c r="Q160" s="37" t="s">
        <v>2130</v>
      </c>
    </row>
    <row r="161" spans="1:17" x14ac:dyDescent="0.25">
      <c r="A161" s="12">
        <v>161</v>
      </c>
      <c r="B161" s="11" t="s">
        <v>1534</v>
      </c>
      <c r="C161" s="11" t="s">
        <v>1686</v>
      </c>
      <c r="D161" s="11" t="s">
        <v>31</v>
      </c>
      <c r="E161" s="11" t="s">
        <v>31</v>
      </c>
      <c r="F161" s="11" t="s">
        <v>15</v>
      </c>
      <c r="G161" s="11"/>
      <c r="H161" s="11" t="s">
        <v>32</v>
      </c>
      <c r="I161" s="11" t="s">
        <v>1535</v>
      </c>
      <c r="J161" s="11" t="s">
        <v>1536</v>
      </c>
      <c r="K161" s="11" t="s">
        <v>31</v>
      </c>
      <c r="L161" s="11" t="s">
        <v>1784</v>
      </c>
      <c r="M161" s="11" t="s">
        <v>1859</v>
      </c>
      <c r="N161" s="10" t="s">
        <v>1537</v>
      </c>
      <c r="O161" s="11" t="s">
        <v>1915</v>
      </c>
      <c r="P161" s="11" t="s">
        <v>1538</v>
      </c>
      <c r="Q161" s="11" t="s">
        <v>1539</v>
      </c>
    </row>
    <row r="162" spans="1:17" s="31" customFormat="1" x14ac:dyDescent="0.25">
      <c r="A162" s="29">
        <v>162</v>
      </c>
      <c r="B162" s="30" t="s">
        <v>1540</v>
      </c>
      <c r="C162" s="30" t="s">
        <v>1715</v>
      </c>
      <c r="D162" s="30">
        <v>105449610</v>
      </c>
      <c r="E162" s="30"/>
      <c r="F162" s="30" t="s">
        <v>15</v>
      </c>
      <c r="G162" s="30"/>
      <c r="H162" s="30"/>
      <c r="I162" s="30" t="s">
        <v>1541</v>
      </c>
      <c r="J162" s="30">
        <v>987989514</v>
      </c>
      <c r="K162" s="30" t="s">
        <v>31</v>
      </c>
      <c r="L162" s="30" t="s">
        <v>1784</v>
      </c>
      <c r="M162" s="30" t="s">
        <v>1883</v>
      </c>
      <c r="N162" s="30" t="s">
        <v>1542</v>
      </c>
      <c r="O162" s="30" t="s">
        <v>1543</v>
      </c>
      <c r="P162" s="30" t="s">
        <v>1544</v>
      </c>
      <c r="Q162" s="30" t="s">
        <v>1545</v>
      </c>
    </row>
    <row r="163" spans="1:17" s="31" customFormat="1" x14ac:dyDescent="0.25">
      <c r="A163" s="29">
        <v>163</v>
      </c>
      <c r="B163" s="30" t="s">
        <v>1546</v>
      </c>
      <c r="C163" s="30" t="s">
        <v>1716</v>
      </c>
      <c r="D163" s="30">
        <v>106585662</v>
      </c>
      <c r="E163" s="30"/>
      <c r="F163" s="30" t="s">
        <v>15</v>
      </c>
      <c r="G163" s="30"/>
      <c r="H163" s="30"/>
      <c r="I163" s="30" t="s">
        <v>1547</v>
      </c>
      <c r="J163" s="30" t="s">
        <v>1548</v>
      </c>
      <c r="K163" s="30" t="s">
        <v>31</v>
      </c>
      <c r="L163" s="30" t="s">
        <v>1798</v>
      </c>
      <c r="M163" s="30" t="s">
        <v>1819</v>
      </c>
      <c r="N163" s="30" t="s">
        <v>1549</v>
      </c>
      <c r="O163" s="30" t="s">
        <v>1550</v>
      </c>
      <c r="P163" s="30" t="s">
        <v>1547</v>
      </c>
      <c r="Q163" s="30" t="s">
        <v>1551</v>
      </c>
    </row>
    <row r="164" spans="1:17" x14ac:dyDescent="0.25">
      <c r="A164" s="12">
        <v>164</v>
      </c>
      <c r="B164" s="11" t="s">
        <v>1552</v>
      </c>
      <c r="C164" s="11" t="s">
        <v>1553</v>
      </c>
      <c r="D164" s="11">
        <v>108967586</v>
      </c>
      <c r="E164" s="11" t="s">
        <v>31</v>
      </c>
      <c r="F164" s="11" t="s">
        <v>15</v>
      </c>
      <c r="G164" s="11"/>
      <c r="H164" s="11" t="s">
        <v>32</v>
      </c>
      <c r="I164" s="11" t="s">
        <v>1554</v>
      </c>
      <c r="J164" s="11" t="s">
        <v>1555</v>
      </c>
      <c r="K164" s="11" t="s">
        <v>31</v>
      </c>
      <c r="L164" s="11" t="s">
        <v>1784</v>
      </c>
      <c r="M164" s="11" t="s">
        <v>1835</v>
      </c>
      <c r="N164" s="10" t="s">
        <v>1556</v>
      </c>
      <c r="O164" s="11" t="s">
        <v>1557</v>
      </c>
      <c r="P164" s="11" t="s">
        <v>1558</v>
      </c>
      <c r="Q164" s="11" t="s">
        <v>1559</v>
      </c>
    </row>
    <row r="165" spans="1:17" s="31" customFormat="1" x14ac:dyDescent="0.25">
      <c r="A165" s="29">
        <v>165</v>
      </c>
      <c r="B165" s="30" t="s">
        <v>1560</v>
      </c>
      <c r="C165" s="30" t="s">
        <v>1717</v>
      </c>
      <c r="D165" s="30" t="s">
        <v>31</v>
      </c>
      <c r="E165" s="30"/>
      <c r="F165" s="30" t="s">
        <v>15</v>
      </c>
      <c r="G165" s="30"/>
      <c r="H165" s="30"/>
      <c r="I165" s="30" t="s">
        <v>1561</v>
      </c>
      <c r="J165" s="30" t="s">
        <v>1562</v>
      </c>
      <c r="K165" s="30" t="s">
        <v>31</v>
      </c>
      <c r="L165" s="30" t="s">
        <v>1798</v>
      </c>
      <c r="M165" s="30" t="s">
        <v>1820</v>
      </c>
      <c r="N165" s="30" t="s">
        <v>1563</v>
      </c>
      <c r="O165" s="30" t="s">
        <v>1564</v>
      </c>
      <c r="P165" s="30" t="s">
        <v>1565</v>
      </c>
      <c r="Q165" s="30" t="s">
        <v>1566</v>
      </c>
    </row>
    <row r="166" spans="1:17" s="31" customFormat="1" x14ac:dyDescent="0.25">
      <c r="A166" s="29">
        <v>166</v>
      </c>
      <c r="B166" s="30" t="s">
        <v>1613</v>
      </c>
      <c r="C166" s="30" t="s">
        <v>1685</v>
      </c>
      <c r="D166" s="30">
        <v>101300842</v>
      </c>
      <c r="E166" s="30"/>
      <c r="F166" s="30" t="s">
        <v>15</v>
      </c>
      <c r="G166" s="30"/>
      <c r="H166" s="30"/>
      <c r="I166" s="30" t="s">
        <v>1614</v>
      </c>
      <c r="J166" s="30" t="s">
        <v>1615</v>
      </c>
      <c r="K166" s="30" t="s">
        <v>1616</v>
      </c>
      <c r="L166" s="11" t="s">
        <v>1798</v>
      </c>
      <c r="M166" s="30" t="s">
        <v>1617</v>
      </c>
      <c r="N166" s="30" t="s">
        <v>1618</v>
      </c>
      <c r="O166" s="30" t="s">
        <v>1619</v>
      </c>
      <c r="P166" s="30" t="s">
        <v>1620</v>
      </c>
      <c r="Q166" s="30" t="s">
        <v>1655</v>
      </c>
    </row>
    <row r="167" spans="1:17" x14ac:dyDescent="0.25">
      <c r="A167" s="12">
        <v>167</v>
      </c>
      <c r="B167" s="11" t="s">
        <v>1573</v>
      </c>
      <c r="C167" s="11" t="s">
        <v>1719</v>
      </c>
      <c r="D167" s="11" t="s">
        <v>31</v>
      </c>
      <c r="E167" s="11" t="s">
        <v>31</v>
      </c>
      <c r="F167" s="11" t="s">
        <v>15</v>
      </c>
      <c r="G167" s="11"/>
      <c r="H167" s="11" t="s">
        <v>32</v>
      </c>
      <c r="I167" s="11" t="s">
        <v>1574</v>
      </c>
      <c r="J167" s="11">
        <v>981336188</v>
      </c>
      <c r="K167" s="11" t="s">
        <v>31</v>
      </c>
      <c r="L167" s="11" t="s">
        <v>1784</v>
      </c>
      <c r="M167" s="11" t="s">
        <v>1871</v>
      </c>
      <c r="N167" s="10" t="s">
        <v>1575</v>
      </c>
      <c r="O167" s="11" t="s">
        <v>1576</v>
      </c>
      <c r="P167" s="11" t="s">
        <v>1577</v>
      </c>
      <c r="Q167" s="11" t="s">
        <v>1578</v>
      </c>
    </row>
    <row r="168" spans="1:17" s="31" customFormat="1" x14ac:dyDescent="0.25">
      <c r="A168" s="29">
        <v>168</v>
      </c>
      <c r="B168" s="30" t="s">
        <v>1585</v>
      </c>
      <c r="C168" s="30" t="s">
        <v>1586</v>
      </c>
      <c r="D168" s="30" t="s">
        <v>31</v>
      </c>
      <c r="E168" s="30"/>
      <c r="F168" s="30" t="s">
        <v>15</v>
      </c>
      <c r="G168" s="30"/>
      <c r="H168" s="30"/>
      <c r="I168" s="30" t="s">
        <v>1587</v>
      </c>
      <c r="J168" s="30" t="s">
        <v>1588</v>
      </c>
      <c r="K168" s="30" t="s">
        <v>31</v>
      </c>
      <c r="L168" s="30" t="s">
        <v>1784</v>
      </c>
      <c r="M168" s="30" t="s">
        <v>1161</v>
      </c>
      <c r="N168" s="30" t="s">
        <v>1589</v>
      </c>
      <c r="O168" s="30" t="s">
        <v>1590</v>
      </c>
      <c r="P168" s="30" t="s">
        <v>1591</v>
      </c>
      <c r="Q168" s="30" t="s">
        <v>1592</v>
      </c>
    </row>
    <row r="169" spans="1:17" s="31" customFormat="1" x14ac:dyDescent="0.25">
      <c r="A169" s="29">
        <v>169</v>
      </c>
      <c r="B169" s="30" t="s">
        <v>1593</v>
      </c>
      <c r="C169" s="30" t="s">
        <v>1594</v>
      </c>
      <c r="D169" s="30" t="s">
        <v>31</v>
      </c>
      <c r="E169" s="30" t="s">
        <v>31</v>
      </c>
      <c r="F169" s="30" t="s">
        <v>15</v>
      </c>
      <c r="G169" s="30"/>
      <c r="H169" s="30" t="s">
        <v>32</v>
      </c>
      <c r="I169" s="30" t="s">
        <v>1595</v>
      </c>
      <c r="J169" s="30" t="s">
        <v>1596</v>
      </c>
      <c r="K169" s="30" t="s">
        <v>31</v>
      </c>
      <c r="L169" s="30" t="s">
        <v>1784</v>
      </c>
      <c r="M169" s="30" t="s">
        <v>1885</v>
      </c>
      <c r="N169" s="30" t="s">
        <v>1597</v>
      </c>
      <c r="O169" s="30" t="s">
        <v>1594</v>
      </c>
      <c r="P169" s="30" t="s">
        <v>1595</v>
      </c>
      <c r="Q169" s="30" t="s">
        <v>1598</v>
      </c>
    </row>
    <row r="170" spans="1:17" s="31" customFormat="1" x14ac:dyDescent="0.25">
      <c r="A170" s="29">
        <v>170</v>
      </c>
      <c r="B170" s="30" t="s">
        <v>1599</v>
      </c>
      <c r="C170" s="30" t="s">
        <v>1754</v>
      </c>
      <c r="D170" s="30" t="s">
        <v>31</v>
      </c>
      <c r="E170" s="30"/>
      <c r="F170" s="30" t="s">
        <v>15</v>
      </c>
      <c r="G170" s="30"/>
      <c r="H170" s="30"/>
      <c r="I170" s="30" t="s">
        <v>1601</v>
      </c>
      <c r="J170" s="30" t="s">
        <v>31</v>
      </c>
      <c r="K170" s="30" t="s">
        <v>31</v>
      </c>
      <c r="L170" s="30" t="s">
        <v>1784</v>
      </c>
      <c r="M170" s="30" t="s">
        <v>1886</v>
      </c>
      <c r="N170" s="30" t="s">
        <v>1602</v>
      </c>
      <c r="O170" s="30" t="s">
        <v>1754</v>
      </c>
      <c r="P170" s="30"/>
      <c r="Q170" s="30" t="s">
        <v>1600</v>
      </c>
    </row>
    <row r="171" spans="1:17" x14ac:dyDescent="0.25">
      <c r="A171" s="12">
        <v>171</v>
      </c>
      <c r="B171" s="11" t="s">
        <v>1292</v>
      </c>
      <c r="C171" s="11" t="s">
        <v>1293</v>
      </c>
      <c r="D171" s="11">
        <v>500597514</v>
      </c>
      <c r="E171" s="11"/>
      <c r="F171" s="11" t="s">
        <v>15</v>
      </c>
      <c r="G171" s="11"/>
      <c r="H171" s="11"/>
      <c r="I171" s="11" t="s">
        <v>1294</v>
      </c>
      <c r="J171" s="11" t="s">
        <v>1295</v>
      </c>
      <c r="K171" s="11" t="s">
        <v>1296</v>
      </c>
      <c r="L171" s="11" t="s">
        <v>1798</v>
      </c>
      <c r="M171" s="11" t="s">
        <v>1297</v>
      </c>
      <c r="N171" s="10" t="s">
        <v>1298</v>
      </c>
      <c r="O171" s="11" t="s">
        <v>1299</v>
      </c>
      <c r="P171" s="11" t="s">
        <v>1300</v>
      </c>
      <c r="Q171" s="11" t="s">
        <v>1301</v>
      </c>
    </row>
    <row r="172" spans="1:17" s="31" customFormat="1" x14ac:dyDescent="0.25">
      <c r="A172" s="29">
        <v>172</v>
      </c>
      <c r="B172" s="30" t="s">
        <v>1621</v>
      </c>
      <c r="C172" s="30" t="s">
        <v>1684</v>
      </c>
      <c r="D172" s="30">
        <v>315459414</v>
      </c>
      <c r="E172" s="30"/>
      <c r="F172" s="30" t="s">
        <v>15</v>
      </c>
      <c r="G172" s="30"/>
      <c r="H172" s="30"/>
      <c r="I172" s="30" t="s">
        <v>1622</v>
      </c>
      <c r="J172" s="30" t="s">
        <v>1623</v>
      </c>
      <c r="K172" s="30" t="s">
        <v>31</v>
      </c>
      <c r="L172" s="11" t="s">
        <v>1798</v>
      </c>
      <c r="M172" s="30" t="s">
        <v>1624</v>
      </c>
      <c r="N172" s="30" t="s">
        <v>1625</v>
      </c>
      <c r="O172" s="30" t="s">
        <v>1626</v>
      </c>
      <c r="P172" s="30" t="s">
        <v>1627</v>
      </c>
      <c r="Q172" s="30" t="s">
        <v>1628</v>
      </c>
    </row>
    <row r="173" spans="1:17" x14ac:dyDescent="0.25">
      <c r="A173" s="12">
        <v>173</v>
      </c>
      <c r="B173" s="11" t="s">
        <v>1629</v>
      </c>
      <c r="C173" s="11" t="s">
        <v>1722</v>
      </c>
      <c r="D173" s="11">
        <v>108522923</v>
      </c>
      <c r="E173" s="11"/>
      <c r="F173" s="11" t="s">
        <v>15</v>
      </c>
      <c r="G173" s="11"/>
      <c r="H173" s="11"/>
      <c r="I173" s="11" t="s">
        <v>1630</v>
      </c>
      <c r="J173" s="11" t="s">
        <v>1631</v>
      </c>
      <c r="K173" s="11" t="s">
        <v>31</v>
      </c>
      <c r="L173" s="11" t="s">
        <v>1784</v>
      </c>
      <c r="M173" s="11" t="s">
        <v>1888</v>
      </c>
      <c r="N173" s="10" t="s">
        <v>1632</v>
      </c>
      <c r="O173" s="11" t="s">
        <v>1633</v>
      </c>
      <c r="P173" s="11" t="s">
        <v>1634</v>
      </c>
      <c r="Q173" s="11" t="s">
        <v>2123</v>
      </c>
    </row>
    <row r="174" spans="1:17" s="31" customFormat="1" x14ac:dyDescent="0.25">
      <c r="A174" s="29">
        <v>174</v>
      </c>
      <c r="B174" s="30" t="s">
        <v>1635</v>
      </c>
      <c r="C174" s="30" t="s">
        <v>2124</v>
      </c>
      <c r="D174" s="30" t="s">
        <v>31</v>
      </c>
      <c r="E174" s="30"/>
      <c r="F174" s="30" t="s">
        <v>15</v>
      </c>
      <c r="G174" s="30"/>
      <c r="H174" s="30"/>
      <c r="I174" s="30" t="s">
        <v>1636</v>
      </c>
      <c r="J174" s="30" t="s">
        <v>1193</v>
      </c>
      <c r="K174" s="30" t="s">
        <v>31</v>
      </c>
      <c r="L174" s="30" t="s">
        <v>1798</v>
      </c>
      <c r="M174" s="30" t="s">
        <v>1812</v>
      </c>
      <c r="N174" s="10" t="s">
        <v>1194</v>
      </c>
      <c r="O174" s="30" t="s">
        <v>1637</v>
      </c>
      <c r="P174" s="30" t="s">
        <v>1638</v>
      </c>
      <c r="Q174" s="30" t="s">
        <v>1639</v>
      </c>
    </row>
    <row r="175" spans="1:17" x14ac:dyDescent="0.25">
      <c r="A175" s="12">
        <v>175</v>
      </c>
      <c r="B175" s="11" t="s">
        <v>1640</v>
      </c>
      <c r="C175" s="11" t="s">
        <v>1723</v>
      </c>
      <c r="D175" s="11">
        <v>107376326</v>
      </c>
      <c r="E175" s="11"/>
      <c r="F175" s="11" t="s">
        <v>15</v>
      </c>
      <c r="G175" s="11"/>
      <c r="H175" s="11"/>
      <c r="I175" s="11" t="s">
        <v>1641</v>
      </c>
      <c r="J175" s="11" t="s">
        <v>1642</v>
      </c>
      <c r="K175" s="11" t="s">
        <v>1643</v>
      </c>
      <c r="L175" s="11" t="s">
        <v>1784</v>
      </c>
      <c r="M175" s="11" t="s">
        <v>1898</v>
      </c>
      <c r="N175" s="10" t="s">
        <v>1644</v>
      </c>
      <c r="O175" s="11" t="s">
        <v>1645</v>
      </c>
      <c r="P175" s="11" t="s">
        <v>1646</v>
      </c>
      <c r="Q175" s="11" t="s">
        <v>2125</v>
      </c>
    </row>
  </sheetData>
  <autoFilter ref="A1:Q175"/>
  <conditionalFormatting sqref="Q161:Q1048576 Q40:Q44 Q23:Q36 Q1:Q21 Q46:Q116 Q145:Q159 Q38 Q118:Q143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1"/>
  <sheetViews>
    <sheetView topLeftCell="A55" zoomScale="84" zoomScaleNormal="84" workbookViewId="0">
      <selection activeCell="C66" sqref="C66"/>
    </sheetView>
  </sheetViews>
  <sheetFormatPr defaultRowHeight="15" x14ac:dyDescent="0.25"/>
  <cols>
    <col min="2" max="2" width="9.85546875" bestFit="1" customWidth="1"/>
    <col min="3" max="3" width="77.85546875" bestFit="1" customWidth="1"/>
    <col min="4" max="4" width="17" hidden="1" customWidth="1"/>
    <col min="5" max="5" width="17.5703125" hidden="1" customWidth="1"/>
    <col min="6" max="6" width="16.140625" hidden="1" customWidth="1"/>
    <col min="7" max="7" width="39.7109375" hidden="1" customWidth="1"/>
    <col min="8" max="8" width="31.7109375" hidden="1" customWidth="1"/>
    <col min="9" max="9" width="102.28515625" customWidth="1"/>
    <col min="10" max="10" width="25.42578125" customWidth="1"/>
    <col min="11" max="11" width="33" customWidth="1"/>
    <col min="12" max="12" width="7.140625" customWidth="1"/>
    <col min="13" max="13" width="30.7109375" customWidth="1"/>
    <col min="14" max="14" width="38" customWidth="1"/>
    <col min="15" max="15" width="72.140625" customWidth="1"/>
    <col min="16" max="16" width="105" customWidth="1"/>
    <col min="17" max="17" width="43.28515625" bestFit="1" customWidth="1"/>
  </cols>
  <sheetData>
    <row r="1" spans="1:17" x14ac:dyDescent="0.25">
      <c r="A1" t="s">
        <v>1922</v>
      </c>
      <c r="B1" s="1" t="s">
        <v>1656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1783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 x14ac:dyDescent="0.25">
      <c r="A2" s="3">
        <f>VLOOKUP(Q2,Sheet1!$A$2:$B$86,2,FALSE)</f>
        <v>86</v>
      </c>
      <c r="B2" s="4" t="s">
        <v>14</v>
      </c>
      <c r="C2" s="4" t="s">
        <v>1743</v>
      </c>
      <c r="D2" s="4">
        <v>76543210</v>
      </c>
      <c r="E2" s="4">
        <v>465321897</v>
      </c>
      <c r="F2" s="4" t="s">
        <v>15</v>
      </c>
      <c r="G2" s="4" t="s">
        <v>195</v>
      </c>
      <c r="H2" s="4" t="s">
        <v>16</v>
      </c>
      <c r="I2" s="4" t="s">
        <v>17</v>
      </c>
      <c r="J2" s="4">
        <v>412365489</v>
      </c>
      <c r="K2" s="4">
        <v>4136597456</v>
      </c>
      <c r="L2" s="4" t="s">
        <v>1784</v>
      </c>
      <c r="M2" s="4" t="s">
        <v>1833</v>
      </c>
      <c r="N2" s="4" t="s">
        <v>18</v>
      </c>
      <c r="O2" s="4" t="s">
        <v>19</v>
      </c>
      <c r="P2" s="4" t="s">
        <v>20</v>
      </c>
      <c r="Q2" s="3" t="s">
        <v>2044</v>
      </c>
    </row>
    <row r="3" spans="1:17" x14ac:dyDescent="0.25">
      <c r="A3" s="3" t="e">
        <f>VLOOKUP(Q3,Sheet1!$A$2:$B$86,2,FALSE)</f>
        <v>#N/A</v>
      </c>
      <c r="B3" s="4" t="s">
        <v>21</v>
      </c>
      <c r="C3" s="4" t="s">
        <v>22</v>
      </c>
      <c r="D3" s="4">
        <v>2132546987</v>
      </c>
      <c r="E3" s="4">
        <v>323654897</v>
      </c>
      <c r="F3" s="4" t="s">
        <v>23</v>
      </c>
      <c r="G3" s="4" t="s">
        <v>195</v>
      </c>
      <c r="H3" s="4" t="s">
        <v>24</v>
      </c>
      <c r="I3" s="4" t="s">
        <v>25</v>
      </c>
      <c r="J3" s="4">
        <v>4386541236</v>
      </c>
      <c r="K3" s="4">
        <v>455779210</v>
      </c>
      <c r="L3" s="4" t="s">
        <v>1784</v>
      </c>
      <c r="M3" s="4" t="s">
        <v>1834</v>
      </c>
      <c r="N3" s="4" t="s">
        <v>26</v>
      </c>
      <c r="O3" s="4" t="s">
        <v>27</v>
      </c>
      <c r="P3" s="4" t="s">
        <v>28</v>
      </c>
      <c r="Q3" s="4" t="s">
        <v>2045</v>
      </c>
    </row>
    <row r="4" spans="1:17" x14ac:dyDescent="0.25">
      <c r="A4" s="3" t="e">
        <f>VLOOKUP(Q4,Sheet1!$A$2:$B$86,2,FALSE)</f>
        <v>#N/A</v>
      </c>
      <c r="B4" s="4" t="s">
        <v>29</v>
      </c>
      <c r="C4" s="4" t="s">
        <v>30</v>
      </c>
      <c r="D4" s="4">
        <v>106003931</v>
      </c>
      <c r="E4" s="4" t="s">
        <v>31</v>
      </c>
      <c r="F4" s="4" t="s">
        <v>15</v>
      </c>
      <c r="G4" s="4"/>
      <c r="H4" s="4" t="s">
        <v>32</v>
      </c>
      <c r="I4" s="4" t="s">
        <v>33</v>
      </c>
      <c r="J4" s="4">
        <v>437894488</v>
      </c>
      <c r="K4" s="4">
        <v>437894488</v>
      </c>
      <c r="L4" s="4" t="s">
        <v>1784</v>
      </c>
      <c r="M4" s="4" t="s">
        <v>1889</v>
      </c>
      <c r="N4" s="4" t="s">
        <v>34</v>
      </c>
      <c r="O4" s="4" t="s">
        <v>35</v>
      </c>
      <c r="P4" s="4" t="s">
        <v>36</v>
      </c>
      <c r="Q4" s="4" t="s">
        <v>37</v>
      </c>
    </row>
    <row r="5" spans="1:17" x14ac:dyDescent="0.25">
      <c r="A5" s="3" t="e">
        <f>VLOOKUP(Q5,Sheet1!$A$2:$B$86,2,FALSE)</f>
        <v>#N/A</v>
      </c>
      <c r="B5" s="4" t="s">
        <v>38</v>
      </c>
      <c r="C5" s="4" t="s">
        <v>39</v>
      </c>
      <c r="D5" s="4" t="s">
        <v>31</v>
      </c>
      <c r="E5" s="4" t="s">
        <v>31</v>
      </c>
      <c r="F5" s="4" t="s">
        <v>15</v>
      </c>
      <c r="G5" s="4" t="s">
        <v>32</v>
      </c>
      <c r="H5" s="4" t="s">
        <v>32</v>
      </c>
      <c r="I5" s="4" t="s">
        <v>40</v>
      </c>
      <c r="J5" s="4">
        <v>439687150</v>
      </c>
      <c r="K5" s="4">
        <v>439687150</v>
      </c>
      <c r="L5" s="4" t="s">
        <v>1784</v>
      </c>
      <c r="M5" s="4" t="s">
        <v>1890</v>
      </c>
      <c r="N5" s="4" t="s">
        <v>41</v>
      </c>
      <c r="O5" s="4" t="s">
        <v>42</v>
      </c>
      <c r="P5" s="4" t="s">
        <v>43</v>
      </c>
      <c r="Q5" s="4" t="s">
        <v>2046</v>
      </c>
    </row>
    <row r="6" spans="1:17" x14ac:dyDescent="0.25">
      <c r="A6" s="3" t="e">
        <f>VLOOKUP(Q6,Sheet1!$A$2:$B$86,2,FALSE)</f>
        <v>#N/A</v>
      </c>
      <c r="B6" s="4" t="s">
        <v>44</v>
      </c>
      <c r="C6" s="4" t="s">
        <v>45</v>
      </c>
      <c r="D6" s="4" t="s">
        <v>31</v>
      </c>
      <c r="E6" s="4" t="s">
        <v>46</v>
      </c>
      <c r="F6" s="4" t="s">
        <v>47</v>
      </c>
      <c r="G6" s="4" t="s">
        <v>48</v>
      </c>
      <c r="H6" s="4" t="s">
        <v>49</v>
      </c>
      <c r="I6" s="4" t="s">
        <v>50</v>
      </c>
      <c r="J6" s="4" t="s">
        <v>31</v>
      </c>
      <c r="K6" s="4" t="s">
        <v>31</v>
      </c>
      <c r="L6" s="4"/>
      <c r="M6" s="4" t="s">
        <v>51</v>
      </c>
      <c r="N6" s="4" t="s">
        <v>52</v>
      </c>
      <c r="O6" s="4" t="s">
        <v>53</v>
      </c>
      <c r="P6" s="4" t="s">
        <v>54</v>
      </c>
      <c r="Q6" s="4" t="s">
        <v>45</v>
      </c>
    </row>
    <row r="7" spans="1:17" x14ac:dyDescent="0.25">
      <c r="A7">
        <f>VLOOKUP(Q7,Sheet1!$A$2:$B$86,2,FALSE)</f>
        <v>50</v>
      </c>
      <c r="B7" s="1" t="s">
        <v>55</v>
      </c>
      <c r="C7" s="1" t="s">
        <v>56</v>
      </c>
      <c r="D7" s="1" t="s">
        <v>31</v>
      </c>
      <c r="E7" s="1" t="s">
        <v>31</v>
      </c>
      <c r="F7" s="1" t="s">
        <v>47</v>
      </c>
      <c r="G7" s="1"/>
      <c r="H7" s="1" t="s">
        <v>32</v>
      </c>
      <c r="I7" s="1" t="s">
        <v>57</v>
      </c>
      <c r="J7" s="1" t="s">
        <v>58</v>
      </c>
      <c r="K7" s="1" t="s">
        <v>59</v>
      </c>
      <c r="L7" s="1" t="s">
        <v>1784</v>
      </c>
      <c r="M7" s="1" t="s">
        <v>1835</v>
      </c>
      <c r="N7" s="1" t="s">
        <v>60</v>
      </c>
      <c r="O7" s="1" t="s">
        <v>61</v>
      </c>
      <c r="P7" s="1" t="s">
        <v>62</v>
      </c>
      <c r="Q7" s="1" t="s">
        <v>63</v>
      </c>
    </row>
    <row r="8" spans="1:17" x14ac:dyDescent="0.25">
      <c r="A8" t="e">
        <f>VLOOKUP(Q8,Sheet1!$A$2:$B$86,2,FALSE)</f>
        <v>#N/A</v>
      </c>
      <c r="B8" s="1" t="s">
        <v>64</v>
      </c>
      <c r="C8" s="1" t="s">
        <v>65</v>
      </c>
      <c r="D8" s="1"/>
      <c r="E8" s="2" t="s">
        <v>1777</v>
      </c>
      <c r="F8" s="1" t="s">
        <v>15</v>
      </c>
      <c r="G8" s="1" t="s">
        <v>1757</v>
      </c>
      <c r="H8" s="1" t="s">
        <v>66</v>
      </c>
      <c r="I8" s="1" t="s">
        <v>67</v>
      </c>
      <c r="J8" s="1" t="s">
        <v>68</v>
      </c>
      <c r="K8" s="1" t="s">
        <v>69</v>
      </c>
      <c r="L8" s="1" t="s">
        <v>1784</v>
      </c>
      <c r="M8" s="1" t="s">
        <v>1836</v>
      </c>
      <c r="N8" s="1" t="s">
        <v>70</v>
      </c>
      <c r="O8" s="1" t="s">
        <v>71</v>
      </c>
      <c r="P8" s="1" t="s">
        <v>72</v>
      </c>
      <c r="Q8" s="1" t="s">
        <v>73</v>
      </c>
    </row>
    <row r="9" spans="1:17" x14ac:dyDescent="0.25">
      <c r="A9" s="3">
        <f>VLOOKUP(Q9,Sheet1!$A$2:$B$86,2,FALSE)</f>
        <v>70</v>
      </c>
      <c r="B9" s="4" t="s">
        <v>74</v>
      </c>
      <c r="C9" s="4" t="s">
        <v>75</v>
      </c>
      <c r="D9" s="4"/>
      <c r="E9" s="4"/>
      <c r="F9" s="4" t="s">
        <v>15</v>
      </c>
      <c r="G9" s="4"/>
      <c r="H9" s="4"/>
      <c r="I9" s="4" t="s">
        <v>76</v>
      </c>
      <c r="J9" s="4">
        <v>11111111</v>
      </c>
      <c r="K9" s="4">
        <v>11111111</v>
      </c>
      <c r="L9" s="4" t="s">
        <v>1784</v>
      </c>
      <c r="M9" s="4" t="s">
        <v>77</v>
      </c>
      <c r="N9" s="4" t="s">
        <v>78</v>
      </c>
      <c r="O9" s="4" t="s">
        <v>75</v>
      </c>
      <c r="P9" s="4" t="s">
        <v>79</v>
      </c>
      <c r="Q9" s="3" t="s">
        <v>2014</v>
      </c>
    </row>
    <row r="10" spans="1:17" x14ac:dyDescent="0.25">
      <c r="A10" s="3" t="e">
        <f>VLOOKUP(Q10,Sheet1!$A$2:$B$86,2,FALSE)</f>
        <v>#N/A</v>
      </c>
      <c r="B10" s="4" t="s">
        <v>80</v>
      </c>
      <c r="C10" s="4" t="s">
        <v>81</v>
      </c>
      <c r="D10" s="4">
        <v>13136563124</v>
      </c>
      <c r="E10" s="5" t="s">
        <v>1778</v>
      </c>
      <c r="F10" s="4" t="s">
        <v>15</v>
      </c>
      <c r="G10" s="4" t="s">
        <v>195</v>
      </c>
      <c r="H10" s="4" t="s">
        <v>32</v>
      </c>
      <c r="I10" s="4" t="s">
        <v>82</v>
      </c>
      <c r="J10" s="4" t="s">
        <v>31</v>
      </c>
      <c r="K10" s="4" t="s">
        <v>31</v>
      </c>
      <c r="L10" s="4"/>
      <c r="M10" s="4" t="s">
        <v>32</v>
      </c>
      <c r="N10" s="4" t="s">
        <v>41</v>
      </c>
      <c r="O10" s="4" t="s">
        <v>83</v>
      </c>
      <c r="P10" s="4" t="s">
        <v>84</v>
      </c>
      <c r="Q10" s="4" t="s">
        <v>2047</v>
      </c>
    </row>
    <row r="11" spans="1:17" x14ac:dyDescent="0.25">
      <c r="A11" s="3" t="e">
        <f>VLOOKUP(Q11,Sheet1!$A$2:$B$86,2,FALSE)</f>
        <v>#N/A</v>
      </c>
      <c r="B11" s="4" t="s">
        <v>85</v>
      </c>
      <c r="C11" s="4" t="s">
        <v>1744</v>
      </c>
      <c r="D11" s="4">
        <v>123456789</v>
      </c>
      <c r="E11" s="5" t="s">
        <v>1779</v>
      </c>
      <c r="F11" s="4" t="s">
        <v>15</v>
      </c>
      <c r="G11" s="4" t="s">
        <v>645</v>
      </c>
      <c r="H11" s="4" t="s">
        <v>1771</v>
      </c>
      <c r="I11" s="4" t="s">
        <v>86</v>
      </c>
      <c r="J11" s="4">
        <v>902646556</v>
      </c>
      <c r="K11" s="4">
        <v>123456</v>
      </c>
      <c r="L11" s="4"/>
      <c r="M11" s="4"/>
      <c r="N11" s="4" t="s">
        <v>87</v>
      </c>
      <c r="O11" s="4" t="s">
        <v>88</v>
      </c>
      <c r="P11" s="4" t="s">
        <v>89</v>
      </c>
      <c r="Q11" s="4" t="s">
        <v>2048</v>
      </c>
    </row>
    <row r="12" spans="1:17" x14ac:dyDescent="0.25">
      <c r="A12" t="e">
        <f>VLOOKUP(Q12,Sheet1!$A$2:$B$86,2,FALSE)</f>
        <v>#N/A</v>
      </c>
      <c r="B12" s="1" t="s">
        <v>90</v>
      </c>
      <c r="C12" s="1" t="s">
        <v>91</v>
      </c>
      <c r="D12" s="1"/>
      <c r="E12" s="1"/>
      <c r="F12" s="1" t="s">
        <v>92</v>
      </c>
      <c r="G12" s="1"/>
      <c r="H12" s="1"/>
      <c r="I12" s="1" t="s">
        <v>93</v>
      </c>
      <c r="J12" s="1">
        <v>241374525</v>
      </c>
      <c r="K12" s="1">
        <v>241374515</v>
      </c>
      <c r="L12" s="1"/>
      <c r="M12" s="1" t="s">
        <v>94</v>
      </c>
      <c r="N12" s="1" t="s">
        <v>95</v>
      </c>
      <c r="O12" s="1" t="s">
        <v>96</v>
      </c>
      <c r="P12" s="1" t="s">
        <v>97</v>
      </c>
      <c r="Q12" s="1" t="s">
        <v>2050</v>
      </c>
    </row>
    <row r="13" spans="1:17" x14ac:dyDescent="0.25">
      <c r="A13" t="e">
        <f>VLOOKUP(Q13,Sheet1!$A$2:$B$86,2,FALSE)</f>
        <v>#N/A</v>
      </c>
      <c r="B13" s="1" t="s">
        <v>98</v>
      </c>
      <c r="C13" s="1" t="s">
        <v>99</v>
      </c>
      <c r="D13" s="1"/>
      <c r="E13" s="1"/>
      <c r="F13" s="1" t="s">
        <v>23</v>
      </c>
      <c r="G13" s="1"/>
      <c r="H13" s="1"/>
      <c r="I13" s="1" t="s">
        <v>100</v>
      </c>
      <c r="J13" s="1">
        <v>81336688894</v>
      </c>
      <c r="K13" s="1">
        <v>81336689444</v>
      </c>
      <c r="L13" s="1"/>
      <c r="M13" s="1" t="s">
        <v>101</v>
      </c>
      <c r="N13" s="1" t="s">
        <v>102</v>
      </c>
      <c r="O13" s="1" t="s">
        <v>99</v>
      </c>
      <c r="P13" s="1" t="s">
        <v>100</v>
      </c>
      <c r="Q13" s="1" t="s">
        <v>103</v>
      </c>
    </row>
    <row r="14" spans="1:17" x14ac:dyDescent="0.25">
      <c r="A14">
        <f>VLOOKUP(Q14,Sheet1!$A$2:$B$86,2,FALSE)</f>
        <v>59</v>
      </c>
      <c r="B14" s="1" t="s">
        <v>104</v>
      </c>
      <c r="C14" s="1" t="s">
        <v>105</v>
      </c>
      <c r="D14" s="1"/>
      <c r="E14" s="1"/>
      <c r="F14" s="1" t="s">
        <v>92</v>
      </c>
      <c r="G14" s="1"/>
      <c r="H14" s="1"/>
      <c r="I14" s="1" t="s">
        <v>105</v>
      </c>
      <c r="J14" s="1" t="s">
        <v>107</v>
      </c>
      <c r="K14" s="1" t="s">
        <v>108</v>
      </c>
      <c r="L14" s="1"/>
      <c r="M14" s="1" t="s">
        <v>109</v>
      </c>
      <c r="N14" s="1" t="s">
        <v>110</v>
      </c>
      <c r="O14" s="1" t="s">
        <v>105</v>
      </c>
      <c r="P14" s="1" t="s">
        <v>106</v>
      </c>
      <c r="Q14" t="s">
        <v>1990</v>
      </c>
    </row>
    <row r="15" spans="1:17" x14ac:dyDescent="0.25">
      <c r="A15">
        <f>VLOOKUP(Q15,Sheet1!$A$2:$B$86,2,FALSE)</f>
        <v>71</v>
      </c>
      <c r="B15" s="1" t="s">
        <v>111</v>
      </c>
      <c r="C15" s="1" t="s">
        <v>112</v>
      </c>
      <c r="D15" s="1"/>
      <c r="E15" s="1"/>
      <c r="F15" s="1" t="s">
        <v>15</v>
      </c>
      <c r="G15" s="1"/>
      <c r="H15" s="1"/>
      <c r="I15" s="1"/>
      <c r="J15" s="1"/>
      <c r="K15" s="1"/>
      <c r="L15" s="1"/>
      <c r="M15" s="1"/>
      <c r="N15" s="1"/>
      <c r="O15" s="1" t="s">
        <v>113</v>
      </c>
      <c r="P15" s="1"/>
      <c r="Q15" s="1" t="s">
        <v>2049</v>
      </c>
    </row>
    <row r="16" spans="1:17" x14ac:dyDescent="0.25">
      <c r="A16">
        <f>VLOOKUP(Q16,Sheet1!$A$2:$B$86,2,FALSE)</f>
        <v>67</v>
      </c>
      <c r="B16" s="1" t="s">
        <v>114</v>
      </c>
      <c r="C16" s="1" t="s">
        <v>115</v>
      </c>
      <c r="D16" s="1"/>
      <c r="E16" s="1"/>
      <c r="F16" s="1" t="s">
        <v>15</v>
      </c>
      <c r="G16" s="1"/>
      <c r="H16" s="1"/>
      <c r="I16" s="1" t="s">
        <v>116</v>
      </c>
      <c r="J16" s="1"/>
      <c r="K16" s="1"/>
      <c r="L16" s="1"/>
      <c r="M16" s="1"/>
      <c r="N16" s="1"/>
      <c r="O16" s="1" t="s">
        <v>117</v>
      </c>
      <c r="P16" s="1" t="s">
        <v>118</v>
      </c>
      <c r="Q16" t="s">
        <v>2008</v>
      </c>
    </row>
    <row r="17" spans="1:17" x14ac:dyDescent="0.25">
      <c r="A17" t="e">
        <f>VLOOKUP(Q17,Sheet1!$A$2:$B$86,2,FALSE)</f>
        <v>#N/A</v>
      </c>
      <c r="B17" s="1" t="s">
        <v>119</v>
      </c>
      <c r="C17" s="1" t="s">
        <v>120</v>
      </c>
      <c r="D17" s="1"/>
      <c r="E17" s="1"/>
      <c r="F17" s="1" t="s">
        <v>23</v>
      </c>
      <c r="G17" s="1"/>
      <c r="H17" s="1"/>
      <c r="I17" s="1" t="s">
        <v>121</v>
      </c>
      <c r="J17" s="1" t="s">
        <v>122</v>
      </c>
      <c r="K17" s="1" t="s">
        <v>123</v>
      </c>
      <c r="L17" s="1" t="s">
        <v>1784</v>
      </c>
      <c r="M17" s="1" t="s">
        <v>1891</v>
      </c>
      <c r="N17" s="1" t="s">
        <v>124</v>
      </c>
      <c r="O17" s="1" t="s">
        <v>120</v>
      </c>
      <c r="P17" s="1" t="s">
        <v>121</v>
      </c>
      <c r="Q17" s="1" t="s">
        <v>2051</v>
      </c>
    </row>
    <row r="18" spans="1:17" x14ac:dyDescent="0.25">
      <c r="A18" t="e">
        <f>VLOOKUP(Q18,Sheet1!$A$2:$B$86,2,FALSE)</f>
        <v>#N/A</v>
      </c>
      <c r="B18" s="1" t="s">
        <v>125</v>
      </c>
      <c r="C18" s="1" t="s">
        <v>1745</v>
      </c>
      <c r="D18" s="1" t="s">
        <v>31</v>
      </c>
      <c r="E18" s="1" t="s">
        <v>31</v>
      </c>
      <c r="F18" s="1" t="s">
        <v>15</v>
      </c>
      <c r="G18" s="1"/>
      <c r="H18" s="1"/>
      <c r="I18" s="1" t="s">
        <v>126</v>
      </c>
      <c r="J18" s="1" t="s">
        <v>127</v>
      </c>
      <c r="K18" s="1" t="s">
        <v>31</v>
      </c>
      <c r="L18" s="1" t="s">
        <v>1784</v>
      </c>
      <c r="M18" s="1" t="s">
        <v>1818</v>
      </c>
      <c r="N18" s="1" t="s">
        <v>128</v>
      </c>
      <c r="O18" s="1" t="s">
        <v>129</v>
      </c>
      <c r="P18" s="1" t="s">
        <v>130</v>
      </c>
      <c r="Q18" s="1" t="s">
        <v>129</v>
      </c>
    </row>
    <row r="19" spans="1:17" x14ac:dyDescent="0.25">
      <c r="A19">
        <f>VLOOKUP(Q19,Sheet1!$A$2:$B$86,2,FALSE)</f>
        <v>82</v>
      </c>
      <c r="B19" s="1" t="s">
        <v>131</v>
      </c>
      <c r="C19" s="1" t="s">
        <v>132</v>
      </c>
      <c r="D19" s="1" t="s">
        <v>31</v>
      </c>
      <c r="E19" s="1" t="s">
        <v>31</v>
      </c>
      <c r="F19" s="1" t="s">
        <v>47</v>
      </c>
      <c r="G19" s="1"/>
      <c r="H19" s="1" t="s">
        <v>32</v>
      </c>
      <c r="I19" s="1" t="s">
        <v>133</v>
      </c>
      <c r="J19" s="1">
        <f>81-3-4530-3135</f>
        <v>-7587</v>
      </c>
      <c r="K19" s="1">
        <f>81-3-5479-7578</f>
        <v>-12979</v>
      </c>
      <c r="L19" s="1"/>
      <c r="M19" s="1" t="s">
        <v>134</v>
      </c>
      <c r="N19" s="1" t="s">
        <v>135</v>
      </c>
      <c r="O19" s="1" t="s">
        <v>136</v>
      </c>
      <c r="P19" s="1" t="s">
        <v>137</v>
      </c>
      <c r="Q19" s="1" t="s">
        <v>2035</v>
      </c>
    </row>
    <row r="20" spans="1:17" x14ac:dyDescent="0.25">
      <c r="A20" t="e">
        <f>VLOOKUP(Q20,Sheet1!$A$2:$B$86,2,FALSE)</f>
        <v>#N/A</v>
      </c>
      <c r="B20" s="1" t="s">
        <v>138</v>
      </c>
      <c r="C20" s="1" t="s">
        <v>139</v>
      </c>
      <c r="D20" s="1"/>
      <c r="E20" s="1"/>
      <c r="F20" s="1" t="s">
        <v>23</v>
      </c>
      <c r="G20" s="1"/>
      <c r="H20" s="1"/>
      <c r="I20" s="1" t="s">
        <v>106</v>
      </c>
      <c r="J20" s="1" t="s">
        <v>140</v>
      </c>
      <c r="K20" s="1" t="s">
        <v>141</v>
      </c>
      <c r="L20" s="1"/>
      <c r="M20" s="1" t="s">
        <v>142</v>
      </c>
      <c r="N20" s="1" t="s">
        <v>106</v>
      </c>
      <c r="O20" s="1" t="s">
        <v>139</v>
      </c>
      <c r="P20" s="1" t="s">
        <v>143</v>
      </c>
      <c r="Q20" s="1" t="s">
        <v>2068</v>
      </c>
    </row>
    <row r="21" spans="1:17" x14ac:dyDescent="0.25">
      <c r="A21" t="e">
        <f>VLOOKUP(Q21,Sheet1!$A$2:$B$86,2,FALSE)</f>
        <v>#N/A</v>
      </c>
      <c r="B21" s="1" t="s">
        <v>144</v>
      </c>
      <c r="C21" s="1" t="s">
        <v>145</v>
      </c>
      <c r="D21" s="1"/>
      <c r="E21" s="1"/>
      <c r="F21" s="1" t="s">
        <v>23</v>
      </c>
      <c r="G21" s="1"/>
      <c r="H21" s="1"/>
      <c r="I21" s="1" t="s">
        <v>146</v>
      </c>
      <c r="J21" s="1" t="s">
        <v>147</v>
      </c>
      <c r="K21" s="1" t="s">
        <v>148</v>
      </c>
      <c r="L21" s="1" t="s">
        <v>1784</v>
      </c>
      <c r="M21" s="1" t="s">
        <v>1785</v>
      </c>
      <c r="N21" s="1" t="s">
        <v>149</v>
      </c>
      <c r="O21" s="1" t="s">
        <v>150</v>
      </c>
      <c r="P21" s="1" t="s">
        <v>151</v>
      </c>
      <c r="Q21" s="1" t="s">
        <v>2069</v>
      </c>
    </row>
    <row r="22" spans="1:17" x14ac:dyDescent="0.25">
      <c r="A22" t="e">
        <f>VLOOKUP(Q22,Sheet1!$A$2:$B$86,2,FALSE)</f>
        <v>#N/A</v>
      </c>
      <c r="B22" s="1" t="s">
        <v>152</v>
      </c>
      <c r="C22" s="1" t="s">
        <v>153</v>
      </c>
      <c r="D22" s="1" t="s">
        <v>31</v>
      </c>
      <c r="E22" s="1" t="s">
        <v>31</v>
      </c>
      <c r="F22" s="1" t="s">
        <v>23</v>
      </c>
      <c r="G22" s="1"/>
      <c r="H22" s="1" t="s">
        <v>32</v>
      </c>
      <c r="I22" s="1" t="s">
        <v>154</v>
      </c>
      <c r="J22" s="1" t="s">
        <v>155</v>
      </c>
      <c r="K22" s="1" t="s">
        <v>156</v>
      </c>
      <c r="L22" s="1" t="s">
        <v>1798</v>
      </c>
      <c r="M22" s="1" t="s">
        <v>1832</v>
      </c>
      <c r="N22" s="1" t="s">
        <v>157</v>
      </c>
      <c r="O22" s="1" t="s">
        <v>158</v>
      </c>
      <c r="P22" s="1" t="s">
        <v>159</v>
      </c>
      <c r="Q22" s="1" t="s">
        <v>160</v>
      </c>
    </row>
    <row r="23" spans="1:17" x14ac:dyDescent="0.25">
      <c r="A23" t="e">
        <f>VLOOKUP(Q23,Sheet1!$A$2:$B$86,2,FALSE)</f>
        <v>#N/A</v>
      </c>
      <c r="B23" s="1" t="s">
        <v>161</v>
      </c>
      <c r="C23" s="1" t="s">
        <v>162</v>
      </c>
      <c r="D23" s="1" t="s">
        <v>31</v>
      </c>
      <c r="E23" s="1"/>
      <c r="F23" s="1" t="s">
        <v>92</v>
      </c>
      <c r="G23" s="1"/>
      <c r="H23" s="1"/>
      <c r="I23" s="1"/>
      <c r="J23" s="1" t="s">
        <v>31</v>
      </c>
      <c r="K23" s="1" t="s">
        <v>31</v>
      </c>
      <c r="L23" s="1"/>
      <c r="M23" s="1"/>
      <c r="N23" s="1"/>
      <c r="O23" s="1" t="s">
        <v>163</v>
      </c>
      <c r="P23" s="1"/>
      <c r="Q23" s="1" t="s">
        <v>2021</v>
      </c>
    </row>
    <row r="24" spans="1:17" x14ac:dyDescent="0.25">
      <c r="A24" s="3" t="e">
        <f>VLOOKUP(Q24,Sheet1!$A$2:$B$86,2,FALSE)</f>
        <v>#N/A</v>
      </c>
      <c r="B24" s="4" t="s">
        <v>164</v>
      </c>
      <c r="C24" s="4" t="s">
        <v>165</v>
      </c>
      <c r="D24" s="4"/>
      <c r="E24" s="4"/>
      <c r="F24" s="4" t="s">
        <v>92</v>
      </c>
      <c r="G24" s="4"/>
      <c r="H24" s="4"/>
      <c r="I24" s="4">
        <v>111</v>
      </c>
      <c r="J24" s="4" t="s">
        <v>31</v>
      </c>
      <c r="K24" s="4" t="s">
        <v>31</v>
      </c>
      <c r="L24" s="4"/>
      <c r="M24" s="4"/>
      <c r="N24" s="4"/>
      <c r="O24" s="4" t="s">
        <v>165</v>
      </c>
      <c r="P24" s="4"/>
      <c r="Q24" s="4" t="s">
        <v>165</v>
      </c>
    </row>
    <row r="25" spans="1:17" x14ac:dyDescent="0.25">
      <c r="A25" s="3" t="e">
        <f>VLOOKUP(Q25,Sheet1!$A$2:$B$86,2,FALSE)</f>
        <v>#N/A</v>
      </c>
      <c r="B25" s="4" t="s">
        <v>166</v>
      </c>
      <c r="C25" s="4" t="s">
        <v>167</v>
      </c>
      <c r="D25" s="4"/>
      <c r="E25" s="4"/>
      <c r="F25" s="4" t="s">
        <v>92</v>
      </c>
      <c r="G25" s="4"/>
      <c r="H25" s="4"/>
      <c r="I25" s="4">
        <v>111</v>
      </c>
      <c r="J25" s="4" t="s">
        <v>31</v>
      </c>
      <c r="K25" s="4" t="s">
        <v>31</v>
      </c>
      <c r="L25" s="4"/>
      <c r="M25" s="4"/>
      <c r="N25" s="4"/>
      <c r="O25" s="4" t="s">
        <v>167</v>
      </c>
      <c r="P25" s="4"/>
      <c r="Q25" s="4" t="s">
        <v>167</v>
      </c>
    </row>
    <row r="26" spans="1:17" x14ac:dyDescent="0.25">
      <c r="A26" s="3" t="e">
        <f>VLOOKUP(Q26,Sheet1!$A$2:$B$86,2,FALSE)</f>
        <v>#N/A</v>
      </c>
      <c r="B26" s="4" t="s">
        <v>168</v>
      </c>
      <c r="C26" s="4" t="s">
        <v>169</v>
      </c>
      <c r="D26" s="4" t="s">
        <v>31</v>
      </c>
      <c r="E26" s="4"/>
      <c r="F26" s="4" t="s">
        <v>92</v>
      </c>
      <c r="G26" s="4"/>
      <c r="H26" s="4"/>
      <c r="I26" s="4"/>
      <c r="J26" s="4" t="s">
        <v>31</v>
      </c>
      <c r="K26" s="4" t="s">
        <v>31</v>
      </c>
      <c r="L26" s="4"/>
      <c r="M26" s="4"/>
      <c r="N26" s="4"/>
      <c r="O26" s="4" t="s">
        <v>169</v>
      </c>
      <c r="P26" s="4"/>
      <c r="Q26" s="4" t="s">
        <v>169</v>
      </c>
    </row>
    <row r="27" spans="1:17" x14ac:dyDescent="0.25">
      <c r="A27" t="e">
        <f>VLOOKUP(Q27,Sheet1!$A$2:$B$86,2,FALSE)</f>
        <v>#N/A</v>
      </c>
      <c r="B27" s="1" t="s">
        <v>170</v>
      </c>
      <c r="C27" s="1" t="s">
        <v>1781</v>
      </c>
      <c r="D27" s="1" t="s">
        <v>31</v>
      </c>
      <c r="E27" s="1">
        <v>10001101</v>
      </c>
      <c r="F27" s="1" t="s">
        <v>15</v>
      </c>
      <c r="G27" s="1" t="s">
        <v>171</v>
      </c>
      <c r="H27" s="1" t="s">
        <v>1102</v>
      </c>
      <c r="I27" s="1" t="s">
        <v>172</v>
      </c>
      <c r="J27" s="1" t="s">
        <v>173</v>
      </c>
      <c r="K27" s="1">
        <f>84-437668440</f>
        <v>-437668356</v>
      </c>
      <c r="L27" s="1" t="s">
        <v>1798</v>
      </c>
      <c r="M27" s="1" t="s">
        <v>1799</v>
      </c>
      <c r="N27" s="1" t="s">
        <v>174</v>
      </c>
      <c r="O27" s="1" t="s">
        <v>175</v>
      </c>
      <c r="P27" s="1" t="s">
        <v>176</v>
      </c>
      <c r="Q27" s="1" t="s">
        <v>177</v>
      </c>
    </row>
    <row r="28" spans="1:17" x14ac:dyDescent="0.25">
      <c r="A28" s="3" t="e">
        <f>VLOOKUP(Q28,Sheet1!$A$2:$B$86,2,FALSE)</f>
        <v>#N/A</v>
      </c>
      <c r="B28" s="4" t="s">
        <v>178</v>
      </c>
      <c r="C28" s="4" t="s">
        <v>179</v>
      </c>
      <c r="D28" s="4" t="s">
        <v>31</v>
      </c>
      <c r="E28" s="4"/>
      <c r="F28" s="4" t="s">
        <v>15</v>
      </c>
      <c r="G28" s="4"/>
      <c r="H28" s="4"/>
      <c r="I28" s="4" t="s">
        <v>180</v>
      </c>
      <c r="J28" s="4" t="s">
        <v>181</v>
      </c>
      <c r="K28" s="4" t="s">
        <v>31</v>
      </c>
      <c r="L28" s="4"/>
      <c r="M28" s="4"/>
      <c r="N28" s="4"/>
      <c r="O28" s="4" t="s">
        <v>182</v>
      </c>
      <c r="P28" s="4"/>
      <c r="Q28" s="4" t="s">
        <v>182</v>
      </c>
    </row>
    <row r="29" spans="1:17" x14ac:dyDescent="0.25">
      <c r="A29" s="3" t="e">
        <f>VLOOKUP(Q29,Sheet1!$A$2:$B$86,2,FALSE)</f>
        <v>#N/A</v>
      </c>
      <c r="B29" s="4" t="s">
        <v>183</v>
      </c>
      <c r="C29" s="4" t="s">
        <v>184</v>
      </c>
      <c r="D29" s="4" t="s">
        <v>31</v>
      </c>
      <c r="E29" s="4" t="s">
        <v>31</v>
      </c>
      <c r="F29" s="4" t="s">
        <v>15</v>
      </c>
      <c r="G29" s="4" t="s">
        <v>32</v>
      </c>
      <c r="H29" s="4" t="s">
        <v>32</v>
      </c>
      <c r="I29" s="4" t="s">
        <v>185</v>
      </c>
      <c r="J29" s="4" t="s">
        <v>186</v>
      </c>
      <c r="K29" s="4" t="s">
        <v>31</v>
      </c>
      <c r="L29" s="4"/>
      <c r="M29" s="4" t="s">
        <v>32</v>
      </c>
      <c r="N29" s="4" t="s">
        <v>41</v>
      </c>
      <c r="O29" s="4" t="s">
        <v>187</v>
      </c>
      <c r="P29" s="4" t="s">
        <v>41</v>
      </c>
      <c r="Q29" s="4" t="s">
        <v>187</v>
      </c>
    </row>
    <row r="30" spans="1:17" x14ac:dyDescent="0.25">
      <c r="A30" s="3" t="e">
        <f>VLOOKUP(Q30,Sheet1!$A$2:$B$86,2,FALSE)</f>
        <v>#N/A</v>
      </c>
      <c r="B30" s="4" t="s">
        <v>188</v>
      </c>
      <c r="C30" s="4" t="s">
        <v>1750</v>
      </c>
      <c r="D30" s="4" t="s">
        <v>31</v>
      </c>
      <c r="E30" s="4"/>
      <c r="F30" s="4" t="s">
        <v>15</v>
      </c>
      <c r="G30" s="4"/>
      <c r="H30" s="4"/>
      <c r="I30" s="4" t="s">
        <v>189</v>
      </c>
      <c r="J30" s="4" t="s">
        <v>190</v>
      </c>
      <c r="K30" s="4" t="s">
        <v>31</v>
      </c>
      <c r="L30" s="4"/>
      <c r="M30" s="4"/>
      <c r="N30" s="4"/>
      <c r="O30" s="4" t="s">
        <v>191</v>
      </c>
      <c r="P30" s="4"/>
      <c r="Q30" s="4" t="s">
        <v>2126</v>
      </c>
    </row>
    <row r="31" spans="1:17" x14ac:dyDescent="0.25">
      <c r="A31">
        <f>VLOOKUP(Q31,Sheet1!$A$2:$B$86,2,FALSE)</f>
        <v>62</v>
      </c>
      <c r="B31" s="1" t="s">
        <v>192</v>
      </c>
      <c r="C31" s="1" t="s">
        <v>193</v>
      </c>
      <c r="D31" s="1" t="s">
        <v>194</v>
      </c>
      <c r="E31" s="1">
        <v>174772939</v>
      </c>
      <c r="F31" s="1" t="s">
        <v>15</v>
      </c>
      <c r="G31" s="1" t="s">
        <v>195</v>
      </c>
      <c r="H31" s="1"/>
      <c r="I31" s="1" t="s">
        <v>196</v>
      </c>
      <c r="J31" s="1">
        <v>984148385</v>
      </c>
      <c r="K31" s="1">
        <f>84-31-3556736</f>
        <v>-3556683</v>
      </c>
      <c r="L31" s="1"/>
      <c r="M31" s="1" t="s">
        <v>197</v>
      </c>
      <c r="N31" s="1" t="s">
        <v>198</v>
      </c>
      <c r="O31" s="1" t="s">
        <v>199</v>
      </c>
      <c r="P31" s="1" t="s">
        <v>200</v>
      </c>
      <c r="Q31" s="1" t="s">
        <v>1996</v>
      </c>
    </row>
    <row r="32" spans="1:17" s="7" customFormat="1" x14ac:dyDescent="0.25">
      <c r="A32" s="7" t="e">
        <f>VLOOKUP(Q32,Sheet1!$A$2:$B$86,2,FALSE)</f>
        <v>#N/A</v>
      </c>
      <c r="B32" s="6" t="s">
        <v>201</v>
      </c>
      <c r="C32" s="6" t="s">
        <v>202</v>
      </c>
      <c r="D32" s="6">
        <v>200504396</v>
      </c>
      <c r="E32" s="6">
        <v>3310548001</v>
      </c>
      <c r="F32" s="6" t="s">
        <v>15</v>
      </c>
      <c r="G32" s="6" t="s">
        <v>203</v>
      </c>
      <c r="H32" s="6" t="s">
        <v>204</v>
      </c>
      <c r="I32" s="6" t="s">
        <v>205</v>
      </c>
      <c r="J32" s="6">
        <v>313701184</v>
      </c>
      <c r="K32" s="6">
        <v>313956954</v>
      </c>
      <c r="L32" s="6"/>
      <c r="M32" s="6" t="s">
        <v>206</v>
      </c>
      <c r="N32" s="6" t="s">
        <v>207</v>
      </c>
      <c r="O32" s="6" t="s">
        <v>208</v>
      </c>
      <c r="P32" s="6" t="s">
        <v>209</v>
      </c>
      <c r="Q32" s="6" t="s">
        <v>2070</v>
      </c>
    </row>
    <row r="33" spans="1:17" s="7" customFormat="1" x14ac:dyDescent="0.25">
      <c r="A33" s="7">
        <f>VLOOKUP(Q33,Sheet1!$A$2:$B$86,2,FALSE)</f>
        <v>60</v>
      </c>
      <c r="B33" s="6" t="s">
        <v>210</v>
      </c>
      <c r="C33" s="6" t="s">
        <v>1660</v>
      </c>
      <c r="D33" s="6">
        <v>305412368</v>
      </c>
      <c r="E33" s="6" t="s">
        <v>31</v>
      </c>
      <c r="F33" s="6" t="s">
        <v>15</v>
      </c>
      <c r="G33" s="6"/>
      <c r="H33" s="6" t="s">
        <v>32</v>
      </c>
      <c r="I33" s="6" t="s">
        <v>211</v>
      </c>
      <c r="J33" s="6">
        <v>908570815</v>
      </c>
      <c r="K33" s="6" t="s">
        <v>31</v>
      </c>
      <c r="L33" s="6" t="s">
        <v>1784</v>
      </c>
      <c r="M33" s="6" t="s">
        <v>1786</v>
      </c>
      <c r="N33" s="6" t="s">
        <v>212</v>
      </c>
      <c r="O33" s="6" t="s">
        <v>213</v>
      </c>
      <c r="P33" s="6" t="s">
        <v>214</v>
      </c>
      <c r="Q33" s="7" t="s">
        <v>1991</v>
      </c>
    </row>
    <row r="34" spans="1:17" x14ac:dyDescent="0.25">
      <c r="A34">
        <f>VLOOKUP(Q34,Sheet1!$A$2:$B$86,2,FALSE)</f>
        <v>77</v>
      </c>
      <c r="B34" s="1" t="s">
        <v>215</v>
      </c>
      <c r="C34" s="1" t="s">
        <v>1659</v>
      </c>
      <c r="D34" s="1">
        <v>105612754</v>
      </c>
      <c r="E34" s="2" t="s">
        <v>1780</v>
      </c>
      <c r="F34" s="1" t="s">
        <v>15</v>
      </c>
      <c r="G34" s="1" t="s">
        <v>216</v>
      </c>
      <c r="H34" s="1" t="s">
        <v>1770</v>
      </c>
      <c r="I34" s="1" t="s">
        <v>217</v>
      </c>
      <c r="J34" s="1" t="s">
        <v>218</v>
      </c>
      <c r="K34" s="1" t="s">
        <v>31</v>
      </c>
      <c r="L34" s="1" t="s">
        <v>1784</v>
      </c>
      <c r="M34" s="1" t="s">
        <v>1893</v>
      </c>
      <c r="N34" s="1" t="s">
        <v>219</v>
      </c>
      <c r="O34" s="1" t="s">
        <v>220</v>
      </c>
      <c r="P34" s="1" t="s">
        <v>221</v>
      </c>
      <c r="Q34" s="1" t="s">
        <v>2027</v>
      </c>
    </row>
    <row r="35" spans="1:17" x14ac:dyDescent="0.25">
      <c r="A35" t="e">
        <f>VLOOKUP(Q35,Sheet1!$A$2:$B$86,2,FALSE)</f>
        <v>#N/A</v>
      </c>
      <c r="B35" s="1" t="s">
        <v>222</v>
      </c>
      <c r="C35" s="1" t="s">
        <v>223</v>
      </c>
      <c r="D35" s="1">
        <v>101909049</v>
      </c>
      <c r="E35" s="1">
        <v>143669</v>
      </c>
      <c r="F35" s="1" t="s">
        <v>92</v>
      </c>
      <c r="G35" s="1" t="s">
        <v>1767</v>
      </c>
      <c r="H35" s="1" t="s">
        <v>1102</v>
      </c>
      <c r="I35" s="1" t="s">
        <v>1647</v>
      </c>
      <c r="J35" s="1" t="s">
        <v>224</v>
      </c>
      <c r="K35" s="1" t="s">
        <v>225</v>
      </c>
      <c r="L35" s="1"/>
      <c r="M35" s="1" t="s">
        <v>226</v>
      </c>
      <c r="N35" s="1" t="s">
        <v>227</v>
      </c>
      <c r="O35" s="1" t="s">
        <v>223</v>
      </c>
      <c r="P35" s="1" t="s">
        <v>1648</v>
      </c>
      <c r="Q35" s="1" t="s">
        <v>2071</v>
      </c>
    </row>
    <row r="36" spans="1:17" x14ac:dyDescent="0.25">
      <c r="A36">
        <f>VLOOKUP(Q36,Sheet1!$A$2:$B$86,2,FALSE)</f>
        <v>69</v>
      </c>
      <c r="B36" s="1" t="s">
        <v>228</v>
      </c>
      <c r="C36" s="1" t="s">
        <v>2100</v>
      </c>
      <c r="D36" s="1" t="s">
        <v>31</v>
      </c>
      <c r="E36" s="1" t="s">
        <v>229</v>
      </c>
      <c r="F36" s="1" t="s">
        <v>23</v>
      </c>
      <c r="G36" s="1" t="s">
        <v>216</v>
      </c>
      <c r="H36" s="1" t="s">
        <v>230</v>
      </c>
      <c r="I36" s="1" t="s">
        <v>231</v>
      </c>
      <c r="J36" s="1" t="s">
        <v>232</v>
      </c>
      <c r="K36" s="1" t="s">
        <v>233</v>
      </c>
      <c r="L36" s="1"/>
      <c r="M36" s="1" t="s">
        <v>234</v>
      </c>
      <c r="N36" s="1" t="s">
        <v>235</v>
      </c>
      <c r="O36" s="1" t="s">
        <v>236</v>
      </c>
      <c r="P36" s="1" t="s">
        <v>237</v>
      </c>
      <c r="Q36" s="1" t="s">
        <v>2012</v>
      </c>
    </row>
    <row r="37" spans="1:17" x14ac:dyDescent="0.25">
      <c r="A37" t="e">
        <f>VLOOKUP(Q37,Sheet1!$A$2:$B$86,2,FALSE)</f>
        <v>#N/A</v>
      </c>
      <c r="B37" s="1" t="s">
        <v>238</v>
      </c>
      <c r="C37" s="1" t="s">
        <v>239</v>
      </c>
      <c r="D37" s="1">
        <v>102237488</v>
      </c>
      <c r="E37" s="1">
        <v>1482230001</v>
      </c>
      <c r="F37" s="1" t="s">
        <v>15</v>
      </c>
      <c r="G37" s="1" t="s">
        <v>1764</v>
      </c>
      <c r="H37" s="1" t="s">
        <v>1102</v>
      </c>
      <c r="I37" s="1" t="s">
        <v>241</v>
      </c>
      <c r="J37" s="1">
        <v>913322310</v>
      </c>
      <c r="K37" s="1" t="s">
        <v>242</v>
      </c>
      <c r="L37" s="1" t="s">
        <v>1784</v>
      </c>
      <c r="M37" s="1" t="s">
        <v>1837</v>
      </c>
      <c r="N37" s="1" t="s">
        <v>243</v>
      </c>
      <c r="O37" s="1" t="s">
        <v>244</v>
      </c>
      <c r="P37" s="1" t="s">
        <v>245</v>
      </c>
      <c r="Q37" s="1" t="s">
        <v>2072</v>
      </c>
    </row>
    <row r="38" spans="1:17" s="7" customFormat="1" x14ac:dyDescent="0.25">
      <c r="A38" s="7" t="e">
        <f>VLOOKUP(Q38,Sheet1!$A$2:$B$86,2,FALSE)</f>
        <v>#N/A</v>
      </c>
      <c r="B38" s="6" t="s">
        <v>246</v>
      </c>
      <c r="C38" s="6" t="s">
        <v>1733</v>
      </c>
      <c r="D38" s="6"/>
      <c r="E38" s="6" t="s">
        <v>31</v>
      </c>
      <c r="F38" s="6" t="s">
        <v>15</v>
      </c>
      <c r="G38" s="6" t="s">
        <v>32</v>
      </c>
      <c r="H38" s="6" t="s">
        <v>32</v>
      </c>
      <c r="I38" s="6" t="s">
        <v>247</v>
      </c>
      <c r="J38" s="6" t="s">
        <v>31</v>
      </c>
      <c r="K38" s="6" t="s">
        <v>31</v>
      </c>
      <c r="L38" s="6"/>
      <c r="M38" s="6" t="s">
        <v>32</v>
      </c>
      <c r="N38" s="6" t="s">
        <v>41</v>
      </c>
      <c r="O38" s="6" t="s">
        <v>248</v>
      </c>
      <c r="P38" s="6" t="s">
        <v>249</v>
      </c>
      <c r="Q38" s="6" t="s">
        <v>250</v>
      </c>
    </row>
    <row r="39" spans="1:17" x14ac:dyDescent="0.25">
      <c r="A39">
        <f>VLOOKUP(Q39,Sheet1!$A$2:$B$86,2,FALSE)</f>
        <v>59</v>
      </c>
      <c r="B39" s="1" t="s">
        <v>251</v>
      </c>
      <c r="C39" s="1" t="s">
        <v>252</v>
      </c>
      <c r="D39" s="1" t="s">
        <v>31</v>
      </c>
      <c r="E39" s="1" t="s">
        <v>31</v>
      </c>
      <c r="F39" s="1" t="s">
        <v>92</v>
      </c>
      <c r="G39" s="1"/>
      <c r="H39" s="1" t="s">
        <v>32</v>
      </c>
      <c r="I39" s="1" t="s">
        <v>253</v>
      </c>
      <c r="J39" s="1" t="s">
        <v>254</v>
      </c>
      <c r="K39" s="1" t="s">
        <v>31</v>
      </c>
      <c r="L39" s="1" t="s">
        <v>1798</v>
      </c>
      <c r="M39" s="1" t="s">
        <v>1822</v>
      </c>
      <c r="N39" s="1" t="s">
        <v>255</v>
      </c>
      <c r="O39" s="1" t="s">
        <v>256</v>
      </c>
      <c r="P39" s="1" t="s">
        <v>257</v>
      </c>
      <c r="Q39" t="s">
        <v>1990</v>
      </c>
    </row>
    <row r="40" spans="1:17" x14ac:dyDescent="0.25">
      <c r="A40">
        <f>VLOOKUP(Q40,Sheet1!$A$2:$B$86,2,FALSE)</f>
        <v>14</v>
      </c>
      <c r="B40" s="1" t="s">
        <v>258</v>
      </c>
      <c r="C40" s="1" t="s">
        <v>259</v>
      </c>
      <c r="D40" s="1">
        <v>106316691</v>
      </c>
      <c r="E40" s="1" t="s">
        <v>31</v>
      </c>
      <c r="F40" s="1" t="s">
        <v>92</v>
      </c>
      <c r="G40" s="1" t="s">
        <v>32</v>
      </c>
      <c r="H40" s="1" t="s">
        <v>32</v>
      </c>
      <c r="I40" s="1" t="s">
        <v>260</v>
      </c>
      <c r="J40" s="1">
        <v>1649587162</v>
      </c>
      <c r="K40" s="1" t="s">
        <v>31</v>
      </c>
      <c r="L40" s="1" t="s">
        <v>1798</v>
      </c>
      <c r="M40" s="1" t="s">
        <v>1823</v>
      </c>
      <c r="N40" s="1" t="s">
        <v>261</v>
      </c>
      <c r="O40" s="1" t="s">
        <v>262</v>
      </c>
      <c r="P40" s="1" t="s">
        <v>1649</v>
      </c>
      <c r="Q40" s="1" t="s">
        <v>1939</v>
      </c>
    </row>
    <row r="41" spans="1:17" x14ac:dyDescent="0.25">
      <c r="A41" s="3" t="e">
        <f>VLOOKUP(Q41,Sheet1!$A$2:$B$86,2,FALSE)</f>
        <v>#N/A</v>
      </c>
      <c r="B41" s="4" t="s">
        <v>263</v>
      </c>
      <c r="C41" s="4" t="s">
        <v>264</v>
      </c>
      <c r="D41" s="4">
        <v>106768514</v>
      </c>
      <c r="E41" s="4">
        <v>451000317637</v>
      </c>
      <c r="F41" s="4" t="s">
        <v>15</v>
      </c>
      <c r="G41" s="4" t="s">
        <v>645</v>
      </c>
      <c r="H41" s="4" t="s">
        <v>265</v>
      </c>
      <c r="I41" s="4" t="s">
        <v>266</v>
      </c>
      <c r="J41" s="4" t="s">
        <v>267</v>
      </c>
      <c r="K41" s="1" t="s">
        <v>31</v>
      </c>
      <c r="L41" s="1"/>
      <c r="M41" s="1" t="s">
        <v>268</v>
      </c>
      <c r="N41" s="1" t="s">
        <v>269</v>
      </c>
      <c r="O41" s="1" t="s">
        <v>270</v>
      </c>
      <c r="P41" s="1" t="s">
        <v>271</v>
      </c>
      <c r="Q41" s="1" t="s">
        <v>2052</v>
      </c>
    </row>
    <row r="42" spans="1:17" s="7" customFormat="1" x14ac:dyDescent="0.25">
      <c r="A42" s="7" t="e">
        <f>VLOOKUP(Q42,Sheet1!$A$2:$B$86,2,FALSE)</f>
        <v>#N/A</v>
      </c>
      <c r="B42" s="6" t="s">
        <v>272</v>
      </c>
      <c r="C42" s="6" t="s">
        <v>1724</v>
      </c>
      <c r="D42" s="6" t="s">
        <v>31</v>
      </c>
      <c r="E42" s="6"/>
      <c r="F42" s="6" t="s">
        <v>92</v>
      </c>
      <c r="G42" s="6"/>
      <c r="H42" s="6"/>
      <c r="I42" s="6" t="s">
        <v>273</v>
      </c>
      <c r="J42" s="6" t="s">
        <v>274</v>
      </c>
      <c r="K42" s="6" t="s">
        <v>31</v>
      </c>
      <c r="L42" s="6"/>
      <c r="M42" s="6" t="s">
        <v>275</v>
      </c>
      <c r="N42" s="6" t="s">
        <v>276</v>
      </c>
      <c r="O42" s="6" t="s">
        <v>277</v>
      </c>
      <c r="P42" s="6" t="s">
        <v>278</v>
      </c>
      <c r="Q42" s="6" t="s">
        <v>2073</v>
      </c>
    </row>
    <row r="43" spans="1:17" s="7" customFormat="1" x14ac:dyDescent="0.25">
      <c r="A43" s="7">
        <f>VLOOKUP(Q43,Sheet1!$A$2:$B$86,2,FALSE)</f>
        <v>79</v>
      </c>
      <c r="B43" s="6" t="s">
        <v>279</v>
      </c>
      <c r="C43" s="6" t="s">
        <v>280</v>
      </c>
      <c r="D43" s="6">
        <v>201285203</v>
      </c>
      <c r="E43" s="6"/>
      <c r="F43" s="6" t="s">
        <v>15</v>
      </c>
      <c r="G43" s="6"/>
      <c r="H43" s="6"/>
      <c r="I43" s="6" t="s">
        <v>281</v>
      </c>
      <c r="J43" s="6">
        <f>84-313-246408</f>
        <v>-246637</v>
      </c>
      <c r="K43" s="6">
        <f>84-313-246407</f>
        <v>-246636</v>
      </c>
      <c r="L43" s="6" t="s">
        <v>1784</v>
      </c>
      <c r="M43" s="6" t="s">
        <v>1894</v>
      </c>
      <c r="N43" s="6" t="s">
        <v>282</v>
      </c>
      <c r="O43" s="6" t="s">
        <v>1902</v>
      </c>
      <c r="P43" s="6" t="s">
        <v>283</v>
      </c>
      <c r="Q43" s="7" t="s">
        <v>2030</v>
      </c>
    </row>
    <row r="44" spans="1:17" x14ac:dyDescent="0.25">
      <c r="A44" t="e">
        <f>VLOOKUP(Q44,Sheet1!$A$2:$B$86,2,FALSE)</f>
        <v>#N/A</v>
      </c>
      <c r="B44" s="1" t="s">
        <v>284</v>
      </c>
      <c r="C44" s="1" t="s">
        <v>1725</v>
      </c>
      <c r="D44" s="1">
        <v>105019287</v>
      </c>
      <c r="E44" s="1">
        <v>11004000735</v>
      </c>
      <c r="F44" s="1" t="s">
        <v>15</v>
      </c>
      <c r="G44" s="1" t="s">
        <v>645</v>
      </c>
      <c r="H44" s="1" t="s">
        <v>66</v>
      </c>
      <c r="I44" s="1" t="s">
        <v>285</v>
      </c>
      <c r="J44" s="1">
        <f>84-4-36436054</f>
        <v>-36435974</v>
      </c>
      <c r="K44" s="1">
        <f>81-4-36436055</f>
        <v>-36435978</v>
      </c>
      <c r="L44" s="1"/>
      <c r="M44" s="1" t="s">
        <v>286</v>
      </c>
      <c r="N44" s="1" t="s">
        <v>287</v>
      </c>
      <c r="O44" s="1" t="s">
        <v>288</v>
      </c>
      <c r="P44" s="1" t="s">
        <v>289</v>
      </c>
      <c r="Q44" s="1" t="s">
        <v>2074</v>
      </c>
    </row>
    <row r="45" spans="1:17" x14ac:dyDescent="0.25">
      <c r="A45" s="3" t="e">
        <f>VLOOKUP(Q45,Sheet1!$A$2:$B$86,2,FALSE)</f>
        <v>#N/A</v>
      </c>
      <c r="B45" s="4" t="s">
        <v>290</v>
      </c>
      <c r="C45" s="4" t="s">
        <v>1734</v>
      </c>
      <c r="D45" s="4">
        <v>305674772</v>
      </c>
      <c r="E45" s="4">
        <v>66907199</v>
      </c>
      <c r="F45" s="4" t="s">
        <v>23</v>
      </c>
      <c r="G45" s="4" t="s">
        <v>195</v>
      </c>
      <c r="H45" s="4" t="s">
        <v>230</v>
      </c>
      <c r="I45" s="4" t="s">
        <v>291</v>
      </c>
      <c r="J45" s="4" t="s">
        <v>292</v>
      </c>
      <c r="K45" s="1" t="s">
        <v>293</v>
      </c>
      <c r="L45" s="1"/>
      <c r="M45" s="1" t="s">
        <v>294</v>
      </c>
      <c r="N45" s="1" t="s">
        <v>295</v>
      </c>
      <c r="O45" s="1" t="s">
        <v>296</v>
      </c>
      <c r="P45" s="1" t="s">
        <v>297</v>
      </c>
      <c r="Q45" s="1" t="s">
        <v>2053</v>
      </c>
    </row>
    <row r="46" spans="1:17" x14ac:dyDescent="0.25">
      <c r="A46" s="3" t="e">
        <f>VLOOKUP(Q46,Sheet1!$A$2:$B$86,2,FALSE)</f>
        <v>#N/A</v>
      </c>
      <c r="B46" s="4" t="s">
        <v>298</v>
      </c>
      <c r="C46" s="4" t="s">
        <v>1661</v>
      </c>
      <c r="D46" s="4">
        <v>313090844</v>
      </c>
      <c r="E46" s="4"/>
      <c r="F46" s="4" t="s">
        <v>23</v>
      </c>
      <c r="G46" s="4"/>
      <c r="H46" s="4"/>
      <c r="I46" s="4" t="s">
        <v>299</v>
      </c>
      <c r="J46" s="4" t="s">
        <v>300</v>
      </c>
      <c r="K46" s="1" t="s">
        <v>301</v>
      </c>
      <c r="L46" s="1"/>
      <c r="M46" s="1" t="s">
        <v>302</v>
      </c>
      <c r="N46" s="1" t="s">
        <v>303</v>
      </c>
      <c r="O46" s="1" t="s">
        <v>304</v>
      </c>
      <c r="P46" s="1" t="s">
        <v>305</v>
      </c>
      <c r="Q46" s="1" t="s">
        <v>2075</v>
      </c>
    </row>
    <row r="47" spans="1:17" x14ac:dyDescent="0.25">
      <c r="A47" t="e">
        <f>VLOOKUP(Q47,Sheet1!$A$2:$B$86,2,FALSE)</f>
        <v>#N/A</v>
      </c>
      <c r="B47" s="1" t="s">
        <v>306</v>
      </c>
      <c r="C47" s="1" t="s">
        <v>1657</v>
      </c>
      <c r="D47" s="1" t="s">
        <v>31</v>
      </c>
      <c r="E47" s="1"/>
      <c r="F47" s="1" t="s">
        <v>15</v>
      </c>
      <c r="G47" s="1"/>
      <c r="H47" s="1"/>
      <c r="I47" s="1" t="s">
        <v>307</v>
      </c>
      <c r="J47" s="1" t="s">
        <v>308</v>
      </c>
      <c r="K47" s="1" t="s">
        <v>31</v>
      </c>
      <c r="L47" s="1" t="s">
        <v>1784</v>
      </c>
      <c r="M47" s="1" t="s">
        <v>1895</v>
      </c>
      <c r="N47" s="1" t="s">
        <v>309</v>
      </c>
      <c r="O47" s="1" t="s">
        <v>310</v>
      </c>
      <c r="P47" s="1" t="s">
        <v>311</v>
      </c>
      <c r="Q47" s="1" t="s">
        <v>2127</v>
      </c>
    </row>
    <row r="48" spans="1:17" x14ac:dyDescent="0.25">
      <c r="A48" t="e">
        <f>VLOOKUP(Q48,Sheet1!$A$2:$B$86,2,FALSE)</f>
        <v>#N/A</v>
      </c>
      <c r="B48" s="1" t="s">
        <v>312</v>
      </c>
      <c r="C48" s="1" t="s">
        <v>313</v>
      </c>
      <c r="D48" s="1" t="s">
        <v>31</v>
      </c>
      <c r="E48" s="1" t="s">
        <v>31</v>
      </c>
      <c r="F48" s="1" t="s">
        <v>15</v>
      </c>
      <c r="G48" s="1"/>
      <c r="H48" s="1" t="s">
        <v>32</v>
      </c>
      <c r="I48" s="1" t="s">
        <v>314</v>
      </c>
      <c r="J48" s="1" t="s">
        <v>315</v>
      </c>
      <c r="K48" s="1" t="s">
        <v>31</v>
      </c>
      <c r="L48" s="1" t="s">
        <v>1784</v>
      </c>
      <c r="M48" s="1" t="s">
        <v>1838</v>
      </c>
      <c r="N48" s="1" t="s">
        <v>316</v>
      </c>
      <c r="O48" s="1" t="s">
        <v>317</v>
      </c>
      <c r="P48" s="1" t="s">
        <v>318</v>
      </c>
      <c r="Q48" s="1" t="s">
        <v>319</v>
      </c>
    </row>
    <row r="49" spans="1:17" x14ac:dyDescent="0.25">
      <c r="A49" s="3" t="e">
        <f>VLOOKUP(Q49,Sheet1!$A$2:$B$86,2,FALSE)</f>
        <v>#N/A</v>
      </c>
      <c r="B49" s="4" t="s">
        <v>320</v>
      </c>
      <c r="C49" s="4" t="s">
        <v>321</v>
      </c>
      <c r="D49" s="4" t="s">
        <v>31</v>
      </c>
      <c r="E49" s="4"/>
      <c r="F49" s="4" t="s">
        <v>23</v>
      </c>
      <c r="G49" s="4"/>
      <c r="H49" s="4"/>
      <c r="I49" s="4"/>
      <c r="J49" s="4" t="s">
        <v>31</v>
      </c>
      <c r="K49" s="4" t="s">
        <v>31</v>
      </c>
      <c r="L49" s="4"/>
      <c r="M49" s="4"/>
      <c r="N49" s="4"/>
      <c r="O49" s="4" t="s">
        <v>321</v>
      </c>
      <c r="P49" s="4"/>
      <c r="Q49" s="1" t="s">
        <v>322</v>
      </c>
    </row>
    <row r="50" spans="1:17" x14ac:dyDescent="0.25">
      <c r="A50" s="3" t="e">
        <f>VLOOKUP(Q50,Sheet1!$A$2:$B$86,2,FALSE)</f>
        <v>#N/A</v>
      </c>
      <c r="B50" s="4" t="s">
        <v>323</v>
      </c>
      <c r="C50" s="4" t="s">
        <v>324</v>
      </c>
      <c r="D50" s="4" t="s">
        <v>31</v>
      </c>
      <c r="E50" s="4"/>
      <c r="F50" s="4" t="s">
        <v>23</v>
      </c>
      <c r="G50" s="4"/>
      <c r="H50" s="4"/>
      <c r="I50" s="4"/>
      <c r="J50" s="4" t="s">
        <v>31</v>
      </c>
      <c r="K50" s="4" t="s">
        <v>31</v>
      </c>
      <c r="L50" s="4"/>
      <c r="M50" s="4"/>
      <c r="N50" s="4"/>
      <c r="O50" s="4" t="s">
        <v>324</v>
      </c>
      <c r="P50" s="4"/>
      <c r="Q50" s="4" t="s">
        <v>324</v>
      </c>
    </row>
    <row r="51" spans="1:17" s="7" customFormat="1" x14ac:dyDescent="0.25">
      <c r="A51" s="7" t="e">
        <f>VLOOKUP(Q51,Sheet1!$A$2:$B$86,2,FALSE)</f>
        <v>#N/A</v>
      </c>
      <c r="B51" s="6" t="s">
        <v>325</v>
      </c>
      <c r="C51" s="6" t="s">
        <v>326</v>
      </c>
      <c r="D51" s="6" t="s">
        <v>31</v>
      </c>
      <c r="E51" s="6"/>
      <c r="F51" s="6" t="s">
        <v>92</v>
      </c>
      <c r="G51" s="6"/>
      <c r="H51" s="6"/>
      <c r="I51" s="6" t="s">
        <v>327</v>
      </c>
      <c r="J51" s="6">
        <v>963003856</v>
      </c>
      <c r="K51" s="6" t="s">
        <v>31</v>
      </c>
      <c r="L51" s="6" t="s">
        <v>1784</v>
      </c>
      <c r="M51" s="6" t="s">
        <v>1839</v>
      </c>
      <c r="N51" s="6"/>
      <c r="O51" s="6" t="s">
        <v>328</v>
      </c>
      <c r="P51" s="6" t="s">
        <v>329</v>
      </c>
      <c r="Q51" s="6" t="s">
        <v>2054</v>
      </c>
    </row>
    <row r="52" spans="1:17" x14ac:dyDescent="0.25">
      <c r="A52" t="e">
        <f>VLOOKUP(Q52,Sheet1!$A$2:$B$86,2,FALSE)</f>
        <v>#N/A</v>
      </c>
      <c r="B52" s="1" t="s">
        <v>330</v>
      </c>
      <c r="C52" s="1" t="s">
        <v>331</v>
      </c>
      <c r="D52" s="1"/>
      <c r="E52" s="1"/>
      <c r="F52" s="1" t="s">
        <v>15</v>
      </c>
      <c r="G52" s="1"/>
      <c r="H52" s="1"/>
      <c r="I52" s="1" t="s">
        <v>332</v>
      </c>
      <c r="J52" s="1">
        <v>31.382130199999999</v>
      </c>
      <c r="K52" s="1">
        <v>1</v>
      </c>
      <c r="L52" s="1" t="s">
        <v>1798</v>
      </c>
      <c r="M52" s="1" t="s">
        <v>1831</v>
      </c>
      <c r="N52" s="1" t="s">
        <v>333</v>
      </c>
      <c r="O52" s="1" t="s">
        <v>334</v>
      </c>
      <c r="P52" s="1" t="s">
        <v>335</v>
      </c>
      <c r="Q52" s="1" t="s">
        <v>2076</v>
      </c>
    </row>
    <row r="53" spans="1:17" x14ac:dyDescent="0.25">
      <c r="A53" t="e">
        <f>VLOOKUP(Q53,Sheet1!$A$2:$B$86,2,FALSE)</f>
        <v>#N/A</v>
      </c>
      <c r="B53" s="1" t="s">
        <v>336</v>
      </c>
      <c r="C53" s="1" t="s">
        <v>337</v>
      </c>
      <c r="D53" s="1" t="s">
        <v>31</v>
      </c>
      <c r="E53" s="1"/>
      <c r="F53" s="1" t="s">
        <v>15</v>
      </c>
      <c r="G53" s="1"/>
      <c r="H53" s="1"/>
      <c r="I53" s="1" t="s">
        <v>338</v>
      </c>
      <c r="J53" s="1" t="s">
        <v>339</v>
      </c>
      <c r="K53" s="1" t="s">
        <v>340</v>
      </c>
      <c r="L53" s="1" t="s">
        <v>1784</v>
      </c>
      <c r="M53" s="1" t="s">
        <v>1840</v>
      </c>
      <c r="N53" s="1" t="s">
        <v>341</v>
      </c>
      <c r="O53" s="1" t="s">
        <v>342</v>
      </c>
      <c r="P53" s="1" t="s">
        <v>343</v>
      </c>
      <c r="Q53" s="1" t="s">
        <v>2055</v>
      </c>
    </row>
    <row r="54" spans="1:17" x14ac:dyDescent="0.25">
      <c r="A54" t="e">
        <f>VLOOKUP(Q54,Sheet1!$A$2:$B$86,2,FALSE)</f>
        <v>#N/A</v>
      </c>
      <c r="B54" s="1" t="s">
        <v>344</v>
      </c>
      <c r="C54" s="1" t="s">
        <v>1918</v>
      </c>
      <c r="D54" s="1" t="s">
        <v>31</v>
      </c>
      <c r="E54" s="1" t="s">
        <v>31</v>
      </c>
      <c r="F54" s="1" t="s">
        <v>92</v>
      </c>
      <c r="G54" s="1" t="s">
        <v>32</v>
      </c>
      <c r="H54" s="1" t="s">
        <v>32</v>
      </c>
      <c r="I54" s="1" t="s">
        <v>345</v>
      </c>
      <c r="J54" s="1" t="s">
        <v>346</v>
      </c>
      <c r="K54" s="1" t="s">
        <v>31</v>
      </c>
      <c r="L54" s="1" t="s">
        <v>1784</v>
      </c>
      <c r="M54" s="1" t="s">
        <v>1841</v>
      </c>
      <c r="N54" s="1" t="s">
        <v>347</v>
      </c>
      <c r="O54" s="1" t="s">
        <v>348</v>
      </c>
      <c r="P54" s="1" t="s">
        <v>349</v>
      </c>
      <c r="Q54" s="1" t="s">
        <v>350</v>
      </c>
    </row>
    <row r="55" spans="1:17" x14ac:dyDescent="0.25">
      <c r="A55" s="3" t="e">
        <f>VLOOKUP(Q55,Sheet1!$A$2:$B$86,2,FALSE)</f>
        <v>#N/A</v>
      </c>
      <c r="B55" s="4" t="s">
        <v>351</v>
      </c>
      <c r="C55" s="4" t="s">
        <v>352</v>
      </c>
      <c r="D55" s="4" t="s">
        <v>31</v>
      </c>
      <c r="E55" s="4"/>
      <c r="F55" s="4" t="s">
        <v>15</v>
      </c>
      <c r="G55" s="4"/>
      <c r="H55" s="4"/>
      <c r="I55" s="4" t="s">
        <v>353</v>
      </c>
      <c r="J55" s="4">
        <v>964863551</v>
      </c>
      <c r="K55" s="4" t="s">
        <v>31</v>
      </c>
      <c r="L55" s="4"/>
      <c r="M55" s="4" t="s">
        <v>354</v>
      </c>
      <c r="N55" s="4" t="s">
        <v>355</v>
      </c>
      <c r="O55" s="4" t="s">
        <v>356</v>
      </c>
      <c r="P55" s="4" t="s">
        <v>357</v>
      </c>
      <c r="Q55" s="4" t="s">
        <v>358</v>
      </c>
    </row>
    <row r="56" spans="1:17" x14ac:dyDescent="0.25">
      <c r="A56" s="3" t="e">
        <f>VLOOKUP(Q56,Sheet1!$A$2:$B$86,2,FALSE)</f>
        <v>#N/A</v>
      </c>
      <c r="B56" s="4" t="s">
        <v>359</v>
      </c>
      <c r="C56" s="4" t="s">
        <v>360</v>
      </c>
      <c r="D56" s="4" t="s">
        <v>31</v>
      </c>
      <c r="E56" s="4"/>
      <c r="F56" s="4" t="s">
        <v>15</v>
      </c>
      <c r="G56" s="4"/>
      <c r="H56" s="4"/>
      <c r="I56" s="4" t="s">
        <v>361</v>
      </c>
      <c r="J56" s="4" t="s">
        <v>362</v>
      </c>
      <c r="K56" s="4" t="s">
        <v>31</v>
      </c>
      <c r="L56" s="4"/>
      <c r="M56" s="4" t="s">
        <v>363</v>
      </c>
      <c r="N56" s="4" t="s">
        <v>364</v>
      </c>
      <c r="O56" s="4" t="s">
        <v>365</v>
      </c>
      <c r="P56" s="4" t="s">
        <v>366</v>
      </c>
      <c r="Q56" s="4" t="s">
        <v>2077</v>
      </c>
    </row>
    <row r="57" spans="1:17" x14ac:dyDescent="0.25">
      <c r="A57">
        <f>VLOOKUP(Q57,Sheet1!$A$2:$B$86,2,FALSE)</f>
        <v>45</v>
      </c>
      <c r="B57" s="1" t="s">
        <v>367</v>
      </c>
      <c r="C57" s="1" t="s">
        <v>368</v>
      </c>
      <c r="D57" s="1" t="s">
        <v>31</v>
      </c>
      <c r="E57" s="1"/>
      <c r="F57" s="1" t="s">
        <v>92</v>
      </c>
      <c r="G57" s="1"/>
      <c r="H57" s="1"/>
      <c r="I57" s="1" t="s">
        <v>369</v>
      </c>
      <c r="J57" s="1">
        <v>423714211</v>
      </c>
      <c r="K57" s="1" t="s">
        <v>31</v>
      </c>
      <c r="L57" s="1" t="s">
        <v>1784</v>
      </c>
      <c r="M57" s="1" t="s">
        <v>1842</v>
      </c>
      <c r="N57" s="1"/>
      <c r="O57" s="1" t="s">
        <v>368</v>
      </c>
      <c r="P57" s="1" t="s">
        <v>369</v>
      </c>
      <c r="Q57" s="1" t="s">
        <v>2078</v>
      </c>
    </row>
    <row r="58" spans="1:17" x14ac:dyDescent="0.25">
      <c r="A58" s="3" t="e">
        <f>VLOOKUP(Q58,Sheet1!$A$2:$B$86,2,FALSE)</f>
        <v>#N/A</v>
      </c>
      <c r="B58" s="4" t="s">
        <v>370</v>
      </c>
      <c r="C58" s="4" t="s">
        <v>371</v>
      </c>
      <c r="D58" s="4" t="s">
        <v>31</v>
      </c>
      <c r="E58" s="4">
        <v>541000206534</v>
      </c>
      <c r="F58" s="4" t="s">
        <v>15</v>
      </c>
      <c r="G58" s="4"/>
      <c r="H58" s="4"/>
      <c r="I58" s="4" t="s">
        <v>372</v>
      </c>
      <c r="J58" s="4" t="s">
        <v>373</v>
      </c>
      <c r="K58" s="4" t="s">
        <v>31</v>
      </c>
      <c r="L58" s="4"/>
      <c r="M58" s="4" t="s">
        <v>374</v>
      </c>
      <c r="N58" s="4" t="s">
        <v>375</v>
      </c>
      <c r="O58" s="4" t="s">
        <v>376</v>
      </c>
      <c r="P58" s="4" t="s">
        <v>377</v>
      </c>
      <c r="Q58" s="4" t="s">
        <v>2079</v>
      </c>
    </row>
    <row r="59" spans="1:17" x14ac:dyDescent="0.25">
      <c r="A59" t="e">
        <f>VLOOKUP(Q59,Sheet1!$A$2:$B$86,2,FALSE)</f>
        <v>#N/A</v>
      </c>
      <c r="B59" s="1" t="s">
        <v>378</v>
      </c>
      <c r="C59" s="1" t="s">
        <v>379</v>
      </c>
      <c r="D59" s="1">
        <v>106684568</v>
      </c>
      <c r="E59" s="1" t="s">
        <v>31</v>
      </c>
      <c r="F59" s="1" t="s">
        <v>23</v>
      </c>
      <c r="G59" s="1"/>
      <c r="H59" s="1" t="s">
        <v>32</v>
      </c>
      <c r="I59" s="1" t="s">
        <v>380</v>
      </c>
      <c r="J59" s="1" t="s">
        <v>381</v>
      </c>
      <c r="K59" s="1" t="s">
        <v>31</v>
      </c>
      <c r="L59" s="1" t="s">
        <v>1798</v>
      </c>
      <c r="M59" s="1" t="s">
        <v>1800</v>
      </c>
      <c r="N59" s="1" t="s">
        <v>382</v>
      </c>
      <c r="O59" s="1" t="s">
        <v>383</v>
      </c>
      <c r="P59" s="1" t="s">
        <v>384</v>
      </c>
      <c r="Q59" s="1" t="s">
        <v>385</v>
      </c>
    </row>
    <row r="60" spans="1:17" x14ac:dyDescent="0.25">
      <c r="A60">
        <f>VLOOKUP(Q60,Sheet1!$A$2:$B$86,2,FALSE)</f>
        <v>74</v>
      </c>
      <c r="B60" s="1" t="s">
        <v>386</v>
      </c>
      <c r="C60" s="1" t="s">
        <v>1726</v>
      </c>
      <c r="D60" s="1" t="s">
        <v>31</v>
      </c>
      <c r="E60" s="1" t="s">
        <v>31</v>
      </c>
      <c r="F60" s="1" t="s">
        <v>15</v>
      </c>
      <c r="G60" s="1"/>
      <c r="H60" s="1" t="s">
        <v>32</v>
      </c>
      <c r="I60" s="1" t="s">
        <v>387</v>
      </c>
      <c r="J60" s="1" t="s">
        <v>388</v>
      </c>
      <c r="K60" s="1" t="s">
        <v>31</v>
      </c>
      <c r="L60" s="1" t="s">
        <v>1798</v>
      </c>
      <c r="M60" s="1" t="s">
        <v>1801</v>
      </c>
      <c r="N60" s="1" t="s">
        <v>389</v>
      </c>
      <c r="O60" s="1" t="s">
        <v>390</v>
      </c>
      <c r="P60" s="1" t="s">
        <v>391</v>
      </c>
      <c r="Q60" s="1" t="s">
        <v>392</v>
      </c>
    </row>
    <row r="61" spans="1:17" x14ac:dyDescent="0.25">
      <c r="A61">
        <f>VLOOKUP(Q61,Sheet1!$A$2:$B$86,2,FALSE)</f>
        <v>58</v>
      </c>
      <c r="B61" s="1" t="s">
        <v>393</v>
      </c>
      <c r="C61" s="1" t="s">
        <v>1742</v>
      </c>
      <c r="D61" s="1" t="s">
        <v>31</v>
      </c>
      <c r="E61" s="1"/>
      <c r="F61" s="1" t="s">
        <v>15</v>
      </c>
      <c r="G61" s="1"/>
      <c r="H61" s="1"/>
      <c r="I61" s="1" t="s">
        <v>394</v>
      </c>
      <c r="J61" s="1" t="s">
        <v>31</v>
      </c>
      <c r="K61" s="1" t="s">
        <v>31</v>
      </c>
      <c r="L61" s="1"/>
      <c r="M61" s="1"/>
      <c r="N61" s="1"/>
      <c r="O61" s="1" t="s">
        <v>395</v>
      </c>
      <c r="P61" s="1" t="s">
        <v>396</v>
      </c>
      <c r="Q61" t="s">
        <v>1533</v>
      </c>
    </row>
    <row r="62" spans="1:17" x14ac:dyDescent="0.25">
      <c r="A62" s="3" t="e">
        <f>VLOOKUP(Q62,Sheet1!$A$2:$B$86,2,FALSE)</f>
        <v>#N/A</v>
      </c>
      <c r="B62" s="4" t="s">
        <v>397</v>
      </c>
      <c r="C62" s="4" t="s">
        <v>1727</v>
      </c>
      <c r="D62" s="4" t="s">
        <v>31</v>
      </c>
      <c r="E62" s="4"/>
      <c r="F62" s="4" t="s">
        <v>15</v>
      </c>
      <c r="G62" s="4"/>
      <c r="H62" s="4"/>
      <c r="I62" s="4" t="s">
        <v>398</v>
      </c>
      <c r="J62" s="4">
        <v>31.383560200000002</v>
      </c>
      <c r="K62" s="4" t="s">
        <v>31</v>
      </c>
      <c r="L62" s="4" t="s">
        <v>1784</v>
      </c>
      <c r="M62" s="4" t="s">
        <v>1843</v>
      </c>
      <c r="N62" s="4" t="s">
        <v>364</v>
      </c>
      <c r="O62" s="4" t="s">
        <v>399</v>
      </c>
      <c r="P62" s="4" t="s">
        <v>400</v>
      </c>
      <c r="Q62" s="4" t="s">
        <v>401</v>
      </c>
    </row>
    <row r="63" spans="1:17" x14ac:dyDescent="0.25">
      <c r="A63">
        <f>VLOOKUP(Q63,Sheet1!$A$2:$B$86,2,FALSE)</f>
        <v>44</v>
      </c>
      <c r="B63" s="1" t="s">
        <v>402</v>
      </c>
      <c r="C63" s="1" t="s">
        <v>2129</v>
      </c>
      <c r="D63" s="1" t="s">
        <v>31</v>
      </c>
      <c r="E63" s="1"/>
      <c r="F63" s="1" t="s">
        <v>92</v>
      </c>
      <c r="G63" s="1"/>
      <c r="H63" s="1"/>
      <c r="I63" s="1" t="s">
        <v>403</v>
      </c>
      <c r="J63" s="1" t="s">
        <v>31</v>
      </c>
      <c r="K63" s="1" t="s">
        <v>31</v>
      </c>
      <c r="L63" s="1" t="s">
        <v>1798</v>
      </c>
      <c r="M63" s="1" t="s">
        <v>1824</v>
      </c>
      <c r="N63" s="1"/>
      <c r="O63" s="1" t="s">
        <v>404</v>
      </c>
      <c r="P63" s="1" t="s">
        <v>1650</v>
      </c>
      <c r="Q63" t="s">
        <v>2128</v>
      </c>
    </row>
    <row r="64" spans="1:17" x14ac:dyDescent="0.25">
      <c r="A64" t="e">
        <f>VLOOKUP(Q64,Sheet1!$A$2:$B$86,2,FALSE)</f>
        <v>#N/A</v>
      </c>
      <c r="B64" s="1" t="s">
        <v>405</v>
      </c>
      <c r="C64" s="1" t="s">
        <v>406</v>
      </c>
      <c r="D64" s="1" t="s">
        <v>31</v>
      </c>
      <c r="E64" s="1"/>
      <c r="F64" s="1" t="s">
        <v>92</v>
      </c>
      <c r="G64" s="1"/>
      <c r="H64" s="1"/>
      <c r="I64" s="1"/>
      <c r="J64" s="1" t="s">
        <v>31</v>
      </c>
      <c r="K64" s="1" t="s">
        <v>31</v>
      </c>
      <c r="L64" s="1"/>
      <c r="M64" s="1"/>
      <c r="N64" s="1"/>
      <c r="O64" s="1" t="s">
        <v>406</v>
      </c>
      <c r="P64" s="1" t="s">
        <v>407</v>
      </c>
      <c r="Q64" s="1" t="s">
        <v>408</v>
      </c>
    </row>
    <row r="65" spans="1:17" s="7" customFormat="1" x14ac:dyDescent="0.25">
      <c r="A65" s="7" t="e">
        <f>VLOOKUP(Q65,Sheet1!$A$2:$B$86,2,FALSE)</f>
        <v>#N/A</v>
      </c>
      <c r="B65" s="6" t="s">
        <v>409</v>
      </c>
      <c r="C65" s="6" t="s">
        <v>1741</v>
      </c>
      <c r="D65" s="6" t="s">
        <v>31</v>
      </c>
      <c r="E65" s="6"/>
      <c r="F65" s="6" t="s">
        <v>92</v>
      </c>
      <c r="G65" s="6"/>
      <c r="H65" s="6"/>
      <c r="I65" s="6" t="s">
        <v>410</v>
      </c>
      <c r="J65" s="6" t="s">
        <v>31</v>
      </c>
      <c r="K65" s="6" t="s">
        <v>31</v>
      </c>
      <c r="L65" s="6"/>
      <c r="M65" s="6"/>
      <c r="N65" s="6"/>
      <c r="O65" s="6" t="s">
        <v>411</v>
      </c>
      <c r="P65" s="6"/>
      <c r="Q65" s="6" t="s">
        <v>412</v>
      </c>
    </row>
    <row r="66" spans="1:17" x14ac:dyDescent="0.25">
      <c r="A66">
        <f>VLOOKUP(Q66,Sheet1!$A$2:$B$86,2,FALSE)</f>
        <v>17</v>
      </c>
      <c r="B66" s="1" t="s">
        <v>413</v>
      </c>
      <c r="C66" s="1" t="s">
        <v>1662</v>
      </c>
      <c r="D66" s="1">
        <v>106467242</v>
      </c>
      <c r="E66" s="1"/>
      <c r="F66" s="1" t="s">
        <v>15</v>
      </c>
      <c r="G66" s="1"/>
      <c r="H66" s="1"/>
      <c r="I66" s="1" t="s">
        <v>414</v>
      </c>
      <c r="J66" s="1" t="s">
        <v>31</v>
      </c>
      <c r="K66" s="1" t="s">
        <v>31</v>
      </c>
      <c r="L66" s="1"/>
      <c r="M66" s="1"/>
      <c r="N66" s="1"/>
      <c r="O66" s="1" t="s">
        <v>415</v>
      </c>
      <c r="P66" s="1"/>
      <c r="Q66" s="1" t="s">
        <v>1942</v>
      </c>
    </row>
    <row r="67" spans="1:17" x14ac:dyDescent="0.25">
      <c r="A67" s="3" t="e">
        <f>VLOOKUP(Q67,Sheet1!$A$2:$B$86,2,FALSE)</f>
        <v>#N/A</v>
      </c>
      <c r="B67" s="4" t="s">
        <v>416</v>
      </c>
      <c r="C67" s="4" t="s">
        <v>417</v>
      </c>
      <c r="D67" s="4">
        <v>106034055</v>
      </c>
      <c r="E67" s="4">
        <v>541102853009</v>
      </c>
      <c r="F67" s="4" t="s">
        <v>15</v>
      </c>
      <c r="G67" s="4" t="s">
        <v>1757</v>
      </c>
      <c r="H67" s="4" t="s">
        <v>1769</v>
      </c>
      <c r="I67" s="4" t="s">
        <v>418</v>
      </c>
      <c r="J67" s="4" t="s">
        <v>419</v>
      </c>
      <c r="K67" s="4">
        <v>436290418</v>
      </c>
      <c r="L67" s="4"/>
      <c r="M67" s="4" t="s">
        <v>420</v>
      </c>
      <c r="N67" s="4" t="s">
        <v>421</v>
      </c>
      <c r="O67" s="1" t="s">
        <v>422</v>
      </c>
      <c r="P67" s="1" t="s">
        <v>423</v>
      </c>
      <c r="Q67" s="1" t="s">
        <v>2080</v>
      </c>
    </row>
    <row r="68" spans="1:17" x14ac:dyDescent="0.25">
      <c r="A68" s="3" t="e">
        <f>VLOOKUP(Q68,Sheet1!$A$2:$B$86,2,FALSE)</f>
        <v>#N/A</v>
      </c>
      <c r="B68" s="4" t="s">
        <v>424</v>
      </c>
      <c r="C68" s="4" t="s">
        <v>425</v>
      </c>
      <c r="D68" s="4" t="s">
        <v>31</v>
      </c>
      <c r="E68" s="4">
        <v>102010000788616</v>
      </c>
      <c r="F68" s="4" t="s">
        <v>92</v>
      </c>
      <c r="G68" s="4" t="s">
        <v>1758</v>
      </c>
      <c r="H68" s="4" t="s">
        <v>1102</v>
      </c>
      <c r="I68" s="4" t="s">
        <v>426</v>
      </c>
      <c r="J68" s="4" t="s">
        <v>427</v>
      </c>
      <c r="K68" s="4" t="s">
        <v>31</v>
      </c>
      <c r="L68" s="4"/>
      <c r="M68" s="4" t="s">
        <v>428</v>
      </c>
      <c r="N68" s="4" t="s">
        <v>429</v>
      </c>
      <c r="O68" s="4" t="s">
        <v>425</v>
      </c>
      <c r="P68" s="4" t="s">
        <v>430</v>
      </c>
      <c r="Q68" s="4" t="s">
        <v>425</v>
      </c>
    </row>
    <row r="69" spans="1:17" x14ac:dyDescent="0.25">
      <c r="A69" s="3" t="e">
        <f>VLOOKUP(Q69,Sheet1!$A$2:$B$86,2,FALSE)</f>
        <v>#N/A</v>
      </c>
      <c r="B69" s="4" t="s">
        <v>431</v>
      </c>
      <c r="C69" s="4" t="s">
        <v>432</v>
      </c>
      <c r="D69" s="4"/>
      <c r="E69" s="4"/>
      <c r="F69" s="4" t="s">
        <v>23</v>
      </c>
      <c r="G69" s="4"/>
      <c r="H69" s="4"/>
      <c r="I69" s="4"/>
      <c r="J69" s="4"/>
      <c r="K69" s="4"/>
      <c r="L69" s="4"/>
      <c r="M69" s="4"/>
      <c r="N69" s="4"/>
      <c r="O69" s="1" t="s">
        <v>433</v>
      </c>
      <c r="P69" s="1"/>
      <c r="Q69" s="1" t="s">
        <v>434</v>
      </c>
    </row>
    <row r="70" spans="1:17" x14ac:dyDescent="0.25">
      <c r="A70" s="3" t="e">
        <f>VLOOKUP(Q70,Sheet1!$A$2:$B$86,2,FALSE)</f>
        <v>#N/A</v>
      </c>
      <c r="B70" s="4" t="s">
        <v>435</v>
      </c>
      <c r="C70" s="4" t="s">
        <v>436</v>
      </c>
      <c r="D70" s="4" t="s">
        <v>31</v>
      </c>
      <c r="E70" s="4"/>
      <c r="F70" s="4" t="s">
        <v>92</v>
      </c>
      <c r="G70" s="4"/>
      <c r="H70" s="4"/>
      <c r="I70" s="4" t="s">
        <v>437</v>
      </c>
      <c r="J70" s="4" t="s">
        <v>438</v>
      </c>
      <c r="K70" s="4" t="s">
        <v>439</v>
      </c>
      <c r="L70" s="4" t="s">
        <v>1784</v>
      </c>
      <c r="M70" s="4" t="s">
        <v>1892</v>
      </c>
      <c r="N70" s="4" t="s">
        <v>440</v>
      </c>
      <c r="O70" s="4" t="s">
        <v>441</v>
      </c>
      <c r="P70" s="4" t="s">
        <v>442</v>
      </c>
      <c r="Q70" s="4" t="s">
        <v>2081</v>
      </c>
    </row>
    <row r="71" spans="1:17" x14ac:dyDescent="0.25">
      <c r="A71" s="3">
        <f>VLOOKUP(Q71,Sheet1!$A$2:$B$86,2,FALSE)</f>
        <v>13</v>
      </c>
      <c r="B71" s="4" t="s">
        <v>443</v>
      </c>
      <c r="C71" s="4" t="s">
        <v>444</v>
      </c>
      <c r="D71" s="4"/>
      <c r="E71" s="4"/>
      <c r="F71" s="4" t="s">
        <v>15</v>
      </c>
      <c r="G71" s="4"/>
      <c r="H71" s="4"/>
      <c r="I71" s="4"/>
      <c r="J71" s="4"/>
      <c r="K71" s="4"/>
      <c r="L71" s="4"/>
      <c r="M71" s="4"/>
      <c r="N71" s="4"/>
      <c r="O71" s="4" t="s">
        <v>444</v>
      </c>
      <c r="P71" s="4"/>
      <c r="Q71" s="4" t="s">
        <v>444</v>
      </c>
    </row>
    <row r="72" spans="1:17" x14ac:dyDescent="0.25">
      <c r="A72" s="3" t="e">
        <f>VLOOKUP(Q72,Sheet1!$A$2:$B$86,2,FALSE)</f>
        <v>#N/A</v>
      </c>
      <c r="B72" s="4" t="s">
        <v>445</v>
      </c>
      <c r="C72" s="4" t="s">
        <v>1735</v>
      </c>
      <c r="D72" s="4" t="s">
        <v>31</v>
      </c>
      <c r="E72" s="4"/>
      <c r="F72" s="4" t="s">
        <v>92</v>
      </c>
      <c r="G72" s="4"/>
      <c r="H72" s="4"/>
      <c r="I72" s="4" t="s">
        <v>446</v>
      </c>
      <c r="J72" s="4" t="s">
        <v>447</v>
      </c>
      <c r="K72" s="4" t="s">
        <v>31</v>
      </c>
      <c r="L72" s="4" t="s">
        <v>1784</v>
      </c>
      <c r="M72" s="4" t="s">
        <v>1896</v>
      </c>
      <c r="N72" s="4" t="s">
        <v>448</v>
      </c>
      <c r="O72" s="4" t="s">
        <v>449</v>
      </c>
      <c r="P72" s="4" t="s">
        <v>450</v>
      </c>
      <c r="Q72" s="4" t="s">
        <v>451</v>
      </c>
    </row>
    <row r="73" spans="1:17" ht="18.75" customHeight="1" x14ac:dyDescent="0.25">
      <c r="A73" s="7" t="e">
        <f>VLOOKUP(Q73,Sheet1!$A$2:$B$86,2,FALSE)</f>
        <v>#N/A</v>
      </c>
      <c r="B73" s="6" t="s">
        <v>452</v>
      </c>
      <c r="C73" s="6" t="s">
        <v>1736</v>
      </c>
      <c r="D73" s="6" t="s">
        <v>31</v>
      </c>
      <c r="E73" s="6">
        <v>12704060004681</v>
      </c>
      <c r="F73" s="6" t="s">
        <v>92</v>
      </c>
      <c r="G73" s="6" t="s">
        <v>569</v>
      </c>
      <c r="H73" s="6" t="s">
        <v>453</v>
      </c>
      <c r="I73" s="6" t="s">
        <v>454</v>
      </c>
      <c r="J73" s="6" t="s">
        <v>455</v>
      </c>
      <c r="K73" s="6" t="s">
        <v>455</v>
      </c>
      <c r="L73" s="6" t="s">
        <v>1798</v>
      </c>
      <c r="M73" s="6" t="s">
        <v>1802</v>
      </c>
      <c r="N73" s="6" t="s">
        <v>456</v>
      </c>
      <c r="O73" s="4" t="s">
        <v>457</v>
      </c>
      <c r="P73" s="4" t="s">
        <v>454</v>
      </c>
      <c r="Q73" s="4" t="s">
        <v>458</v>
      </c>
    </row>
    <row r="74" spans="1:17" x14ac:dyDescent="0.25">
      <c r="A74" t="e">
        <f>VLOOKUP(Q74,Sheet1!$A$2:$B$86,2,FALSE)</f>
        <v>#N/A</v>
      </c>
      <c r="B74" s="1" t="s">
        <v>459</v>
      </c>
      <c r="C74" s="1" t="s">
        <v>1749</v>
      </c>
      <c r="D74" s="1" t="s">
        <v>31</v>
      </c>
      <c r="E74" s="1">
        <v>541000258141</v>
      </c>
      <c r="F74" s="1" t="s">
        <v>15</v>
      </c>
      <c r="G74" s="1" t="s">
        <v>645</v>
      </c>
      <c r="H74" s="1" t="s">
        <v>460</v>
      </c>
      <c r="I74" s="1" t="s">
        <v>461</v>
      </c>
      <c r="J74" s="1">
        <v>913373367</v>
      </c>
      <c r="K74" s="1" t="s">
        <v>31</v>
      </c>
      <c r="L74" s="1" t="s">
        <v>1784</v>
      </c>
      <c r="M74" s="1" t="s">
        <v>1844</v>
      </c>
      <c r="N74" s="1" t="s">
        <v>287</v>
      </c>
      <c r="O74" s="1" t="s">
        <v>462</v>
      </c>
      <c r="P74" s="1" t="s">
        <v>463</v>
      </c>
      <c r="Q74" s="1" t="s">
        <v>464</v>
      </c>
    </row>
    <row r="75" spans="1:17" s="7" customFormat="1" x14ac:dyDescent="0.25">
      <c r="A75" s="7">
        <f>VLOOKUP(Q75,Sheet1!$A$2:$B$86,2,FALSE)</f>
        <v>84</v>
      </c>
      <c r="B75" s="6" t="s">
        <v>465</v>
      </c>
      <c r="C75" s="6" t="s">
        <v>466</v>
      </c>
      <c r="D75" s="6" t="s">
        <v>31</v>
      </c>
      <c r="E75" s="6">
        <v>289271</v>
      </c>
      <c r="F75" s="6" t="s">
        <v>92</v>
      </c>
      <c r="G75" s="6" t="s">
        <v>171</v>
      </c>
      <c r="H75" s="6" t="s">
        <v>467</v>
      </c>
      <c r="I75" s="6" t="s">
        <v>468</v>
      </c>
      <c r="J75" s="6" t="s">
        <v>469</v>
      </c>
      <c r="K75" s="6" t="s">
        <v>31</v>
      </c>
      <c r="L75" s="6"/>
      <c r="M75" s="6" t="s">
        <v>470</v>
      </c>
      <c r="N75" s="6" t="s">
        <v>471</v>
      </c>
      <c r="O75" s="6" t="s">
        <v>472</v>
      </c>
      <c r="P75" s="6" t="s">
        <v>473</v>
      </c>
      <c r="Q75" s="7" t="s">
        <v>2040</v>
      </c>
    </row>
    <row r="76" spans="1:17" s="7" customFormat="1" x14ac:dyDescent="0.25">
      <c r="A76" s="7" t="e">
        <f>VLOOKUP(Q76,Sheet1!$A$2:$B$86,2,FALSE)</f>
        <v>#N/A</v>
      </c>
      <c r="B76" s="6" t="s">
        <v>474</v>
      </c>
      <c r="C76" s="6" t="s">
        <v>1737</v>
      </c>
      <c r="D76" s="6" t="s">
        <v>31</v>
      </c>
      <c r="E76" s="6"/>
      <c r="F76" s="6" t="s">
        <v>15</v>
      </c>
      <c r="G76" s="6"/>
      <c r="H76" s="6"/>
      <c r="I76" s="6" t="s">
        <v>475</v>
      </c>
      <c r="J76" s="6">
        <v>916040788</v>
      </c>
      <c r="K76" s="6" t="s">
        <v>476</v>
      </c>
      <c r="L76" s="6" t="s">
        <v>1784</v>
      </c>
      <c r="M76" s="6" t="s">
        <v>1845</v>
      </c>
      <c r="N76" s="6" t="s">
        <v>477</v>
      </c>
      <c r="O76" s="6" t="s">
        <v>478</v>
      </c>
      <c r="P76" s="6" t="s">
        <v>1651</v>
      </c>
      <c r="Q76" s="6" t="s">
        <v>479</v>
      </c>
    </row>
    <row r="77" spans="1:17" x14ac:dyDescent="0.25">
      <c r="A77" t="e">
        <f>VLOOKUP(Q77,Sheet1!$A$2:$B$86,2,FALSE)</f>
        <v>#N/A</v>
      </c>
      <c r="B77" s="1" t="s">
        <v>480</v>
      </c>
      <c r="C77" s="1" t="s">
        <v>1740</v>
      </c>
      <c r="D77" s="1" t="s">
        <v>31</v>
      </c>
      <c r="E77" s="1" t="s">
        <v>31</v>
      </c>
      <c r="F77" s="1" t="s">
        <v>47</v>
      </c>
      <c r="G77" s="1"/>
      <c r="H77" s="1" t="s">
        <v>32</v>
      </c>
      <c r="I77" s="1" t="s">
        <v>481</v>
      </c>
      <c r="J77" s="1">
        <v>984671396</v>
      </c>
      <c r="K77" s="1" t="s">
        <v>31</v>
      </c>
      <c r="L77" s="1" t="s">
        <v>1784</v>
      </c>
      <c r="M77" s="1" t="s">
        <v>1846</v>
      </c>
      <c r="N77" s="1" t="s">
        <v>482</v>
      </c>
      <c r="O77" s="1" t="s">
        <v>483</v>
      </c>
      <c r="P77" s="1" t="s">
        <v>484</v>
      </c>
      <c r="Q77" s="1" t="s">
        <v>485</v>
      </c>
    </row>
    <row r="78" spans="1:17" x14ac:dyDescent="0.25">
      <c r="A78" s="3" t="e">
        <f>VLOOKUP(Q78,Sheet1!$A$2:$B$86,2,FALSE)</f>
        <v>#N/A</v>
      </c>
      <c r="B78" s="4" t="s">
        <v>486</v>
      </c>
      <c r="C78" s="4" t="s">
        <v>1663</v>
      </c>
      <c r="D78" s="4">
        <v>201044399</v>
      </c>
      <c r="E78" s="4"/>
      <c r="F78" s="4" t="s">
        <v>92</v>
      </c>
      <c r="G78" s="4"/>
      <c r="H78" s="4"/>
      <c r="I78" s="4" t="s">
        <v>487</v>
      </c>
      <c r="J78" s="4">
        <v>313839119</v>
      </c>
      <c r="K78" s="1">
        <v>313532255</v>
      </c>
      <c r="L78" s="1"/>
      <c r="M78" s="1"/>
      <c r="N78" s="1"/>
      <c r="O78" s="1" t="s">
        <v>488</v>
      </c>
      <c r="P78" s="1" t="s">
        <v>489</v>
      </c>
      <c r="Q78" s="1" t="s">
        <v>490</v>
      </c>
    </row>
    <row r="79" spans="1:17" x14ac:dyDescent="0.25">
      <c r="A79" t="e">
        <f>VLOOKUP(Q79,Sheet1!$A$2:$B$86,2,FALSE)</f>
        <v>#N/A</v>
      </c>
      <c r="B79" s="1" t="s">
        <v>491</v>
      </c>
      <c r="C79" s="1" t="s">
        <v>492</v>
      </c>
      <c r="D79" s="1">
        <v>101269991</v>
      </c>
      <c r="E79" s="1" t="s">
        <v>31</v>
      </c>
      <c r="F79" s="1" t="s">
        <v>15</v>
      </c>
      <c r="G79" s="1"/>
      <c r="H79" s="1" t="s">
        <v>32</v>
      </c>
      <c r="I79" s="1" t="s">
        <v>493</v>
      </c>
      <c r="J79" s="1" t="s">
        <v>494</v>
      </c>
      <c r="K79" s="1" t="s">
        <v>495</v>
      </c>
      <c r="L79" s="1" t="s">
        <v>1784</v>
      </c>
      <c r="M79" s="1" t="s">
        <v>1847</v>
      </c>
      <c r="N79" s="1" t="s">
        <v>496</v>
      </c>
      <c r="O79" s="1" t="s">
        <v>497</v>
      </c>
      <c r="P79" s="1" t="s">
        <v>498</v>
      </c>
      <c r="Q79" s="1" t="s">
        <v>499</v>
      </c>
    </row>
    <row r="80" spans="1:17" x14ac:dyDescent="0.25">
      <c r="A80" t="e">
        <f>VLOOKUP(Q80,Sheet1!$A$2:$B$86,2,FALSE)</f>
        <v>#N/A</v>
      </c>
      <c r="B80" s="1" t="s">
        <v>500</v>
      </c>
      <c r="C80" s="1" t="s">
        <v>2101</v>
      </c>
      <c r="D80" s="1">
        <v>300584356</v>
      </c>
      <c r="E80" s="1"/>
      <c r="F80" s="1" t="s">
        <v>15</v>
      </c>
      <c r="G80" s="1"/>
      <c r="H80" s="1"/>
      <c r="I80" s="1" t="s">
        <v>501</v>
      </c>
      <c r="J80" s="1" t="s">
        <v>502</v>
      </c>
      <c r="K80" s="1" t="s">
        <v>31</v>
      </c>
      <c r="L80" s="1" t="s">
        <v>1798</v>
      </c>
      <c r="M80" s="1" t="s">
        <v>1799</v>
      </c>
      <c r="N80" s="1"/>
      <c r="O80" s="1" t="s">
        <v>503</v>
      </c>
      <c r="P80" s="1" t="s">
        <v>504</v>
      </c>
      <c r="Q80" s="1" t="s">
        <v>505</v>
      </c>
    </row>
    <row r="81" spans="1:17" x14ac:dyDescent="0.25">
      <c r="A81" t="e">
        <f>VLOOKUP(Q81,Sheet1!$A$2:$B$86,2,FALSE)</f>
        <v>#N/A</v>
      </c>
      <c r="B81" s="1" t="s">
        <v>506</v>
      </c>
      <c r="C81" s="1" t="s">
        <v>1728</v>
      </c>
      <c r="D81" s="1" t="s">
        <v>31</v>
      </c>
      <c r="E81" s="1" t="s">
        <v>31</v>
      </c>
      <c r="F81" s="1" t="s">
        <v>15</v>
      </c>
      <c r="G81" s="1"/>
      <c r="H81" s="1" t="s">
        <v>32</v>
      </c>
      <c r="I81" s="1" t="s">
        <v>507</v>
      </c>
      <c r="J81" s="1">
        <v>948273139</v>
      </c>
      <c r="K81" s="1" t="s">
        <v>31</v>
      </c>
      <c r="L81" s="1"/>
      <c r="M81" s="1" t="s">
        <v>508</v>
      </c>
      <c r="N81" s="1" t="s">
        <v>509</v>
      </c>
      <c r="O81" s="1" t="s">
        <v>510</v>
      </c>
      <c r="P81" s="1" t="s">
        <v>511</v>
      </c>
      <c r="Q81" s="1" t="s">
        <v>512</v>
      </c>
    </row>
    <row r="82" spans="1:17" x14ac:dyDescent="0.25">
      <c r="A82" t="e">
        <f>VLOOKUP(Q82,Sheet1!$A$2:$B$86,2,FALSE)</f>
        <v>#N/A</v>
      </c>
      <c r="B82" s="1" t="s">
        <v>513</v>
      </c>
      <c r="C82" s="1" t="s">
        <v>2102</v>
      </c>
      <c r="D82" s="1" t="s">
        <v>31</v>
      </c>
      <c r="E82" s="1"/>
      <c r="F82" s="1" t="s">
        <v>92</v>
      </c>
      <c r="G82" s="1"/>
      <c r="H82" s="1"/>
      <c r="I82" s="1" t="s">
        <v>514</v>
      </c>
      <c r="J82" s="1" t="s">
        <v>515</v>
      </c>
      <c r="K82" s="1" t="s">
        <v>31</v>
      </c>
      <c r="L82" s="1"/>
      <c r="M82" s="1"/>
      <c r="N82" s="1" t="s">
        <v>516</v>
      </c>
      <c r="O82" s="1" t="s">
        <v>517</v>
      </c>
      <c r="P82" s="1" t="s">
        <v>518</v>
      </c>
      <c r="Q82" s="1" t="s">
        <v>2056</v>
      </c>
    </row>
    <row r="83" spans="1:17" x14ac:dyDescent="0.25">
      <c r="A83" t="e">
        <f>VLOOKUP(Q83,Sheet1!$A$2:$B$86,2,FALSE)</f>
        <v>#N/A</v>
      </c>
      <c r="B83" s="1" t="s">
        <v>519</v>
      </c>
      <c r="C83" s="6" t="s">
        <v>520</v>
      </c>
      <c r="D83" s="1" t="s">
        <v>31</v>
      </c>
      <c r="E83" s="1"/>
      <c r="F83" s="1" t="s">
        <v>92</v>
      </c>
      <c r="G83" s="1"/>
      <c r="H83" s="1"/>
      <c r="I83" s="1"/>
      <c r="J83" s="1" t="s">
        <v>521</v>
      </c>
      <c r="K83" s="1" t="s">
        <v>522</v>
      </c>
      <c r="L83" s="1"/>
      <c r="M83" s="1" t="s">
        <v>523</v>
      </c>
      <c r="N83" s="1" t="s">
        <v>524</v>
      </c>
      <c r="O83" s="1" t="s">
        <v>520</v>
      </c>
      <c r="P83" s="1"/>
      <c r="Q83" s="1" t="s">
        <v>2082</v>
      </c>
    </row>
    <row r="84" spans="1:17" x14ac:dyDescent="0.25">
      <c r="A84" s="3" t="e">
        <f>VLOOKUP(Q84,Sheet1!$A$2:$B$86,2,FALSE)</f>
        <v>#N/A</v>
      </c>
      <c r="B84" s="4" t="s">
        <v>525</v>
      </c>
      <c r="C84" s="4" t="s">
        <v>526</v>
      </c>
      <c r="D84" s="4">
        <v>105495134</v>
      </c>
      <c r="E84" s="4"/>
      <c r="F84" s="4" t="s">
        <v>15</v>
      </c>
      <c r="G84" s="4"/>
      <c r="H84" s="4"/>
      <c r="I84" s="4" t="s">
        <v>527</v>
      </c>
      <c r="J84" s="4" t="s">
        <v>528</v>
      </c>
      <c r="K84" s="4" t="s">
        <v>529</v>
      </c>
      <c r="L84" s="4"/>
      <c r="M84" s="4" t="s">
        <v>530</v>
      </c>
      <c r="N84" s="4" t="s">
        <v>531</v>
      </c>
      <c r="O84" s="4" t="s">
        <v>526</v>
      </c>
      <c r="P84" s="4" t="s">
        <v>532</v>
      </c>
      <c r="Q84" s="4" t="s">
        <v>526</v>
      </c>
    </row>
    <row r="85" spans="1:17" x14ac:dyDescent="0.25">
      <c r="A85" s="3" t="e">
        <f>VLOOKUP(Q85,Sheet1!$A$2:$B$86,2,FALSE)</f>
        <v>#N/A</v>
      </c>
      <c r="B85" s="4" t="s">
        <v>533</v>
      </c>
      <c r="C85" s="4" t="s">
        <v>1664</v>
      </c>
      <c r="D85" s="4">
        <v>313157295</v>
      </c>
      <c r="E85" s="4"/>
      <c r="F85" s="4" t="s">
        <v>15</v>
      </c>
      <c r="G85" s="4"/>
      <c r="H85" s="4"/>
      <c r="I85" s="4" t="s">
        <v>534</v>
      </c>
      <c r="J85" s="4" t="s">
        <v>535</v>
      </c>
      <c r="K85" s="4" t="s">
        <v>31</v>
      </c>
      <c r="L85" s="4" t="s">
        <v>1798</v>
      </c>
      <c r="M85" s="4" t="s">
        <v>1803</v>
      </c>
      <c r="N85" s="4" t="s">
        <v>536</v>
      </c>
      <c r="O85" s="4" t="s">
        <v>537</v>
      </c>
      <c r="P85" s="4" t="s">
        <v>538</v>
      </c>
      <c r="Q85" s="4" t="s">
        <v>539</v>
      </c>
    </row>
    <row r="86" spans="1:17" x14ac:dyDescent="0.25">
      <c r="A86" s="3" t="e">
        <f>VLOOKUP(Q86,Sheet1!$A$2:$B$86,2,FALSE)</f>
        <v>#N/A</v>
      </c>
      <c r="B86" s="4" t="s">
        <v>540</v>
      </c>
      <c r="C86" s="4" t="s">
        <v>1665</v>
      </c>
      <c r="D86" s="4" t="s">
        <v>31</v>
      </c>
      <c r="E86" s="4"/>
      <c r="F86" s="4" t="s">
        <v>15</v>
      </c>
      <c r="G86" s="4"/>
      <c r="H86" s="4"/>
      <c r="I86" s="4" t="s">
        <v>541</v>
      </c>
      <c r="J86" s="4" t="s">
        <v>542</v>
      </c>
      <c r="K86" s="4" t="s">
        <v>31</v>
      </c>
      <c r="L86" s="4" t="s">
        <v>1784</v>
      </c>
      <c r="M86" s="4" t="s">
        <v>1841</v>
      </c>
      <c r="N86" s="4" t="s">
        <v>543</v>
      </c>
      <c r="O86" s="4" t="s">
        <v>544</v>
      </c>
      <c r="P86" s="4" t="s">
        <v>545</v>
      </c>
      <c r="Q86" s="4" t="s">
        <v>546</v>
      </c>
    </row>
    <row r="87" spans="1:17" x14ac:dyDescent="0.25">
      <c r="A87" s="3" t="e">
        <f>VLOOKUP(Q87,Sheet1!$A$2:$B$86,2,FALSE)</f>
        <v>#N/A</v>
      </c>
      <c r="B87" s="4" t="s">
        <v>547</v>
      </c>
      <c r="C87" s="4" t="s">
        <v>1666</v>
      </c>
      <c r="D87" s="4">
        <v>105495134</v>
      </c>
      <c r="E87" s="4"/>
      <c r="F87" s="4" t="s">
        <v>92</v>
      </c>
      <c r="G87" s="4"/>
      <c r="H87" s="4"/>
      <c r="I87" s="4" t="s">
        <v>548</v>
      </c>
      <c r="J87" s="4" t="s">
        <v>528</v>
      </c>
      <c r="K87" s="4" t="s">
        <v>549</v>
      </c>
      <c r="L87" s="4"/>
      <c r="M87" s="4" t="s">
        <v>530</v>
      </c>
      <c r="N87" s="4" t="s">
        <v>550</v>
      </c>
      <c r="O87" s="4" t="s">
        <v>551</v>
      </c>
      <c r="P87" s="4" t="s">
        <v>552</v>
      </c>
      <c r="Q87" s="4" t="s">
        <v>553</v>
      </c>
    </row>
    <row r="88" spans="1:17" x14ac:dyDescent="0.25">
      <c r="A88">
        <f>VLOOKUP(Q88,Sheet1!$A$2:$B$86,2,FALSE)</f>
        <v>47</v>
      </c>
      <c r="B88" s="1" t="s">
        <v>554</v>
      </c>
      <c r="C88" s="1" t="s">
        <v>1667</v>
      </c>
      <c r="D88" s="1" t="s">
        <v>31</v>
      </c>
      <c r="E88" s="1"/>
      <c r="F88" s="1" t="s">
        <v>15</v>
      </c>
      <c r="G88" s="1"/>
      <c r="H88" s="1"/>
      <c r="I88" s="1" t="s">
        <v>555</v>
      </c>
      <c r="J88" s="1" t="s">
        <v>556</v>
      </c>
      <c r="K88" s="1" t="s">
        <v>31</v>
      </c>
      <c r="L88" s="1"/>
      <c r="M88" s="1" t="s">
        <v>557</v>
      </c>
      <c r="N88" s="1" t="s">
        <v>558</v>
      </c>
      <c r="O88" s="1" t="s">
        <v>559</v>
      </c>
      <c r="P88" s="1" t="s">
        <v>560</v>
      </c>
      <c r="Q88" s="1" t="s">
        <v>1973</v>
      </c>
    </row>
    <row r="89" spans="1:17" x14ac:dyDescent="0.25">
      <c r="A89" t="e">
        <f>VLOOKUP(Q89,Sheet1!$A$2:$B$86,2,FALSE)</f>
        <v>#N/A</v>
      </c>
      <c r="B89" s="1" t="s">
        <v>561</v>
      </c>
      <c r="C89" s="1" t="s">
        <v>2103</v>
      </c>
      <c r="D89" s="1" t="s">
        <v>31</v>
      </c>
      <c r="E89" s="1"/>
      <c r="F89" s="1" t="s">
        <v>92</v>
      </c>
      <c r="G89" s="1"/>
      <c r="H89" s="1"/>
      <c r="I89" s="1" t="s">
        <v>562</v>
      </c>
      <c r="J89" s="1" t="s">
        <v>563</v>
      </c>
      <c r="K89" s="1" t="s">
        <v>31</v>
      </c>
      <c r="L89" s="1"/>
      <c r="M89" s="1" t="s">
        <v>564</v>
      </c>
      <c r="N89" s="1" t="s">
        <v>565</v>
      </c>
      <c r="O89" s="1" t="s">
        <v>566</v>
      </c>
      <c r="P89" s="1" t="s">
        <v>567</v>
      </c>
      <c r="Q89" s="1" t="s">
        <v>2083</v>
      </c>
    </row>
    <row r="90" spans="1:17" x14ac:dyDescent="0.25">
      <c r="A90" s="3" t="e">
        <f>VLOOKUP(Q90,Sheet1!$A$2:$B$86,2,FALSE)</f>
        <v>#N/A</v>
      </c>
      <c r="B90" s="4" t="s">
        <v>568</v>
      </c>
      <c r="C90" s="4" t="s">
        <v>1755</v>
      </c>
      <c r="D90" s="4" t="s">
        <v>31</v>
      </c>
      <c r="E90" s="4">
        <v>9704060022959</v>
      </c>
      <c r="F90" s="4" t="s">
        <v>15</v>
      </c>
      <c r="G90" s="4" t="s">
        <v>569</v>
      </c>
      <c r="H90" s="4" t="s">
        <v>204</v>
      </c>
      <c r="I90" s="4" t="s">
        <v>570</v>
      </c>
      <c r="J90" s="4" t="s">
        <v>571</v>
      </c>
      <c r="K90" s="4" t="s">
        <v>572</v>
      </c>
      <c r="L90" s="4"/>
      <c r="M90" s="4" t="s">
        <v>573</v>
      </c>
      <c r="N90" s="4" t="s">
        <v>574</v>
      </c>
      <c r="O90" s="4" t="s">
        <v>575</v>
      </c>
      <c r="P90" s="4" t="s">
        <v>576</v>
      </c>
      <c r="Q90" s="4" t="s">
        <v>577</v>
      </c>
    </row>
    <row r="91" spans="1:17" ht="17.25" customHeight="1" x14ac:dyDescent="0.25">
      <c r="A91" t="e">
        <f>VLOOKUP(Q91,Sheet1!$A$2:$B$86,2,FALSE)</f>
        <v>#N/A</v>
      </c>
      <c r="B91" s="1" t="s">
        <v>578</v>
      </c>
      <c r="C91" s="1" t="s">
        <v>2104</v>
      </c>
      <c r="D91" s="1" t="s">
        <v>31</v>
      </c>
      <c r="E91" s="1"/>
      <c r="F91" s="1" t="s">
        <v>15</v>
      </c>
      <c r="G91" s="1"/>
      <c r="H91" s="1"/>
      <c r="I91" s="1" t="s">
        <v>579</v>
      </c>
      <c r="J91" s="1" t="s">
        <v>580</v>
      </c>
      <c r="K91" s="1" t="s">
        <v>581</v>
      </c>
      <c r="L91" s="1" t="s">
        <v>1798</v>
      </c>
      <c r="M91" s="1" t="s">
        <v>1804</v>
      </c>
      <c r="N91" s="1" t="s">
        <v>582</v>
      </c>
      <c r="O91" s="1" t="s">
        <v>583</v>
      </c>
      <c r="P91" s="1" t="s">
        <v>584</v>
      </c>
      <c r="Q91" s="1" t="s">
        <v>585</v>
      </c>
    </row>
    <row r="92" spans="1:17" x14ac:dyDescent="0.25">
      <c r="A92" t="e">
        <f>VLOOKUP(Q92,Sheet1!$A$2:$B$86,2,FALSE)</f>
        <v>#N/A</v>
      </c>
      <c r="B92" s="1" t="s">
        <v>586</v>
      </c>
      <c r="C92" s="1" t="s">
        <v>1668</v>
      </c>
      <c r="D92" s="1" t="s">
        <v>31</v>
      </c>
      <c r="E92" s="1" t="s">
        <v>31</v>
      </c>
      <c r="F92" s="1" t="s">
        <v>92</v>
      </c>
      <c r="G92" s="1" t="s">
        <v>32</v>
      </c>
      <c r="H92" s="1" t="s">
        <v>32</v>
      </c>
      <c r="I92" s="1" t="s">
        <v>587</v>
      </c>
      <c r="J92" s="1" t="s">
        <v>588</v>
      </c>
      <c r="K92" s="1" t="s">
        <v>589</v>
      </c>
      <c r="L92" s="1"/>
      <c r="M92" s="1" t="s">
        <v>32</v>
      </c>
      <c r="N92" s="1" t="s">
        <v>41</v>
      </c>
      <c r="O92" s="1" t="s">
        <v>590</v>
      </c>
      <c r="P92" s="1" t="s">
        <v>591</v>
      </c>
      <c r="Q92" s="1" t="s">
        <v>592</v>
      </c>
    </row>
    <row r="93" spans="1:17" x14ac:dyDescent="0.25">
      <c r="A93" t="e">
        <f>VLOOKUP(Q93,Sheet1!$A$2:$B$86,2,FALSE)</f>
        <v>#N/A</v>
      </c>
      <c r="B93" s="1" t="s">
        <v>593</v>
      </c>
      <c r="C93" s="1" t="s">
        <v>594</v>
      </c>
      <c r="D93" s="1" t="s">
        <v>31</v>
      </c>
      <c r="E93" s="1">
        <v>102010001809431</v>
      </c>
      <c r="F93" s="1" t="s">
        <v>15</v>
      </c>
      <c r="G93" s="1" t="s">
        <v>645</v>
      </c>
      <c r="H93" s="1"/>
      <c r="I93" s="1" t="s">
        <v>595</v>
      </c>
      <c r="J93" s="1" t="s">
        <v>596</v>
      </c>
      <c r="K93" s="1">
        <v>436240441</v>
      </c>
      <c r="L93" s="1"/>
      <c r="M93" s="1" t="s">
        <v>597</v>
      </c>
      <c r="N93" s="1" t="s">
        <v>598</v>
      </c>
      <c r="O93" s="1" t="s">
        <v>599</v>
      </c>
      <c r="P93" s="1" t="s">
        <v>600</v>
      </c>
      <c r="Q93" s="1" t="s">
        <v>601</v>
      </c>
    </row>
    <row r="94" spans="1:17" x14ac:dyDescent="0.25">
      <c r="A94" t="e">
        <f>VLOOKUP(Q94,Sheet1!$A$2:$B$86,2,FALSE)</f>
        <v>#N/A</v>
      </c>
      <c r="B94" s="1" t="s">
        <v>602</v>
      </c>
      <c r="C94" s="1" t="s">
        <v>1669</v>
      </c>
      <c r="D94" s="1">
        <v>201280741</v>
      </c>
      <c r="E94" s="1">
        <v>2541121666888</v>
      </c>
      <c r="F94" s="1" t="s">
        <v>15</v>
      </c>
      <c r="G94" s="1" t="s">
        <v>1757</v>
      </c>
      <c r="H94" s="1" t="s">
        <v>204</v>
      </c>
      <c r="I94" s="1" t="s">
        <v>603</v>
      </c>
      <c r="J94" s="1">
        <v>976056056</v>
      </c>
      <c r="K94" s="1" t="s">
        <v>31</v>
      </c>
      <c r="L94" s="1"/>
      <c r="M94" s="1" t="s">
        <v>604</v>
      </c>
      <c r="N94" s="1" t="s">
        <v>605</v>
      </c>
      <c r="O94" s="1" t="s">
        <v>606</v>
      </c>
      <c r="P94" s="1" t="s">
        <v>607</v>
      </c>
      <c r="Q94" s="1" t="s">
        <v>2084</v>
      </c>
    </row>
    <row r="95" spans="1:17" x14ac:dyDescent="0.25">
      <c r="A95" s="3" t="e">
        <f>VLOOKUP(Q95,Sheet1!$A$2:$B$86,2,FALSE)</f>
        <v>#N/A</v>
      </c>
      <c r="B95" s="4" t="s">
        <v>608</v>
      </c>
      <c r="C95" s="4" t="s">
        <v>609</v>
      </c>
      <c r="D95" s="4" t="s">
        <v>31</v>
      </c>
      <c r="E95" s="4"/>
      <c r="F95" s="4" t="s">
        <v>15</v>
      </c>
      <c r="G95" s="4"/>
      <c r="H95" s="4"/>
      <c r="I95" s="4" t="s">
        <v>610</v>
      </c>
      <c r="J95" s="4" t="s">
        <v>611</v>
      </c>
      <c r="K95" s="4" t="s">
        <v>31</v>
      </c>
      <c r="L95" s="4"/>
      <c r="M95" s="4" t="s">
        <v>612</v>
      </c>
      <c r="N95" s="4" t="s">
        <v>613</v>
      </c>
      <c r="O95" s="4" t="s">
        <v>614</v>
      </c>
      <c r="P95" s="4" t="s">
        <v>615</v>
      </c>
      <c r="Q95" s="4" t="s">
        <v>2132</v>
      </c>
    </row>
    <row r="96" spans="1:17" x14ac:dyDescent="0.25">
      <c r="A96" t="e">
        <f>VLOOKUP(Q96,Sheet1!$A$2:$B$86,2,FALSE)</f>
        <v>#N/A</v>
      </c>
      <c r="B96" s="1" t="s">
        <v>616</v>
      </c>
      <c r="C96" s="1" t="s">
        <v>1670</v>
      </c>
      <c r="D96" s="1" t="s">
        <v>31</v>
      </c>
      <c r="E96" s="1"/>
      <c r="F96" s="1" t="s">
        <v>15</v>
      </c>
      <c r="G96" s="1"/>
      <c r="H96" s="1"/>
      <c r="I96" s="1" t="s">
        <v>617</v>
      </c>
      <c r="J96" s="1" t="s">
        <v>618</v>
      </c>
      <c r="K96" s="1" t="s">
        <v>31</v>
      </c>
      <c r="L96" s="1" t="s">
        <v>1784</v>
      </c>
      <c r="M96" s="1" t="s">
        <v>1848</v>
      </c>
      <c r="N96" s="1" t="s">
        <v>613</v>
      </c>
      <c r="O96" s="1" t="s">
        <v>1903</v>
      </c>
      <c r="P96" s="1" t="s">
        <v>619</v>
      </c>
      <c r="Q96" s="1" t="s">
        <v>620</v>
      </c>
    </row>
    <row r="97" spans="1:17" s="7" customFormat="1" x14ac:dyDescent="0.25">
      <c r="A97" s="7" t="e">
        <f>VLOOKUP(Q97,Sheet1!$A$2:$B$86,2,FALSE)</f>
        <v>#N/A</v>
      </c>
      <c r="B97" s="6" t="s">
        <v>621</v>
      </c>
      <c r="C97" s="6" t="s">
        <v>1729</v>
      </c>
      <c r="D97" s="6" t="s">
        <v>31</v>
      </c>
      <c r="E97" s="6"/>
      <c r="F97" s="6" t="s">
        <v>15</v>
      </c>
      <c r="G97" s="6"/>
      <c r="H97" s="6"/>
      <c r="I97" s="6" t="s">
        <v>622</v>
      </c>
      <c r="J97" s="6" t="s">
        <v>623</v>
      </c>
      <c r="K97" s="6" t="s">
        <v>31</v>
      </c>
      <c r="L97" s="6" t="s">
        <v>1784</v>
      </c>
      <c r="M97" s="6" t="s">
        <v>1849</v>
      </c>
      <c r="N97" s="6" t="s">
        <v>624</v>
      </c>
      <c r="O97" s="6" t="s">
        <v>625</v>
      </c>
      <c r="P97" s="6" t="s">
        <v>626</v>
      </c>
      <c r="Q97" s="6" t="s">
        <v>627</v>
      </c>
    </row>
    <row r="98" spans="1:17" x14ac:dyDescent="0.25">
      <c r="A98" t="e">
        <f>VLOOKUP(Q98,Sheet1!$A$2:$B$86,2,FALSE)</f>
        <v>#N/A</v>
      </c>
      <c r="B98" s="4" t="s">
        <v>628</v>
      </c>
      <c r="C98" s="4" t="s">
        <v>629</v>
      </c>
      <c r="D98" s="4" t="s">
        <v>31</v>
      </c>
      <c r="E98" s="4"/>
      <c r="F98" s="4" t="s">
        <v>92</v>
      </c>
      <c r="G98" s="4"/>
      <c r="H98" s="4"/>
      <c r="I98" s="4" t="s">
        <v>630</v>
      </c>
      <c r="J98" s="4" t="s">
        <v>631</v>
      </c>
      <c r="K98" s="4" t="s">
        <v>632</v>
      </c>
      <c r="L98" s="1"/>
      <c r="M98" s="1" t="s">
        <v>633</v>
      </c>
      <c r="N98" s="1" t="s">
        <v>634</v>
      </c>
      <c r="O98" s="1" t="s">
        <v>635</v>
      </c>
      <c r="P98" s="1" t="s">
        <v>636</v>
      </c>
      <c r="Q98" s="1" t="s">
        <v>2085</v>
      </c>
    </row>
    <row r="99" spans="1:17" x14ac:dyDescent="0.25">
      <c r="A99" t="e">
        <f>VLOOKUP(Q99,Sheet1!$A$2:$B$86,2,FALSE)</f>
        <v>#N/A</v>
      </c>
      <c r="B99" s="1" t="s">
        <v>637</v>
      </c>
      <c r="C99" s="1" t="s">
        <v>638</v>
      </c>
      <c r="D99" s="1" t="s">
        <v>31</v>
      </c>
      <c r="E99" s="1" t="s">
        <v>31</v>
      </c>
      <c r="F99" s="1" t="s">
        <v>15</v>
      </c>
      <c r="G99" s="1" t="s">
        <v>32</v>
      </c>
      <c r="H99" s="1" t="s">
        <v>204</v>
      </c>
      <c r="I99" s="1" t="s">
        <v>639</v>
      </c>
      <c r="J99" s="1" t="s">
        <v>631</v>
      </c>
      <c r="K99" s="1" t="s">
        <v>632</v>
      </c>
      <c r="L99" s="1"/>
      <c r="M99" s="1" t="s">
        <v>640</v>
      </c>
      <c r="N99" s="1" t="s">
        <v>634</v>
      </c>
      <c r="O99" s="1" t="s">
        <v>641</v>
      </c>
      <c r="P99" s="1" t="s">
        <v>636</v>
      </c>
      <c r="Q99" s="1" t="s">
        <v>642</v>
      </c>
    </row>
    <row r="100" spans="1:17" x14ac:dyDescent="0.25">
      <c r="A100" s="3" t="e">
        <f>VLOOKUP(Q100,Sheet1!$A$2:$B$86,2,FALSE)</f>
        <v>#N/A</v>
      </c>
      <c r="B100" s="4" t="s">
        <v>643</v>
      </c>
      <c r="C100" s="4" t="s">
        <v>644</v>
      </c>
      <c r="D100" s="4">
        <v>106878436</v>
      </c>
      <c r="E100" s="4">
        <v>991000007881</v>
      </c>
      <c r="F100" s="4" t="s">
        <v>15</v>
      </c>
      <c r="G100" s="4" t="s">
        <v>645</v>
      </c>
      <c r="H100" s="4" t="s">
        <v>16</v>
      </c>
      <c r="I100" s="4" t="s">
        <v>646</v>
      </c>
      <c r="J100" s="4">
        <v>976193577</v>
      </c>
      <c r="K100" s="4">
        <v>393900035</v>
      </c>
      <c r="L100" s="4"/>
      <c r="M100" s="4" t="s">
        <v>647</v>
      </c>
      <c r="N100" s="4" t="s">
        <v>648</v>
      </c>
      <c r="O100" s="4" t="s">
        <v>649</v>
      </c>
      <c r="P100" s="4" t="s">
        <v>650</v>
      </c>
      <c r="Q100" s="4" t="s">
        <v>2086</v>
      </c>
    </row>
    <row r="101" spans="1:17" x14ac:dyDescent="0.25">
      <c r="A101" t="e">
        <f>VLOOKUP(Q101,Sheet1!$A$2:$B$86,2,FALSE)</f>
        <v>#N/A</v>
      </c>
      <c r="B101" s="1" t="s">
        <v>651</v>
      </c>
      <c r="C101" s="1" t="s">
        <v>652</v>
      </c>
      <c r="D101" s="1">
        <v>105099074</v>
      </c>
      <c r="E101" s="1" t="s">
        <v>653</v>
      </c>
      <c r="F101" s="1" t="s">
        <v>15</v>
      </c>
      <c r="G101" s="1" t="s">
        <v>1765</v>
      </c>
      <c r="H101" s="1" t="s">
        <v>1102</v>
      </c>
      <c r="I101" s="1" t="s">
        <v>654</v>
      </c>
      <c r="J101" s="1">
        <v>918267363</v>
      </c>
      <c r="K101" s="1">
        <v>439447780</v>
      </c>
      <c r="L101" s="1"/>
      <c r="M101" s="1" t="s">
        <v>655</v>
      </c>
      <c r="N101" s="1" t="s">
        <v>656</v>
      </c>
      <c r="O101" s="1" t="s">
        <v>657</v>
      </c>
      <c r="P101" s="1" t="s">
        <v>658</v>
      </c>
      <c r="Q101" s="1" t="s">
        <v>659</v>
      </c>
    </row>
    <row r="102" spans="1:17" x14ac:dyDescent="0.25">
      <c r="A102" t="e">
        <f>VLOOKUP(Q102,Sheet1!$A$2:$B$86,2,FALSE)</f>
        <v>#N/A</v>
      </c>
      <c r="B102" s="1" t="s">
        <v>660</v>
      </c>
      <c r="C102" s="1" t="s">
        <v>661</v>
      </c>
      <c r="D102" s="1" t="s">
        <v>31</v>
      </c>
      <c r="E102" s="1" t="s">
        <v>31</v>
      </c>
      <c r="F102" s="1" t="s">
        <v>15</v>
      </c>
      <c r="G102" s="1"/>
      <c r="H102" s="1" t="s">
        <v>32</v>
      </c>
      <c r="I102" s="1" t="s">
        <v>662</v>
      </c>
      <c r="J102" s="1">
        <v>982.59138900000005</v>
      </c>
      <c r="K102" s="1" t="s">
        <v>663</v>
      </c>
      <c r="L102" s="1" t="s">
        <v>1798</v>
      </c>
      <c r="M102" s="1" t="s">
        <v>1830</v>
      </c>
      <c r="N102" s="1" t="s">
        <v>664</v>
      </c>
      <c r="O102" s="1" t="s">
        <v>665</v>
      </c>
      <c r="P102" s="1" t="s">
        <v>666</v>
      </c>
      <c r="Q102" s="1" t="s">
        <v>667</v>
      </c>
    </row>
    <row r="103" spans="1:17" x14ac:dyDescent="0.25">
      <c r="A103" t="e">
        <f>VLOOKUP(Q103,Sheet1!$A$2:$B$86,2,FALSE)</f>
        <v>#N/A</v>
      </c>
      <c r="B103" s="1" t="s">
        <v>668</v>
      </c>
      <c r="C103" s="1" t="s">
        <v>669</v>
      </c>
      <c r="D103" s="1" t="s">
        <v>31</v>
      </c>
      <c r="E103" s="1">
        <v>102010000200383</v>
      </c>
      <c r="F103" s="1" t="s">
        <v>15</v>
      </c>
      <c r="G103" s="1" t="s">
        <v>1758</v>
      </c>
      <c r="H103" s="1" t="s">
        <v>204</v>
      </c>
      <c r="I103" s="1" t="s">
        <v>670</v>
      </c>
      <c r="J103" s="1" t="s">
        <v>671</v>
      </c>
      <c r="K103" s="1" t="s">
        <v>672</v>
      </c>
      <c r="L103" s="1"/>
      <c r="M103" s="1" t="s">
        <v>673</v>
      </c>
      <c r="N103" s="1" t="s">
        <v>674</v>
      </c>
      <c r="O103" s="1" t="s">
        <v>675</v>
      </c>
      <c r="P103" s="1" t="s">
        <v>676</v>
      </c>
      <c r="Q103" s="1" t="s">
        <v>2057</v>
      </c>
    </row>
    <row r="104" spans="1:17" x14ac:dyDescent="0.25">
      <c r="A104" s="7" t="e">
        <f>VLOOKUP(Q104,Sheet1!$A$2:$B$86,2,FALSE)</f>
        <v>#N/A</v>
      </c>
      <c r="B104" s="6" t="s">
        <v>677</v>
      </c>
      <c r="C104" s="6" t="s">
        <v>1730</v>
      </c>
      <c r="D104" s="6" t="s">
        <v>31</v>
      </c>
      <c r="E104" s="6"/>
      <c r="F104" s="6" t="s">
        <v>15</v>
      </c>
      <c r="G104" s="6"/>
      <c r="H104" s="6"/>
      <c r="I104" s="6" t="s">
        <v>678</v>
      </c>
      <c r="J104" s="6">
        <v>988641591</v>
      </c>
      <c r="K104" s="6" t="s">
        <v>31</v>
      </c>
      <c r="L104" s="6" t="s">
        <v>1784</v>
      </c>
      <c r="M104" s="6" t="s">
        <v>1846</v>
      </c>
      <c r="N104" s="6" t="s">
        <v>679</v>
      </c>
      <c r="O104" s="6" t="s">
        <v>680</v>
      </c>
      <c r="P104" s="6" t="s">
        <v>681</v>
      </c>
      <c r="Q104" s="6" t="s">
        <v>2087</v>
      </c>
    </row>
    <row r="105" spans="1:17" s="7" customFormat="1" x14ac:dyDescent="0.25">
      <c r="A105" s="7" t="e">
        <f>VLOOKUP(Q105,Sheet1!$A$2:$B$86,2,FALSE)</f>
        <v>#N/A</v>
      </c>
      <c r="B105" s="6" t="s">
        <v>682</v>
      </c>
      <c r="C105" s="6" t="s">
        <v>683</v>
      </c>
      <c r="D105" s="6"/>
      <c r="E105" s="6"/>
      <c r="F105" s="6" t="s">
        <v>15</v>
      </c>
      <c r="G105" s="6"/>
      <c r="H105" s="6"/>
      <c r="I105" s="6"/>
      <c r="J105" s="6"/>
      <c r="K105" s="6"/>
      <c r="L105" s="6"/>
      <c r="M105" s="6"/>
      <c r="N105" s="6"/>
      <c r="O105" s="6" t="s">
        <v>683</v>
      </c>
      <c r="P105" s="6"/>
      <c r="Q105" s="6" t="s">
        <v>683</v>
      </c>
    </row>
    <row r="106" spans="1:17" x14ac:dyDescent="0.25">
      <c r="A106" s="3" t="e">
        <f>VLOOKUP(Q106,Sheet1!$A$2:$B$86,2,FALSE)</f>
        <v>#N/A</v>
      </c>
      <c r="B106" s="4" t="s">
        <v>684</v>
      </c>
      <c r="C106" s="4" t="s">
        <v>685</v>
      </c>
      <c r="D106" s="4"/>
      <c r="E106" s="4"/>
      <c r="F106" s="4" t="s">
        <v>15</v>
      </c>
      <c r="G106" s="4"/>
      <c r="H106" s="4"/>
      <c r="I106" s="4"/>
      <c r="J106" s="4"/>
      <c r="K106" s="4"/>
      <c r="L106" s="4"/>
      <c r="M106" s="4"/>
      <c r="N106" s="4"/>
      <c r="O106" s="4" t="s">
        <v>685</v>
      </c>
      <c r="P106" s="4"/>
      <c r="Q106" s="4" t="s">
        <v>685</v>
      </c>
    </row>
    <row r="107" spans="1:17" x14ac:dyDescent="0.25">
      <c r="A107" t="e">
        <f>VLOOKUP(Q107,Sheet1!$A$2:$B$86,2,FALSE)</f>
        <v>#N/A</v>
      </c>
      <c r="B107" s="1" t="s">
        <v>686</v>
      </c>
      <c r="C107" s="1" t="s">
        <v>687</v>
      </c>
      <c r="D107" s="1" t="s">
        <v>31</v>
      </c>
      <c r="E107" s="1">
        <v>651100000006261</v>
      </c>
      <c r="F107" s="1" t="s">
        <v>15</v>
      </c>
      <c r="G107" s="1" t="s">
        <v>1756</v>
      </c>
      <c r="H107" s="1" t="s">
        <v>1102</v>
      </c>
      <c r="I107" s="1" t="s">
        <v>688</v>
      </c>
      <c r="J107" s="1" t="s">
        <v>689</v>
      </c>
      <c r="K107" s="1" t="s">
        <v>690</v>
      </c>
      <c r="L107" s="1"/>
      <c r="M107" s="1" t="s">
        <v>691</v>
      </c>
      <c r="N107" s="1" t="s">
        <v>692</v>
      </c>
      <c r="O107" s="1" t="s">
        <v>693</v>
      </c>
      <c r="P107" s="1" t="s">
        <v>694</v>
      </c>
      <c r="Q107" s="1" t="s">
        <v>695</v>
      </c>
    </row>
    <row r="108" spans="1:17" x14ac:dyDescent="0.25">
      <c r="A108" t="e">
        <f>VLOOKUP(Q108,Sheet1!$A$2:$B$86,2,FALSE)</f>
        <v>#N/A</v>
      </c>
      <c r="B108" s="1" t="s">
        <v>696</v>
      </c>
      <c r="C108" s="1" t="s">
        <v>697</v>
      </c>
      <c r="D108" s="1" t="s">
        <v>31</v>
      </c>
      <c r="E108" s="1" t="s">
        <v>31</v>
      </c>
      <c r="F108" s="1" t="s">
        <v>15</v>
      </c>
      <c r="G108" s="1"/>
      <c r="H108" s="1" t="s">
        <v>32</v>
      </c>
      <c r="I108" s="1" t="s">
        <v>1738</v>
      </c>
      <c r="J108" s="1" t="s">
        <v>698</v>
      </c>
      <c r="K108" s="1" t="s">
        <v>31</v>
      </c>
      <c r="L108" s="1"/>
      <c r="M108" s="1" t="s">
        <v>699</v>
      </c>
      <c r="N108" s="1" t="s">
        <v>700</v>
      </c>
      <c r="O108" s="1" t="s">
        <v>701</v>
      </c>
      <c r="P108" s="1" t="s">
        <v>702</v>
      </c>
      <c r="Q108" s="1" t="s">
        <v>703</v>
      </c>
    </row>
    <row r="109" spans="1:17" x14ac:dyDescent="0.25">
      <c r="A109" s="3" t="e">
        <f>VLOOKUP(Q109,Sheet1!$A$2:$B$86,2,FALSE)</f>
        <v>#N/A</v>
      </c>
      <c r="B109" s="4" t="s">
        <v>704</v>
      </c>
      <c r="C109" s="4" t="s">
        <v>1673</v>
      </c>
      <c r="D109" s="4" t="s">
        <v>31</v>
      </c>
      <c r="E109" s="4">
        <v>30009438838</v>
      </c>
      <c r="F109" s="4" t="s">
        <v>92</v>
      </c>
      <c r="G109" s="4" t="s">
        <v>705</v>
      </c>
      <c r="H109" s="4" t="s">
        <v>204</v>
      </c>
      <c r="I109" s="4" t="s">
        <v>706</v>
      </c>
      <c r="J109" s="4" t="s">
        <v>707</v>
      </c>
      <c r="K109" s="4" t="s">
        <v>31</v>
      </c>
      <c r="L109" s="4"/>
      <c r="M109" s="4" t="s">
        <v>708</v>
      </c>
      <c r="N109" s="4" t="s">
        <v>709</v>
      </c>
      <c r="O109" s="4" t="s">
        <v>710</v>
      </c>
      <c r="P109" s="4" t="s">
        <v>711</v>
      </c>
      <c r="Q109" s="4" t="s">
        <v>2105</v>
      </c>
    </row>
    <row r="110" spans="1:17" x14ac:dyDescent="0.25">
      <c r="A110">
        <f>VLOOKUP(Q110,Sheet1!$A$2:$B$86,2,FALSE)</f>
        <v>83</v>
      </c>
      <c r="B110" s="1" t="s">
        <v>712</v>
      </c>
      <c r="C110" s="1" t="s">
        <v>1671</v>
      </c>
      <c r="D110" s="1">
        <v>102597963</v>
      </c>
      <c r="E110" s="1" t="s">
        <v>31</v>
      </c>
      <c r="F110" s="1" t="s">
        <v>15</v>
      </c>
      <c r="G110" s="1"/>
      <c r="H110" s="1" t="s">
        <v>32</v>
      </c>
      <c r="I110" s="1" t="s">
        <v>713</v>
      </c>
      <c r="J110" s="1" t="s">
        <v>714</v>
      </c>
      <c r="K110" s="1" t="s">
        <v>31</v>
      </c>
      <c r="L110" s="1" t="s">
        <v>1798</v>
      </c>
      <c r="M110" s="1" t="s">
        <v>1805</v>
      </c>
      <c r="N110" s="1" t="s">
        <v>715</v>
      </c>
      <c r="O110" s="1" t="s">
        <v>716</v>
      </c>
      <c r="P110" s="1" t="s">
        <v>717</v>
      </c>
      <c r="Q110" s="1" t="s">
        <v>718</v>
      </c>
    </row>
    <row r="111" spans="1:17" x14ac:dyDescent="0.25">
      <c r="A111" t="e">
        <f>VLOOKUP(Q111,Sheet1!$A$2:$B$86,2,FALSE)</f>
        <v>#N/A</v>
      </c>
      <c r="B111" s="1" t="s">
        <v>719</v>
      </c>
      <c r="C111" s="1" t="s">
        <v>1672</v>
      </c>
      <c r="D111" s="1" t="s">
        <v>31</v>
      </c>
      <c r="E111" s="1" t="s">
        <v>31</v>
      </c>
      <c r="F111" s="1" t="s">
        <v>15</v>
      </c>
      <c r="G111" s="1"/>
      <c r="H111" s="1" t="s">
        <v>32</v>
      </c>
      <c r="I111" s="1" t="s">
        <v>720</v>
      </c>
      <c r="J111" s="1" t="s">
        <v>721</v>
      </c>
      <c r="K111" s="1" t="s">
        <v>31</v>
      </c>
      <c r="L111" s="1"/>
      <c r="M111" s="1" t="s">
        <v>722</v>
      </c>
      <c r="N111" s="1" t="s">
        <v>723</v>
      </c>
      <c r="O111" s="1" t="s">
        <v>724</v>
      </c>
      <c r="P111" s="1" t="s">
        <v>725</v>
      </c>
      <c r="Q111" s="1" t="s">
        <v>726</v>
      </c>
    </row>
    <row r="112" spans="1:17" x14ac:dyDescent="0.25">
      <c r="A112" s="3" t="e">
        <f>VLOOKUP(Q112,Sheet1!$A$2:$B$86,2,FALSE)</f>
        <v>#N/A</v>
      </c>
      <c r="B112" s="4" t="s">
        <v>727</v>
      </c>
      <c r="C112" s="4" t="s">
        <v>1748</v>
      </c>
      <c r="D112" s="4" t="s">
        <v>31</v>
      </c>
      <c r="E112" s="4"/>
      <c r="F112" s="4" t="s">
        <v>15</v>
      </c>
      <c r="G112" s="4"/>
      <c r="H112" s="4"/>
      <c r="I112" s="4" t="s">
        <v>728</v>
      </c>
      <c r="J112" s="4" t="s">
        <v>729</v>
      </c>
      <c r="K112" s="4" t="s">
        <v>730</v>
      </c>
      <c r="L112" s="4"/>
      <c r="M112" s="4" t="s">
        <v>731</v>
      </c>
      <c r="N112" s="4" t="s">
        <v>732</v>
      </c>
      <c r="O112" s="4" t="s">
        <v>733</v>
      </c>
      <c r="P112" s="4" t="s">
        <v>734</v>
      </c>
      <c r="Q112" s="4" t="s">
        <v>2088</v>
      </c>
    </row>
    <row r="113" spans="1:17" x14ac:dyDescent="0.25">
      <c r="A113" t="e">
        <f>VLOOKUP(Q113,Sheet1!$A$2:$B$86,2,FALSE)</f>
        <v>#N/A</v>
      </c>
      <c r="B113" s="1" t="s">
        <v>735</v>
      </c>
      <c r="C113" s="1" t="s">
        <v>736</v>
      </c>
      <c r="D113" s="1" t="s">
        <v>31</v>
      </c>
      <c r="E113" s="1"/>
      <c r="F113" s="1" t="s">
        <v>15</v>
      </c>
      <c r="G113" s="1"/>
      <c r="H113" s="1"/>
      <c r="I113" s="1" t="s">
        <v>737</v>
      </c>
      <c r="J113" s="1" t="s">
        <v>738</v>
      </c>
      <c r="K113" s="1" t="s">
        <v>739</v>
      </c>
      <c r="L113" s="1"/>
      <c r="M113" s="1"/>
      <c r="N113" s="1" t="s">
        <v>740</v>
      </c>
      <c r="O113" s="1" t="s">
        <v>741</v>
      </c>
      <c r="P113" s="1" t="s">
        <v>742</v>
      </c>
      <c r="Q113" s="1" t="s">
        <v>2106</v>
      </c>
    </row>
    <row r="114" spans="1:17" x14ac:dyDescent="0.25">
      <c r="A114" s="3" t="e">
        <f>VLOOKUP(Q114,Sheet1!$A$2:$B$86,2,FALSE)</f>
        <v>#N/A</v>
      </c>
      <c r="B114" s="4" t="s">
        <v>743</v>
      </c>
      <c r="C114" s="4" t="s">
        <v>1731</v>
      </c>
      <c r="D114" s="4" t="s">
        <v>31</v>
      </c>
      <c r="E114" s="4"/>
      <c r="F114" s="4" t="s">
        <v>92</v>
      </c>
      <c r="G114" s="4"/>
      <c r="H114" s="4"/>
      <c r="I114" s="4" t="s">
        <v>744</v>
      </c>
      <c r="J114" s="4" t="s">
        <v>745</v>
      </c>
      <c r="K114" s="4" t="s">
        <v>31</v>
      </c>
      <c r="L114" s="4" t="s">
        <v>1784</v>
      </c>
      <c r="M114" s="4" t="s">
        <v>1850</v>
      </c>
      <c r="N114" s="4" t="s">
        <v>746</v>
      </c>
      <c r="O114" s="4" t="s">
        <v>747</v>
      </c>
      <c r="P114" s="4" t="s">
        <v>748</v>
      </c>
      <c r="Q114" s="4" t="s">
        <v>2109</v>
      </c>
    </row>
    <row r="115" spans="1:17" x14ac:dyDescent="0.25">
      <c r="A115" s="3" t="e">
        <f>VLOOKUP(Q115,Sheet1!$A$2:$B$86,2,FALSE)</f>
        <v>#N/A</v>
      </c>
      <c r="B115" s="4" t="s">
        <v>749</v>
      </c>
      <c r="C115" s="4" t="s">
        <v>1674</v>
      </c>
      <c r="D115" s="4"/>
      <c r="E115" s="4"/>
      <c r="F115" s="4" t="s">
        <v>15</v>
      </c>
      <c r="G115" s="4"/>
      <c r="H115" s="4"/>
      <c r="I115" s="4" t="s">
        <v>750</v>
      </c>
      <c r="J115" s="4">
        <v>4.6275221200000001</v>
      </c>
      <c r="K115" s="4">
        <v>4.6275221200000001</v>
      </c>
      <c r="L115" s="4" t="s">
        <v>1798</v>
      </c>
      <c r="M115" s="4" t="s">
        <v>1806</v>
      </c>
      <c r="N115" s="4" t="s">
        <v>751</v>
      </c>
      <c r="O115" s="4"/>
      <c r="P115" s="4"/>
      <c r="Q115" s="4" t="s">
        <v>2089</v>
      </c>
    </row>
    <row r="116" spans="1:17" x14ac:dyDescent="0.25">
      <c r="A116" s="7" t="e">
        <f>VLOOKUP(Q116,Sheet1!$A$2:$B$86,2,FALSE)</f>
        <v>#N/A</v>
      </c>
      <c r="B116" s="6" t="s">
        <v>752</v>
      </c>
      <c r="C116" s="6" t="s">
        <v>753</v>
      </c>
      <c r="D116" s="6" t="s">
        <v>31</v>
      </c>
      <c r="E116" s="6"/>
      <c r="F116" s="6" t="s">
        <v>15</v>
      </c>
      <c r="G116" s="6"/>
      <c r="H116" s="6"/>
      <c r="I116" s="6" t="s">
        <v>754</v>
      </c>
      <c r="J116" s="6">
        <v>983653158</v>
      </c>
      <c r="K116" s="6" t="s">
        <v>31</v>
      </c>
      <c r="L116" s="6" t="s">
        <v>1784</v>
      </c>
      <c r="M116" s="6" t="s">
        <v>1851</v>
      </c>
      <c r="N116" s="6" t="s">
        <v>755</v>
      </c>
      <c r="O116" s="6" t="s">
        <v>1904</v>
      </c>
      <c r="P116" s="6" t="s">
        <v>756</v>
      </c>
      <c r="Q116" s="6" t="s">
        <v>2107</v>
      </c>
    </row>
    <row r="117" spans="1:17" x14ac:dyDescent="0.25">
      <c r="A117" t="e">
        <f>VLOOKUP(Q117,Sheet1!$A$2:$B$86,2,FALSE)</f>
        <v>#N/A</v>
      </c>
      <c r="B117" s="1" t="s">
        <v>757</v>
      </c>
      <c r="C117" s="1" t="s">
        <v>758</v>
      </c>
      <c r="D117" s="1" t="s">
        <v>31</v>
      </c>
      <c r="E117" s="1"/>
      <c r="F117" s="1" t="s">
        <v>15</v>
      </c>
      <c r="G117" s="1"/>
      <c r="H117" s="1"/>
      <c r="I117" s="1" t="s">
        <v>759</v>
      </c>
      <c r="J117" s="1">
        <v>915567885</v>
      </c>
      <c r="K117" s="1" t="s">
        <v>31</v>
      </c>
      <c r="L117" s="1" t="s">
        <v>1784</v>
      </c>
      <c r="M117" s="1" t="s">
        <v>1845</v>
      </c>
      <c r="N117" s="1" t="s">
        <v>760</v>
      </c>
      <c r="O117" s="1" t="s">
        <v>1905</v>
      </c>
      <c r="P117" s="1" t="s">
        <v>761</v>
      </c>
      <c r="Q117" s="1" t="s">
        <v>2058</v>
      </c>
    </row>
    <row r="118" spans="1:17" x14ac:dyDescent="0.25">
      <c r="A118" s="3" t="e">
        <f>VLOOKUP(Q118,Sheet1!$A$2:$B$86,2,FALSE)</f>
        <v>#N/A</v>
      </c>
      <c r="B118" s="4" t="s">
        <v>762</v>
      </c>
      <c r="C118" s="4" t="s">
        <v>1675</v>
      </c>
      <c r="D118" s="4" t="s">
        <v>31</v>
      </c>
      <c r="E118" s="4" t="s">
        <v>31</v>
      </c>
      <c r="F118" s="4" t="s">
        <v>92</v>
      </c>
      <c r="G118" s="4" t="s">
        <v>32</v>
      </c>
      <c r="H118" s="4" t="s">
        <v>32</v>
      </c>
      <c r="I118" s="4" t="s">
        <v>763</v>
      </c>
      <c r="J118" s="4" t="s">
        <v>764</v>
      </c>
      <c r="K118" s="4" t="s">
        <v>31</v>
      </c>
      <c r="L118" s="4" t="s">
        <v>1784</v>
      </c>
      <c r="M118" s="4" t="s">
        <v>1852</v>
      </c>
      <c r="N118" s="4" t="s">
        <v>765</v>
      </c>
      <c r="O118" s="1" t="s">
        <v>766</v>
      </c>
      <c r="P118" s="1" t="s">
        <v>767</v>
      </c>
      <c r="Q118" s="1" t="s">
        <v>2108</v>
      </c>
    </row>
    <row r="119" spans="1:17" x14ac:dyDescent="0.25">
      <c r="A119" s="3" t="e">
        <f>VLOOKUP(Q119,Sheet1!$A$2:$B$86,2,FALSE)</f>
        <v>#N/A</v>
      </c>
      <c r="B119" s="4" t="s">
        <v>768</v>
      </c>
      <c r="C119" s="4" t="s">
        <v>1919</v>
      </c>
      <c r="D119" s="4">
        <v>102315464</v>
      </c>
      <c r="E119" s="4">
        <v>11520439759017</v>
      </c>
      <c r="F119" s="4" t="s">
        <v>15</v>
      </c>
      <c r="G119" s="4" t="s">
        <v>216</v>
      </c>
      <c r="H119" s="4" t="s">
        <v>24</v>
      </c>
      <c r="I119" s="4" t="s">
        <v>769</v>
      </c>
      <c r="J119" s="4" t="s">
        <v>770</v>
      </c>
      <c r="K119" s="4" t="s">
        <v>31</v>
      </c>
      <c r="L119" s="4" t="s">
        <v>1784</v>
      </c>
      <c r="M119" s="4" t="s">
        <v>1853</v>
      </c>
      <c r="N119" s="4" t="s">
        <v>771</v>
      </c>
      <c r="O119" s="4" t="s">
        <v>772</v>
      </c>
      <c r="P119" s="4" t="s">
        <v>773</v>
      </c>
      <c r="Q119" s="4" t="s">
        <v>2059</v>
      </c>
    </row>
    <row r="120" spans="1:17" x14ac:dyDescent="0.25">
      <c r="A120" s="3" t="e">
        <f>VLOOKUP(Q120,Sheet1!$A$2:$B$86,2,FALSE)</f>
        <v>#N/A</v>
      </c>
      <c r="B120" s="4" t="s">
        <v>774</v>
      </c>
      <c r="C120" s="4" t="s">
        <v>775</v>
      </c>
      <c r="D120" s="4" t="s">
        <v>31</v>
      </c>
      <c r="E120" s="4" t="s">
        <v>31</v>
      </c>
      <c r="F120" s="4" t="s">
        <v>15</v>
      </c>
      <c r="G120" s="4" t="s">
        <v>32</v>
      </c>
      <c r="H120" s="4" t="s">
        <v>32</v>
      </c>
      <c r="I120" s="4" t="s">
        <v>776</v>
      </c>
      <c r="J120" s="4" t="s">
        <v>777</v>
      </c>
      <c r="K120" s="4" t="s">
        <v>31</v>
      </c>
      <c r="L120" s="4"/>
      <c r="M120" s="4" t="s">
        <v>778</v>
      </c>
      <c r="N120" s="4" t="s">
        <v>779</v>
      </c>
      <c r="O120" s="4" t="s">
        <v>780</v>
      </c>
      <c r="P120" s="4" t="s">
        <v>781</v>
      </c>
      <c r="Q120" s="4" t="s">
        <v>782</v>
      </c>
    </row>
    <row r="121" spans="1:17" x14ac:dyDescent="0.25">
      <c r="A121" s="7" t="e">
        <f>VLOOKUP(Q121,Sheet1!$A$2:$B$86,2,FALSE)</f>
        <v>#N/A</v>
      </c>
      <c r="B121" s="6" t="s">
        <v>783</v>
      </c>
      <c r="C121" s="6" t="s">
        <v>1676</v>
      </c>
      <c r="D121" s="6"/>
      <c r="E121" s="6" t="s">
        <v>31</v>
      </c>
      <c r="F121" s="6" t="s">
        <v>15</v>
      </c>
      <c r="G121" s="6" t="s">
        <v>32</v>
      </c>
      <c r="H121" s="6" t="s">
        <v>32</v>
      </c>
      <c r="I121" s="6" t="s">
        <v>784</v>
      </c>
      <c r="J121" s="6">
        <v>914348888</v>
      </c>
      <c r="K121" s="6" t="s">
        <v>31</v>
      </c>
      <c r="L121" s="6" t="s">
        <v>1784</v>
      </c>
      <c r="M121" s="6" t="s">
        <v>1854</v>
      </c>
      <c r="N121" s="6" t="s">
        <v>785</v>
      </c>
      <c r="O121" s="4" t="s">
        <v>1906</v>
      </c>
      <c r="P121" s="4" t="s">
        <v>786</v>
      </c>
      <c r="Q121" s="4" t="s">
        <v>787</v>
      </c>
    </row>
    <row r="122" spans="1:17" x14ac:dyDescent="0.25">
      <c r="A122" t="e">
        <f>VLOOKUP(Q122,Sheet1!$A$2:$B$86,2,FALSE)</f>
        <v>#N/A</v>
      </c>
      <c r="B122" s="1" t="s">
        <v>788</v>
      </c>
      <c r="C122" s="1" t="s">
        <v>1920</v>
      </c>
      <c r="D122" s="1" t="s">
        <v>31</v>
      </c>
      <c r="E122" s="1"/>
      <c r="F122" s="1" t="s">
        <v>15</v>
      </c>
      <c r="G122" s="1"/>
      <c r="H122" s="1"/>
      <c r="I122" s="1" t="s">
        <v>789</v>
      </c>
      <c r="J122" s="1" t="s">
        <v>790</v>
      </c>
      <c r="K122" s="1" t="s">
        <v>31</v>
      </c>
      <c r="L122" s="1" t="s">
        <v>1784</v>
      </c>
      <c r="M122" s="1" t="s">
        <v>1843</v>
      </c>
      <c r="N122" s="1" t="s">
        <v>791</v>
      </c>
      <c r="O122" s="1" t="s">
        <v>792</v>
      </c>
      <c r="P122" s="1" t="s">
        <v>793</v>
      </c>
      <c r="Q122" s="1" t="s">
        <v>2090</v>
      </c>
    </row>
    <row r="123" spans="1:17" x14ac:dyDescent="0.25">
      <c r="A123" s="7">
        <f>VLOOKUP(Q123,Sheet1!$A$2:$B$86,2,FALSE)</f>
        <v>10</v>
      </c>
      <c r="B123" s="6" t="s">
        <v>795</v>
      </c>
      <c r="C123" s="6" t="s">
        <v>794</v>
      </c>
      <c r="D123" s="6"/>
      <c r="E123" s="6"/>
      <c r="F123" s="6" t="s">
        <v>92</v>
      </c>
      <c r="G123" s="6"/>
      <c r="H123" s="6"/>
      <c r="I123" s="6"/>
      <c r="J123" s="6"/>
      <c r="K123" s="6"/>
      <c r="L123" s="6"/>
      <c r="M123" s="6"/>
      <c r="N123" s="6"/>
      <c r="O123" s="4" t="s">
        <v>794</v>
      </c>
      <c r="P123" s="4"/>
      <c r="Q123" s="4" t="s">
        <v>794</v>
      </c>
    </row>
    <row r="124" spans="1:17" x14ac:dyDescent="0.25">
      <c r="A124" s="3" t="e">
        <f>VLOOKUP(Q124,Sheet1!$A$2:$B$86,2,FALSE)</f>
        <v>#N/A</v>
      </c>
      <c r="B124" s="4" t="s">
        <v>796</v>
      </c>
      <c r="C124" s="4" t="s">
        <v>1899</v>
      </c>
      <c r="D124" s="4" t="s">
        <v>31</v>
      </c>
      <c r="E124" s="4">
        <v>65110001365901</v>
      </c>
      <c r="F124" s="4" t="s">
        <v>92</v>
      </c>
      <c r="G124" s="4" t="s">
        <v>1756</v>
      </c>
      <c r="H124" s="4" t="s">
        <v>797</v>
      </c>
      <c r="I124" s="4" t="s">
        <v>798</v>
      </c>
      <c r="J124" s="4" t="s">
        <v>799</v>
      </c>
      <c r="K124" s="4" t="s">
        <v>31</v>
      </c>
      <c r="L124" s="4" t="s">
        <v>1784</v>
      </c>
      <c r="M124" s="4" t="s">
        <v>1855</v>
      </c>
      <c r="N124" s="4" t="s">
        <v>800</v>
      </c>
      <c r="O124" s="4" t="s">
        <v>801</v>
      </c>
      <c r="P124" s="4" t="s">
        <v>802</v>
      </c>
      <c r="Q124" s="4" t="s">
        <v>2110</v>
      </c>
    </row>
    <row r="125" spans="1:17" x14ac:dyDescent="0.25">
      <c r="A125" s="3" t="e">
        <f>VLOOKUP(Q125,Sheet1!$A$2:$B$86,2,FALSE)</f>
        <v>#N/A</v>
      </c>
      <c r="B125" s="4" t="s">
        <v>803</v>
      </c>
      <c r="C125" s="4" t="s">
        <v>1900</v>
      </c>
      <c r="D125" s="4">
        <v>201360683</v>
      </c>
      <c r="E125" s="4">
        <v>31000184185</v>
      </c>
      <c r="F125" s="4" t="s">
        <v>92</v>
      </c>
      <c r="G125" s="4" t="s">
        <v>645</v>
      </c>
      <c r="H125" s="4" t="s">
        <v>204</v>
      </c>
      <c r="I125" s="4" t="s">
        <v>804</v>
      </c>
      <c r="J125" s="4">
        <v>904287828</v>
      </c>
      <c r="K125" s="4" t="s">
        <v>805</v>
      </c>
      <c r="L125" s="4" t="s">
        <v>1784</v>
      </c>
      <c r="M125" s="4" t="s">
        <v>1787</v>
      </c>
      <c r="N125" s="4" t="s">
        <v>806</v>
      </c>
      <c r="O125" s="4" t="s">
        <v>1901</v>
      </c>
      <c r="P125" s="4" t="s">
        <v>807</v>
      </c>
      <c r="Q125" s="4" t="s">
        <v>2111</v>
      </c>
    </row>
    <row r="126" spans="1:17" x14ac:dyDescent="0.25">
      <c r="A126" s="3" t="e">
        <f>VLOOKUP(Q126,Sheet1!$A$2:$B$86,2,FALSE)</f>
        <v>#N/A</v>
      </c>
      <c r="B126" s="4" t="s">
        <v>808</v>
      </c>
      <c r="C126" s="4" t="s">
        <v>1739</v>
      </c>
      <c r="D126" s="4" t="s">
        <v>31</v>
      </c>
      <c r="E126" s="4"/>
      <c r="F126" s="4" t="s">
        <v>92</v>
      </c>
      <c r="G126" s="4"/>
      <c r="H126" s="4"/>
      <c r="I126" s="4" t="s">
        <v>809</v>
      </c>
      <c r="J126" s="4" t="s">
        <v>810</v>
      </c>
      <c r="K126" s="4" t="s">
        <v>811</v>
      </c>
      <c r="L126" s="4" t="s">
        <v>1784</v>
      </c>
      <c r="M126" s="4" t="s">
        <v>1856</v>
      </c>
      <c r="N126" s="4" t="s">
        <v>812</v>
      </c>
      <c r="O126" s="4" t="s">
        <v>813</v>
      </c>
      <c r="P126" s="4" t="s">
        <v>814</v>
      </c>
      <c r="Q126" s="4" t="s">
        <v>815</v>
      </c>
    </row>
    <row r="127" spans="1:17" x14ac:dyDescent="0.25">
      <c r="A127">
        <f>VLOOKUP(Q127,Sheet1!$A$2:$B$86,2,FALSE)</f>
        <v>46</v>
      </c>
      <c r="B127" s="1" t="s">
        <v>816</v>
      </c>
      <c r="C127" s="1" t="s">
        <v>817</v>
      </c>
      <c r="D127" s="1" t="s">
        <v>31</v>
      </c>
      <c r="E127" s="1"/>
      <c r="F127" s="1" t="s">
        <v>15</v>
      </c>
      <c r="G127" s="1"/>
      <c r="H127" s="1"/>
      <c r="I127" s="1" t="s">
        <v>818</v>
      </c>
      <c r="J127" s="1" t="s">
        <v>819</v>
      </c>
      <c r="K127" s="1" t="s">
        <v>31</v>
      </c>
      <c r="L127" s="1" t="s">
        <v>1784</v>
      </c>
      <c r="M127" s="1" t="s">
        <v>1857</v>
      </c>
      <c r="N127" s="1" t="s">
        <v>820</v>
      </c>
      <c r="O127" s="1" t="s">
        <v>821</v>
      </c>
      <c r="P127" s="1" t="s">
        <v>822</v>
      </c>
      <c r="Q127" s="1" t="s">
        <v>1972</v>
      </c>
    </row>
    <row r="128" spans="1:17" x14ac:dyDescent="0.25">
      <c r="A128" t="e">
        <f>VLOOKUP(Q128,Sheet1!$A$2:$B$86,2,FALSE)</f>
        <v>#N/A</v>
      </c>
      <c r="B128" s="1" t="s">
        <v>823</v>
      </c>
      <c r="C128" s="1" t="s">
        <v>824</v>
      </c>
      <c r="D128" s="1" t="s">
        <v>31</v>
      </c>
      <c r="E128" s="1">
        <v>19130318138666</v>
      </c>
      <c r="F128" s="1" t="s">
        <v>15</v>
      </c>
      <c r="G128" s="1" t="s">
        <v>216</v>
      </c>
      <c r="H128" s="1" t="s">
        <v>1447</v>
      </c>
      <c r="I128" s="1" t="s">
        <v>825</v>
      </c>
      <c r="J128" s="1">
        <v>979161415</v>
      </c>
      <c r="K128" s="1" t="s">
        <v>31</v>
      </c>
      <c r="L128" s="1"/>
      <c r="M128" s="1" t="s">
        <v>826</v>
      </c>
      <c r="N128" s="1" t="s">
        <v>827</v>
      </c>
      <c r="O128" s="1" t="s">
        <v>828</v>
      </c>
      <c r="P128" s="1" t="s">
        <v>829</v>
      </c>
      <c r="Q128" s="1" t="s">
        <v>2091</v>
      </c>
    </row>
    <row r="129" spans="1:17" x14ac:dyDescent="0.25">
      <c r="A129" s="3" t="e">
        <f>VLOOKUP(Q129,Sheet1!$A$2:$B$86,2,FALSE)</f>
        <v>#N/A</v>
      </c>
      <c r="B129" s="4" t="s">
        <v>830</v>
      </c>
      <c r="C129" s="4" t="s">
        <v>1732</v>
      </c>
      <c r="D129" s="4" t="s">
        <v>31</v>
      </c>
      <c r="E129" s="4" t="s">
        <v>31</v>
      </c>
      <c r="F129" s="4" t="s">
        <v>15</v>
      </c>
      <c r="G129" s="4" t="s">
        <v>32</v>
      </c>
      <c r="H129" s="4" t="s">
        <v>32</v>
      </c>
      <c r="I129" s="4" t="s">
        <v>831</v>
      </c>
      <c r="J129" s="4">
        <v>462567666</v>
      </c>
      <c r="K129" s="4" t="s">
        <v>31</v>
      </c>
      <c r="L129" s="4"/>
      <c r="M129" s="4" t="s">
        <v>832</v>
      </c>
      <c r="N129" s="4" t="s">
        <v>833</v>
      </c>
      <c r="O129" s="4" t="s">
        <v>834</v>
      </c>
      <c r="P129" s="4" t="s">
        <v>835</v>
      </c>
      <c r="Q129" s="4" t="s">
        <v>2092</v>
      </c>
    </row>
    <row r="130" spans="1:17" x14ac:dyDescent="0.25">
      <c r="A130" t="e">
        <f>VLOOKUP(Q130,Sheet1!$A$2:$B$86,2,FALSE)</f>
        <v>#N/A</v>
      </c>
      <c r="B130" s="1" t="s">
        <v>836</v>
      </c>
      <c r="C130" s="1" t="s">
        <v>2112</v>
      </c>
      <c r="D130" s="1" t="s">
        <v>31</v>
      </c>
      <c r="E130" s="1" t="s">
        <v>31</v>
      </c>
      <c r="F130" s="1" t="s">
        <v>15</v>
      </c>
      <c r="G130" s="1"/>
      <c r="H130" s="1" t="s">
        <v>32</v>
      </c>
      <c r="I130" s="1" t="s">
        <v>837</v>
      </c>
      <c r="J130" s="1">
        <v>906186188</v>
      </c>
      <c r="K130" s="1" t="s">
        <v>31</v>
      </c>
      <c r="L130" s="1" t="s">
        <v>1784</v>
      </c>
      <c r="M130" s="1" t="s">
        <v>1835</v>
      </c>
      <c r="N130" s="1" t="s">
        <v>838</v>
      </c>
      <c r="O130" s="1" t="s">
        <v>839</v>
      </c>
      <c r="P130" s="1" t="s">
        <v>840</v>
      </c>
      <c r="Q130" s="1" t="s">
        <v>841</v>
      </c>
    </row>
    <row r="131" spans="1:17" x14ac:dyDescent="0.25">
      <c r="A131" s="7" t="e">
        <f>VLOOKUP(Q131,Sheet1!$A$2:$B$86,2,FALSE)</f>
        <v>#N/A</v>
      </c>
      <c r="B131" s="6" t="s">
        <v>842</v>
      </c>
      <c r="C131" s="6" t="s">
        <v>843</v>
      </c>
      <c r="D131" s="6">
        <v>201653376</v>
      </c>
      <c r="E131" s="6">
        <v>102010002382809</v>
      </c>
      <c r="F131" s="6" t="s">
        <v>92</v>
      </c>
      <c r="G131" s="6" t="s">
        <v>1758</v>
      </c>
      <c r="H131" s="6" t="s">
        <v>1768</v>
      </c>
      <c r="I131" s="6" t="s">
        <v>844</v>
      </c>
      <c r="J131" s="6" t="s">
        <v>31</v>
      </c>
      <c r="K131" s="6" t="s">
        <v>31</v>
      </c>
      <c r="L131" s="6"/>
      <c r="M131" s="6" t="s">
        <v>845</v>
      </c>
      <c r="N131" s="6"/>
      <c r="O131" s="4" t="s">
        <v>846</v>
      </c>
      <c r="P131" s="4" t="s">
        <v>847</v>
      </c>
      <c r="Q131" s="4" t="s">
        <v>2060</v>
      </c>
    </row>
    <row r="132" spans="1:17" x14ac:dyDescent="0.25">
      <c r="A132" s="3" t="e">
        <f>VLOOKUP(Q132,Sheet1!$A$2:$B$86,2,FALSE)</f>
        <v>#N/A</v>
      </c>
      <c r="B132" s="4" t="s">
        <v>848</v>
      </c>
      <c r="C132" s="4" t="s">
        <v>849</v>
      </c>
      <c r="D132" s="4" t="s">
        <v>31</v>
      </c>
      <c r="E132" s="4"/>
      <c r="F132" s="4" t="s">
        <v>15</v>
      </c>
      <c r="G132" s="4"/>
      <c r="H132" s="4"/>
      <c r="I132" s="4" t="s">
        <v>850</v>
      </c>
      <c r="J132" s="4">
        <v>909389268</v>
      </c>
      <c r="K132" s="4" t="s">
        <v>31</v>
      </c>
      <c r="L132" s="4" t="s">
        <v>1798</v>
      </c>
      <c r="M132" s="4" t="s">
        <v>1807</v>
      </c>
      <c r="N132" s="4" t="s">
        <v>851</v>
      </c>
      <c r="O132" s="4" t="s">
        <v>852</v>
      </c>
      <c r="P132" s="4" t="s">
        <v>853</v>
      </c>
      <c r="Q132" s="4" t="s">
        <v>2061</v>
      </c>
    </row>
    <row r="133" spans="1:17" x14ac:dyDescent="0.25">
      <c r="A133" t="e">
        <f>VLOOKUP(Q133,Sheet1!$A$2:$B$86,2,FALSE)</f>
        <v>#N/A</v>
      </c>
      <c r="B133" s="1" t="s">
        <v>854</v>
      </c>
      <c r="C133" s="1" t="s">
        <v>855</v>
      </c>
      <c r="D133" s="1">
        <v>102145068</v>
      </c>
      <c r="E133" s="1"/>
      <c r="F133" s="1" t="s">
        <v>15</v>
      </c>
      <c r="G133" s="1"/>
      <c r="H133" s="1"/>
      <c r="I133" s="1" t="s">
        <v>856</v>
      </c>
      <c r="J133" s="1" t="s">
        <v>857</v>
      </c>
      <c r="K133" s="1" t="s">
        <v>858</v>
      </c>
      <c r="L133" s="1"/>
      <c r="M133" s="1" t="s">
        <v>859</v>
      </c>
      <c r="N133" s="1" t="s">
        <v>860</v>
      </c>
      <c r="O133" s="1" t="s">
        <v>861</v>
      </c>
      <c r="P133" s="1" t="s">
        <v>862</v>
      </c>
      <c r="Q133" s="1" t="s">
        <v>2113</v>
      </c>
    </row>
    <row r="134" spans="1:17" x14ac:dyDescent="0.25">
      <c r="A134" t="e">
        <f>VLOOKUP(Q134,Sheet1!$A$2:$B$86,2,FALSE)</f>
        <v>#N/A</v>
      </c>
      <c r="B134" s="1" t="s">
        <v>863</v>
      </c>
      <c r="C134" s="1" t="s">
        <v>864</v>
      </c>
      <c r="D134" s="1">
        <v>201588409</v>
      </c>
      <c r="E134" s="1">
        <v>32110000788819</v>
      </c>
      <c r="F134" s="1" t="s">
        <v>92</v>
      </c>
      <c r="G134" s="1" t="s">
        <v>1756</v>
      </c>
      <c r="H134" s="1" t="s">
        <v>204</v>
      </c>
      <c r="I134" s="1" t="s">
        <v>865</v>
      </c>
      <c r="J134" s="1" t="s">
        <v>866</v>
      </c>
      <c r="K134" s="1" t="s">
        <v>31</v>
      </c>
      <c r="L134" s="1" t="s">
        <v>1784</v>
      </c>
      <c r="M134" s="1" t="s">
        <v>1858</v>
      </c>
      <c r="N134" s="1" t="s">
        <v>867</v>
      </c>
      <c r="O134" s="1" t="s">
        <v>868</v>
      </c>
      <c r="P134" s="1" t="s">
        <v>869</v>
      </c>
      <c r="Q134" s="1" t="s">
        <v>870</v>
      </c>
    </row>
    <row r="135" spans="1:17" x14ac:dyDescent="0.25">
      <c r="A135" t="e">
        <f>VLOOKUP(Q135,Sheet1!$A$2:$B$86,2,FALSE)</f>
        <v>#N/A</v>
      </c>
      <c r="B135" s="1" t="s">
        <v>871</v>
      </c>
      <c r="C135" s="1" t="s">
        <v>872</v>
      </c>
      <c r="D135" s="1" t="s">
        <v>31</v>
      </c>
      <c r="E135" s="1"/>
      <c r="F135" s="1" t="s">
        <v>15</v>
      </c>
      <c r="G135" s="1"/>
      <c r="H135" s="1"/>
      <c r="I135" s="1" t="s">
        <v>873</v>
      </c>
      <c r="J135" s="1" t="s">
        <v>874</v>
      </c>
      <c r="K135" s="1" t="s">
        <v>31</v>
      </c>
      <c r="L135" s="1" t="s">
        <v>1784</v>
      </c>
      <c r="M135" s="1" t="s">
        <v>1859</v>
      </c>
      <c r="N135" s="1" t="s">
        <v>875</v>
      </c>
      <c r="O135" s="1" t="s">
        <v>1907</v>
      </c>
      <c r="P135" s="1" t="s">
        <v>876</v>
      </c>
      <c r="Q135" s="1" t="s">
        <v>1107</v>
      </c>
    </row>
    <row r="136" spans="1:17" x14ac:dyDescent="0.25">
      <c r="A136" s="3" t="e">
        <f>VLOOKUP(Q136,Sheet1!$A$2:$B$86,2,FALSE)</f>
        <v>#N/A</v>
      </c>
      <c r="B136" s="4" t="s">
        <v>877</v>
      </c>
      <c r="C136" s="4" t="s">
        <v>878</v>
      </c>
      <c r="D136" s="4" t="s">
        <v>31</v>
      </c>
      <c r="E136" s="4"/>
      <c r="F136" s="4" t="s">
        <v>15</v>
      </c>
      <c r="G136" s="4"/>
      <c r="H136" s="4"/>
      <c r="I136" s="4" t="s">
        <v>879</v>
      </c>
      <c r="J136" s="4" t="s">
        <v>880</v>
      </c>
      <c r="K136" s="4" t="s">
        <v>31</v>
      </c>
      <c r="L136" s="4" t="s">
        <v>1798</v>
      </c>
      <c r="M136" s="4" t="s">
        <v>1808</v>
      </c>
      <c r="N136" s="4" t="s">
        <v>881</v>
      </c>
      <c r="O136" s="4" t="s">
        <v>882</v>
      </c>
      <c r="P136" s="4" t="s">
        <v>883</v>
      </c>
      <c r="Q136" s="4" t="s">
        <v>2093</v>
      </c>
    </row>
    <row r="137" spans="1:17" x14ac:dyDescent="0.25">
      <c r="A137" t="e">
        <f>VLOOKUP(Q137,Sheet1!$A$2:$B$86,2,FALSE)</f>
        <v>#N/A</v>
      </c>
      <c r="B137" s="1" t="s">
        <v>884</v>
      </c>
      <c r="C137" s="1" t="s">
        <v>1701</v>
      </c>
      <c r="D137" s="1">
        <v>201160042</v>
      </c>
      <c r="E137" s="1">
        <v>32110000895506</v>
      </c>
      <c r="F137" s="1" t="s">
        <v>92</v>
      </c>
      <c r="G137" s="1" t="s">
        <v>1756</v>
      </c>
      <c r="H137" s="1" t="s">
        <v>204</v>
      </c>
      <c r="I137" s="1" t="s">
        <v>885</v>
      </c>
      <c r="J137" s="1" t="s">
        <v>886</v>
      </c>
      <c r="K137" s="1" t="s">
        <v>887</v>
      </c>
      <c r="L137" s="1"/>
      <c r="M137" s="1" t="s">
        <v>888</v>
      </c>
      <c r="N137" s="1"/>
      <c r="O137" s="1" t="s">
        <v>889</v>
      </c>
      <c r="P137" s="1" t="s">
        <v>890</v>
      </c>
      <c r="Q137" s="1" t="s">
        <v>2062</v>
      </c>
    </row>
    <row r="138" spans="1:17" x14ac:dyDescent="0.25">
      <c r="A138">
        <f>VLOOKUP(Q138,Sheet1!$A$2:$B$86,2,FALSE)</f>
        <v>81</v>
      </c>
      <c r="B138" s="1" t="s">
        <v>891</v>
      </c>
      <c r="C138" s="1" t="s">
        <v>892</v>
      </c>
      <c r="D138" s="1" t="s">
        <v>31</v>
      </c>
      <c r="E138" s="1" t="s">
        <v>31</v>
      </c>
      <c r="F138" s="1" t="s">
        <v>15</v>
      </c>
      <c r="G138" s="1"/>
      <c r="H138" s="1" t="s">
        <v>32</v>
      </c>
      <c r="I138" s="1" t="s">
        <v>893</v>
      </c>
      <c r="J138" s="1" t="s">
        <v>894</v>
      </c>
      <c r="K138" s="1" t="s">
        <v>31</v>
      </c>
      <c r="L138" s="1" t="s">
        <v>1798</v>
      </c>
      <c r="M138" s="1" t="s">
        <v>1805</v>
      </c>
      <c r="N138" s="1" t="s">
        <v>895</v>
      </c>
      <c r="O138" s="1" t="s">
        <v>896</v>
      </c>
      <c r="P138" s="1" t="s">
        <v>897</v>
      </c>
      <c r="Q138" s="1" t="s">
        <v>898</v>
      </c>
    </row>
    <row r="139" spans="1:17" x14ac:dyDescent="0.25">
      <c r="A139" s="7" t="e">
        <f>VLOOKUP(Q139,Sheet1!$A$2:$B$86,2,FALSE)</f>
        <v>#N/A</v>
      </c>
      <c r="B139" s="6" t="s">
        <v>899</v>
      </c>
      <c r="C139" s="6" t="s">
        <v>900</v>
      </c>
      <c r="D139" s="6" t="s">
        <v>31</v>
      </c>
      <c r="E139" s="6" t="s">
        <v>901</v>
      </c>
      <c r="F139" s="6" t="s">
        <v>15</v>
      </c>
      <c r="G139" s="6" t="s">
        <v>1761</v>
      </c>
      <c r="H139" s="6" t="s">
        <v>204</v>
      </c>
      <c r="I139" s="6" t="s">
        <v>902</v>
      </c>
      <c r="J139" s="6">
        <v>31.3814019</v>
      </c>
      <c r="K139" s="6">
        <v>31.381401700000001</v>
      </c>
      <c r="L139" s="6"/>
      <c r="M139" s="6" t="s">
        <v>903</v>
      </c>
      <c r="N139" s="6" t="s">
        <v>904</v>
      </c>
      <c r="O139" s="4" t="s">
        <v>905</v>
      </c>
      <c r="P139" s="4" t="s">
        <v>906</v>
      </c>
      <c r="Q139" s="4" t="s">
        <v>2063</v>
      </c>
    </row>
    <row r="140" spans="1:17" x14ac:dyDescent="0.25">
      <c r="A140" s="7" t="e">
        <f>VLOOKUP(Q140,Sheet1!$A$2:$B$86,2,FALSE)</f>
        <v>#N/A</v>
      </c>
      <c r="B140" s="6" t="s">
        <v>907</v>
      </c>
      <c r="C140" s="6" t="s">
        <v>908</v>
      </c>
      <c r="D140" s="6">
        <v>201141603</v>
      </c>
      <c r="E140" s="6">
        <v>31000125533</v>
      </c>
      <c r="F140" s="6" t="s">
        <v>92</v>
      </c>
      <c r="G140" s="6" t="s">
        <v>645</v>
      </c>
      <c r="H140" s="6" t="s">
        <v>204</v>
      </c>
      <c r="I140" s="6" t="s">
        <v>910</v>
      </c>
      <c r="J140" s="6" t="s">
        <v>911</v>
      </c>
      <c r="K140" s="6" t="s">
        <v>912</v>
      </c>
      <c r="L140" s="6" t="s">
        <v>1784</v>
      </c>
      <c r="M140" s="6" t="s">
        <v>1850</v>
      </c>
      <c r="N140" s="6" t="s">
        <v>913</v>
      </c>
      <c r="O140" s="6" t="s">
        <v>914</v>
      </c>
      <c r="P140" s="6" t="s">
        <v>915</v>
      </c>
      <c r="Q140" s="6" t="s">
        <v>2114</v>
      </c>
    </row>
    <row r="141" spans="1:17" x14ac:dyDescent="0.25">
      <c r="A141" s="7" t="e">
        <f>VLOOKUP(Q141,Sheet1!$A$2:$B$86,2,FALSE)</f>
        <v>#N/A</v>
      </c>
      <c r="B141" s="6" t="s">
        <v>916</v>
      </c>
      <c r="C141" s="6" t="s">
        <v>917</v>
      </c>
      <c r="D141" s="6" t="s">
        <v>31</v>
      </c>
      <c r="E141" s="6">
        <v>11004121571</v>
      </c>
      <c r="F141" s="6" t="s">
        <v>15</v>
      </c>
      <c r="G141" s="6" t="s">
        <v>645</v>
      </c>
      <c r="H141" s="6" t="s">
        <v>1102</v>
      </c>
      <c r="I141" s="6" t="s">
        <v>918</v>
      </c>
      <c r="J141" s="6" t="s">
        <v>919</v>
      </c>
      <c r="K141" s="6" t="s">
        <v>920</v>
      </c>
      <c r="L141" s="6" t="s">
        <v>1784</v>
      </c>
      <c r="M141" s="6" t="s">
        <v>1788</v>
      </c>
      <c r="N141" s="6" t="s">
        <v>41</v>
      </c>
      <c r="O141" s="6" t="s">
        <v>921</v>
      </c>
      <c r="P141" s="6" t="s">
        <v>922</v>
      </c>
      <c r="Q141" s="6" t="s">
        <v>923</v>
      </c>
    </row>
    <row r="142" spans="1:17" s="7" customFormat="1" x14ac:dyDescent="0.25">
      <c r="A142" s="7" t="e">
        <f>VLOOKUP(Q142,Sheet1!$A$2:$B$86,2,FALSE)</f>
        <v>#N/A</v>
      </c>
      <c r="B142" s="6" t="s">
        <v>924</v>
      </c>
      <c r="C142" s="6" t="s">
        <v>925</v>
      </c>
      <c r="D142" s="6" t="s">
        <v>31</v>
      </c>
      <c r="E142" s="6"/>
      <c r="F142" s="6" t="s">
        <v>15</v>
      </c>
      <c r="G142" s="6"/>
      <c r="H142" s="6"/>
      <c r="I142" s="6" t="s">
        <v>926</v>
      </c>
      <c r="J142" s="6" t="s">
        <v>31</v>
      </c>
      <c r="K142" s="6" t="s">
        <v>927</v>
      </c>
      <c r="L142" s="6" t="s">
        <v>1798</v>
      </c>
      <c r="M142" s="6" t="s">
        <v>1821</v>
      </c>
      <c r="N142" s="6" t="s">
        <v>928</v>
      </c>
      <c r="O142" s="6" t="s">
        <v>929</v>
      </c>
      <c r="P142" s="6" t="s">
        <v>930</v>
      </c>
      <c r="Q142" s="6" t="s">
        <v>931</v>
      </c>
    </row>
    <row r="143" spans="1:17" x14ac:dyDescent="0.25">
      <c r="A143" t="e">
        <f>VLOOKUP(Q143,Sheet1!$A$2:$B$86,2,FALSE)</f>
        <v>#N/A</v>
      </c>
      <c r="B143" s="1" t="s">
        <v>932</v>
      </c>
      <c r="C143" s="1" t="s">
        <v>933</v>
      </c>
      <c r="D143" s="1" t="s">
        <v>31</v>
      </c>
      <c r="E143" s="1"/>
      <c r="F143" s="1" t="s">
        <v>15</v>
      </c>
      <c r="G143" s="1"/>
      <c r="H143" s="1"/>
      <c r="I143" s="1" t="s">
        <v>934</v>
      </c>
      <c r="J143" s="1" t="s">
        <v>935</v>
      </c>
      <c r="K143" s="1" t="s">
        <v>31</v>
      </c>
      <c r="L143" s="1" t="s">
        <v>1784</v>
      </c>
      <c r="M143" s="1" t="s">
        <v>1815</v>
      </c>
      <c r="N143" s="1" t="s">
        <v>936</v>
      </c>
      <c r="O143" s="1" t="s">
        <v>1908</v>
      </c>
      <c r="P143" s="1" t="s">
        <v>937</v>
      </c>
      <c r="Q143" s="1" t="s">
        <v>938</v>
      </c>
    </row>
    <row r="144" spans="1:17" x14ac:dyDescent="0.25">
      <c r="A144" t="e">
        <f>VLOOKUP(Q144,Sheet1!$A$2:$B$86,2,FALSE)</f>
        <v>#N/A</v>
      </c>
      <c r="B144" s="1" t="s">
        <v>939</v>
      </c>
      <c r="C144" s="1" t="s">
        <v>940</v>
      </c>
      <c r="D144" s="1" t="s">
        <v>31</v>
      </c>
      <c r="E144" s="1"/>
      <c r="F144" s="1" t="s">
        <v>15</v>
      </c>
      <c r="G144" s="1"/>
      <c r="H144" s="1"/>
      <c r="I144" s="1" t="s">
        <v>941</v>
      </c>
      <c r="J144" s="1" t="s">
        <v>942</v>
      </c>
      <c r="K144" s="1" t="s">
        <v>31</v>
      </c>
      <c r="L144" s="1" t="s">
        <v>1784</v>
      </c>
      <c r="M144" s="1" t="s">
        <v>1860</v>
      </c>
      <c r="N144" s="1" t="s">
        <v>943</v>
      </c>
      <c r="O144" s="1" t="s">
        <v>944</v>
      </c>
      <c r="P144" s="1" t="s">
        <v>945</v>
      </c>
      <c r="Q144" s="1" t="s">
        <v>2115</v>
      </c>
    </row>
    <row r="145" spans="1:17" x14ac:dyDescent="0.25">
      <c r="A145" t="e">
        <f>VLOOKUP(Q145,Sheet1!$A$2:$B$86,2,FALSE)</f>
        <v>#N/A</v>
      </c>
      <c r="B145" s="1" t="s">
        <v>946</v>
      </c>
      <c r="C145" s="1" t="s">
        <v>1702</v>
      </c>
      <c r="D145" s="1" t="s">
        <v>31</v>
      </c>
      <c r="E145" s="1" t="s">
        <v>31</v>
      </c>
      <c r="F145" s="1" t="s">
        <v>23</v>
      </c>
      <c r="G145" s="1"/>
      <c r="H145" s="1" t="s">
        <v>32</v>
      </c>
      <c r="I145" s="1" t="s">
        <v>947</v>
      </c>
      <c r="J145" s="1" t="s">
        <v>948</v>
      </c>
      <c r="K145" s="1" t="s">
        <v>949</v>
      </c>
      <c r="L145" s="1" t="s">
        <v>1798</v>
      </c>
      <c r="M145" s="1" t="s">
        <v>1825</v>
      </c>
      <c r="N145" s="1" t="s">
        <v>950</v>
      </c>
      <c r="O145" s="1" t="s">
        <v>951</v>
      </c>
      <c r="P145" s="1" t="s">
        <v>952</v>
      </c>
      <c r="Q145" s="1" t="s">
        <v>953</v>
      </c>
    </row>
    <row r="146" spans="1:17" x14ac:dyDescent="0.25">
      <c r="A146" t="e">
        <f>VLOOKUP(Q146,Sheet1!$A$2:$B$86,2,FALSE)</f>
        <v>#N/A</v>
      </c>
      <c r="B146" s="1" t="s">
        <v>954</v>
      </c>
      <c r="C146" s="1" t="s">
        <v>955</v>
      </c>
      <c r="D146" s="1" t="s">
        <v>31</v>
      </c>
      <c r="E146" s="1" t="s">
        <v>31</v>
      </c>
      <c r="F146" s="1" t="s">
        <v>23</v>
      </c>
      <c r="G146" s="1"/>
      <c r="H146" s="1" t="s">
        <v>32</v>
      </c>
      <c r="I146" s="1" t="s">
        <v>956</v>
      </c>
      <c r="J146" s="1">
        <v>8440049014</v>
      </c>
      <c r="K146" s="1" t="s">
        <v>957</v>
      </c>
      <c r="L146" s="1" t="s">
        <v>1784</v>
      </c>
      <c r="M146" s="1" t="s">
        <v>1861</v>
      </c>
      <c r="N146" s="1" t="s">
        <v>958</v>
      </c>
      <c r="O146" s="1" t="s">
        <v>959</v>
      </c>
      <c r="P146" s="1" t="s">
        <v>960</v>
      </c>
      <c r="Q146" s="1" t="s">
        <v>961</v>
      </c>
    </row>
    <row r="147" spans="1:17" s="7" customFormat="1" x14ac:dyDescent="0.25">
      <c r="A147" s="7" t="e">
        <f>VLOOKUP(Q147,Sheet1!$A$2:$B$86,2,FALSE)</f>
        <v>#N/A</v>
      </c>
      <c r="B147" s="6" t="s">
        <v>962</v>
      </c>
      <c r="C147" s="6" t="s">
        <v>963</v>
      </c>
      <c r="D147" s="6" t="s">
        <v>31</v>
      </c>
      <c r="E147" s="6" t="s">
        <v>31</v>
      </c>
      <c r="F147" s="6" t="s">
        <v>15</v>
      </c>
      <c r="G147" s="6" t="s">
        <v>32</v>
      </c>
      <c r="H147" s="6" t="s">
        <v>32</v>
      </c>
      <c r="I147" s="6" t="s">
        <v>964</v>
      </c>
      <c r="J147" s="6">
        <v>965979808</v>
      </c>
      <c r="K147" s="6" t="s">
        <v>31</v>
      </c>
      <c r="L147" s="6"/>
      <c r="M147" s="6" t="s">
        <v>965</v>
      </c>
      <c r="N147" s="6" t="s">
        <v>41</v>
      </c>
      <c r="O147" s="6" t="s">
        <v>966</v>
      </c>
      <c r="P147" s="6" t="s">
        <v>967</v>
      </c>
      <c r="Q147" s="6" t="s">
        <v>2116</v>
      </c>
    </row>
    <row r="148" spans="1:17" x14ac:dyDescent="0.25">
      <c r="A148" t="e">
        <f>VLOOKUP(Q148,Sheet1!$A$2:$B$86,2,FALSE)</f>
        <v>#N/A</v>
      </c>
      <c r="B148" s="1" t="s">
        <v>968</v>
      </c>
      <c r="C148" s="1" t="s">
        <v>1677</v>
      </c>
      <c r="D148" s="1" t="s">
        <v>31</v>
      </c>
      <c r="E148" s="1"/>
      <c r="F148" s="1" t="s">
        <v>15</v>
      </c>
      <c r="G148" s="1"/>
      <c r="H148" s="1"/>
      <c r="I148" s="1" t="s">
        <v>969</v>
      </c>
      <c r="J148" s="1" t="s">
        <v>970</v>
      </c>
      <c r="K148" s="1" t="s">
        <v>31</v>
      </c>
      <c r="L148" s="1" t="s">
        <v>1784</v>
      </c>
      <c r="M148" s="1" t="s">
        <v>1862</v>
      </c>
      <c r="N148" s="1" t="s">
        <v>971</v>
      </c>
      <c r="O148" s="1" t="s">
        <v>972</v>
      </c>
      <c r="P148" s="1" t="s">
        <v>973</v>
      </c>
      <c r="Q148" s="1" t="s">
        <v>2064</v>
      </c>
    </row>
    <row r="149" spans="1:17" s="7" customFormat="1" x14ac:dyDescent="0.25">
      <c r="A149" s="7" t="e">
        <f>VLOOKUP(Q149,Sheet1!$A$2:$B$86,2,FALSE)</f>
        <v>#N/A</v>
      </c>
      <c r="B149" s="6" t="s">
        <v>974</v>
      </c>
      <c r="C149" s="6" t="s">
        <v>975</v>
      </c>
      <c r="D149" s="6" t="s">
        <v>31</v>
      </c>
      <c r="E149" s="6"/>
      <c r="F149" s="6" t="s">
        <v>15</v>
      </c>
      <c r="G149" s="6"/>
      <c r="H149" s="6"/>
      <c r="I149" s="6" t="s">
        <v>976</v>
      </c>
      <c r="J149" s="6" t="s">
        <v>977</v>
      </c>
      <c r="K149" s="6" t="s">
        <v>31</v>
      </c>
      <c r="L149" s="6" t="s">
        <v>1784</v>
      </c>
      <c r="M149" s="6" t="s">
        <v>1863</v>
      </c>
      <c r="N149" s="6" t="s">
        <v>978</v>
      </c>
      <c r="O149" s="6" t="s">
        <v>1909</v>
      </c>
      <c r="P149" s="6" t="s">
        <v>979</v>
      </c>
      <c r="Q149" s="6" t="s">
        <v>980</v>
      </c>
    </row>
    <row r="150" spans="1:17" s="7" customFormat="1" x14ac:dyDescent="0.25">
      <c r="A150" s="7" t="e">
        <f>VLOOKUP(Q150,Sheet1!$A$2:$B$86,2,FALSE)</f>
        <v>#N/A</v>
      </c>
      <c r="B150" s="6" t="s">
        <v>981</v>
      </c>
      <c r="C150" s="6" t="s">
        <v>1700</v>
      </c>
      <c r="D150" s="6">
        <v>105759242</v>
      </c>
      <c r="E150" s="6">
        <v>40927948</v>
      </c>
      <c r="F150" s="6" t="s">
        <v>15</v>
      </c>
      <c r="G150" s="6" t="s">
        <v>982</v>
      </c>
      <c r="H150" s="6" t="s">
        <v>983</v>
      </c>
      <c r="I150" s="6" t="s">
        <v>984</v>
      </c>
      <c r="J150" s="6" t="s">
        <v>985</v>
      </c>
      <c r="K150" s="6" t="s">
        <v>986</v>
      </c>
      <c r="L150" s="6" t="s">
        <v>1784</v>
      </c>
      <c r="M150" s="6" t="s">
        <v>1864</v>
      </c>
      <c r="N150" s="6" t="s">
        <v>987</v>
      </c>
      <c r="O150" s="6" t="s">
        <v>988</v>
      </c>
      <c r="P150" s="6" t="s">
        <v>989</v>
      </c>
      <c r="Q150" s="6" t="s">
        <v>990</v>
      </c>
    </row>
    <row r="151" spans="1:17" x14ac:dyDescent="0.25">
      <c r="A151" t="e">
        <f>VLOOKUP(Q151,Sheet1!$A$2:$B$86,2,FALSE)</f>
        <v>#N/A</v>
      </c>
      <c r="B151" s="1" t="s">
        <v>991</v>
      </c>
      <c r="C151" s="1" t="s">
        <v>992</v>
      </c>
      <c r="D151" s="1" t="s">
        <v>31</v>
      </c>
      <c r="E151" s="1" t="s">
        <v>31</v>
      </c>
      <c r="F151" s="1" t="s">
        <v>23</v>
      </c>
      <c r="G151" s="1" t="s">
        <v>32</v>
      </c>
      <c r="H151" s="1" t="s">
        <v>32</v>
      </c>
      <c r="I151" s="1" t="s">
        <v>993</v>
      </c>
      <c r="J151" s="1" t="s">
        <v>994</v>
      </c>
      <c r="K151" s="1" t="s">
        <v>31</v>
      </c>
      <c r="L151" s="1" t="s">
        <v>1784</v>
      </c>
      <c r="M151" s="1" t="s">
        <v>1789</v>
      </c>
      <c r="N151" s="1" t="s">
        <v>995</v>
      </c>
      <c r="O151" s="1" t="s">
        <v>1910</v>
      </c>
      <c r="P151" s="1" t="s">
        <v>996</v>
      </c>
      <c r="Q151" s="1" t="s">
        <v>2065</v>
      </c>
    </row>
    <row r="152" spans="1:17" x14ac:dyDescent="0.25">
      <c r="A152" t="e">
        <f>VLOOKUP(Q152,Sheet1!$A$2:$B$86,2,FALSE)</f>
        <v>#N/A</v>
      </c>
      <c r="B152" s="1" t="s">
        <v>997</v>
      </c>
      <c r="C152" s="1" t="s">
        <v>998</v>
      </c>
      <c r="D152" s="1">
        <v>311020577</v>
      </c>
      <c r="E152" s="1"/>
      <c r="F152" s="1" t="s">
        <v>15</v>
      </c>
      <c r="G152" s="1"/>
      <c r="H152" s="1"/>
      <c r="I152" s="1" t="s">
        <v>999</v>
      </c>
      <c r="J152" s="1" t="s">
        <v>1000</v>
      </c>
      <c r="K152" s="1" t="s">
        <v>1001</v>
      </c>
      <c r="L152" s="1" t="s">
        <v>1784</v>
      </c>
      <c r="M152" s="1" t="s">
        <v>1865</v>
      </c>
      <c r="N152" s="1" t="s">
        <v>1002</v>
      </c>
      <c r="O152" s="1" t="s">
        <v>1003</v>
      </c>
      <c r="P152" s="1" t="s">
        <v>1004</v>
      </c>
      <c r="Q152" s="1" t="s">
        <v>2066</v>
      </c>
    </row>
    <row r="153" spans="1:17" x14ac:dyDescent="0.25">
      <c r="A153" t="e">
        <f>VLOOKUP(Q153,Sheet1!$A$2:$B$86,2,FALSE)</f>
        <v>#N/A</v>
      </c>
      <c r="B153" s="1" t="s">
        <v>1005</v>
      </c>
      <c r="C153" s="1" t="s">
        <v>1703</v>
      </c>
      <c r="D153" s="1" t="s">
        <v>31</v>
      </c>
      <c r="E153" s="1" t="s">
        <v>31</v>
      </c>
      <c r="F153" s="1" t="s">
        <v>15</v>
      </c>
      <c r="G153" s="1" t="s">
        <v>32</v>
      </c>
      <c r="H153" s="1" t="s">
        <v>32</v>
      </c>
      <c r="I153" s="1" t="s">
        <v>1006</v>
      </c>
      <c r="J153" s="1" t="s">
        <v>1007</v>
      </c>
      <c r="K153" s="1" t="s">
        <v>1008</v>
      </c>
      <c r="L153" s="1" t="s">
        <v>1798</v>
      </c>
      <c r="M153" s="1" t="s">
        <v>1809</v>
      </c>
      <c r="N153" s="1" t="s">
        <v>1009</v>
      </c>
      <c r="O153" s="1" t="s">
        <v>1010</v>
      </c>
      <c r="P153" s="1" t="s">
        <v>1011</v>
      </c>
      <c r="Q153" s="1" t="s">
        <v>1012</v>
      </c>
    </row>
    <row r="154" spans="1:17" x14ac:dyDescent="0.25">
      <c r="A154" s="3" t="e">
        <f>VLOOKUP(Q154,Sheet1!$A$2:$B$86,2,FALSE)</f>
        <v>#N/A</v>
      </c>
      <c r="B154" s="4" t="s">
        <v>1014</v>
      </c>
      <c r="C154" s="4" t="s">
        <v>1015</v>
      </c>
      <c r="D154" s="4" t="s">
        <v>31</v>
      </c>
      <c r="E154" s="4"/>
      <c r="F154" s="4" t="s">
        <v>15</v>
      </c>
      <c r="G154" s="4"/>
      <c r="H154" s="4"/>
      <c r="I154" s="4" t="s">
        <v>1016</v>
      </c>
      <c r="J154" s="4" t="s">
        <v>1017</v>
      </c>
      <c r="K154" s="4" t="s">
        <v>1017</v>
      </c>
      <c r="L154" s="4" t="s">
        <v>1798</v>
      </c>
      <c r="M154" s="4" t="s">
        <v>1800</v>
      </c>
      <c r="N154" s="4" t="s">
        <v>1018</v>
      </c>
      <c r="O154" s="4" t="s">
        <v>1019</v>
      </c>
      <c r="P154" s="4" t="s">
        <v>1020</v>
      </c>
      <c r="Q154" s="4" t="s">
        <v>1013</v>
      </c>
    </row>
    <row r="155" spans="1:17" x14ac:dyDescent="0.25">
      <c r="A155" t="e">
        <f>VLOOKUP(Q155,Sheet1!$A$2:$B$86,2,FALSE)</f>
        <v>#N/A</v>
      </c>
      <c r="B155" s="1" t="s">
        <v>1021</v>
      </c>
      <c r="C155" s="1" t="s">
        <v>1022</v>
      </c>
      <c r="D155" s="1" t="s">
        <v>31</v>
      </c>
      <c r="E155" s="1"/>
      <c r="F155" s="1" t="s">
        <v>92</v>
      </c>
      <c r="G155" s="1"/>
      <c r="H155" s="1"/>
      <c r="I155" s="1" t="s">
        <v>1023</v>
      </c>
      <c r="J155" s="1">
        <f>81-45-478-3696</f>
        <v>-4138</v>
      </c>
      <c r="K155" s="1">
        <f>81-45-478-3842</f>
        <v>-4284</v>
      </c>
      <c r="L155" s="1" t="s">
        <v>1784</v>
      </c>
      <c r="M155" s="1" t="s">
        <v>1866</v>
      </c>
      <c r="N155" s="1" t="s">
        <v>1024</v>
      </c>
      <c r="O155" s="1" t="s">
        <v>1022</v>
      </c>
      <c r="P155" s="1" t="s">
        <v>1025</v>
      </c>
      <c r="Q155" s="1" t="s">
        <v>2094</v>
      </c>
    </row>
    <row r="156" spans="1:17" x14ac:dyDescent="0.25">
      <c r="A156" t="e">
        <f>VLOOKUP(Q156,Sheet1!$A$2:$B$86,2,FALSE)</f>
        <v>#N/A</v>
      </c>
      <c r="B156" s="1" t="s">
        <v>1026</v>
      </c>
      <c r="C156" s="1" t="s">
        <v>1678</v>
      </c>
      <c r="D156" s="1" t="s">
        <v>31</v>
      </c>
      <c r="E156" s="1"/>
      <c r="F156" s="1" t="s">
        <v>15</v>
      </c>
      <c r="G156" s="1"/>
      <c r="H156" s="1"/>
      <c r="I156" s="1" t="s">
        <v>1027</v>
      </c>
      <c r="J156" s="1" t="s">
        <v>1028</v>
      </c>
      <c r="K156" s="1" t="s">
        <v>31</v>
      </c>
      <c r="L156" s="1" t="s">
        <v>1798</v>
      </c>
      <c r="M156" s="1" t="s">
        <v>1826</v>
      </c>
      <c r="N156" s="1" t="s">
        <v>1029</v>
      </c>
      <c r="O156" s="1" t="s">
        <v>1030</v>
      </c>
      <c r="P156" s="1" t="s">
        <v>1031</v>
      </c>
      <c r="Q156" s="1" t="s">
        <v>1032</v>
      </c>
    </row>
    <row r="157" spans="1:17" x14ac:dyDescent="0.25">
      <c r="A157" t="e">
        <f>VLOOKUP(Q157,Sheet1!$A$2:$B$86,2,FALSE)</f>
        <v>#N/A</v>
      </c>
      <c r="B157" s="1" t="s">
        <v>1033</v>
      </c>
      <c r="C157" s="1" t="s">
        <v>1034</v>
      </c>
      <c r="D157" s="1" t="s">
        <v>31</v>
      </c>
      <c r="E157" s="1" t="s">
        <v>31</v>
      </c>
      <c r="F157" s="1" t="s">
        <v>23</v>
      </c>
      <c r="G157" s="1"/>
      <c r="H157" s="1" t="s">
        <v>32</v>
      </c>
      <c r="I157" s="1" t="s">
        <v>1035</v>
      </c>
      <c r="J157" s="1" t="s">
        <v>1036</v>
      </c>
      <c r="K157" s="1" t="s">
        <v>1037</v>
      </c>
      <c r="L157" s="1" t="s">
        <v>1784</v>
      </c>
      <c r="M157" s="1" t="s">
        <v>1867</v>
      </c>
      <c r="N157" s="1" t="s">
        <v>1038</v>
      </c>
      <c r="O157" s="1" t="s">
        <v>1034</v>
      </c>
      <c r="P157" s="1" t="s">
        <v>1035</v>
      </c>
      <c r="Q157" s="1" t="s">
        <v>1039</v>
      </c>
    </row>
    <row r="158" spans="1:17" x14ac:dyDescent="0.25">
      <c r="A158" s="3" t="e">
        <f>VLOOKUP(Q158,Sheet1!$A$2:$B$86,2,FALSE)</f>
        <v>#N/A</v>
      </c>
      <c r="B158" s="4" t="s">
        <v>1040</v>
      </c>
      <c r="C158" s="4" t="s">
        <v>1679</v>
      </c>
      <c r="D158" s="4" t="s">
        <v>31</v>
      </c>
      <c r="E158" s="4"/>
      <c r="F158" s="4" t="s">
        <v>15</v>
      </c>
      <c r="G158" s="4"/>
      <c r="H158" s="4"/>
      <c r="I158" s="4" t="s">
        <v>1041</v>
      </c>
      <c r="J158" s="4" t="s">
        <v>1042</v>
      </c>
      <c r="K158" s="4" t="s">
        <v>31</v>
      </c>
      <c r="L158" s="4" t="s">
        <v>1784</v>
      </c>
      <c r="M158" s="4" t="s">
        <v>1790</v>
      </c>
      <c r="N158" s="4" t="s">
        <v>1043</v>
      </c>
      <c r="O158" s="4" t="s">
        <v>1044</v>
      </c>
      <c r="P158" s="4" t="s">
        <v>1045</v>
      </c>
      <c r="Q158" s="4" t="s">
        <v>1046</v>
      </c>
    </row>
    <row r="159" spans="1:17" x14ac:dyDescent="0.25">
      <c r="A159" t="e">
        <f>VLOOKUP(Q159,Sheet1!$A$2:$B$86,2,FALSE)</f>
        <v>#N/A</v>
      </c>
      <c r="B159" s="1" t="s">
        <v>1048</v>
      </c>
      <c r="C159" s="1" t="s">
        <v>1704</v>
      </c>
      <c r="D159" s="1" t="s">
        <v>31</v>
      </c>
      <c r="E159" s="1"/>
      <c r="F159" s="1" t="s">
        <v>15</v>
      </c>
      <c r="G159" s="1"/>
      <c r="H159" s="1"/>
      <c r="I159" s="1" t="s">
        <v>1049</v>
      </c>
      <c r="J159" s="1" t="s">
        <v>1050</v>
      </c>
      <c r="K159" s="1" t="s">
        <v>1047</v>
      </c>
      <c r="L159" s="1" t="s">
        <v>1798</v>
      </c>
      <c r="M159" s="1" t="s">
        <v>1810</v>
      </c>
      <c r="N159" s="1" t="s">
        <v>1051</v>
      </c>
      <c r="O159" s="1" t="s">
        <v>1052</v>
      </c>
      <c r="P159" s="1" t="s">
        <v>1053</v>
      </c>
      <c r="Q159" s="1" t="s">
        <v>1054</v>
      </c>
    </row>
    <row r="160" spans="1:17" x14ac:dyDescent="0.25">
      <c r="A160" t="e">
        <f>VLOOKUP(Q160,Sheet1!$A$2:$B$86,2,FALSE)</f>
        <v>#N/A</v>
      </c>
      <c r="B160" s="1" t="s">
        <v>1057</v>
      </c>
      <c r="C160" s="1" t="s">
        <v>1058</v>
      </c>
      <c r="D160" s="1" t="s">
        <v>31</v>
      </c>
      <c r="E160" s="1"/>
      <c r="F160" s="1" t="s">
        <v>15</v>
      </c>
      <c r="G160" s="1"/>
      <c r="H160" s="1"/>
      <c r="I160" s="1" t="s">
        <v>1059</v>
      </c>
      <c r="J160" s="1" t="s">
        <v>1060</v>
      </c>
      <c r="K160" s="1" t="s">
        <v>1061</v>
      </c>
      <c r="L160" s="1" t="s">
        <v>1784</v>
      </c>
      <c r="M160" s="1" t="s">
        <v>1868</v>
      </c>
      <c r="N160" s="1" t="s">
        <v>1055</v>
      </c>
      <c r="O160" s="1" t="s">
        <v>1062</v>
      </c>
      <c r="P160" s="1" t="s">
        <v>1063</v>
      </c>
      <c r="Q160" s="1" t="s">
        <v>1056</v>
      </c>
    </row>
    <row r="161" spans="1:17" x14ac:dyDescent="0.25">
      <c r="A161" t="e">
        <f>VLOOKUP(Q161,Sheet1!$A$2:$B$86,2,FALSE)</f>
        <v>#N/A</v>
      </c>
      <c r="B161" s="1" t="s">
        <v>1462</v>
      </c>
      <c r="C161" s="1" t="s">
        <v>1705</v>
      </c>
      <c r="D161" s="1" t="s">
        <v>31</v>
      </c>
      <c r="E161" s="1"/>
      <c r="F161" s="1" t="s">
        <v>15</v>
      </c>
      <c r="G161" s="1"/>
      <c r="H161" s="1"/>
      <c r="I161" s="1" t="s">
        <v>1463</v>
      </c>
      <c r="J161" s="1" t="s">
        <v>31</v>
      </c>
      <c r="K161" s="1" t="s">
        <v>31</v>
      </c>
      <c r="L161" s="1"/>
      <c r="M161" s="1" t="s">
        <v>1464</v>
      </c>
      <c r="N161" s="1" t="s">
        <v>1465</v>
      </c>
      <c r="O161" s="1" t="s">
        <v>1466</v>
      </c>
      <c r="P161" s="1" t="s">
        <v>1467</v>
      </c>
      <c r="Q161" s="1" t="s">
        <v>1468</v>
      </c>
    </row>
    <row r="162" spans="1:17" x14ac:dyDescent="0.25">
      <c r="A162" t="e">
        <f>VLOOKUP(Q162,Sheet1!$A$2:$B$86,2,FALSE)</f>
        <v>#N/A</v>
      </c>
      <c r="B162" s="1" t="s">
        <v>1069</v>
      </c>
      <c r="C162" s="1" t="s">
        <v>1680</v>
      </c>
      <c r="D162" s="1" t="s">
        <v>31</v>
      </c>
      <c r="E162" s="1" t="s">
        <v>31</v>
      </c>
      <c r="F162" s="1" t="s">
        <v>23</v>
      </c>
      <c r="G162" s="1"/>
      <c r="H162" s="1" t="s">
        <v>32</v>
      </c>
      <c r="I162" s="1" t="s">
        <v>1070</v>
      </c>
      <c r="J162" s="1" t="s">
        <v>1071</v>
      </c>
      <c r="K162" s="1" t="s">
        <v>1072</v>
      </c>
      <c r="L162" s="1" t="s">
        <v>1798</v>
      </c>
      <c r="M162" s="1" t="s">
        <v>1828</v>
      </c>
      <c r="N162" s="1" t="s">
        <v>1073</v>
      </c>
      <c r="O162" s="1" t="s">
        <v>1074</v>
      </c>
      <c r="P162" s="1" t="s">
        <v>1075</v>
      </c>
      <c r="Q162" s="1" t="s">
        <v>2117</v>
      </c>
    </row>
    <row r="163" spans="1:17" x14ac:dyDescent="0.25">
      <c r="A163" s="3" t="e">
        <f>VLOOKUP(Q163,Sheet1!$A$2:$B$86,2,FALSE)</f>
        <v>#N/A</v>
      </c>
      <c r="B163" s="4" t="s">
        <v>1076</v>
      </c>
      <c r="C163" s="4" t="s">
        <v>1077</v>
      </c>
      <c r="D163" s="4" t="s">
        <v>31</v>
      </c>
      <c r="E163" s="4"/>
      <c r="F163" s="4" t="s">
        <v>92</v>
      </c>
      <c r="G163" s="4"/>
      <c r="H163" s="4"/>
      <c r="I163" s="4" t="s">
        <v>1078</v>
      </c>
      <c r="J163" s="4" t="s">
        <v>1079</v>
      </c>
      <c r="K163" s="4" t="s">
        <v>31</v>
      </c>
      <c r="L163" s="4"/>
      <c r="M163" s="4" t="s">
        <v>1077</v>
      </c>
      <c r="N163" s="4" t="s">
        <v>1080</v>
      </c>
      <c r="O163" s="4" t="s">
        <v>1077</v>
      </c>
      <c r="P163" s="4" t="s">
        <v>1078</v>
      </c>
      <c r="Q163" s="4" t="s">
        <v>1081</v>
      </c>
    </row>
    <row r="164" spans="1:17" s="7" customFormat="1" x14ac:dyDescent="0.25">
      <c r="A164" s="7" t="e">
        <f>VLOOKUP(Q164,Sheet1!$A$2:$B$86,2,FALSE)</f>
        <v>#N/A</v>
      </c>
      <c r="B164" s="6" t="s">
        <v>1091</v>
      </c>
      <c r="C164" s="6" t="s">
        <v>1092</v>
      </c>
      <c r="D164" s="6" t="s">
        <v>31</v>
      </c>
      <c r="E164" s="6">
        <v>1107040208986</v>
      </c>
      <c r="F164" s="6" t="s">
        <v>15</v>
      </c>
      <c r="G164" s="6" t="s">
        <v>1762</v>
      </c>
      <c r="H164" s="6" t="s">
        <v>1769</v>
      </c>
      <c r="I164" s="6" t="s">
        <v>1093</v>
      </c>
      <c r="J164" s="6" t="s">
        <v>1094</v>
      </c>
      <c r="K164" s="6" t="s">
        <v>1095</v>
      </c>
      <c r="L164" s="6"/>
      <c r="M164" s="6" t="s">
        <v>1096</v>
      </c>
      <c r="N164" s="6" t="s">
        <v>1097</v>
      </c>
      <c r="O164" s="6" t="s">
        <v>1098</v>
      </c>
      <c r="P164" s="6" t="s">
        <v>1099</v>
      </c>
      <c r="Q164" s="6" t="s">
        <v>1098</v>
      </c>
    </row>
    <row r="165" spans="1:17" x14ac:dyDescent="0.25">
      <c r="A165" t="e">
        <f>VLOOKUP(Q165,Sheet1!$A$2:$B$86,2,FALSE)</f>
        <v>#N/A</v>
      </c>
      <c r="B165" s="1" t="s">
        <v>1100</v>
      </c>
      <c r="C165" s="1" t="s">
        <v>1101</v>
      </c>
      <c r="D165" s="1">
        <v>101912588</v>
      </c>
      <c r="E165" s="1">
        <v>21110000128398</v>
      </c>
      <c r="F165" s="1" t="s">
        <v>15</v>
      </c>
      <c r="G165" s="1" t="s">
        <v>1756</v>
      </c>
      <c r="H165" s="1" t="s">
        <v>1102</v>
      </c>
      <c r="I165" s="1" t="s">
        <v>1103</v>
      </c>
      <c r="J165" s="1" t="s">
        <v>1104</v>
      </c>
      <c r="K165" s="1">
        <v>435764301</v>
      </c>
      <c r="L165" s="1"/>
      <c r="M165" s="1" t="s">
        <v>1105</v>
      </c>
      <c r="N165" s="1" t="s">
        <v>1106</v>
      </c>
      <c r="O165" s="1" t="s">
        <v>1107</v>
      </c>
      <c r="P165" s="1" t="s">
        <v>1108</v>
      </c>
      <c r="Q165" s="1" t="s">
        <v>1107</v>
      </c>
    </row>
    <row r="166" spans="1:17" x14ac:dyDescent="0.25">
      <c r="A166" t="e">
        <f>VLOOKUP(Q166,Sheet1!$A$2:$B$86,2,FALSE)</f>
        <v>#N/A</v>
      </c>
      <c r="B166" s="1" t="s">
        <v>1109</v>
      </c>
      <c r="C166" s="1" t="s">
        <v>1110</v>
      </c>
      <c r="D166" s="1" t="s">
        <v>31</v>
      </c>
      <c r="E166" s="1"/>
      <c r="F166" s="1" t="s">
        <v>92</v>
      </c>
      <c r="G166" s="1"/>
      <c r="H166" s="1"/>
      <c r="I166" s="1" t="s">
        <v>1111</v>
      </c>
      <c r="J166" s="1" t="s">
        <v>1112</v>
      </c>
      <c r="K166" s="1" t="s">
        <v>1113</v>
      </c>
      <c r="L166" s="1" t="s">
        <v>1784</v>
      </c>
      <c r="M166" s="1" t="s">
        <v>1869</v>
      </c>
      <c r="N166" s="1" t="s">
        <v>1114</v>
      </c>
      <c r="O166" s="1" t="s">
        <v>1115</v>
      </c>
      <c r="P166" s="1" t="s">
        <v>1111</v>
      </c>
      <c r="Q166" s="1" t="s">
        <v>1115</v>
      </c>
    </row>
    <row r="167" spans="1:17" s="7" customFormat="1" x14ac:dyDescent="0.25">
      <c r="A167" s="7" t="e">
        <f>VLOOKUP(Q167,Sheet1!$A$2:$B$86,2,FALSE)</f>
        <v>#N/A</v>
      </c>
      <c r="B167" s="6" t="s">
        <v>1116</v>
      </c>
      <c r="C167" s="6" t="s">
        <v>1706</v>
      </c>
      <c r="D167" s="6" t="s">
        <v>31</v>
      </c>
      <c r="E167" s="6" t="s">
        <v>31</v>
      </c>
      <c r="F167" s="6" t="s">
        <v>92</v>
      </c>
      <c r="G167" s="6"/>
      <c r="H167" s="6" t="s">
        <v>32</v>
      </c>
      <c r="I167" s="6" t="s">
        <v>1117</v>
      </c>
      <c r="J167" s="6" t="s">
        <v>31</v>
      </c>
      <c r="K167" s="6" t="s">
        <v>31</v>
      </c>
      <c r="L167" s="6" t="s">
        <v>1784</v>
      </c>
      <c r="M167" s="6" t="s">
        <v>1795</v>
      </c>
      <c r="N167" s="6" t="s">
        <v>1118</v>
      </c>
      <c r="O167" s="6" t="s">
        <v>1119</v>
      </c>
      <c r="P167" s="6" t="s">
        <v>1120</v>
      </c>
      <c r="Q167" s="6" t="s">
        <v>1121</v>
      </c>
    </row>
    <row r="168" spans="1:17" s="7" customFormat="1" x14ac:dyDescent="0.25">
      <c r="A168" s="7" t="e">
        <f>VLOOKUP(Q168,Sheet1!$A$2:$B$86,2,FALSE)</f>
        <v>#N/A</v>
      </c>
      <c r="B168" s="6" t="s">
        <v>1122</v>
      </c>
      <c r="C168" s="6" t="s">
        <v>1123</v>
      </c>
      <c r="D168" s="6" t="s">
        <v>31</v>
      </c>
      <c r="E168" s="6"/>
      <c r="F168" s="6" t="s">
        <v>15</v>
      </c>
      <c r="G168" s="6"/>
      <c r="H168" s="6"/>
      <c r="I168" s="6" t="s">
        <v>1124</v>
      </c>
      <c r="J168" s="6">
        <v>969852323</v>
      </c>
      <c r="K168" s="6" t="s">
        <v>31</v>
      </c>
      <c r="L168" s="6" t="s">
        <v>1798</v>
      </c>
      <c r="M168" s="6" t="s">
        <v>1802</v>
      </c>
      <c r="N168" s="6" t="s">
        <v>1125</v>
      </c>
      <c r="O168" s="6" t="s">
        <v>1126</v>
      </c>
      <c r="P168" s="6" t="s">
        <v>1127</v>
      </c>
      <c r="Q168" s="6" t="s">
        <v>1128</v>
      </c>
    </row>
    <row r="169" spans="1:17" x14ac:dyDescent="0.25">
      <c r="A169" t="e">
        <f>VLOOKUP(Q169,Sheet1!$A$2:$B$86,2,FALSE)</f>
        <v>#N/A</v>
      </c>
      <c r="B169" s="1" t="s">
        <v>1129</v>
      </c>
      <c r="C169" s="1" t="s">
        <v>1747</v>
      </c>
      <c r="D169" s="1" t="s">
        <v>31</v>
      </c>
      <c r="E169" s="1" t="s">
        <v>31</v>
      </c>
      <c r="F169" s="1" t="s">
        <v>15</v>
      </c>
      <c r="G169" s="1"/>
      <c r="H169" s="1" t="s">
        <v>32</v>
      </c>
      <c r="I169" s="1" t="s">
        <v>1130</v>
      </c>
      <c r="J169" s="1">
        <v>2256514886</v>
      </c>
      <c r="K169" s="1" t="s">
        <v>31</v>
      </c>
      <c r="L169" s="1" t="s">
        <v>1784</v>
      </c>
      <c r="M169" s="1" t="s">
        <v>1796</v>
      </c>
      <c r="N169" s="1" t="s">
        <v>1131</v>
      </c>
      <c r="O169" s="1" t="s">
        <v>1132</v>
      </c>
      <c r="P169" s="1" t="s">
        <v>1133</v>
      </c>
      <c r="Q169" s="1" t="s">
        <v>1134</v>
      </c>
    </row>
    <row r="170" spans="1:17" s="7" customFormat="1" x14ac:dyDescent="0.25">
      <c r="A170" s="7" t="e">
        <f>VLOOKUP(Q170,Sheet1!$A$2:$B$86,2,FALSE)</f>
        <v>#N/A</v>
      </c>
      <c r="B170" s="6" t="s">
        <v>1135</v>
      </c>
      <c r="C170" s="6" t="s">
        <v>1136</v>
      </c>
      <c r="D170" s="6" t="s">
        <v>31</v>
      </c>
      <c r="E170" s="6"/>
      <c r="F170" s="6" t="s">
        <v>92</v>
      </c>
      <c r="G170" s="6"/>
      <c r="H170" s="6"/>
      <c r="I170" s="6" t="s">
        <v>1652</v>
      </c>
      <c r="J170" s="6">
        <f>81-3-6328-5076</f>
        <v>-11326</v>
      </c>
      <c r="K170" s="6">
        <f>81-3-6328-5390</f>
        <v>-11640</v>
      </c>
      <c r="L170" s="6" t="s">
        <v>1784</v>
      </c>
      <c r="M170" s="6" t="s">
        <v>1797</v>
      </c>
      <c r="N170" s="6" t="s">
        <v>1137</v>
      </c>
      <c r="O170" s="6" t="s">
        <v>1911</v>
      </c>
      <c r="P170" s="6" t="s">
        <v>1653</v>
      </c>
      <c r="Q170" s="6" t="s">
        <v>2095</v>
      </c>
    </row>
    <row r="171" spans="1:17" s="7" customFormat="1" x14ac:dyDescent="0.25">
      <c r="A171" s="7" t="e">
        <f>VLOOKUP(Q171,Sheet1!$A$2:$B$86,2,FALSE)</f>
        <v>#N/A</v>
      </c>
      <c r="B171" s="6" t="s">
        <v>1138</v>
      </c>
      <c r="C171" s="6" t="s">
        <v>1707</v>
      </c>
      <c r="D171" s="6" t="s">
        <v>31</v>
      </c>
      <c r="E171" s="6" t="s">
        <v>31</v>
      </c>
      <c r="F171" s="6" t="s">
        <v>15</v>
      </c>
      <c r="G171" s="6"/>
      <c r="H171" s="6" t="s">
        <v>32</v>
      </c>
      <c r="I171" s="6" t="s">
        <v>1139</v>
      </c>
      <c r="J171" s="6">
        <v>902261357</v>
      </c>
      <c r="K171" s="6" t="s">
        <v>31</v>
      </c>
      <c r="L171" s="6"/>
      <c r="M171" s="6" t="s">
        <v>1140</v>
      </c>
      <c r="N171" s="6" t="s">
        <v>1141</v>
      </c>
      <c r="O171" s="6" t="s">
        <v>1142</v>
      </c>
      <c r="P171" s="6" t="s">
        <v>1143</v>
      </c>
      <c r="Q171" s="6" t="s">
        <v>1144</v>
      </c>
    </row>
    <row r="172" spans="1:17" x14ac:dyDescent="0.25">
      <c r="A172" s="3" t="e">
        <f>VLOOKUP(Q172,Sheet1!$A$2:$B$86,2,FALSE)</f>
        <v>#N/A</v>
      </c>
      <c r="B172" s="4" t="s">
        <v>1145</v>
      </c>
      <c r="C172" s="4" t="s">
        <v>1146</v>
      </c>
      <c r="D172" s="1" t="s">
        <v>31</v>
      </c>
      <c r="E172" s="1"/>
      <c r="F172" s="1" t="s">
        <v>15</v>
      </c>
      <c r="G172" s="1"/>
      <c r="H172" s="1"/>
      <c r="I172" s="4" t="s">
        <v>1147</v>
      </c>
      <c r="J172" s="4">
        <v>904449300</v>
      </c>
      <c r="K172" s="4" t="s">
        <v>31</v>
      </c>
      <c r="L172" s="4" t="s">
        <v>1798</v>
      </c>
      <c r="M172" s="4" t="s">
        <v>1811</v>
      </c>
      <c r="N172" s="4" t="s">
        <v>1148</v>
      </c>
      <c r="O172" s="4" t="s">
        <v>1149</v>
      </c>
      <c r="P172" s="4" t="s">
        <v>1150</v>
      </c>
      <c r="Q172" s="4" t="s">
        <v>1151</v>
      </c>
    </row>
    <row r="173" spans="1:17" x14ac:dyDescent="0.25">
      <c r="A173" s="3" t="e">
        <f>VLOOKUP(Q173,Sheet1!$A$2:$B$86,2,FALSE)</f>
        <v>#N/A</v>
      </c>
      <c r="B173" s="4" t="s">
        <v>1152</v>
      </c>
      <c r="C173" s="4" t="s">
        <v>1708</v>
      </c>
      <c r="D173" s="1" t="s">
        <v>31</v>
      </c>
      <c r="E173" s="1"/>
      <c r="F173" s="1" t="s">
        <v>92</v>
      </c>
      <c r="G173" s="1"/>
      <c r="H173" s="1"/>
      <c r="I173" s="4" t="s">
        <v>1153</v>
      </c>
      <c r="J173" s="4" t="s">
        <v>31</v>
      </c>
      <c r="K173" s="4" t="s">
        <v>31</v>
      </c>
      <c r="L173" s="4"/>
      <c r="M173" s="4" t="s">
        <v>1154</v>
      </c>
      <c r="N173" s="4" t="s">
        <v>1155</v>
      </c>
      <c r="O173" s="4" t="s">
        <v>1156</v>
      </c>
      <c r="P173" s="4" t="s">
        <v>1153</v>
      </c>
      <c r="Q173" s="4" t="s">
        <v>1157</v>
      </c>
    </row>
    <row r="174" spans="1:17" x14ac:dyDescent="0.25">
      <c r="A174">
        <f>VLOOKUP(Q174,Sheet1!$A$2:$B$86,2,FALSE)</f>
        <v>61</v>
      </c>
      <c r="B174" s="1" t="s">
        <v>1158</v>
      </c>
      <c r="C174" s="1" t="s">
        <v>1159</v>
      </c>
      <c r="D174" s="1" t="s">
        <v>31</v>
      </c>
      <c r="E174" s="1"/>
      <c r="F174" s="1" t="s">
        <v>92</v>
      </c>
      <c r="G174" s="1"/>
      <c r="H174" s="1"/>
      <c r="I174" s="1" t="s">
        <v>1160</v>
      </c>
      <c r="J174" s="1" t="s">
        <v>31</v>
      </c>
      <c r="K174" s="1" t="s">
        <v>31</v>
      </c>
      <c r="L174" s="1" t="s">
        <v>1784</v>
      </c>
      <c r="M174" s="1" t="s">
        <v>1161</v>
      </c>
      <c r="N174" s="1" t="s">
        <v>1161</v>
      </c>
      <c r="O174" s="1" t="s">
        <v>1912</v>
      </c>
      <c r="P174" s="1" t="s">
        <v>1160</v>
      </c>
      <c r="Q174" t="s">
        <v>2099</v>
      </c>
    </row>
    <row r="175" spans="1:17" x14ac:dyDescent="0.25">
      <c r="A175" t="e">
        <f>VLOOKUP(Q175,Sheet1!$A$2:$B$86,2,FALSE)</f>
        <v>#N/A</v>
      </c>
      <c r="B175" s="1" t="s">
        <v>1162</v>
      </c>
      <c r="C175" s="1" t="s">
        <v>1163</v>
      </c>
      <c r="D175" s="1" t="s">
        <v>31</v>
      </c>
      <c r="E175" s="1"/>
      <c r="F175" s="1" t="s">
        <v>92</v>
      </c>
      <c r="G175" s="1"/>
      <c r="H175" s="1"/>
      <c r="I175" s="1" t="s">
        <v>1164</v>
      </c>
      <c r="J175" s="1" t="s">
        <v>31</v>
      </c>
      <c r="K175" s="1" t="s">
        <v>31</v>
      </c>
      <c r="L175" s="1"/>
      <c r="M175" s="1" t="s">
        <v>1165</v>
      </c>
      <c r="N175" s="1" t="s">
        <v>1166</v>
      </c>
      <c r="O175" s="1" t="s">
        <v>1163</v>
      </c>
      <c r="P175" s="1" t="s">
        <v>1164</v>
      </c>
      <c r="Q175" s="1" t="s">
        <v>1167</v>
      </c>
    </row>
    <row r="176" spans="1:17" x14ac:dyDescent="0.25">
      <c r="A176" t="e">
        <f>VLOOKUP(Q176,Sheet1!$A$2:$B$86,2,FALSE)</f>
        <v>#N/A</v>
      </c>
      <c r="B176" s="1" t="s">
        <v>1172</v>
      </c>
      <c r="C176" s="1" t="s">
        <v>1173</v>
      </c>
      <c r="D176" s="1" t="s">
        <v>31</v>
      </c>
      <c r="E176" s="1"/>
      <c r="F176" s="1" t="s">
        <v>15</v>
      </c>
      <c r="G176" s="1"/>
      <c r="H176" s="1"/>
      <c r="I176" s="1" t="s">
        <v>1168</v>
      </c>
      <c r="J176" s="1">
        <v>982048595</v>
      </c>
      <c r="K176" s="1" t="s">
        <v>31</v>
      </c>
      <c r="L176" s="1" t="s">
        <v>1784</v>
      </c>
      <c r="M176" s="1" t="s">
        <v>1870</v>
      </c>
      <c r="N176" s="1" t="s">
        <v>1169</v>
      </c>
      <c r="O176" s="1" t="s">
        <v>1170</v>
      </c>
      <c r="P176" s="1" t="s">
        <v>1171</v>
      </c>
      <c r="Q176" s="1" t="s">
        <v>1174</v>
      </c>
    </row>
    <row r="177" spans="1:17" x14ac:dyDescent="0.25">
      <c r="A177" s="3" t="e">
        <f>VLOOKUP(Q177,Sheet1!$A$2:$B$86,2,FALSE)</f>
        <v>#N/A</v>
      </c>
      <c r="B177" s="4" t="s">
        <v>1175</v>
      </c>
      <c r="C177" s="4" t="s">
        <v>1916</v>
      </c>
      <c r="D177" s="4">
        <v>200611020</v>
      </c>
      <c r="E177" s="4"/>
      <c r="F177" s="4" t="s">
        <v>15</v>
      </c>
      <c r="G177" s="4"/>
      <c r="H177" s="4"/>
      <c r="I177" s="4" t="s">
        <v>1176</v>
      </c>
      <c r="J177" s="4">
        <v>904165265</v>
      </c>
      <c r="K177" s="4" t="s">
        <v>31</v>
      </c>
      <c r="L177" s="4" t="s">
        <v>1784</v>
      </c>
      <c r="M177" s="4" t="s">
        <v>1837</v>
      </c>
      <c r="N177" s="4" t="s">
        <v>1177</v>
      </c>
      <c r="O177" s="4" t="s">
        <v>1178</v>
      </c>
      <c r="P177" s="4" t="s">
        <v>1179</v>
      </c>
      <c r="Q177" s="4" t="s">
        <v>1178</v>
      </c>
    </row>
    <row r="178" spans="1:17" x14ac:dyDescent="0.25">
      <c r="A178" t="e">
        <f>VLOOKUP(Q178,Sheet1!$A$2:$B$86,2,FALSE)</f>
        <v>#N/A</v>
      </c>
      <c r="B178" s="1" t="s">
        <v>1180</v>
      </c>
      <c r="C178" s="8" t="s">
        <v>1917</v>
      </c>
      <c r="D178" s="1" t="s">
        <v>31</v>
      </c>
      <c r="E178" s="1"/>
      <c r="F178" s="1" t="s">
        <v>15</v>
      </c>
      <c r="G178" s="1"/>
      <c r="H178" s="1"/>
      <c r="I178" s="1" t="s">
        <v>1181</v>
      </c>
      <c r="J178" s="1">
        <v>902630818</v>
      </c>
      <c r="K178" s="1" t="s">
        <v>31</v>
      </c>
      <c r="L178" s="1" t="s">
        <v>1784</v>
      </c>
      <c r="M178" s="1" t="s">
        <v>1871</v>
      </c>
      <c r="N178" s="1" t="s">
        <v>1182</v>
      </c>
      <c r="O178" s="1" t="s">
        <v>1183</v>
      </c>
      <c r="P178" s="1" t="s">
        <v>1184</v>
      </c>
      <c r="Q178" s="1" t="s">
        <v>1185</v>
      </c>
    </row>
    <row r="179" spans="1:17" x14ac:dyDescent="0.25">
      <c r="A179" t="e">
        <f>VLOOKUP(Q179,Sheet1!$A$2:$B$86,2,FALSE)</f>
        <v>#N/A</v>
      </c>
      <c r="B179" s="1" t="s">
        <v>1186</v>
      </c>
      <c r="C179" s="1" t="s">
        <v>1709</v>
      </c>
      <c r="D179" s="1" t="s">
        <v>31</v>
      </c>
      <c r="E179" s="1"/>
      <c r="F179" s="1" t="s">
        <v>92</v>
      </c>
      <c r="G179" s="1"/>
      <c r="H179" s="1"/>
      <c r="I179" s="1" t="s">
        <v>1187</v>
      </c>
      <c r="J179" s="1" t="s">
        <v>31</v>
      </c>
      <c r="K179" s="1" t="s">
        <v>31</v>
      </c>
      <c r="L179" s="1"/>
      <c r="M179" s="1" t="s">
        <v>1188</v>
      </c>
      <c r="N179" s="1" t="s">
        <v>1189</v>
      </c>
      <c r="O179" s="1" t="s">
        <v>1190</v>
      </c>
      <c r="P179" s="1" t="s">
        <v>1187</v>
      </c>
      <c r="Q179" s="1" t="s">
        <v>1190</v>
      </c>
    </row>
    <row r="180" spans="1:17" x14ac:dyDescent="0.25">
      <c r="A180" t="e">
        <f>VLOOKUP(Q180,Sheet1!$A$2:$B$86,2,FALSE)</f>
        <v>#N/A</v>
      </c>
      <c r="B180" s="1" t="s">
        <v>1191</v>
      </c>
      <c r="C180" s="8" t="s">
        <v>1681</v>
      </c>
      <c r="D180" s="1" t="s">
        <v>31</v>
      </c>
      <c r="E180" s="1" t="s">
        <v>31</v>
      </c>
      <c r="F180" s="1" t="s">
        <v>15</v>
      </c>
      <c r="G180" s="1"/>
      <c r="H180" s="1" t="s">
        <v>32</v>
      </c>
      <c r="I180" s="1" t="s">
        <v>1192</v>
      </c>
      <c r="J180" s="1" t="s">
        <v>1193</v>
      </c>
      <c r="K180" s="1" t="s">
        <v>31</v>
      </c>
      <c r="L180" s="1" t="s">
        <v>1798</v>
      </c>
      <c r="M180" s="1" t="s">
        <v>1812</v>
      </c>
      <c r="N180" s="1" t="s">
        <v>1194</v>
      </c>
      <c r="O180" s="1" t="s">
        <v>1195</v>
      </c>
      <c r="P180" s="1" t="s">
        <v>1196</v>
      </c>
      <c r="Q180" s="1" t="s">
        <v>1197</v>
      </c>
    </row>
    <row r="181" spans="1:17" x14ac:dyDescent="0.25">
      <c r="A181" t="e">
        <f>VLOOKUP(Q181,Sheet1!$A$2:$B$86,2,FALSE)</f>
        <v>#N/A</v>
      </c>
      <c r="B181" s="1" t="s">
        <v>1198</v>
      </c>
      <c r="C181" s="1" t="s">
        <v>1682</v>
      </c>
      <c r="D181" s="1" t="s">
        <v>31</v>
      </c>
      <c r="E181" s="1"/>
      <c r="F181" s="1" t="s">
        <v>15</v>
      </c>
      <c r="G181" s="1"/>
      <c r="H181" s="1"/>
      <c r="I181" s="1" t="s">
        <v>1199</v>
      </c>
      <c r="J181" s="1">
        <v>904047338</v>
      </c>
      <c r="K181" s="1" t="s">
        <v>31</v>
      </c>
      <c r="L181" s="1" t="s">
        <v>1784</v>
      </c>
      <c r="M181" s="1" t="s">
        <v>1872</v>
      </c>
      <c r="N181" s="1" t="s">
        <v>1200</v>
      </c>
      <c r="O181" s="1" t="s">
        <v>1201</v>
      </c>
      <c r="P181" s="1" t="s">
        <v>1202</v>
      </c>
      <c r="Q181" s="1" t="s">
        <v>1203</v>
      </c>
    </row>
    <row r="182" spans="1:17" x14ac:dyDescent="0.25">
      <c r="A182" t="e">
        <f>VLOOKUP(Q182,Sheet1!$A$2:$B$86,2,FALSE)</f>
        <v>#N/A</v>
      </c>
      <c r="B182" s="1" t="s">
        <v>1204</v>
      </c>
      <c r="C182" s="4" t="s">
        <v>1746</v>
      </c>
      <c r="D182" s="1" t="s">
        <v>31</v>
      </c>
      <c r="E182" s="1"/>
      <c r="F182" s="1" t="s">
        <v>15</v>
      </c>
      <c r="G182" s="1"/>
      <c r="H182" s="1"/>
      <c r="I182" s="1" t="s">
        <v>1205</v>
      </c>
      <c r="J182" s="1" t="s">
        <v>1206</v>
      </c>
      <c r="K182" s="1" t="s">
        <v>31</v>
      </c>
      <c r="L182" s="1" t="s">
        <v>1798</v>
      </c>
      <c r="M182" s="1" t="s">
        <v>1813</v>
      </c>
      <c r="N182" s="1" t="s">
        <v>1207</v>
      </c>
      <c r="O182" s="1" t="s">
        <v>1208</v>
      </c>
      <c r="P182" s="1" t="s">
        <v>1209</v>
      </c>
      <c r="Q182" s="1" t="s">
        <v>2096</v>
      </c>
    </row>
    <row r="183" spans="1:17" x14ac:dyDescent="0.25">
      <c r="A183" s="3" t="e">
        <f>VLOOKUP(Q183,Sheet1!$A$2:$B$86,2,FALSE)</f>
        <v>#N/A</v>
      </c>
      <c r="B183" s="4" t="s">
        <v>1210</v>
      </c>
      <c r="C183" s="4" t="s">
        <v>1211</v>
      </c>
      <c r="D183" s="4">
        <v>201279658</v>
      </c>
      <c r="E183" s="4"/>
      <c r="F183" s="4" t="s">
        <v>15</v>
      </c>
      <c r="G183" s="4"/>
      <c r="H183" s="4"/>
      <c r="I183" s="4" t="s">
        <v>1212</v>
      </c>
      <c r="J183" s="4">
        <v>917769628</v>
      </c>
      <c r="K183" s="4" t="s">
        <v>31</v>
      </c>
      <c r="L183" s="4" t="s">
        <v>1784</v>
      </c>
      <c r="M183" s="4" t="s">
        <v>1873</v>
      </c>
      <c r="N183" s="4" t="s">
        <v>1213</v>
      </c>
      <c r="O183" s="1" t="s">
        <v>1214</v>
      </c>
      <c r="P183" s="1" t="s">
        <v>1215</v>
      </c>
      <c r="Q183" s="1" t="s">
        <v>2118</v>
      </c>
    </row>
    <row r="184" spans="1:17" x14ac:dyDescent="0.25">
      <c r="A184" t="e">
        <f>VLOOKUP(Q184,Sheet1!$A$2:$B$86,2,FALSE)</f>
        <v>#N/A</v>
      </c>
      <c r="B184" s="1" t="s">
        <v>1217</v>
      </c>
      <c r="C184" s="1" t="s">
        <v>1710</v>
      </c>
      <c r="D184" s="1" t="s">
        <v>31</v>
      </c>
      <c r="E184" s="1"/>
      <c r="F184" s="1" t="s">
        <v>15</v>
      </c>
      <c r="G184" s="1"/>
      <c r="H184" s="1"/>
      <c r="I184" s="1" t="s">
        <v>1218</v>
      </c>
      <c r="J184" s="1" t="s">
        <v>1219</v>
      </c>
      <c r="K184" s="1" t="s">
        <v>31</v>
      </c>
      <c r="L184" s="1" t="s">
        <v>1784</v>
      </c>
      <c r="M184" s="1" t="s">
        <v>1874</v>
      </c>
      <c r="N184" s="1" t="s">
        <v>1220</v>
      </c>
      <c r="O184" s="1" t="s">
        <v>1221</v>
      </c>
      <c r="P184" s="1" t="s">
        <v>1222</v>
      </c>
      <c r="Q184" s="1" t="s">
        <v>2119</v>
      </c>
    </row>
    <row r="185" spans="1:17" s="7" customFormat="1" x14ac:dyDescent="0.25">
      <c r="A185" s="7" t="e">
        <f>VLOOKUP(Q185,Sheet1!$A$2:$B$86,2,FALSE)</f>
        <v>#N/A</v>
      </c>
      <c r="B185" s="6" t="s">
        <v>1082</v>
      </c>
      <c r="C185" s="6" t="s">
        <v>1083</v>
      </c>
      <c r="D185" s="6" t="s">
        <v>31</v>
      </c>
      <c r="E185" s="6"/>
      <c r="F185" s="6" t="s">
        <v>15</v>
      </c>
      <c r="G185" s="6"/>
      <c r="H185" s="6"/>
      <c r="I185" s="6" t="s">
        <v>1084</v>
      </c>
      <c r="J185" s="6" t="s">
        <v>1085</v>
      </c>
      <c r="K185" s="6" t="s">
        <v>1086</v>
      </c>
      <c r="L185" s="6" t="s">
        <v>1784</v>
      </c>
      <c r="M185" s="6" t="s">
        <v>1875</v>
      </c>
      <c r="N185" s="6" t="s">
        <v>1087</v>
      </c>
      <c r="O185" s="6" t="s">
        <v>1088</v>
      </c>
      <c r="P185" s="6" t="s">
        <v>1089</v>
      </c>
      <c r="Q185" s="6" t="s">
        <v>1090</v>
      </c>
    </row>
    <row r="186" spans="1:17" x14ac:dyDescent="0.25">
      <c r="A186">
        <f>VLOOKUP(Q186,Sheet1!$A$2:$B$86,2,FALSE)</f>
        <v>68</v>
      </c>
      <c r="B186" s="1" t="s">
        <v>1229</v>
      </c>
      <c r="C186" s="6" t="s">
        <v>1683</v>
      </c>
      <c r="D186" s="1">
        <v>201796984</v>
      </c>
      <c r="E186" s="2" t="s">
        <v>1775</v>
      </c>
      <c r="F186" s="1" t="s">
        <v>15</v>
      </c>
      <c r="G186" s="1" t="s">
        <v>1756</v>
      </c>
      <c r="H186" s="1" t="s">
        <v>204</v>
      </c>
      <c r="I186" s="1" t="s">
        <v>1230</v>
      </c>
      <c r="J186" s="1" t="s">
        <v>1231</v>
      </c>
      <c r="K186" s="1" t="s">
        <v>31</v>
      </c>
      <c r="L186" s="1" t="s">
        <v>1784</v>
      </c>
      <c r="M186" s="1" t="s">
        <v>1791</v>
      </c>
      <c r="N186" s="1" t="s">
        <v>1232</v>
      </c>
      <c r="O186" s="1" t="s">
        <v>1233</v>
      </c>
      <c r="P186" s="1" t="s">
        <v>1234</v>
      </c>
      <c r="Q186" s="1" t="s">
        <v>1235</v>
      </c>
    </row>
    <row r="187" spans="1:17" x14ac:dyDescent="0.25">
      <c r="A187" t="e">
        <f>VLOOKUP(Q187,Sheet1!$A$2:$B$86,2,FALSE)</f>
        <v>#N/A</v>
      </c>
      <c r="B187" s="1" t="s">
        <v>1236</v>
      </c>
      <c r="C187" s="1" t="s">
        <v>1711</v>
      </c>
      <c r="D187" s="1" t="s">
        <v>31</v>
      </c>
      <c r="E187" s="1"/>
      <c r="F187" s="1" t="s">
        <v>15</v>
      </c>
      <c r="G187" s="1"/>
      <c r="H187" s="1"/>
      <c r="I187" s="1" t="s">
        <v>1237</v>
      </c>
      <c r="J187" s="1" t="s">
        <v>1238</v>
      </c>
      <c r="K187" s="1" t="s">
        <v>31</v>
      </c>
      <c r="L187" s="1" t="s">
        <v>1784</v>
      </c>
      <c r="M187" s="1" t="s">
        <v>1827</v>
      </c>
      <c r="N187" s="1" t="s">
        <v>1239</v>
      </c>
      <c r="O187" s="1" t="s">
        <v>1240</v>
      </c>
      <c r="P187" s="1" t="s">
        <v>1241</v>
      </c>
      <c r="Q187" s="1" t="s">
        <v>1242</v>
      </c>
    </row>
    <row r="188" spans="1:17" x14ac:dyDescent="0.25">
      <c r="A188" t="e">
        <f>VLOOKUP(Q188,Sheet1!$A$2:$B$86,2,FALSE)</f>
        <v>#N/A</v>
      </c>
      <c r="B188" s="1" t="s">
        <v>1243</v>
      </c>
      <c r="C188" s="1" t="s">
        <v>1244</v>
      </c>
      <c r="D188" s="1" t="s">
        <v>31</v>
      </c>
      <c r="E188" s="1"/>
      <c r="F188" s="1" t="s">
        <v>15</v>
      </c>
      <c r="G188" s="1"/>
      <c r="H188" s="1"/>
      <c r="I188" s="1" t="s">
        <v>240</v>
      </c>
      <c r="J188" s="1" t="s">
        <v>31</v>
      </c>
      <c r="K188" s="1" t="s">
        <v>31</v>
      </c>
      <c r="L188" s="1"/>
      <c r="M188" s="1"/>
      <c r="N188" s="1"/>
      <c r="O188" s="1" t="s">
        <v>1244</v>
      </c>
      <c r="P188" s="1"/>
      <c r="Q188" s="1" t="s">
        <v>1244</v>
      </c>
    </row>
    <row r="189" spans="1:17" x14ac:dyDescent="0.25">
      <c r="A189" t="e">
        <f>VLOOKUP(Q189,Sheet1!$A$2:$B$86,2,FALSE)</f>
        <v>#N/A</v>
      </c>
      <c r="B189" s="1" t="s">
        <v>1245</v>
      </c>
      <c r="C189" s="1" t="s">
        <v>1246</v>
      </c>
      <c r="D189" s="1">
        <v>3700255658</v>
      </c>
      <c r="E189" s="1"/>
      <c r="F189" s="1" t="s">
        <v>15</v>
      </c>
      <c r="G189" s="1"/>
      <c r="H189" s="1"/>
      <c r="I189" s="1" t="s">
        <v>1247</v>
      </c>
      <c r="J189" s="1" t="s">
        <v>1248</v>
      </c>
      <c r="K189" s="1" t="s">
        <v>31</v>
      </c>
      <c r="L189" s="1" t="s">
        <v>1784</v>
      </c>
      <c r="M189" s="1" t="s">
        <v>1876</v>
      </c>
      <c r="N189" s="1" t="s">
        <v>692</v>
      </c>
      <c r="O189" s="1" t="s">
        <v>1913</v>
      </c>
      <c r="P189" s="1" t="s">
        <v>1249</v>
      </c>
      <c r="Q189" s="1" t="s">
        <v>2120</v>
      </c>
    </row>
    <row r="190" spans="1:17" x14ac:dyDescent="0.25">
      <c r="A190" t="e">
        <f>VLOOKUP(Q190,Sheet1!$A$2:$B$86,2,FALSE)</f>
        <v>#N/A</v>
      </c>
      <c r="B190" s="1" t="s">
        <v>1250</v>
      </c>
      <c r="C190" s="1" t="s">
        <v>1251</v>
      </c>
      <c r="D190" s="1" t="s">
        <v>31</v>
      </c>
      <c r="E190" s="1"/>
      <c r="F190" s="1" t="s">
        <v>15</v>
      </c>
      <c r="G190" s="1"/>
      <c r="H190" s="1"/>
      <c r="I190" s="1" t="s">
        <v>1252</v>
      </c>
      <c r="J190" s="1" t="s">
        <v>1253</v>
      </c>
      <c r="K190" s="1" t="s">
        <v>31</v>
      </c>
      <c r="L190" s="1" t="s">
        <v>1784</v>
      </c>
      <c r="M190" s="1" t="s">
        <v>1877</v>
      </c>
      <c r="N190" s="1" t="s">
        <v>1254</v>
      </c>
      <c r="O190" s="1" t="s">
        <v>1255</v>
      </c>
      <c r="P190" s="1" t="s">
        <v>1252</v>
      </c>
      <c r="Q190" s="1" t="s">
        <v>1255</v>
      </c>
    </row>
    <row r="191" spans="1:17" x14ac:dyDescent="0.25">
      <c r="A191" t="e">
        <f>VLOOKUP(Q191,Sheet1!$A$2:$B$86,2,FALSE)</f>
        <v>#N/A</v>
      </c>
      <c r="B191" s="1" t="s">
        <v>1256</v>
      </c>
      <c r="C191" s="1" t="s">
        <v>1921</v>
      </c>
      <c r="D191" s="1" t="s">
        <v>31</v>
      </c>
      <c r="E191" s="1"/>
      <c r="F191" s="1" t="s">
        <v>15</v>
      </c>
      <c r="G191" s="1"/>
      <c r="H191" s="1"/>
      <c r="I191" s="1" t="s">
        <v>1257</v>
      </c>
      <c r="J191" s="1">
        <v>979463524</v>
      </c>
      <c r="K191" s="1" t="s">
        <v>31</v>
      </c>
      <c r="L191" s="1" t="s">
        <v>1784</v>
      </c>
      <c r="M191" s="1" t="s">
        <v>1878</v>
      </c>
      <c r="N191" s="1" t="s">
        <v>1258</v>
      </c>
      <c r="O191" s="1" t="s">
        <v>1259</v>
      </c>
      <c r="P191" s="1" t="s">
        <v>1260</v>
      </c>
      <c r="Q191" s="1" t="s">
        <v>1261</v>
      </c>
    </row>
    <row r="192" spans="1:17" x14ac:dyDescent="0.25">
      <c r="A192" t="e">
        <f>VLOOKUP(Q192,Sheet1!$A$2:$B$86,2,FALSE)</f>
        <v>#N/A</v>
      </c>
      <c r="B192" s="1" t="s">
        <v>1262</v>
      </c>
      <c r="C192" s="1" t="s">
        <v>1263</v>
      </c>
      <c r="D192" s="1" t="s">
        <v>31</v>
      </c>
      <c r="E192" s="1" t="s">
        <v>1264</v>
      </c>
      <c r="F192" s="1" t="s">
        <v>15</v>
      </c>
      <c r="G192" s="1" t="s">
        <v>1765</v>
      </c>
      <c r="H192" s="1" t="s">
        <v>1102</v>
      </c>
      <c r="I192" s="1" t="s">
        <v>1265</v>
      </c>
      <c r="J192" s="1" t="s">
        <v>1266</v>
      </c>
      <c r="K192" s="1" t="s">
        <v>1267</v>
      </c>
      <c r="L192" s="1"/>
      <c r="M192" s="1" t="s">
        <v>1268</v>
      </c>
      <c r="N192" s="1" t="s">
        <v>1269</v>
      </c>
      <c r="O192" s="1" t="s">
        <v>1270</v>
      </c>
      <c r="P192" s="1" t="s">
        <v>1271</v>
      </c>
      <c r="Q192" s="1" t="s">
        <v>1270</v>
      </c>
    </row>
    <row r="193" spans="1:17" x14ac:dyDescent="0.25">
      <c r="A193" t="e">
        <f>VLOOKUP(Q193,Sheet1!$A$2:$B$86,2,FALSE)</f>
        <v>#N/A</v>
      </c>
      <c r="B193" s="1" t="s">
        <v>1272</v>
      </c>
      <c r="C193" s="1" t="s">
        <v>1712</v>
      </c>
      <c r="D193" s="1" t="s">
        <v>31</v>
      </c>
      <c r="E193" s="1"/>
      <c r="F193" s="1" t="s">
        <v>15</v>
      </c>
      <c r="G193" s="1"/>
      <c r="H193" s="1"/>
      <c r="I193" s="1" t="s">
        <v>1273</v>
      </c>
      <c r="J193" s="1">
        <v>988751059</v>
      </c>
      <c r="K193" s="1">
        <v>2437281800</v>
      </c>
      <c r="L193" s="1"/>
      <c r="M193" s="1" t="s">
        <v>1274</v>
      </c>
      <c r="N193" s="1" t="s">
        <v>1275</v>
      </c>
      <c r="O193" s="1" t="s">
        <v>1276</v>
      </c>
      <c r="P193" s="1" t="s">
        <v>1277</v>
      </c>
      <c r="Q193" s="1" t="s">
        <v>1276</v>
      </c>
    </row>
    <row r="194" spans="1:17" x14ac:dyDescent="0.25">
      <c r="A194">
        <f>VLOOKUP(Q194,Sheet1!$A$2:$B$86,2,FALSE)</f>
        <v>65</v>
      </c>
      <c r="B194" s="1" t="s">
        <v>1278</v>
      </c>
      <c r="C194" s="1" t="s">
        <v>1279</v>
      </c>
      <c r="D194" s="1">
        <v>105801222</v>
      </c>
      <c r="E194" s="2" t="s">
        <v>1776</v>
      </c>
      <c r="F194" s="1" t="s">
        <v>15</v>
      </c>
      <c r="G194" s="1" t="s">
        <v>1763</v>
      </c>
      <c r="H194" s="1" t="s">
        <v>1102</v>
      </c>
      <c r="I194" s="1" t="s">
        <v>1280</v>
      </c>
      <c r="J194" s="1">
        <v>384646789</v>
      </c>
      <c r="K194" s="1">
        <v>438738033</v>
      </c>
      <c r="L194" s="1"/>
      <c r="M194" s="1" t="s">
        <v>1281</v>
      </c>
      <c r="N194" s="1" t="s">
        <v>1282</v>
      </c>
      <c r="O194" s="1" t="s">
        <v>1283</v>
      </c>
      <c r="P194" s="1" t="s">
        <v>1284</v>
      </c>
      <c r="Q194" s="1" t="s">
        <v>1285</v>
      </c>
    </row>
    <row r="195" spans="1:17" x14ac:dyDescent="0.25">
      <c r="A195" t="e">
        <f>VLOOKUP(Q195,Sheet1!$A$2:$B$86,2,FALSE)</f>
        <v>#N/A</v>
      </c>
      <c r="B195" s="1" t="s">
        <v>1286</v>
      </c>
      <c r="C195" s="1" t="s">
        <v>1287</v>
      </c>
      <c r="D195" s="1" t="s">
        <v>31</v>
      </c>
      <c r="E195" s="1"/>
      <c r="F195" s="1" t="s">
        <v>15</v>
      </c>
      <c r="G195" s="1"/>
      <c r="H195" s="1"/>
      <c r="I195" s="1" t="s">
        <v>1288</v>
      </c>
      <c r="J195" s="1" t="s">
        <v>1289</v>
      </c>
      <c r="K195" s="1" t="s">
        <v>31</v>
      </c>
      <c r="L195" s="1"/>
      <c r="M195" s="1" t="s">
        <v>1290</v>
      </c>
      <c r="N195" s="1" t="s">
        <v>1291</v>
      </c>
      <c r="O195" s="1" t="s">
        <v>1287</v>
      </c>
      <c r="P195" s="1" t="s">
        <v>1288</v>
      </c>
      <c r="Q195" s="1" t="s">
        <v>1287</v>
      </c>
    </row>
    <row r="196" spans="1:17" x14ac:dyDescent="0.25">
      <c r="A196" s="3" t="e">
        <f>VLOOKUP(Q196,Sheet1!$A$2:$B$86,2,FALSE)</f>
        <v>#N/A</v>
      </c>
      <c r="B196" s="4" t="s">
        <v>1223</v>
      </c>
      <c r="C196" s="4" t="s">
        <v>1699</v>
      </c>
      <c r="D196" s="1" t="s">
        <v>31</v>
      </c>
      <c r="E196" s="1"/>
      <c r="F196" s="1" t="s">
        <v>15</v>
      </c>
      <c r="G196" s="1"/>
      <c r="H196" s="1"/>
      <c r="I196" s="4" t="s">
        <v>1224</v>
      </c>
      <c r="J196" s="4">
        <f>84-98-9250-678</f>
        <v>-9942</v>
      </c>
      <c r="K196" s="4" t="s">
        <v>31</v>
      </c>
      <c r="L196" s="4" t="s">
        <v>1798</v>
      </c>
      <c r="M196" s="4" t="s">
        <v>1814</v>
      </c>
      <c r="N196" s="4" t="s">
        <v>1225</v>
      </c>
      <c r="O196" s="4" t="s">
        <v>1226</v>
      </c>
      <c r="P196" s="4" t="s">
        <v>1227</v>
      </c>
      <c r="Q196" s="4" t="s">
        <v>1228</v>
      </c>
    </row>
    <row r="197" spans="1:17" x14ac:dyDescent="0.25">
      <c r="A197" t="e">
        <f>VLOOKUP(Q197,Sheet1!$A$2:$B$86,2,FALSE)</f>
        <v>#N/A</v>
      </c>
      <c r="B197" s="1" t="s">
        <v>1302</v>
      </c>
      <c r="C197" s="1" t="s">
        <v>1303</v>
      </c>
      <c r="D197" s="1" t="s">
        <v>31</v>
      </c>
      <c r="E197" s="1"/>
      <c r="F197" s="1" t="s">
        <v>15</v>
      </c>
      <c r="G197" s="1"/>
      <c r="H197" s="1"/>
      <c r="I197" s="1" t="s">
        <v>1304</v>
      </c>
      <c r="J197" s="1" t="s">
        <v>1305</v>
      </c>
      <c r="K197" s="1" t="s">
        <v>31</v>
      </c>
      <c r="L197" s="1" t="s">
        <v>1784</v>
      </c>
      <c r="M197" s="1" t="s">
        <v>1792</v>
      </c>
      <c r="N197" s="1" t="s">
        <v>1306</v>
      </c>
      <c r="O197" s="1" t="s">
        <v>1303</v>
      </c>
      <c r="P197" s="1" t="s">
        <v>1304</v>
      </c>
      <c r="Q197" s="1" t="s">
        <v>1303</v>
      </c>
    </row>
    <row r="198" spans="1:17" x14ac:dyDescent="0.25">
      <c r="A198" t="e">
        <f>VLOOKUP(Q198,Sheet1!$A$2:$B$86,2,FALSE)</f>
        <v>#N/A</v>
      </c>
      <c r="B198" s="1" t="s">
        <v>1307</v>
      </c>
      <c r="C198" s="1" t="s">
        <v>1698</v>
      </c>
      <c r="D198" s="1">
        <v>304841558</v>
      </c>
      <c r="E198" s="1" t="s">
        <v>31</v>
      </c>
      <c r="F198" s="1" t="s">
        <v>15</v>
      </c>
      <c r="G198" s="1"/>
      <c r="H198" s="1" t="s">
        <v>32</v>
      </c>
      <c r="I198" s="1" t="s">
        <v>1308</v>
      </c>
      <c r="J198" s="1" t="s">
        <v>1309</v>
      </c>
      <c r="K198" s="1" t="s">
        <v>1310</v>
      </c>
      <c r="L198" s="1"/>
      <c r="M198" s="1" t="s">
        <v>1311</v>
      </c>
      <c r="N198" s="1" t="s">
        <v>1312</v>
      </c>
      <c r="O198" s="1" t="s">
        <v>1313</v>
      </c>
      <c r="P198" s="1" t="s">
        <v>1314</v>
      </c>
      <c r="Q198" s="1" t="s">
        <v>1315</v>
      </c>
    </row>
    <row r="199" spans="1:17" x14ac:dyDescent="0.25">
      <c r="A199" t="e">
        <f>VLOOKUP(Q199,Sheet1!$A$2:$B$86,2,FALSE)</f>
        <v>#N/A</v>
      </c>
      <c r="B199" s="1" t="s">
        <v>1316</v>
      </c>
      <c r="C199" s="1" t="s">
        <v>1317</v>
      </c>
      <c r="D199" s="1" t="s">
        <v>31</v>
      </c>
      <c r="E199" s="1"/>
      <c r="F199" s="1" t="s">
        <v>15</v>
      </c>
      <c r="G199" s="1"/>
      <c r="H199" s="1"/>
      <c r="I199" s="1" t="s">
        <v>1318</v>
      </c>
      <c r="J199" s="1" t="s">
        <v>1319</v>
      </c>
      <c r="K199" s="1" t="s">
        <v>31</v>
      </c>
      <c r="L199" s="1" t="s">
        <v>1784</v>
      </c>
      <c r="M199" s="1" t="s">
        <v>1879</v>
      </c>
      <c r="N199" s="1" t="s">
        <v>1320</v>
      </c>
      <c r="O199" s="1" t="s">
        <v>1317</v>
      </c>
      <c r="P199" s="1" t="s">
        <v>1318</v>
      </c>
      <c r="Q199" s="1" t="s">
        <v>1321</v>
      </c>
    </row>
    <row r="200" spans="1:17" x14ac:dyDescent="0.25">
      <c r="A200" t="e">
        <f>VLOOKUP(Q200,Sheet1!$A$2:$B$86,2,FALSE)</f>
        <v>#N/A</v>
      </c>
      <c r="B200" s="1" t="s">
        <v>1322</v>
      </c>
      <c r="C200" s="1" t="s">
        <v>1323</v>
      </c>
      <c r="D200" s="1" t="s">
        <v>31</v>
      </c>
      <c r="E200" s="1"/>
      <c r="F200" s="1" t="s">
        <v>15</v>
      </c>
      <c r="G200" s="1"/>
      <c r="H200" s="1"/>
      <c r="I200" s="1" t="s">
        <v>1324</v>
      </c>
      <c r="J200" s="1">
        <v>904880580</v>
      </c>
      <c r="K200" s="1" t="s">
        <v>31</v>
      </c>
      <c r="L200" s="1" t="s">
        <v>1798</v>
      </c>
      <c r="M200" s="1" t="s">
        <v>1815</v>
      </c>
      <c r="N200" s="1" t="s">
        <v>1325</v>
      </c>
      <c r="O200" s="1" t="s">
        <v>1326</v>
      </c>
      <c r="P200" s="1" t="s">
        <v>1327</v>
      </c>
      <c r="Q200" s="1" t="s">
        <v>1328</v>
      </c>
    </row>
    <row r="201" spans="1:17" s="7" customFormat="1" x14ac:dyDescent="0.25">
      <c r="A201" s="7">
        <f>VLOOKUP(Q201,Sheet1!$A$2:$B$86,2,FALSE)</f>
        <v>1</v>
      </c>
      <c r="B201" s="6" t="s">
        <v>1329</v>
      </c>
      <c r="C201" s="6" t="s">
        <v>1330</v>
      </c>
      <c r="D201" s="9" t="s">
        <v>1782</v>
      </c>
      <c r="E201" s="6" t="s">
        <v>1331</v>
      </c>
      <c r="F201" s="6" t="s">
        <v>23</v>
      </c>
      <c r="G201" s="6" t="s">
        <v>1766</v>
      </c>
      <c r="H201" s="6" t="s">
        <v>1332</v>
      </c>
      <c r="I201" s="6" t="s">
        <v>1333</v>
      </c>
      <c r="J201" s="6" t="s">
        <v>1334</v>
      </c>
      <c r="K201" s="6" t="s">
        <v>1335</v>
      </c>
      <c r="L201" s="6"/>
      <c r="M201" s="6" t="s">
        <v>1336</v>
      </c>
      <c r="N201" s="6" t="s">
        <v>1337</v>
      </c>
      <c r="O201" s="6" t="s">
        <v>1330</v>
      </c>
      <c r="P201" s="6" t="s">
        <v>1333</v>
      </c>
      <c r="Q201" s="6" t="s">
        <v>1338</v>
      </c>
    </row>
    <row r="202" spans="1:17" x14ac:dyDescent="0.25">
      <c r="A202" t="e">
        <f>VLOOKUP(Q202,Sheet1!$A$2:$B$86,2,FALSE)</f>
        <v>#N/A</v>
      </c>
      <c r="B202" s="1" t="s">
        <v>1339</v>
      </c>
      <c r="C202" s="1" t="s">
        <v>1697</v>
      </c>
      <c r="D202" s="1">
        <v>101936701</v>
      </c>
      <c r="E202" s="1"/>
      <c r="F202" s="1" t="s">
        <v>15</v>
      </c>
      <c r="G202" s="1"/>
      <c r="H202" s="1"/>
      <c r="I202" s="1" t="s">
        <v>1340</v>
      </c>
      <c r="J202" s="1">
        <f>84-936-363-182</f>
        <v>-1397</v>
      </c>
      <c r="K202" s="1">
        <f>84-225-3979-677</f>
        <v>-4797</v>
      </c>
      <c r="L202" s="1" t="s">
        <v>1798</v>
      </c>
      <c r="M202" s="1" t="s">
        <v>1799</v>
      </c>
      <c r="N202" s="1" t="s">
        <v>1341</v>
      </c>
      <c r="O202" s="1" t="s">
        <v>1342</v>
      </c>
      <c r="P202" s="1" t="s">
        <v>1343</v>
      </c>
      <c r="Q202" s="1" t="s">
        <v>1344</v>
      </c>
    </row>
    <row r="203" spans="1:17" x14ac:dyDescent="0.25">
      <c r="A203" t="e">
        <f>VLOOKUP(Q203,Sheet1!$A$2:$B$86,2,FALSE)</f>
        <v>#N/A</v>
      </c>
      <c r="B203" s="1" t="s">
        <v>1345</v>
      </c>
      <c r="C203" s="1" t="s">
        <v>1751</v>
      </c>
      <c r="D203" s="1" t="s">
        <v>31</v>
      </c>
      <c r="E203" s="1"/>
      <c r="F203" s="1" t="s">
        <v>15</v>
      </c>
      <c r="G203" s="1"/>
      <c r="H203" s="1"/>
      <c r="I203" s="1" t="s">
        <v>1347</v>
      </c>
      <c r="J203" s="1" t="s">
        <v>1348</v>
      </c>
      <c r="K203" s="1" t="s">
        <v>31</v>
      </c>
      <c r="L203" s="1" t="s">
        <v>1784</v>
      </c>
      <c r="M203" s="1" t="s">
        <v>1792</v>
      </c>
      <c r="N203" s="1" t="s">
        <v>1349</v>
      </c>
      <c r="O203" s="1" t="s">
        <v>1346</v>
      </c>
      <c r="P203" s="1" t="s">
        <v>1347</v>
      </c>
      <c r="Q203" s="1" t="s">
        <v>1346</v>
      </c>
    </row>
    <row r="204" spans="1:17" x14ac:dyDescent="0.25">
      <c r="A204" t="e">
        <f>VLOOKUP(Q204,Sheet1!$A$2:$B$86,2,FALSE)</f>
        <v>#N/A</v>
      </c>
      <c r="B204" s="1" t="s">
        <v>1350</v>
      </c>
      <c r="C204" s="1" t="s">
        <v>1696</v>
      </c>
      <c r="D204" s="1">
        <v>201277851</v>
      </c>
      <c r="E204" s="1" t="s">
        <v>31</v>
      </c>
      <c r="F204" s="1" t="s">
        <v>15</v>
      </c>
      <c r="G204" s="1"/>
      <c r="H204" s="1" t="s">
        <v>32</v>
      </c>
      <c r="I204" s="1" t="s">
        <v>1351</v>
      </c>
      <c r="J204" s="1" t="s">
        <v>1352</v>
      </c>
      <c r="K204" s="1" t="s">
        <v>31</v>
      </c>
      <c r="L204" s="1" t="s">
        <v>1798</v>
      </c>
      <c r="M204" s="1" t="s">
        <v>1815</v>
      </c>
      <c r="N204" s="1" t="s">
        <v>1353</v>
      </c>
      <c r="O204" s="1" t="s">
        <v>1354</v>
      </c>
      <c r="P204" s="1" t="s">
        <v>1355</v>
      </c>
      <c r="Q204" s="1" t="s">
        <v>1356</v>
      </c>
    </row>
    <row r="205" spans="1:17" x14ac:dyDescent="0.25">
      <c r="A205" s="3" t="e">
        <f>VLOOKUP(Q205,Sheet1!$A$2:$B$86,2,FALSE)</f>
        <v>#N/A</v>
      </c>
      <c r="B205" s="4" t="s">
        <v>1357</v>
      </c>
      <c r="C205" s="4" t="s">
        <v>1713</v>
      </c>
      <c r="D205" s="4" t="s">
        <v>31</v>
      </c>
      <c r="E205" s="4"/>
      <c r="F205" s="4" t="s">
        <v>15</v>
      </c>
      <c r="G205" s="4"/>
      <c r="H205" s="4"/>
      <c r="I205" s="4" t="s">
        <v>1359</v>
      </c>
      <c r="J205" s="4" t="s">
        <v>1360</v>
      </c>
      <c r="K205" s="4" t="s">
        <v>31</v>
      </c>
      <c r="L205" s="4"/>
      <c r="M205" s="4"/>
      <c r="N205" s="4"/>
      <c r="O205" s="4" t="s">
        <v>1358</v>
      </c>
      <c r="P205" s="4" t="s">
        <v>1359</v>
      </c>
      <c r="Q205" s="4" t="s">
        <v>1361</v>
      </c>
    </row>
    <row r="206" spans="1:17" x14ac:dyDescent="0.25">
      <c r="A206" t="e">
        <f>VLOOKUP(Q206,Sheet1!$A$2:$B$86,2,FALSE)</f>
        <v>#N/A</v>
      </c>
      <c r="B206" s="1" t="s">
        <v>1362</v>
      </c>
      <c r="C206" s="1" t="s">
        <v>1695</v>
      </c>
      <c r="D206" s="1">
        <v>108235991</v>
      </c>
      <c r="E206" s="1"/>
      <c r="F206" s="1" t="s">
        <v>15</v>
      </c>
      <c r="G206" s="1"/>
      <c r="H206" s="1"/>
      <c r="I206" s="1" t="s">
        <v>1363</v>
      </c>
      <c r="J206" s="1" t="s">
        <v>1364</v>
      </c>
      <c r="K206" s="1" t="s">
        <v>31</v>
      </c>
      <c r="L206" s="1" t="s">
        <v>1798</v>
      </c>
      <c r="M206" s="1" t="s">
        <v>1799</v>
      </c>
      <c r="N206" s="1" t="s">
        <v>1365</v>
      </c>
      <c r="O206" s="1" t="s">
        <v>1366</v>
      </c>
      <c r="P206" s="1" t="s">
        <v>1367</v>
      </c>
      <c r="Q206" s="1" t="s">
        <v>1368</v>
      </c>
    </row>
    <row r="207" spans="1:17" x14ac:dyDescent="0.25">
      <c r="A207" s="3" t="e">
        <f>VLOOKUP(Q207,Sheet1!$A$2:$B$86,2,FALSE)</f>
        <v>#N/A</v>
      </c>
      <c r="B207" s="4" t="s">
        <v>1369</v>
      </c>
      <c r="C207" s="4" t="s">
        <v>1694</v>
      </c>
      <c r="D207" s="4">
        <v>200628388</v>
      </c>
      <c r="E207" s="4"/>
      <c r="F207" s="4" t="s">
        <v>15</v>
      </c>
      <c r="G207" s="4"/>
      <c r="H207" s="4"/>
      <c r="I207" s="4" t="s">
        <v>1370</v>
      </c>
      <c r="J207" s="4" t="s">
        <v>1371</v>
      </c>
      <c r="K207" s="4" t="s">
        <v>31</v>
      </c>
      <c r="L207" s="4"/>
      <c r="M207" s="4" t="s">
        <v>1372</v>
      </c>
      <c r="N207" s="4" t="s">
        <v>1373</v>
      </c>
      <c r="O207" s="4" t="s">
        <v>1374</v>
      </c>
      <c r="P207" s="4" t="s">
        <v>1375</v>
      </c>
      <c r="Q207" s="4" t="s">
        <v>1376</v>
      </c>
    </row>
    <row r="208" spans="1:17" x14ac:dyDescent="0.25">
      <c r="A208" t="e">
        <f>VLOOKUP(Q208,Sheet1!$A$2:$B$86,2,FALSE)</f>
        <v>#N/A</v>
      </c>
      <c r="B208" s="1" t="s">
        <v>1377</v>
      </c>
      <c r="C208" s="1" t="s">
        <v>1378</v>
      </c>
      <c r="D208" s="1">
        <v>201856626</v>
      </c>
      <c r="E208" s="2" t="s">
        <v>1774</v>
      </c>
      <c r="F208" s="1" t="s">
        <v>15</v>
      </c>
      <c r="G208" s="1" t="s">
        <v>1760</v>
      </c>
      <c r="H208" s="1" t="s">
        <v>1379</v>
      </c>
      <c r="I208" s="1" t="s">
        <v>1380</v>
      </c>
      <c r="J208" s="1">
        <v>932668114</v>
      </c>
      <c r="K208" s="1" t="s">
        <v>31</v>
      </c>
      <c r="L208" s="1"/>
      <c r="M208" s="1" t="s">
        <v>1381</v>
      </c>
      <c r="N208" s="1" t="s">
        <v>1382</v>
      </c>
      <c r="O208" s="1" t="s">
        <v>1383</v>
      </c>
      <c r="P208" s="1" t="s">
        <v>1384</v>
      </c>
      <c r="Q208" s="1" t="s">
        <v>1383</v>
      </c>
    </row>
    <row r="209" spans="1:17" x14ac:dyDescent="0.25">
      <c r="A209">
        <f>VLOOKUP(Q209,Sheet1!$A$2:$B$86,2,FALSE)</f>
        <v>55</v>
      </c>
      <c r="B209" s="1" t="s">
        <v>1385</v>
      </c>
      <c r="C209" s="1" t="s">
        <v>1386</v>
      </c>
      <c r="D209" s="1" t="s">
        <v>31</v>
      </c>
      <c r="E209" s="1"/>
      <c r="F209" s="1" t="s">
        <v>15</v>
      </c>
      <c r="G209" s="1"/>
      <c r="H209" s="1"/>
      <c r="I209" s="1" t="s">
        <v>1387</v>
      </c>
      <c r="J209" s="1" t="s">
        <v>1388</v>
      </c>
      <c r="K209" s="1" t="s">
        <v>31</v>
      </c>
      <c r="L209" s="1" t="s">
        <v>1798</v>
      </c>
      <c r="M209" s="1" t="s">
        <v>1799</v>
      </c>
      <c r="N209" s="1" t="s">
        <v>174</v>
      </c>
      <c r="O209" s="1" t="s">
        <v>1389</v>
      </c>
      <c r="P209" s="1" t="s">
        <v>1390</v>
      </c>
      <c r="Q209" t="s">
        <v>2131</v>
      </c>
    </row>
    <row r="210" spans="1:17" x14ac:dyDescent="0.25">
      <c r="A210" t="e">
        <f>VLOOKUP(Q210,Sheet1!$A$2:$B$86,2,FALSE)</f>
        <v>#N/A</v>
      </c>
      <c r="B210" s="1" t="s">
        <v>1391</v>
      </c>
      <c r="C210" s="1" t="s">
        <v>1392</v>
      </c>
      <c r="D210" s="1" t="s">
        <v>31</v>
      </c>
      <c r="E210" s="1"/>
      <c r="F210" s="1" t="s">
        <v>15</v>
      </c>
      <c r="G210" s="1"/>
      <c r="H210" s="1"/>
      <c r="I210" s="1" t="s">
        <v>1393</v>
      </c>
      <c r="J210" s="1" t="s">
        <v>1394</v>
      </c>
      <c r="K210" s="1" t="s">
        <v>1395</v>
      </c>
      <c r="L210" s="1"/>
      <c r="M210" s="1" t="s">
        <v>1396</v>
      </c>
      <c r="N210" s="1" t="s">
        <v>1397</v>
      </c>
      <c r="O210" s="1" t="s">
        <v>1398</v>
      </c>
      <c r="P210" s="1" t="s">
        <v>1399</v>
      </c>
      <c r="Q210" s="1" t="s">
        <v>1400</v>
      </c>
    </row>
    <row r="211" spans="1:17" x14ac:dyDescent="0.25">
      <c r="A211" s="3" t="e">
        <f>VLOOKUP(Q211,Sheet1!$A$2:$B$86,2,FALSE)</f>
        <v>#N/A</v>
      </c>
      <c r="B211" s="4" t="s">
        <v>1401</v>
      </c>
      <c r="C211" s="4" t="s">
        <v>1658</v>
      </c>
      <c r="D211" s="4">
        <v>201801634</v>
      </c>
      <c r="E211" s="4"/>
      <c r="F211" s="4" t="s">
        <v>15</v>
      </c>
      <c r="G211" s="4"/>
      <c r="H211" s="4"/>
      <c r="I211" s="4" t="s">
        <v>1402</v>
      </c>
      <c r="J211" s="4" t="s">
        <v>31</v>
      </c>
      <c r="K211" s="4" t="s">
        <v>31</v>
      </c>
      <c r="L211" s="4"/>
      <c r="M211" s="4"/>
      <c r="N211" s="4"/>
      <c r="O211" s="4" t="s">
        <v>1403</v>
      </c>
      <c r="P211" s="4" t="s">
        <v>1404</v>
      </c>
      <c r="Q211" s="4" t="s">
        <v>2067</v>
      </c>
    </row>
    <row r="212" spans="1:17" s="7" customFormat="1" x14ac:dyDescent="0.25">
      <c r="A212" s="7" t="e">
        <f>VLOOKUP(Q212,Sheet1!$A$2:$B$86,2,FALSE)</f>
        <v>#N/A</v>
      </c>
      <c r="B212" s="6" t="s">
        <v>1405</v>
      </c>
      <c r="C212" s="6" t="s">
        <v>1406</v>
      </c>
      <c r="D212" s="6" t="s">
        <v>31</v>
      </c>
      <c r="E212" s="6"/>
      <c r="F212" s="6" t="s">
        <v>15</v>
      </c>
      <c r="G212" s="6"/>
      <c r="H212" s="6"/>
      <c r="I212" s="6" t="s">
        <v>1407</v>
      </c>
      <c r="J212" s="6" t="s">
        <v>31</v>
      </c>
      <c r="K212" s="6" t="s">
        <v>31</v>
      </c>
      <c r="L212" s="6"/>
      <c r="M212" s="6" t="s">
        <v>1408</v>
      </c>
      <c r="N212" s="6" t="s">
        <v>1409</v>
      </c>
      <c r="O212" s="6" t="s">
        <v>1406</v>
      </c>
      <c r="P212" s="6" t="s">
        <v>1407</v>
      </c>
      <c r="Q212" s="6" t="s">
        <v>1410</v>
      </c>
    </row>
    <row r="213" spans="1:17" x14ac:dyDescent="0.25">
      <c r="A213" t="e">
        <f>VLOOKUP(Q213,Sheet1!$A$2:$B$86,2,FALSE)</f>
        <v>#N/A</v>
      </c>
      <c r="B213" s="1" t="s">
        <v>1411</v>
      </c>
      <c r="C213" s="1" t="s">
        <v>1412</v>
      </c>
      <c r="D213" s="1" t="s">
        <v>31</v>
      </c>
      <c r="E213" s="1"/>
      <c r="F213" s="1" t="s">
        <v>15</v>
      </c>
      <c r="G213" s="1"/>
      <c r="H213" s="1"/>
      <c r="I213" s="1" t="s">
        <v>1413</v>
      </c>
      <c r="J213" s="1">
        <v>2253525615</v>
      </c>
      <c r="K213" s="1">
        <v>2253525616</v>
      </c>
      <c r="L213" s="1"/>
      <c r="M213" s="1"/>
      <c r="N213" s="1" t="s">
        <v>1414</v>
      </c>
      <c r="O213" s="1" t="s">
        <v>1415</v>
      </c>
      <c r="P213" s="1" t="s">
        <v>1416</v>
      </c>
      <c r="Q213" s="1" t="s">
        <v>1417</v>
      </c>
    </row>
    <row r="214" spans="1:17" s="7" customFormat="1" x14ac:dyDescent="0.25">
      <c r="A214" s="7" t="e">
        <f>VLOOKUP(Q214,Sheet1!$A$2:$B$86,2,FALSE)</f>
        <v>#N/A</v>
      </c>
      <c r="B214" s="6" t="s">
        <v>1418</v>
      </c>
      <c r="C214" s="6" t="s">
        <v>1693</v>
      </c>
      <c r="D214" s="6">
        <v>106384966</v>
      </c>
      <c r="E214" s="6"/>
      <c r="F214" s="6" t="s">
        <v>15</v>
      </c>
      <c r="G214" s="6"/>
      <c r="H214" s="6"/>
      <c r="I214" s="6" t="s">
        <v>1419</v>
      </c>
      <c r="J214" s="6" t="s">
        <v>1420</v>
      </c>
      <c r="K214" s="6">
        <v>2437349565</v>
      </c>
      <c r="L214" s="6"/>
      <c r="M214" s="6" t="s">
        <v>1421</v>
      </c>
      <c r="N214" s="6" t="s">
        <v>1422</v>
      </c>
      <c r="O214" s="6" t="s">
        <v>1423</v>
      </c>
      <c r="P214" s="6" t="s">
        <v>1419</v>
      </c>
      <c r="Q214" s="6" t="s">
        <v>1424</v>
      </c>
    </row>
    <row r="215" spans="1:17" x14ac:dyDescent="0.25">
      <c r="A215" t="e">
        <f>VLOOKUP(Q215,Sheet1!$A$2:$B$86,2,FALSE)</f>
        <v>#N/A</v>
      </c>
      <c r="B215" s="1" t="s">
        <v>1425</v>
      </c>
      <c r="C215" s="1" t="s">
        <v>1426</v>
      </c>
      <c r="D215" s="1" t="s">
        <v>31</v>
      </c>
      <c r="E215" s="1"/>
      <c r="F215" s="1" t="s">
        <v>15</v>
      </c>
      <c r="G215" s="1"/>
      <c r="H215" s="1"/>
      <c r="I215" s="1" t="s">
        <v>1427</v>
      </c>
      <c r="J215" s="1" t="s">
        <v>1428</v>
      </c>
      <c r="K215" s="1" t="s">
        <v>31</v>
      </c>
      <c r="L215" s="1" t="s">
        <v>1798</v>
      </c>
      <c r="M215" s="1" t="s">
        <v>1816</v>
      </c>
      <c r="N215" s="1" t="s">
        <v>1429</v>
      </c>
      <c r="O215" s="1" t="s">
        <v>1430</v>
      </c>
      <c r="P215" s="1" t="s">
        <v>1431</v>
      </c>
      <c r="Q215" s="1" t="s">
        <v>1432</v>
      </c>
    </row>
    <row r="216" spans="1:17" x14ac:dyDescent="0.25">
      <c r="A216" t="e">
        <f>VLOOKUP(Q216,Sheet1!$A$2:$B$86,2,FALSE)</f>
        <v>#N/A</v>
      </c>
      <c r="B216" s="1" t="s">
        <v>1433</v>
      </c>
      <c r="C216" s="1" t="s">
        <v>1692</v>
      </c>
      <c r="D216" s="1" t="s">
        <v>31</v>
      </c>
      <c r="E216" s="1"/>
      <c r="F216" s="1" t="s">
        <v>15</v>
      </c>
      <c r="G216" s="1"/>
      <c r="H216" s="1"/>
      <c r="I216" s="1" t="s">
        <v>1434</v>
      </c>
      <c r="J216" s="1" t="s">
        <v>1435</v>
      </c>
      <c r="K216" s="1" t="s">
        <v>31</v>
      </c>
      <c r="L216" s="1" t="s">
        <v>1784</v>
      </c>
      <c r="M216" s="1" t="s">
        <v>1880</v>
      </c>
      <c r="N216" s="1" t="s">
        <v>1436</v>
      </c>
      <c r="O216" s="1" t="s">
        <v>1437</v>
      </c>
      <c r="P216" s="1" t="s">
        <v>1438</v>
      </c>
      <c r="Q216" s="1" t="s">
        <v>2097</v>
      </c>
    </row>
    <row r="217" spans="1:17" x14ac:dyDescent="0.25">
      <c r="A217" t="e">
        <f>VLOOKUP(Q217,Sheet1!$A$2:$B$86,2,FALSE)</f>
        <v>#N/A</v>
      </c>
      <c r="B217" s="1" t="s">
        <v>1439</v>
      </c>
      <c r="C217" s="1" t="s">
        <v>1691</v>
      </c>
      <c r="D217" s="1">
        <v>106207565</v>
      </c>
      <c r="E217" s="1"/>
      <c r="F217" s="1" t="s">
        <v>15</v>
      </c>
      <c r="G217" s="1"/>
      <c r="H217" s="1"/>
      <c r="I217" s="1" t="s">
        <v>1440</v>
      </c>
      <c r="J217" s="1">
        <v>918188606</v>
      </c>
      <c r="K217" s="1" t="s">
        <v>31</v>
      </c>
      <c r="L217" s="1" t="s">
        <v>1784</v>
      </c>
      <c r="M217" s="1" t="s">
        <v>1793</v>
      </c>
      <c r="N217" s="1" t="s">
        <v>1441</v>
      </c>
      <c r="O217" s="1" t="s">
        <v>1442</v>
      </c>
      <c r="P217" s="1" t="s">
        <v>1443</v>
      </c>
      <c r="Q217" s="1" t="s">
        <v>1444</v>
      </c>
    </row>
    <row r="218" spans="1:17" x14ac:dyDescent="0.25">
      <c r="A218" t="e">
        <f>VLOOKUP(Q218,Sheet1!$A$2:$B$86,2,FALSE)</f>
        <v>#N/A</v>
      </c>
      <c r="B218" s="1" t="s">
        <v>1445</v>
      </c>
      <c r="C218" s="1" t="s">
        <v>1446</v>
      </c>
      <c r="D218" s="1" t="s">
        <v>31</v>
      </c>
      <c r="E218" s="2" t="s">
        <v>1773</v>
      </c>
      <c r="F218" s="1" t="s">
        <v>15</v>
      </c>
      <c r="G218" s="1" t="s">
        <v>645</v>
      </c>
      <c r="H218" s="1" t="s">
        <v>1447</v>
      </c>
      <c r="I218" s="1" t="s">
        <v>1448</v>
      </c>
      <c r="J218" s="1"/>
      <c r="K218" s="1" t="s">
        <v>1449</v>
      </c>
      <c r="L218" s="1"/>
      <c r="M218" s="1" t="s">
        <v>1450</v>
      </c>
      <c r="N218" s="1" t="s">
        <v>1451</v>
      </c>
      <c r="O218" s="1" t="s">
        <v>1452</v>
      </c>
      <c r="P218" s="1" t="s">
        <v>1453</v>
      </c>
      <c r="Q218" s="1" t="s">
        <v>1452</v>
      </c>
    </row>
    <row r="219" spans="1:17" x14ac:dyDescent="0.25">
      <c r="A219" t="e">
        <f>VLOOKUP(Q219,Sheet1!$A$2:$B$86,2,FALSE)</f>
        <v>#N/A</v>
      </c>
      <c r="B219" s="1" t="s">
        <v>1454</v>
      </c>
      <c r="C219" s="1" t="s">
        <v>1690</v>
      </c>
      <c r="D219" s="1">
        <v>106649281</v>
      </c>
      <c r="E219" s="1"/>
      <c r="F219" s="1" t="s">
        <v>15</v>
      </c>
      <c r="G219" s="1"/>
      <c r="H219" s="1"/>
      <c r="I219" s="1" t="s">
        <v>1455</v>
      </c>
      <c r="J219" s="1" t="s">
        <v>1456</v>
      </c>
      <c r="K219" s="1" t="s">
        <v>31</v>
      </c>
      <c r="L219" s="1"/>
      <c r="M219" s="1" t="s">
        <v>1457</v>
      </c>
      <c r="N219" s="1" t="s">
        <v>1458</v>
      </c>
      <c r="O219" s="1" t="s">
        <v>1459</v>
      </c>
      <c r="P219" s="1" t="s">
        <v>1460</v>
      </c>
      <c r="Q219" s="1" t="s">
        <v>1461</v>
      </c>
    </row>
    <row r="220" spans="1:17" x14ac:dyDescent="0.25">
      <c r="A220" t="e">
        <f>VLOOKUP(Q220,Sheet1!$A$2:$B$86,2,FALSE)</f>
        <v>#N/A</v>
      </c>
      <c r="B220" s="1" t="s">
        <v>1469</v>
      </c>
      <c r="C220" s="1" t="s">
        <v>1470</v>
      </c>
      <c r="D220" s="1">
        <v>104863508</v>
      </c>
      <c r="E220" s="1"/>
      <c r="F220" s="1" t="s">
        <v>15</v>
      </c>
      <c r="G220" s="1"/>
      <c r="H220" s="1"/>
      <c r="I220" s="1" t="s">
        <v>1471</v>
      </c>
      <c r="J220" s="1" t="s">
        <v>1472</v>
      </c>
      <c r="K220" s="1" t="s">
        <v>31</v>
      </c>
      <c r="L220" s="1" t="s">
        <v>1798</v>
      </c>
      <c r="M220" s="1" t="s">
        <v>1829</v>
      </c>
      <c r="N220" s="1" t="s">
        <v>1473</v>
      </c>
      <c r="O220" s="1" t="s">
        <v>1474</v>
      </c>
      <c r="P220" s="1" t="s">
        <v>1475</v>
      </c>
      <c r="Q220" s="1" t="s">
        <v>2098</v>
      </c>
    </row>
    <row r="221" spans="1:17" x14ac:dyDescent="0.25">
      <c r="A221" s="3" t="e">
        <f>VLOOKUP(Q221,Sheet1!$A$2:$B$86,2,FALSE)</f>
        <v>#N/A</v>
      </c>
      <c r="B221" s="4" t="s">
        <v>1476</v>
      </c>
      <c r="C221" s="4" t="s">
        <v>1752</v>
      </c>
      <c r="D221" s="4" t="s">
        <v>31</v>
      </c>
      <c r="E221" s="4"/>
      <c r="F221" s="4" t="s">
        <v>15</v>
      </c>
      <c r="G221" s="4"/>
      <c r="H221" s="4"/>
      <c r="I221" s="4" t="s">
        <v>1478</v>
      </c>
      <c r="J221" s="4">
        <f>81-258-47-1729</f>
        <v>-1953</v>
      </c>
      <c r="K221" s="4" t="s">
        <v>1479</v>
      </c>
      <c r="L221" s="4" t="s">
        <v>1784</v>
      </c>
      <c r="M221" s="4" t="s">
        <v>1794</v>
      </c>
      <c r="N221" s="4" t="s">
        <v>1480</v>
      </c>
      <c r="O221" s="4" t="s">
        <v>1753</v>
      </c>
      <c r="P221" s="4" t="s">
        <v>1478</v>
      </c>
      <c r="Q221" s="4" t="s">
        <v>1477</v>
      </c>
    </row>
    <row r="222" spans="1:17" x14ac:dyDescent="0.25">
      <c r="A222" s="3" t="e">
        <f>VLOOKUP(Q222,Sheet1!$A$2:$B$86,2,FALSE)</f>
        <v>#N/A</v>
      </c>
      <c r="B222" s="4" t="s">
        <v>1481</v>
      </c>
      <c r="C222" s="4" t="s">
        <v>1216</v>
      </c>
      <c r="D222" s="4" t="s">
        <v>31</v>
      </c>
      <c r="E222" s="4"/>
      <c r="F222" s="4" t="s">
        <v>15</v>
      </c>
      <c r="G222" s="4"/>
      <c r="H222" s="4"/>
      <c r="I222" s="4" t="s">
        <v>1482</v>
      </c>
      <c r="J222" s="4">
        <v>917769628</v>
      </c>
      <c r="K222" s="4" t="s">
        <v>31</v>
      </c>
      <c r="L222" s="4" t="s">
        <v>1784</v>
      </c>
      <c r="M222" s="4" t="s">
        <v>1873</v>
      </c>
      <c r="N222" s="4" t="s">
        <v>1213</v>
      </c>
      <c r="O222" s="4" t="s">
        <v>1214</v>
      </c>
      <c r="P222" s="4" t="s">
        <v>1483</v>
      </c>
      <c r="Q222" s="4" t="s">
        <v>2118</v>
      </c>
    </row>
    <row r="223" spans="1:17" x14ac:dyDescent="0.25">
      <c r="A223" s="3" t="e">
        <f>VLOOKUP(Q223,Sheet1!$A$2:$B$86,2,FALSE)</f>
        <v>#N/A</v>
      </c>
      <c r="B223" s="4" t="s">
        <v>1484</v>
      </c>
      <c r="C223" s="4" t="s">
        <v>1485</v>
      </c>
      <c r="D223" s="4" t="s">
        <v>31</v>
      </c>
      <c r="E223" s="4"/>
      <c r="F223" s="4" t="s">
        <v>15</v>
      </c>
      <c r="G223" s="4"/>
      <c r="H223" s="4"/>
      <c r="I223" s="4" t="s">
        <v>1486</v>
      </c>
      <c r="J223" s="4" t="s">
        <v>31</v>
      </c>
      <c r="K223" s="4" t="s">
        <v>31</v>
      </c>
      <c r="L223" s="4" t="s">
        <v>1798</v>
      </c>
      <c r="M223" s="4" t="s">
        <v>1817</v>
      </c>
      <c r="N223" s="4"/>
      <c r="O223" s="4" t="s">
        <v>1487</v>
      </c>
      <c r="P223" s="4" t="s">
        <v>1486</v>
      </c>
      <c r="Q223" s="4" t="s">
        <v>2121</v>
      </c>
    </row>
    <row r="224" spans="1:17" x14ac:dyDescent="0.25">
      <c r="A224" s="3" t="e">
        <f>VLOOKUP(Q224,Sheet1!$A$2:$B$86,2,FALSE)</f>
        <v>#N/A</v>
      </c>
      <c r="B224" s="4" t="s">
        <v>1488</v>
      </c>
      <c r="C224" s="4" t="s">
        <v>1489</v>
      </c>
      <c r="D224" s="4" t="s">
        <v>31</v>
      </c>
      <c r="E224" s="4"/>
      <c r="F224" s="4" t="s">
        <v>15</v>
      </c>
      <c r="G224" s="4"/>
      <c r="H224" s="4"/>
      <c r="I224" s="4" t="s">
        <v>1490</v>
      </c>
      <c r="J224" s="4">
        <v>2253744701</v>
      </c>
      <c r="K224" s="4" t="s">
        <v>31</v>
      </c>
      <c r="L224" s="4"/>
      <c r="M224" s="4" t="s">
        <v>1491</v>
      </c>
      <c r="N224" s="4" t="s">
        <v>1492</v>
      </c>
      <c r="O224" s="4" t="s">
        <v>1489</v>
      </c>
      <c r="P224" s="4"/>
      <c r="Q224" s="4" t="s">
        <v>1493</v>
      </c>
    </row>
    <row r="225" spans="1:17" x14ac:dyDescent="0.25">
      <c r="A225" t="e">
        <f>VLOOKUP(Q225,Sheet1!$A$2:$B$86,2,FALSE)</f>
        <v>#N/A</v>
      </c>
      <c r="B225" s="1" t="s">
        <v>1494</v>
      </c>
      <c r="C225" s="1" t="s">
        <v>1689</v>
      </c>
      <c r="D225" s="1">
        <v>312975072</v>
      </c>
      <c r="E225" s="1"/>
      <c r="F225" s="1" t="s">
        <v>15</v>
      </c>
      <c r="G225" s="1"/>
      <c r="H225" s="1"/>
      <c r="I225" s="1" t="s">
        <v>1495</v>
      </c>
      <c r="J225" s="1" t="s">
        <v>1496</v>
      </c>
      <c r="K225" s="1" t="s">
        <v>31</v>
      </c>
      <c r="L225" s="1" t="s">
        <v>1798</v>
      </c>
      <c r="M225" s="1" t="s">
        <v>1818</v>
      </c>
      <c r="N225" s="1" t="s">
        <v>1497</v>
      </c>
      <c r="O225" s="1" t="s">
        <v>1498</v>
      </c>
      <c r="P225" s="1" t="s">
        <v>1499</v>
      </c>
      <c r="Q225" s="1" t="s">
        <v>1500</v>
      </c>
    </row>
    <row r="226" spans="1:17" x14ac:dyDescent="0.25">
      <c r="A226" t="e">
        <f>VLOOKUP(Q226,Sheet1!$A$2:$B$86,2,FALSE)</f>
        <v>#N/A</v>
      </c>
      <c r="B226" s="1" t="s">
        <v>1064</v>
      </c>
      <c r="C226" s="1" t="s">
        <v>1065</v>
      </c>
      <c r="D226" s="1" t="s">
        <v>31</v>
      </c>
      <c r="E226" s="1"/>
      <c r="F226" s="1" t="s">
        <v>15</v>
      </c>
      <c r="G226" s="1"/>
      <c r="H226" s="1"/>
      <c r="I226" s="1" t="s">
        <v>1066</v>
      </c>
      <c r="J226" s="1">
        <v>947311528</v>
      </c>
      <c r="K226" s="1" t="s">
        <v>31</v>
      </c>
      <c r="L226" s="1"/>
      <c r="M226" s="1"/>
      <c r="N226" s="1"/>
      <c r="O226" s="1" t="s">
        <v>1067</v>
      </c>
      <c r="P226" s="1" t="s">
        <v>1068</v>
      </c>
      <c r="Q226" s="1" t="s">
        <v>1654</v>
      </c>
    </row>
    <row r="227" spans="1:17" s="7" customFormat="1" x14ac:dyDescent="0.25">
      <c r="A227" s="7" t="e">
        <f>VLOOKUP(Q227,Sheet1!$A$2:$B$86,2,FALSE)</f>
        <v>#N/A</v>
      </c>
      <c r="B227" s="6" t="s">
        <v>1501</v>
      </c>
      <c r="C227" s="6" t="s">
        <v>1688</v>
      </c>
      <c r="D227" s="6" t="s">
        <v>31</v>
      </c>
      <c r="E227" s="6"/>
      <c r="F227" s="6" t="s">
        <v>15</v>
      </c>
      <c r="G227" s="6"/>
      <c r="H227" s="6"/>
      <c r="I227" s="6" t="s">
        <v>1502</v>
      </c>
      <c r="J227" s="6">
        <v>975286575</v>
      </c>
      <c r="K227" s="6" t="s">
        <v>31</v>
      </c>
      <c r="L227" s="6" t="s">
        <v>1784</v>
      </c>
      <c r="M227" s="6" t="s">
        <v>1881</v>
      </c>
      <c r="N227" s="6" t="s">
        <v>1503</v>
      </c>
      <c r="O227" s="6" t="s">
        <v>1914</v>
      </c>
      <c r="P227" s="6" t="s">
        <v>1504</v>
      </c>
      <c r="Q227" s="6" t="s">
        <v>1505</v>
      </c>
    </row>
    <row r="228" spans="1:17" x14ac:dyDescent="0.25">
      <c r="A228" t="e">
        <f>VLOOKUP(Q228,Sheet1!$A$2:$B$86,2,FALSE)</f>
        <v>#N/A</v>
      </c>
      <c r="B228" s="1" t="s">
        <v>1506</v>
      </c>
      <c r="C228" s="1" t="s">
        <v>1687</v>
      </c>
      <c r="D228" s="1" t="s">
        <v>31</v>
      </c>
      <c r="E228" s="1"/>
      <c r="F228" s="1" t="s">
        <v>15</v>
      </c>
      <c r="G228" s="1"/>
      <c r="H228" s="1"/>
      <c r="I228" s="1" t="s">
        <v>1507</v>
      </c>
      <c r="J228" s="1" t="s">
        <v>1508</v>
      </c>
      <c r="K228" s="1" t="s">
        <v>1509</v>
      </c>
      <c r="L228" s="1" t="s">
        <v>1784</v>
      </c>
      <c r="M228" s="1" t="s">
        <v>1882</v>
      </c>
      <c r="N228" s="1" t="s">
        <v>1510</v>
      </c>
      <c r="O228" s="1" t="s">
        <v>1511</v>
      </c>
      <c r="P228" s="1" t="s">
        <v>1507</v>
      </c>
      <c r="Q228" s="1" t="s">
        <v>1512</v>
      </c>
    </row>
    <row r="229" spans="1:17" x14ac:dyDescent="0.25">
      <c r="A229" t="e">
        <f>VLOOKUP(Q229,Sheet1!$A$2:$B$86,2,FALSE)</f>
        <v>#N/A</v>
      </c>
      <c r="B229" s="1" t="s">
        <v>1513</v>
      </c>
      <c r="C229" s="1" t="s">
        <v>1714</v>
      </c>
      <c r="D229" s="1">
        <v>106457967</v>
      </c>
      <c r="E229" s="1"/>
      <c r="F229" s="1" t="s">
        <v>15</v>
      </c>
      <c r="G229" s="1"/>
      <c r="H229" s="1"/>
      <c r="I229" s="1" t="s">
        <v>1514</v>
      </c>
      <c r="J229" s="1">
        <v>963149301</v>
      </c>
      <c r="K229" s="1" t="s">
        <v>31</v>
      </c>
      <c r="L229" s="1" t="s">
        <v>1784</v>
      </c>
      <c r="M229" s="1" t="s">
        <v>1843</v>
      </c>
      <c r="N229" s="1" t="s">
        <v>1515</v>
      </c>
      <c r="O229" s="1" t="s">
        <v>1516</v>
      </c>
      <c r="P229" s="1" t="s">
        <v>1517</v>
      </c>
      <c r="Q229" s="1" t="s">
        <v>1518</v>
      </c>
    </row>
    <row r="230" spans="1:17" x14ac:dyDescent="0.25">
      <c r="A230" t="e">
        <f>VLOOKUP(Q230,Sheet1!$A$2:$B$86,2,FALSE)</f>
        <v>#N/A</v>
      </c>
      <c r="B230" s="1" t="s">
        <v>1519</v>
      </c>
      <c r="C230" s="1" t="s">
        <v>1520</v>
      </c>
      <c r="D230" s="1" t="s">
        <v>31</v>
      </c>
      <c r="E230" s="1"/>
      <c r="F230" s="1" t="s">
        <v>15</v>
      </c>
      <c r="G230" s="1"/>
      <c r="H230" s="1"/>
      <c r="I230" s="1" t="s">
        <v>1521</v>
      </c>
      <c r="J230" s="1" t="s">
        <v>1522</v>
      </c>
      <c r="K230" s="1" t="s">
        <v>31</v>
      </c>
      <c r="L230" s="1" t="s">
        <v>1784</v>
      </c>
      <c r="M230" s="1" t="s">
        <v>1897</v>
      </c>
      <c r="N230" s="1" t="s">
        <v>1523</v>
      </c>
      <c r="O230" s="1" t="s">
        <v>1520</v>
      </c>
      <c r="P230" s="1" t="s">
        <v>1521</v>
      </c>
      <c r="Q230" s="1" t="s">
        <v>1524</v>
      </c>
    </row>
    <row r="231" spans="1:17" x14ac:dyDescent="0.25">
      <c r="A231">
        <f>VLOOKUP(Q231,Sheet1!$A$2:$B$86,2,FALSE)</f>
        <v>78</v>
      </c>
      <c r="B231" s="1" t="s">
        <v>1525</v>
      </c>
      <c r="C231" s="1" t="s">
        <v>1526</v>
      </c>
      <c r="D231" s="1" t="s">
        <v>31</v>
      </c>
      <c r="E231" s="1"/>
      <c r="F231" s="1" t="s">
        <v>15</v>
      </c>
      <c r="G231" s="1"/>
      <c r="H231" s="1"/>
      <c r="I231" s="1"/>
      <c r="J231" s="1" t="s">
        <v>31</v>
      </c>
      <c r="K231" s="1" t="s">
        <v>31</v>
      </c>
      <c r="L231" s="1"/>
      <c r="M231" s="1"/>
      <c r="N231" s="1"/>
      <c r="O231" s="1" t="s">
        <v>1527</v>
      </c>
      <c r="P231" s="1"/>
      <c r="Q231" t="s">
        <v>2130</v>
      </c>
    </row>
    <row r="232" spans="1:17" x14ac:dyDescent="0.25">
      <c r="A232">
        <f>VLOOKUP(Q232,Sheet1!$A$2:$B$86,2,FALSE)</f>
        <v>58</v>
      </c>
      <c r="B232" s="1" t="s">
        <v>1528</v>
      </c>
      <c r="C232" s="1" t="s">
        <v>1529</v>
      </c>
      <c r="D232" s="1" t="s">
        <v>31</v>
      </c>
      <c r="E232" s="2" t="s">
        <v>1772</v>
      </c>
      <c r="F232" s="1" t="s">
        <v>15</v>
      </c>
      <c r="G232" s="1" t="s">
        <v>1759</v>
      </c>
      <c r="H232" s="1"/>
      <c r="I232" s="1" t="s">
        <v>1530</v>
      </c>
      <c r="J232" s="1">
        <f>84-225-7308688</f>
        <v>-7308829</v>
      </c>
      <c r="K232" s="1" t="s">
        <v>31</v>
      </c>
      <c r="L232" s="1"/>
      <c r="M232" s="1" t="s">
        <v>1531</v>
      </c>
      <c r="N232" s="1" t="s">
        <v>1532</v>
      </c>
      <c r="O232" s="1" t="s">
        <v>1529</v>
      </c>
      <c r="P232" s="1" t="s">
        <v>1530</v>
      </c>
      <c r="Q232" s="1" t="s">
        <v>1533</v>
      </c>
    </row>
    <row r="233" spans="1:17" x14ac:dyDescent="0.25">
      <c r="A233" t="e">
        <f>VLOOKUP(Q233,Sheet1!$A$2:$B$86,2,FALSE)</f>
        <v>#N/A</v>
      </c>
      <c r="B233" s="1" t="s">
        <v>1534</v>
      </c>
      <c r="C233" s="1" t="s">
        <v>1686</v>
      </c>
      <c r="D233" s="1" t="s">
        <v>31</v>
      </c>
      <c r="E233" s="1" t="s">
        <v>31</v>
      </c>
      <c r="F233" s="1" t="s">
        <v>15</v>
      </c>
      <c r="G233" s="1"/>
      <c r="H233" s="1" t="s">
        <v>32</v>
      </c>
      <c r="I233" s="1" t="s">
        <v>1535</v>
      </c>
      <c r="J233" s="1" t="s">
        <v>1536</v>
      </c>
      <c r="K233" s="1" t="s">
        <v>31</v>
      </c>
      <c r="L233" s="1" t="s">
        <v>1784</v>
      </c>
      <c r="M233" s="1" t="s">
        <v>1859</v>
      </c>
      <c r="N233" s="1" t="s">
        <v>1537</v>
      </c>
      <c r="O233" s="1" t="s">
        <v>1915</v>
      </c>
      <c r="P233" s="1" t="s">
        <v>1538</v>
      </c>
      <c r="Q233" s="1" t="s">
        <v>1539</v>
      </c>
    </row>
    <row r="234" spans="1:17" s="7" customFormat="1" x14ac:dyDescent="0.25">
      <c r="A234" s="7" t="e">
        <f>VLOOKUP(Q234,Sheet1!$A$2:$B$86,2,FALSE)</f>
        <v>#N/A</v>
      </c>
      <c r="B234" s="6" t="s">
        <v>1540</v>
      </c>
      <c r="C234" s="6" t="s">
        <v>1715</v>
      </c>
      <c r="D234" s="6">
        <v>105449610</v>
      </c>
      <c r="E234" s="6"/>
      <c r="F234" s="6" t="s">
        <v>15</v>
      </c>
      <c r="G234" s="6"/>
      <c r="H234" s="6"/>
      <c r="I234" s="6" t="s">
        <v>1541</v>
      </c>
      <c r="J234" s="6">
        <v>987989514</v>
      </c>
      <c r="K234" s="6" t="s">
        <v>31</v>
      </c>
      <c r="L234" s="6" t="s">
        <v>1784</v>
      </c>
      <c r="M234" s="6" t="s">
        <v>1883</v>
      </c>
      <c r="N234" s="6" t="s">
        <v>1542</v>
      </c>
      <c r="O234" s="6" t="s">
        <v>1543</v>
      </c>
      <c r="P234" s="6" t="s">
        <v>1544</v>
      </c>
      <c r="Q234" s="6" t="s">
        <v>1545</v>
      </c>
    </row>
    <row r="235" spans="1:17" x14ac:dyDescent="0.25">
      <c r="A235" t="e">
        <f>VLOOKUP(Q235,Sheet1!$A$2:$B$86,2,FALSE)</f>
        <v>#N/A</v>
      </c>
      <c r="B235" s="1" t="s">
        <v>1546</v>
      </c>
      <c r="C235" s="1" t="s">
        <v>1716</v>
      </c>
      <c r="D235" s="1">
        <v>106585662</v>
      </c>
      <c r="E235" s="1"/>
      <c r="F235" s="1" t="s">
        <v>15</v>
      </c>
      <c r="G235" s="1"/>
      <c r="H235" s="1"/>
      <c r="I235" s="1" t="s">
        <v>1547</v>
      </c>
      <c r="J235" s="1" t="s">
        <v>1548</v>
      </c>
      <c r="K235" s="1" t="s">
        <v>31</v>
      </c>
      <c r="L235" s="1" t="s">
        <v>1798</v>
      </c>
      <c r="M235" s="1" t="s">
        <v>1819</v>
      </c>
      <c r="N235" s="1" t="s">
        <v>1549</v>
      </c>
      <c r="O235" s="1" t="s">
        <v>1550</v>
      </c>
      <c r="P235" s="1" t="s">
        <v>1547</v>
      </c>
      <c r="Q235" s="1" t="s">
        <v>1551</v>
      </c>
    </row>
    <row r="236" spans="1:17" x14ac:dyDescent="0.25">
      <c r="A236" t="e">
        <f>VLOOKUP(Q236,Sheet1!$A$2:$B$86,2,FALSE)</f>
        <v>#N/A</v>
      </c>
      <c r="B236" s="1" t="s">
        <v>1552</v>
      </c>
      <c r="C236" s="1" t="s">
        <v>1553</v>
      </c>
      <c r="D236" s="1">
        <v>108967586</v>
      </c>
      <c r="E236" s="1" t="s">
        <v>31</v>
      </c>
      <c r="F236" s="1" t="s">
        <v>15</v>
      </c>
      <c r="G236" s="1"/>
      <c r="H236" s="1" t="s">
        <v>32</v>
      </c>
      <c r="I236" s="1" t="s">
        <v>1554</v>
      </c>
      <c r="J236" s="1" t="s">
        <v>1555</v>
      </c>
      <c r="K236" s="1" t="s">
        <v>31</v>
      </c>
      <c r="L236" s="1" t="s">
        <v>1784</v>
      </c>
      <c r="M236" s="1" t="s">
        <v>1835</v>
      </c>
      <c r="N236" s="1" t="s">
        <v>1556</v>
      </c>
      <c r="O236" s="1" t="s">
        <v>1557</v>
      </c>
      <c r="P236" s="1" t="s">
        <v>1558</v>
      </c>
      <c r="Q236" s="1" t="s">
        <v>1559</v>
      </c>
    </row>
    <row r="237" spans="1:17" s="7" customFormat="1" x14ac:dyDescent="0.25">
      <c r="A237" s="7" t="e">
        <f>VLOOKUP(Q237,Sheet1!$A$2:$B$86,2,FALSE)</f>
        <v>#N/A</v>
      </c>
      <c r="B237" s="6" t="s">
        <v>1560</v>
      </c>
      <c r="C237" s="6" t="s">
        <v>1717</v>
      </c>
      <c r="D237" s="6" t="s">
        <v>31</v>
      </c>
      <c r="E237" s="6"/>
      <c r="F237" s="6" t="s">
        <v>15</v>
      </c>
      <c r="G237" s="6"/>
      <c r="H237" s="6"/>
      <c r="I237" s="6" t="s">
        <v>1561</v>
      </c>
      <c r="J237" s="6" t="s">
        <v>1562</v>
      </c>
      <c r="K237" s="6" t="s">
        <v>31</v>
      </c>
      <c r="L237" s="6" t="s">
        <v>1798</v>
      </c>
      <c r="M237" s="6" t="s">
        <v>1820</v>
      </c>
      <c r="N237" s="6" t="s">
        <v>1563</v>
      </c>
      <c r="O237" s="6" t="s">
        <v>1564</v>
      </c>
      <c r="P237" s="6" t="s">
        <v>1565</v>
      </c>
      <c r="Q237" s="6" t="s">
        <v>1566</v>
      </c>
    </row>
    <row r="238" spans="1:17" x14ac:dyDescent="0.25">
      <c r="A238" t="e">
        <f>VLOOKUP(Q238,Sheet1!$A$2:$B$86,2,FALSE)</f>
        <v>#N/A</v>
      </c>
      <c r="B238" s="1" t="s">
        <v>1613</v>
      </c>
      <c r="C238" s="1" t="s">
        <v>1685</v>
      </c>
      <c r="D238" s="1">
        <v>101300842</v>
      </c>
      <c r="E238" s="1"/>
      <c r="F238" s="1" t="s">
        <v>15</v>
      </c>
      <c r="G238" s="1"/>
      <c r="H238" s="1"/>
      <c r="I238" s="1" t="s">
        <v>1614</v>
      </c>
      <c r="J238" s="1" t="s">
        <v>1615</v>
      </c>
      <c r="K238" s="1" t="s">
        <v>1616</v>
      </c>
      <c r="L238" s="1"/>
      <c r="M238" s="1" t="s">
        <v>1617</v>
      </c>
      <c r="N238" s="1" t="s">
        <v>1618</v>
      </c>
      <c r="O238" s="1" t="s">
        <v>1619</v>
      </c>
      <c r="P238" s="1" t="s">
        <v>1620</v>
      </c>
      <c r="Q238" s="1" t="s">
        <v>1655</v>
      </c>
    </row>
    <row r="239" spans="1:17" x14ac:dyDescent="0.25">
      <c r="A239" s="3" t="e">
        <f>VLOOKUP(Q239,Sheet1!$A$2:$B$86,2,FALSE)</f>
        <v>#N/A</v>
      </c>
      <c r="B239" s="4" t="s">
        <v>1567</v>
      </c>
      <c r="C239" s="4" t="s">
        <v>1718</v>
      </c>
      <c r="D239" s="4" t="s">
        <v>31</v>
      </c>
      <c r="E239" s="4"/>
      <c r="F239" s="4" t="s">
        <v>15</v>
      </c>
      <c r="G239" s="4"/>
      <c r="H239" s="4"/>
      <c r="I239" s="4" t="s">
        <v>1568</v>
      </c>
      <c r="J239" s="4" t="s">
        <v>1569</v>
      </c>
      <c r="K239" s="4" t="s">
        <v>31</v>
      </c>
      <c r="L239" s="4" t="s">
        <v>1784</v>
      </c>
      <c r="M239" s="4" t="s">
        <v>1884</v>
      </c>
      <c r="N239" s="4" t="s">
        <v>355</v>
      </c>
      <c r="O239" s="4" t="s">
        <v>1570</v>
      </c>
      <c r="P239" s="4" t="s">
        <v>1571</v>
      </c>
      <c r="Q239" s="4" t="s">
        <v>1572</v>
      </c>
    </row>
    <row r="240" spans="1:17" x14ac:dyDescent="0.25">
      <c r="A240" t="e">
        <f>VLOOKUP(Q240,Sheet1!$A$2:$B$86,2,FALSE)</f>
        <v>#N/A</v>
      </c>
      <c r="B240" s="1" t="s">
        <v>1573</v>
      </c>
      <c r="C240" s="1" t="s">
        <v>1719</v>
      </c>
      <c r="D240" s="1" t="s">
        <v>31</v>
      </c>
      <c r="E240" s="1" t="s">
        <v>31</v>
      </c>
      <c r="F240" s="1" t="s">
        <v>15</v>
      </c>
      <c r="G240" s="1"/>
      <c r="H240" s="1" t="s">
        <v>32</v>
      </c>
      <c r="I240" s="1" t="s">
        <v>1574</v>
      </c>
      <c r="J240" s="1">
        <v>981336188</v>
      </c>
      <c r="K240" s="1" t="s">
        <v>31</v>
      </c>
      <c r="L240" s="1" t="s">
        <v>1784</v>
      </c>
      <c r="M240" s="1" t="s">
        <v>1871</v>
      </c>
      <c r="N240" s="1" t="s">
        <v>1575</v>
      </c>
      <c r="O240" s="1" t="s">
        <v>1576</v>
      </c>
      <c r="P240" s="1" t="s">
        <v>1577</v>
      </c>
      <c r="Q240" s="1" t="s">
        <v>1578</v>
      </c>
    </row>
    <row r="241" spans="1:17" x14ac:dyDescent="0.25">
      <c r="A241" s="3" t="e">
        <f>VLOOKUP(Q241,Sheet1!$A$2:$B$86,2,FALSE)</f>
        <v>#N/A</v>
      </c>
      <c r="B241" s="4" t="s">
        <v>1579</v>
      </c>
      <c r="C241" s="4" t="s">
        <v>1720</v>
      </c>
      <c r="D241" s="4" t="s">
        <v>31</v>
      </c>
      <c r="E241" s="4"/>
      <c r="F241" s="4" t="s">
        <v>15</v>
      </c>
      <c r="G241" s="4"/>
      <c r="H241" s="4"/>
      <c r="I241" s="4" t="s">
        <v>1580</v>
      </c>
      <c r="J241" s="4">
        <v>912068823</v>
      </c>
      <c r="K241" s="4" t="s">
        <v>31</v>
      </c>
      <c r="L241" s="4" t="s">
        <v>1784</v>
      </c>
      <c r="M241" s="4" t="s">
        <v>1845</v>
      </c>
      <c r="N241" s="4" t="s">
        <v>1581</v>
      </c>
      <c r="O241" s="4" t="s">
        <v>1582</v>
      </c>
      <c r="P241" s="4" t="s">
        <v>1583</v>
      </c>
      <c r="Q241" s="4" t="s">
        <v>1584</v>
      </c>
    </row>
    <row r="242" spans="1:17" x14ac:dyDescent="0.25">
      <c r="A242" t="e">
        <f>VLOOKUP(Q242,Sheet1!$A$2:$B$86,2,FALSE)</f>
        <v>#N/A</v>
      </c>
      <c r="B242" s="1" t="s">
        <v>1585</v>
      </c>
      <c r="C242" s="1" t="s">
        <v>1586</v>
      </c>
      <c r="D242" s="1" t="s">
        <v>31</v>
      </c>
      <c r="E242" s="1"/>
      <c r="F242" s="1" t="s">
        <v>15</v>
      </c>
      <c r="G242" s="1"/>
      <c r="H242" s="1"/>
      <c r="I242" s="1" t="s">
        <v>1587</v>
      </c>
      <c r="J242" s="1" t="s">
        <v>1588</v>
      </c>
      <c r="K242" s="1" t="s">
        <v>31</v>
      </c>
      <c r="L242" s="1" t="s">
        <v>1784</v>
      </c>
      <c r="M242" s="1" t="s">
        <v>1161</v>
      </c>
      <c r="N242" s="1" t="s">
        <v>1589</v>
      </c>
      <c r="O242" s="1" t="s">
        <v>1590</v>
      </c>
      <c r="P242" s="1" t="s">
        <v>1591</v>
      </c>
      <c r="Q242" s="1" t="s">
        <v>1592</v>
      </c>
    </row>
    <row r="243" spans="1:17" x14ac:dyDescent="0.25">
      <c r="A243">
        <f>VLOOKUP(Q243,Sheet1!$A$2:$B$86,2,FALSE)</f>
        <v>28</v>
      </c>
      <c r="B243" s="1" t="s">
        <v>1593</v>
      </c>
      <c r="C243" s="1" t="s">
        <v>1594</v>
      </c>
      <c r="D243" s="1" t="s">
        <v>31</v>
      </c>
      <c r="E243" s="1" t="s">
        <v>31</v>
      </c>
      <c r="F243" s="1" t="s">
        <v>15</v>
      </c>
      <c r="G243" s="1"/>
      <c r="H243" s="1" t="s">
        <v>32</v>
      </c>
      <c r="I243" s="1" t="s">
        <v>1595</v>
      </c>
      <c r="J243" s="1" t="s">
        <v>1596</v>
      </c>
      <c r="K243" s="1" t="s">
        <v>31</v>
      </c>
      <c r="L243" s="1" t="s">
        <v>1784</v>
      </c>
      <c r="M243" s="1" t="s">
        <v>1885</v>
      </c>
      <c r="N243" s="1" t="s">
        <v>1597</v>
      </c>
      <c r="O243" s="1" t="s">
        <v>1594</v>
      </c>
      <c r="P243" s="1" t="s">
        <v>1595</v>
      </c>
      <c r="Q243" s="1" t="s">
        <v>1598</v>
      </c>
    </row>
    <row r="244" spans="1:17" x14ac:dyDescent="0.25">
      <c r="A244">
        <f>VLOOKUP(Q244,Sheet1!$A$2:$B$86,2,FALSE)</f>
        <v>35</v>
      </c>
      <c r="B244" s="1" t="s">
        <v>1599</v>
      </c>
      <c r="C244" s="1" t="s">
        <v>1754</v>
      </c>
      <c r="D244" s="1" t="s">
        <v>31</v>
      </c>
      <c r="E244" s="1"/>
      <c r="F244" s="1" t="s">
        <v>15</v>
      </c>
      <c r="G244" s="1"/>
      <c r="H244" s="1"/>
      <c r="I244" s="1" t="s">
        <v>1601</v>
      </c>
      <c r="J244" s="1" t="s">
        <v>31</v>
      </c>
      <c r="K244" s="1" t="s">
        <v>31</v>
      </c>
      <c r="L244" s="1" t="s">
        <v>1784</v>
      </c>
      <c r="M244" s="1" t="s">
        <v>1886</v>
      </c>
      <c r="N244" s="1" t="s">
        <v>1602</v>
      </c>
      <c r="O244" s="1" t="s">
        <v>1754</v>
      </c>
      <c r="P244" s="1"/>
      <c r="Q244" s="1" t="s">
        <v>1600</v>
      </c>
    </row>
    <row r="245" spans="1:17" x14ac:dyDescent="0.25">
      <c r="A245" t="e">
        <f>VLOOKUP(Q245,Sheet1!$A$2:$B$86,2,FALSE)</f>
        <v>#N/A</v>
      </c>
      <c r="B245" s="1" t="s">
        <v>1603</v>
      </c>
      <c r="C245" s="1" t="s">
        <v>1604</v>
      </c>
      <c r="D245" s="1" t="s">
        <v>31</v>
      </c>
      <c r="E245" s="1"/>
      <c r="F245" s="1" t="s">
        <v>15</v>
      </c>
      <c r="G245" s="1"/>
      <c r="H245" s="1"/>
      <c r="I245" s="1" t="s">
        <v>314</v>
      </c>
      <c r="J245" s="1">
        <f>84-313-523126</f>
        <v>-523355</v>
      </c>
      <c r="K245" s="1" t="s">
        <v>31</v>
      </c>
      <c r="L245" s="1" t="s">
        <v>1784</v>
      </c>
      <c r="M245" s="1" t="s">
        <v>1887</v>
      </c>
      <c r="N245" s="1" t="s">
        <v>1605</v>
      </c>
      <c r="O245" s="1" t="s">
        <v>1606</v>
      </c>
      <c r="P245" s="1" t="s">
        <v>1607</v>
      </c>
      <c r="Q245" s="1" t="s">
        <v>2122</v>
      </c>
    </row>
    <row r="246" spans="1:17" x14ac:dyDescent="0.25">
      <c r="A246" s="3" t="e">
        <f>VLOOKUP(Q246,Sheet1!$A$2:$B$86,2,FALSE)</f>
        <v>#N/A</v>
      </c>
      <c r="B246" s="4" t="s">
        <v>1608</v>
      </c>
      <c r="C246" s="4" t="s">
        <v>1721</v>
      </c>
      <c r="D246" s="4" t="s">
        <v>31</v>
      </c>
      <c r="E246" s="4"/>
      <c r="F246" s="4" t="s">
        <v>15</v>
      </c>
      <c r="G246" s="4"/>
      <c r="H246" s="4"/>
      <c r="I246" s="4" t="s">
        <v>1609</v>
      </c>
      <c r="J246" s="4" t="s">
        <v>31</v>
      </c>
      <c r="K246" s="4" t="s">
        <v>31</v>
      </c>
      <c r="L246" s="4" t="s">
        <v>1798</v>
      </c>
      <c r="M246" s="4" t="s">
        <v>1821</v>
      </c>
      <c r="N246" s="4" t="s">
        <v>1610</v>
      </c>
      <c r="O246" s="4" t="s">
        <v>1611</v>
      </c>
      <c r="P246" s="4" t="s">
        <v>1609</v>
      </c>
      <c r="Q246" s="4" t="s">
        <v>1612</v>
      </c>
    </row>
    <row r="247" spans="1:17" x14ac:dyDescent="0.25">
      <c r="A247" t="e">
        <f>VLOOKUP(Q247,Sheet1!$A$2:$B$86,2,FALSE)</f>
        <v>#N/A</v>
      </c>
      <c r="B247" s="1" t="s">
        <v>1292</v>
      </c>
      <c r="C247" s="1" t="s">
        <v>1293</v>
      </c>
      <c r="D247" s="1">
        <v>500597514</v>
      </c>
      <c r="E247" s="1"/>
      <c r="F247" s="1" t="s">
        <v>15</v>
      </c>
      <c r="G247" s="1"/>
      <c r="H247" s="1"/>
      <c r="I247" s="1" t="s">
        <v>1294</v>
      </c>
      <c r="J247" s="1" t="s">
        <v>1295</v>
      </c>
      <c r="K247" s="1" t="s">
        <v>1296</v>
      </c>
      <c r="L247" s="1"/>
      <c r="M247" s="1" t="s">
        <v>1297</v>
      </c>
      <c r="N247" s="1" t="s">
        <v>1298</v>
      </c>
      <c r="O247" s="1" t="s">
        <v>1299</v>
      </c>
      <c r="P247" s="1" t="s">
        <v>1300</v>
      </c>
      <c r="Q247" s="1" t="s">
        <v>1301</v>
      </c>
    </row>
    <row r="248" spans="1:17" s="7" customFormat="1" x14ac:dyDescent="0.25">
      <c r="A248" s="7" t="e">
        <f>VLOOKUP(Q248,Sheet1!$A$2:$B$86,2,FALSE)</f>
        <v>#N/A</v>
      </c>
      <c r="B248" s="6" t="s">
        <v>1621</v>
      </c>
      <c r="C248" s="6" t="s">
        <v>1684</v>
      </c>
      <c r="D248" s="6">
        <v>315459414</v>
      </c>
      <c r="E248" s="6"/>
      <c r="F248" s="6" t="s">
        <v>15</v>
      </c>
      <c r="G248" s="6"/>
      <c r="H248" s="6"/>
      <c r="I248" s="6" t="s">
        <v>1622</v>
      </c>
      <c r="J248" s="6" t="s">
        <v>1623</v>
      </c>
      <c r="K248" s="6" t="s">
        <v>31</v>
      </c>
      <c r="L248" s="6"/>
      <c r="M248" s="6" t="s">
        <v>1624</v>
      </c>
      <c r="N248" s="6" t="s">
        <v>1625</v>
      </c>
      <c r="O248" s="6" t="s">
        <v>1626</v>
      </c>
      <c r="P248" s="6" t="s">
        <v>1627</v>
      </c>
      <c r="Q248" s="6" t="s">
        <v>1628</v>
      </c>
    </row>
    <row r="249" spans="1:17" x14ac:dyDescent="0.25">
      <c r="A249" t="e">
        <f>VLOOKUP(Q249,Sheet1!$A$2:$B$86,2,FALSE)</f>
        <v>#N/A</v>
      </c>
      <c r="B249" s="1" t="s">
        <v>1629</v>
      </c>
      <c r="C249" s="1" t="s">
        <v>1722</v>
      </c>
      <c r="D249" s="1">
        <v>108522923</v>
      </c>
      <c r="E249" s="1"/>
      <c r="F249" s="1" t="s">
        <v>15</v>
      </c>
      <c r="G249" s="1"/>
      <c r="H249" s="1"/>
      <c r="I249" s="1" t="s">
        <v>1630</v>
      </c>
      <c r="J249" s="1" t="s">
        <v>1631</v>
      </c>
      <c r="K249" s="1" t="s">
        <v>31</v>
      </c>
      <c r="L249" s="1" t="s">
        <v>1784</v>
      </c>
      <c r="M249" s="1" t="s">
        <v>1888</v>
      </c>
      <c r="N249" s="1" t="s">
        <v>1632</v>
      </c>
      <c r="O249" s="1" t="s">
        <v>1633</v>
      </c>
      <c r="P249" s="1" t="s">
        <v>1634</v>
      </c>
      <c r="Q249" s="1" t="s">
        <v>2123</v>
      </c>
    </row>
    <row r="250" spans="1:17" s="7" customFormat="1" x14ac:dyDescent="0.25">
      <c r="A250" s="7" t="e">
        <f>VLOOKUP(Q250,Sheet1!$A$2:$B$86,2,FALSE)</f>
        <v>#N/A</v>
      </c>
      <c r="B250" s="6" t="s">
        <v>1635</v>
      </c>
      <c r="C250" s="6" t="s">
        <v>2124</v>
      </c>
      <c r="D250" s="6" t="s">
        <v>31</v>
      </c>
      <c r="E250" s="6"/>
      <c r="F250" s="6" t="s">
        <v>15</v>
      </c>
      <c r="G250" s="6"/>
      <c r="H250" s="6"/>
      <c r="I250" s="6" t="s">
        <v>1636</v>
      </c>
      <c r="J250" s="6" t="s">
        <v>1193</v>
      </c>
      <c r="K250" s="6" t="s">
        <v>31</v>
      </c>
      <c r="L250" s="6" t="s">
        <v>1798</v>
      </c>
      <c r="M250" s="6" t="s">
        <v>1812</v>
      </c>
      <c r="N250" s="6">
        <v>111</v>
      </c>
      <c r="O250" s="6" t="s">
        <v>1637</v>
      </c>
      <c r="P250" s="6" t="s">
        <v>1638</v>
      </c>
      <c r="Q250" s="6" t="s">
        <v>1639</v>
      </c>
    </row>
    <row r="251" spans="1:17" x14ac:dyDescent="0.25">
      <c r="A251" t="e">
        <f>VLOOKUP(Q251,Sheet1!$A$2:$B$86,2,FALSE)</f>
        <v>#N/A</v>
      </c>
      <c r="B251" s="1" t="s">
        <v>1640</v>
      </c>
      <c r="C251" s="1" t="s">
        <v>1723</v>
      </c>
      <c r="D251" s="1">
        <v>107376326</v>
      </c>
      <c r="E251" s="1"/>
      <c r="F251" s="1" t="s">
        <v>15</v>
      </c>
      <c r="G251" s="1"/>
      <c r="H251" s="1"/>
      <c r="I251" s="1" t="s">
        <v>1641</v>
      </c>
      <c r="J251" s="1" t="s">
        <v>1642</v>
      </c>
      <c r="K251" s="1" t="s">
        <v>1643</v>
      </c>
      <c r="L251" s="1" t="s">
        <v>1784</v>
      </c>
      <c r="M251" s="1" t="s">
        <v>1898</v>
      </c>
      <c r="N251" s="1" t="s">
        <v>1644</v>
      </c>
      <c r="O251" s="1" t="s">
        <v>1645</v>
      </c>
      <c r="P251" s="1" t="s">
        <v>1646</v>
      </c>
      <c r="Q251" s="1" t="s">
        <v>2125</v>
      </c>
    </row>
  </sheetData>
  <autoFilter ref="A1:Q251"/>
  <conditionalFormatting sqref="Q232:Q1048576 Q64:Q74 Q40:Q60 Q1:Q38 Q76:Q173 Q210:Q230 Q62 Q175:Q208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67" workbookViewId="0">
      <selection activeCell="C78" sqref="C78"/>
    </sheetView>
  </sheetViews>
  <sheetFormatPr defaultRowHeight="15" x14ac:dyDescent="0.25"/>
  <cols>
    <col min="1" max="1" width="20.28515625" bestFit="1" customWidth="1"/>
    <col min="3" max="3" width="51.5703125" bestFit="1" customWidth="1"/>
    <col min="4" max="4" width="59.85546875" bestFit="1" customWidth="1"/>
    <col min="5" max="5" width="20.28515625" bestFit="1" customWidth="1"/>
  </cols>
  <sheetData>
    <row r="1" spans="1:5" x14ac:dyDescent="0.25">
      <c r="A1" t="s">
        <v>13</v>
      </c>
      <c r="B1" t="s">
        <v>1922</v>
      </c>
      <c r="C1" t="s">
        <v>1923</v>
      </c>
      <c r="D1" t="s">
        <v>1924</v>
      </c>
      <c r="E1" t="s">
        <v>13</v>
      </c>
    </row>
    <row r="2" spans="1:5" x14ac:dyDescent="0.25">
      <c r="A2" t="s">
        <v>1926</v>
      </c>
      <c r="B2">
        <v>1</v>
      </c>
      <c r="C2" t="s">
        <v>1925</v>
      </c>
      <c r="E2" t="s">
        <v>1926</v>
      </c>
    </row>
    <row r="3" spans="1:5" x14ac:dyDescent="0.25">
      <c r="A3" t="s">
        <v>1927</v>
      </c>
      <c r="B3">
        <v>2</v>
      </c>
      <c r="C3" t="s">
        <v>1927</v>
      </c>
      <c r="E3" t="s">
        <v>1927</v>
      </c>
    </row>
    <row r="4" spans="1:5" x14ac:dyDescent="0.25">
      <c r="A4" t="s">
        <v>1928</v>
      </c>
      <c r="B4">
        <v>3</v>
      </c>
      <c r="C4" t="s">
        <v>1928</v>
      </c>
      <c r="E4" t="s">
        <v>1928</v>
      </c>
    </row>
    <row r="5" spans="1:5" x14ac:dyDescent="0.25">
      <c r="A5" t="s">
        <v>1929</v>
      </c>
      <c r="B5">
        <v>4</v>
      </c>
      <c r="C5" t="s">
        <v>1929</v>
      </c>
      <c r="E5" t="s">
        <v>1929</v>
      </c>
    </row>
    <row r="6" spans="1:5" x14ac:dyDescent="0.25">
      <c r="A6" t="s">
        <v>1930</v>
      </c>
      <c r="B6">
        <v>5</v>
      </c>
      <c r="C6" t="s">
        <v>1930</v>
      </c>
      <c r="E6" t="s">
        <v>1930</v>
      </c>
    </row>
    <row r="7" spans="1:5" x14ac:dyDescent="0.25">
      <c r="A7" t="s">
        <v>1931</v>
      </c>
      <c r="B7">
        <v>6</v>
      </c>
      <c r="C7" t="s">
        <v>1931</v>
      </c>
      <c r="E7" t="s">
        <v>1931</v>
      </c>
    </row>
    <row r="8" spans="1:5" x14ac:dyDescent="0.25">
      <c r="A8" t="s">
        <v>909</v>
      </c>
      <c r="B8">
        <v>7</v>
      </c>
      <c r="C8" t="s">
        <v>909</v>
      </c>
      <c r="E8" t="s">
        <v>909</v>
      </c>
    </row>
    <row r="9" spans="1:5" x14ac:dyDescent="0.25">
      <c r="A9" t="s">
        <v>1932</v>
      </c>
      <c r="B9">
        <v>8</v>
      </c>
      <c r="C9" t="s">
        <v>1932</v>
      </c>
      <c r="E9" t="s">
        <v>1932</v>
      </c>
    </row>
    <row r="10" spans="1:5" x14ac:dyDescent="0.25">
      <c r="A10" t="s">
        <v>1933</v>
      </c>
      <c r="B10">
        <v>9</v>
      </c>
      <c r="C10" t="s">
        <v>1933</v>
      </c>
      <c r="E10" t="s">
        <v>1933</v>
      </c>
    </row>
    <row r="11" spans="1:5" x14ac:dyDescent="0.25">
      <c r="A11" t="s">
        <v>1934</v>
      </c>
      <c r="B11">
        <v>10</v>
      </c>
      <c r="C11" t="s">
        <v>1934</v>
      </c>
      <c r="E11" t="s">
        <v>1934</v>
      </c>
    </row>
    <row r="12" spans="1:5" x14ac:dyDescent="0.25">
      <c r="A12" t="s">
        <v>1935</v>
      </c>
      <c r="B12">
        <v>11</v>
      </c>
      <c r="C12" t="s">
        <v>1935</v>
      </c>
      <c r="E12" t="s">
        <v>1935</v>
      </c>
    </row>
    <row r="13" spans="1:5" x14ac:dyDescent="0.25">
      <c r="A13" t="s">
        <v>1936</v>
      </c>
      <c r="B13">
        <v>12</v>
      </c>
      <c r="C13" t="s">
        <v>1936</v>
      </c>
      <c r="E13" t="s">
        <v>1936</v>
      </c>
    </row>
    <row r="14" spans="1:5" x14ac:dyDescent="0.25">
      <c r="A14" t="s">
        <v>1937</v>
      </c>
      <c r="B14">
        <v>13</v>
      </c>
      <c r="C14" t="s">
        <v>1937</v>
      </c>
      <c r="E14" t="s">
        <v>1937</v>
      </c>
    </row>
    <row r="15" spans="1:5" x14ac:dyDescent="0.25">
      <c r="A15" t="s">
        <v>1939</v>
      </c>
      <c r="B15">
        <v>14</v>
      </c>
      <c r="C15" t="s">
        <v>1938</v>
      </c>
      <c r="E15" t="s">
        <v>1939</v>
      </c>
    </row>
    <row r="16" spans="1:5" x14ac:dyDescent="0.25">
      <c r="A16" t="s">
        <v>1940</v>
      </c>
      <c r="B16">
        <v>15</v>
      </c>
      <c r="C16" t="s">
        <v>1940</v>
      </c>
      <c r="E16" t="s">
        <v>1940</v>
      </c>
    </row>
    <row r="17" spans="1:5" x14ac:dyDescent="0.25">
      <c r="A17" t="s">
        <v>1941</v>
      </c>
      <c r="B17">
        <v>16</v>
      </c>
      <c r="C17" t="s">
        <v>1941</v>
      </c>
      <c r="E17" t="s">
        <v>1941</v>
      </c>
    </row>
    <row r="18" spans="1:5" x14ac:dyDescent="0.25">
      <c r="A18" t="s">
        <v>1942</v>
      </c>
      <c r="B18">
        <v>17</v>
      </c>
      <c r="C18" t="s">
        <v>1942</v>
      </c>
      <c r="E18" t="s">
        <v>1942</v>
      </c>
    </row>
    <row r="19" spans="1:5" x14ac:dyDescent="0.25">
      <c r="A19" t="s">
        <v>1943</v>
      </c>
      <c r="B19">
        <v>18</v>
      </c>
      <c r="C19" t="s">
        <v>1943</v>
      </c>
      <c r="E19" t="s">
        <v>1943</v>
      </c>
    </row>
    <row r="20" spans="1:5" x14ac:dyDescent="0.25">
      <c r="A20" t="s">
        <v>1944</v>
      </c>
      <c r="B20">
        <v>19</v>
      </c>
      <c r="C20" t="s">
        <v>1944</v>
      </c>
      <c r="E20" t="s">
        <v>1944</v>
      </c>
    </row>
    <row r="21" spans="1:5" x14ac:dyDescent="0.25">
      <c r="A21" t="s">
        <v>1945</v>
      </c>
      <c r="B21">
        <v>20</v>
      </c>
      <c r="C21" t="s">
        <v>1945</v>
      </c>
      <c r="E21" t="s">
        <v>1945</v>
      </c>
    </row>
    <row r="22" spans="1:5" x14ac:dyDescent="0.25">
      <c r="A22" t="s">
        <v>1946</v>
      </c>
      <c r="B22">
        <v>21</v>
      </c>
      <c r="C22" t="s">
        <v>1946</v>
      </c>
      <c r="E22" t="s">
        <v>1946</v>
      </c>
    </row>
    <row r="23" spans="1:5" x14ac:dyDescent="0.25">
      <c r="A23" t="s">
        <v>1947</v>
      </c>
      <c r="B23">
        <v>22</v>
      </c>
      <c r="C23" t="s">
        <v>1947</v>
      </c>
      <c r="E23" t="s">
        <v>1947</v>
      </c>
    </row>
    <row r="24" spans="1:5" x14ac:dyDescent="0.25">
      <c r="A24" t="s">
        <v>1948</v>
      </c>
      <c r="B24">
        <v>23</v>
      </c>
      <c r="C24" t="s">
        <v>1948</v>
      </c>
      <c r="E24" t="s">
        <v>1948</v>
      </c>
    </row>
    <row r="25" spans="1:5" x14ac:dyDescent="0.25">
      <c r="A25" t="s">
        <v>1949</v>
      </c>
      <c r="B25">
        <v>24</v>
      </c>
      <c r="C25" t="s">
        <v>1949</v>
      </c>
      <c r="E25" t="s">
        <v>1949</v>
      </c>
    </row>
    <row r="26" spans="1:5" x14ac:dyDescent="0.25">
      <c r="A26" t="s">
        <v>1950</v>
      </c>
      <c r="B26">
        <v>25</v>
      </c>
      <c r="C26" t="s">
        <v>1950</v>
      </c>
      <c r="E26" t="s">
        <v>1950</v>
      </c>
    </row>
    <row r="27" spans="1:5" x14ac:dyDescent="0.25">
      <c r="A27" t="s">
        <v>1951</v>
      </c>
      <c r="B27">
        <v>26</v>
      </c>
      <c r="C27" t="s">
        <v>1951</v>
      </c>
      <c r="E27" t="s">
        <v>1951</v>
      </c>
    </row>
    <row r="28" spans="1:5" x14ac:dyDescent="0.25">
      <c r="A28" t="s">
        <v>1952</v>
      </c>
      <c r="B28">
        <v>27</v>
      </c>
      <c r="C28" t="s">
        <v>1952</v>
      </c>
      <c r="E28" t="s">
        <v>1952</v>
      </c>
    </row>
    <row r="29" spans="1:5" x14ac:dyDescent="0.25">
      <c r="A29" t="s">
        <v>1953</v>
      </c>
      <c r="B29">
        <v>28</v>
      </c>
      <c r="C29" t="s">
        <v>1953</v>
      </c>
      <c r="E29" t="s">
        <v>1953</v>
      </c>
    </row>
    <row r="30" spans="1:5" x14ac:dyDescent="0.25">
      <c r="A30" t="s">
        <v>1954</v>
      </c>
      <c r="B30">
        <v>30</v>
      </c>
      <c r="C30" t="s">
        <v>1954</v>
      </c>
      <c r="E30" t="s">
        <v>1954</v>
      </c>
    </row>
    <row r="31" spans="1:5" x14ac:dyDescent="0.25">
      <c r="A31" t="s">
        <v>1955</v>
      </c>
      <c r="B31">
        <v>31</v>
      </c>
      <c r="C31" t="s">
        <v>1955</v>
      </c>
      <c r="E31" t="s">
        <v>1955</v>
      </c>
    </row>
    <row r="32" spans="1:5" x14ac:dyDescent="0.25">
      <c r="A32" t="s">
        <v>1956</v>
      </c>
      <c r="B32">
        <v>32</v>
      </c>
      <c r="C32" t="s">
        <v>1956</v>
      </c>
      <c r="E32" t="s">
        <v>1956</v>
      </c>
    </row>
    <row r="33" spans="1:5" x14ac:dyDescent="0.25">
      <c r="A33" t="s">
        <v>1957</v>
      </c>
      <c r="B33">
        <v>33</v>
      </c>
      <c r="C33" t="s">
        <v>1957</v>
      </c>
      <c r="E33" t="s">
        <v>1957</v>
      </c>
    </row>
    <row r="34" spans="1:5" x14ac:dyDescent="0.25">
      <c r="A34" t="s">
        <v>1958</v>
      </c>
      <c r="B34">
        <v>34</v>
      </c>
      <c r="C34" t="s">
        <v>1958</v>
      </c>
      <c r="E34" t="s">
        <v>1958</v>
      </c>
    </row>
    <row r="35" spans="1:5" x14ac:dyDescent="0.25">
      <c r="A35" t="s">
        <v>1600</v>
      </c>
      <c r="B35">
        <v>35</v>
      </c>
      <c r="C35" t="s">
        <v>1959</v>
      </c>
      <c r="D35" t="s">
        <v>1959</v>
      </c>
      <c r="E35" t="s">
        <v>1600</v>
      </c>
    </row>
    <row r="36" spans="1:5" x14ac:dyDescent="0.25">
      <c r="A36" t="s">
        <v>1960</v>
      </c>
      <c r="B36">
        <v>36</v>
      </c>
      <c r="C36" t="s">
        <v>1960</v>
      </c>
      <c r="E36" t="s">
        <v>1960</v>
      </c>
    </row>
    <row r="37" spans="1:5" x14ac:dyDescent="0.25">
      <c r="A37" t="s">
        <v>1961</v>
      </c>
      <c r="B37">
        <v>37</v>
      </c>
      <c r="C37" t="s">
        <v>1961</v>
      </c>
      <c r="E37" t="s">
        <v>1961</v>
      </c>
    </row>
    <row r="38" spans="1:5" x14ac:dyDescent="0.25">
      <c r="A38" t="s">
        <v>1962</v>
      </c>
      <c r="B38">
        <v>38</v>
      </c>
      <c r="C38" t="s">
        <v>1962</v>
      </c>
      <c r="E38" t="s">
        <v>1962</v>
      </c>
    </row>
    <row r="39" spans="1:5" x14ac:dyDescent="0.25">
      <c r="A39" t="s">
        <v>1963</v>
      </c>
      <c r="B39">
        <v>39</v>
      </c>
      <c r="C39" t="s">
        <v>1963</v>
      </c>
      <c r="E39" t="s">
        <v>1963</v>
      </c>
    </row>
    <row r="40" spans="1:5" x14ac:dyDescent="0.25">
      <c r="A40" t="s">
        <v>1964</v>
      </c>
      <c r="B40">
        <v>40</v>
      </c>
      <c r="C40" t="s">
        <v>1964</v>
      </c>
      <c r="E40" t="s">
        <v>1964</v>
      </c>
    </row>
    <row r="41" spans="1:5" x14ac:dyDescent="0.25">
      <c r="A41" t="s">
        <v>1965</v>
      </c>
      <c r="B41">
        <v>41</v>
      </c>
      <c r="C41" t="s">
        <v>1965</v>
      </c>
      <c r="E41" t="s">
        <v>1965</v>
      </c>
    </row>
    <row r="42" spans="1:5" x14ac:dyDescent="0.25">
      <c r="A42" t="s">
        <v>1966</v>
      </c>
      <c r="B42">
        <v>42</v>
      </c>
      <c r="C42" t="s">
        <v>1966</v>
      </c>
      <c r="E42" t="s">
        <v>1966</v>
      </c>
    </row>
    <row r="43" spans="1:5" x14ac:dyDescent="0.25">
      <c r="A43" t="s">
        <v>1967</v>
      </c>
      <c r="B43">
        <v>43</v>
      </c>
      <c r="C43" t="s">
        <v>1967</v>
      </c>
      <c r="E43" t="s">
        <v>1967</v>
      </c>
    </row>
    <row r="44" spans="1:5" x14ac:dyDescent="0.25">
      <c r="A44" t="s">
        <v>2128</v>
      </c>
      <c r="B44">
        <v>44</v>
      </c>
      <c r="C44" t="s">
        <v>1968</v>
      </c>
      <c r="E44" t="s">
        <v>1969</v>
      </c>
    </row>
    <row r="45" spans="1:5" x14ac:dyDescent="0.25">
      <c r="A45" t="s">
        <v>1971</v>
      </c>
      <c r="B45">
        <v>45</v>
      </c>
      <c r="C45" t="s">
        <v>1970</v>
      </c>
      <c r="E45" t="s">
        <v>1971</v>
      </c>
    </row>
    <row r="46" spans="1:5" x14ac:dyDescent="0.25">
      <c r="A46" t="s">
        <v>1972</v>
      </c>
      <c r="B46">
        <v>46</v>
      </c>
      <c r="C46" t="s">
        <v>1972</v>
      </c>
      <c r="E46" t="s">
        <v>1972</v>
      </c>
    </row>
    <row r="47" spans="1:5" x14ac:dyDescent="0.25">
      <c r="A47" t="s">
        <v>1973</v>
      </c>
      <c r="B47">
        <v>47</v>
      </c>
      <c r="C47" t="s">
        <v>1973</v>
      </c>
      <c r="E47" t="s">
        <v>1973</v>
      </c>
    </row>
    <row r="48" spans="1:5" x14ac:dyDescent="0.25">
      <c r="A48" t="s">
        <v>1974</v>
      </c>
      <c r="B48">
        <v>48</v>
      </c>
      <c r="C48" t="s">
        <v>1974</v>
      </c>
      <c r="E48" t="s">
        <v>1974</v>
      </c>
    </row>
    <row r="49" spans="1:5" x14ac:dyDescent="0.25">
      <c r="A49" t="s">
        <v>1975</v>
      </c>
      <c r="B49">
        <v>49</v>
      </c>
      <c r="C49" t="s">
        <v>1975</v>
      </c>
      <c r="E49" t="s">
        <v>1975</v>
      </c>
    </row>
    <row r="50" spans="1:5" x14ac:dyDescent="0.25">
      <c r="A50" t="s">
        <v>1976</v>
      </c>
      <c r="B50">
        <v>50</v>
      </c>
      <c r="C50" t="s">
        <v>1976</v>
      </c>
      <c r="E50" t="s">
        <v>1976</v>
      </c>
    </row>
    <row r="51" spans="1:5" x14ac:dyDescent="0.25">
      <c r="A51" t="s">
        <v>1954</v>
      </c>
      <c r="B51">
        <v>51</v>
      </c>
      <c r="C51" t="s">
        <v>1954</v>
      </c>
      <c r="E51" t="s">
        <v>1954</v>
      </c>
    </row>
    <row r="52" spans="1:5" x14ac:dyDescent="0.25">
      <c r="A52" t="s">
        <v>1977</v>
      </c>
      <c r="B52">
        <v>52</v>
      </c>
      <c r="C52" t="s">
        <v>1977</v>
      </c>
      <c r="E52" t="s">
        <v>1977</v>
      </c>
    </row>
    <row r="53" spans="1:5" x14ac:dyDescent="0.25">
      <c r="A53" t="s">
        <v>1979</v>
      </c>
      <c r="B53">
        <v>53</v>
      </c>
      <c r="C53" t="s">
        <v>1978</v>
      </c>
      <c r="D53" t="s">
        <v>1978</v>
      </c>
      <c r="E53" t="s">
        <v>1979</v>
      </c>
    </row>
    <row r="54" spans="1:5" x14ac:dyDescent="0.25">
      <c r="A54" t="s">
        <v>1982</v>
      </c>
      <c r="B54">
        <v>54</v>
      </c>
      <c r="C54" t="s">
        <v>1980</v>
      </c>
      <c r="D54" t="s">
        <v>1981</v>
      </c>
      <c r="E54" t="s">
        <v>1982</v>
      </c>
    </row>
    <row r="55" spans="1:5" x14ac:dyDescent="0.25">
      <c r="A55" t="s">
        <v>2131</v>
      </c>
      <c r="B55">
        <v>55</v>
      </c>
      <c r="C55" t="s">
        <v>1983</v>
      </c>
      <c r="D55" t="s">
        <v>1984</v>
      </c>
      <c r="E55" t="s">
        <v>1985</v>
      </c>
    </row>
    <row r="56" spans="1:5" x14ac:dyDescent="0.25">
      <c r="A56" t="s">
        <v>1986</v>
      </c>
      <c r="B56">
        <v>56</v>
      </c>
      <c r="C56" t="s">
        <v>1986</v>
      </c>
      <c r="E56" t="s">
        <v>1986</v>
      </c>
    </row>
    <row r="57" spans="1:5" x14ac:dyDescent="0.25">
      <c r="A57" t="s">
        <v>1987</v>
      </c>
      <c r="B57">
        <v>57</v>
      </c>
      <c r="C57" t="s">
        <v>1987</v>
      </c>
      <c r="E57" t="s">
        <v>1987</v>
      </c>
    </row>
    <row r="58" spans="1:5" x14ac:dyDescent="0.25">
      <c r="A58" t="s">
        <v>1533</v>
      </c>
      <c r="B58">
        <v>58</v>
      </c>
      <c r="C58" t="s">
        <v>1988</v>
      </c>
      <c r="D58" t="s">
        <v>1988</v>
      </c>
      <c r="E58" t="s">
        <v>1533</v>
      </c>
    </row>
    <row r="59" spans="1:5" x14ac:dyDescent="0.25">
      <c r="A59" t="s">
        <v>1990</v>
      </c>
      <c r="B59">
        <v>59</v>
      </c>
      <c r="C59" t="s">
        <v>1989</v>
      </c>
      <c r="D59" t="s">
        <v>1989</v>
      </c>
      <c r="E59" t="s">
        <v>1990</v>
      </c>
    </row>
    <row r="60" spans="1:5" x14ac:dyDescent="0.25">
      <c r="A60" t="s">
        <v>1991</v>
      </c>
      <c r="B60">
        <v>60</v>
      </c>
      <c r="C60" t="s">
        <v>1991</v>
      </c>
      <c r="D60" t="s">
        <v>1992</v>
      </c>
      <c r="E60" t="s">
        <v>1991</v>
      </c>
    </row>
    <row r="61" spans="1:5" x14ac:dyDescent="0.25">
      <c r="A61" t="s">
        <v>2099</v>
      </c>
      <c r="B61">
        <v>61</v>
      </c>
      <c r="C61" t="s">
        <v>1993</v>
      </c>
      <c r="D61" t="s">
        <v>1993</v>
      </c>
      <c r="E61" t="s">
        <v>2099</v>
      </c>
    </row>
    <row r="62" spans="1:5" x14ac:dyDescent="0.25">
      <c r="A62" t="s">
        <v>1996</v>
      </c>
      <c r="B62">
        <v>62</v>
      </c>
      <c r="C62" t="s">
        <v>1994</v>
      </c>
      <c r="D62" t="s">
        <v>1995</v>
      </c>
      <c r="E62" t="s">
        <v>1996</v>
      </c>
    </row>
    <row r="63" spans="1:5" x14ac:dyDescent="0.25">
      <c r="A63" t="s">
        <v>1999</v>
      </c>
      <c r="B63">
        <v>63</v>
      </c>
      <c r="C63" t="s">
        <v>1997</v>
      </c>
      <c r="D63" t="s">
        <v>1998</v>
      </c>
      <c r="E63" t="s">
        <v>1999</v>
      </c>
    </row>
    <row r="64" spans="1:5" x14ac:dyDescent="0.25">
      <c r="A64" t="s">
        <v>2002</v>
      </c>
      <c r="B64">
        <v>64</v>
      </c>
      <c r="C64" t="s">
        <v>2000</v>
      </c>
      <c r="D64" t="s">
        <v>2001</v>
      </c>
      <c r="E64" t="s">
        <v>2002</v>
      </c>
    </row>
    <row r="65" spans="1:5" x14ac:dyDescent="0.25">
      <c r="A65" t="s">
        <v>1285</v>
      </c>
      <c r="B65">
        <v>65</v>
      </c>
      <c r="C65" t="s">
        <v>2003</v>
      </c>
      <c r="D65" t="s">
        <v>2004</v>
      </c>
      <c r="E65" t="s">
        <v>1285</v>
      </c>
    </row>
    <row r="66" spans="1:5" x14ac:dyDescent="0.25">
      <c r="A66" t="s">
        <v>2006</v>
      </c>
      <c r="B66">
        <v>66</v>
      </c>
      <c r="C66" t="s">
        <v>2005</v>
      </c>
      <c r="D66" t="s">
        <v>2005</v>
      </c>
      <c r="E66" t="s">
        <v>2006</v>
      </c>
    </row>
    <row r="67" spans="1:5" x14ac:dyDescent="0.25">
      <c r="A67" t="s">
        <v>2008</v>
      </c>
      <c r="B67">
        <v>67</v>
      </c>
      <c r="C67" t="s">
        <v>2007</v>
      </c>
      <c r="D67" t="s">
        <v>2007</v>
      </c>
      <c r="E67" t="s">
        <v>2008</v>
      </c>
    </row>
    <row r="68" spans="1:5" x14ac:dyDescent="0.25">
      <c r="A68" t="s">
        <v>2010</v>
      </c>
      <c r="B68">
        <v>68</v>
      </c>
      <c r="C68" t="s">
        <v>2009</v>
      </c>
      <c r="D68" t="s">
        <v>2009</v>
      </c>
      <c r="E68" t="s">
        <v>2010</v>
      </c>
    </row>
    <row r="69" spans="1:5" x14ac:dyDescent="0.25">
      <c r="A69" t="s">
        <v>2012</v>
      </c>
      <c r="B69">
        <v>69</v>
      </c>
      <c r="C69" t="s">
        <v>2011</v>
      </c>
      <c r="D69" t="s">
        <v>2011</v>
      </c>
      <c r="E69" t="s">
        <v>2012</v>
      </c>
    </row>
    <row r="70" spans="1:5" x14ac:dyDescent="0.25">
      <c r="A70" t="s">
        <v>2014</v>
      </c>
      <c r="B70">
        <v>70</v>
      </c>
      <c r="C70" t="s">
        <v>2013</v>
      </c>
      <c r="D70" t="s">
        <v>2013</v>
      </c>
      <c r="E70" t="s">
        <v>2014</v>
      </c>
    </row>
    <row r="71" spans="1:5" x14ac:dyDescent="0.25">
      <c r="A71" t="s">
        <v>2049</v>
      </c>
      <c r="B71">
        <v>71</v>
      </c>
      <c r="C71" t="s">
        <v>2015</v>
      </c>
      <c r="D71" t="s">
        <v>2016</v>
      </c>
      <c r="E71" t="s">
        <v>2049</v>
      </c>
    </row>
    <row r="72" spans="1:5" x14ac:dyDescent="0.25">
      <c r="A72" t="s">
        <v>2018</v>
      </c>
      <c r="B72">
        <v>72</v>
      </c>
      <c r="C72" t="s">
        <v>2017</v>
      </c>
      <c r="D72" t="s">
        <v>2017</v>
      </c>
      <c r="E72" t="s">
        <v>2018</v>
      </c>
    </row>
    <row r="73" spans="1:5" x14ac:dyDescent="0.25">
      <c r="A73" t="s">
        <v>2020</v>
      </c>
      <c r="B73">
        <v>73</v>
      </c>
      <c r="C73" t="s">
        <v>2019</v>
      </c>
      <c r="D73" t="s">
        <v>2019</v>
      </c>
      <c r="E73" t="s">
        <v>2020</v>
      </c>
    </row>
    <row r="74" spans="1:5" x14ac:dyDescent="0.25">
      <c r="A74" s="1" t="s">
        <v>392</v>
      </c>
      <c r="B74">
        <v>74</v>
      </c>
      <c r="C74" t="s">
        <v>162</v>
      </c>
      <c r="D74" t="s">
        <v>162</v>
      </c>
      <c r="E74" s="1" t="s">
        <v>392</v>
      </c>
    </row>
    <row r="75" spans="1:5" x14ac:dyDescent="0.25">
      <c r="A75" t="s">
        <v>2023</v>
      </c>
      <c r="B75">
        <v>75</v>
      </c>
      <c r="C75" t="s">
        <v>2022</v>
      </c>
      <c r="D75" t="s">
        <v>2022</v>
      </c>
      <c r="E75" t="s">
        <v>2023</v>
      </c>
    </row>
    <row r="76" spans="1:5" x14ac:dyDescent="0.25">
      <c r="A76" t="s">
        <v>2025</v>
      </c>
      <c r="B76">
        <v>76</v>
      </c>
      <c r="C76" t="s">
        <v>2024</v>
      </c>
      <c r="D76" t="s">
        <v>2024</v>
      </c>
      <c r="E76" t="s">
        <v>2025</v>
      </c>
    </row>
    <row r="77" spans="1:5" x14ac:dyDescent="0.25">
      <c r="A77" t="s">
        <v>2027</v>
      </c>
      <c r="B77">
        <v>77</v>
      </c>
      <c r="C77" t="s">
        <v>2026</v>
      </c>
      <c r="D77" t="s">
        <v>2026</v>
      </c>
      <c r="E77" t="s">
        <v>2027</v>
      </c>
    </row>
    <row r="78" spans="1:5" x14ac:dyDescent="0.25">
      <c r="A78" t="s">
        <v>2130</v>
      </c>
      <c r="B78">
        <v>78</v>
      </c>
      <c r="C78" t="s">
        <v>2028</v>
      </c>
      <c r="D78" t="s">
        <v>2028</v>
      </c>
      <c r="E78" t="s">
        <v>2130</v>
      </c>
    </row>
    <row r="79" spans="1:5" x14ac:dyDescent="0.25">
      <c r="A79" t="s">
        <v>2030</v>
      </c>
      <c r="B79">
        <v>79</v>
      </c>
      <c r="C79" t="s">
        <v>2029</v>
      </c>
      <c r="D79" t="s">
        <v>2029</v>
      </c>
      <c r="E79" t="s">
        <v>2030</v>
      </c>
    </row>
    <row r="80" spans="1:5" x14ac:dyDescent="0.25">
      <c r="A80" t="s">
        <v>2032</v>
      </c>
      <c r="B80">
        <v>80</v>
      </c>
      <c r="C80" t="s">
        <v>2031</v>
      </c>
      <c r="E80" t="s">
        <v>2032</v>
      </c>
    </row>
    <row r="81" spans="1:5" x14ac:dyDescent="0.25">
      <c r="A81" t="s">
        <v>898</v>
      </c>
      <c r="B81">
        <v>81</v>
      </c>
      <c r="C81" t="s">
        <v>2033</v>
      </c>
      <c r="E81" t="s">
        <v>898</v>
      </c>
    </row>
    <row r="82" spans="1:5" x14ac:dyDescent="0.25">
      <c r="A82" t="s">
        <v>2035</v>
      </c>
      <c r="B82">
        <v>82</v>
      </c>
      <c r="C82" t="s">
        <v>2034</v>
      </c>
      <c r="E82" t="s">
        <v>2035</v>
      </c>
    </row>
    <row r="83" spans="1:5" x14ac:dyDescent="0.25">
      <c r="A83" t="s">
        <v>2038</v>
      </c>
      <c r="B83">
        <v>83</v>
      </c>
      <c r="C83" t="s">
        <v>2036</v>
      </c>
      <c r="D83" t="s">
        <v>2037</v>
      </c>
      <c r="E83" t="s">
        <v>2038</v>
      </c>
    </row>
    <row r="84" spans="1:5" x14ac:dyDescent="0.25">
      <c r="A84" t="s">
        <v>2040</v>
      </c>
      <c r="B84">
        <v>84</v>
      </c>
      <c r="C84" t="s">
        <v>2039</v>
      </c>
      <c r="D84" t="s">
        <v>2039</v>
      </c>
      <c r="E84" t="s">
        <v>2040</v>
      </c>
    </row>
    <row r="85" spans="1:5" x14ac:dyDescent="0.25">
      <c r="A85" t="s">
        <v>2042</v>
      </c>
      <c r="B85">
        <v>85</v>
      </c>
      <c r="C85" t="s">
        <v>2041</v>
      </c>
      <c r="D85" t="s">
        <v>2041</v>
      </c>
      <c r="E85" t="s">
        <v>2042</v>
      </c>
    </row>
    <row r="86" spans="1:5" x14ac:dyDescent="0.25">
      <c r="A86" t="s">
        <v>2044</v>
      </c>
      <c r="B86">
        <v>86</v>
      </c>
      <c r="C86" t="s">
        <v>2043</v>
      </c>
      <c r="D86" t="s">
        <v>1743</v>
      </c>
      <c r="E86" t="s">
        <v>2044</v>
      </c>
    </row>
  </sheetData>
  <autoFilter ref="A1:E86"/>
  <conditionalFormatting sqref="E74">
    <cfRule type="duplicateValues" dxfId="1" priority="2"/>
  </conditionalFormatting>
  <conditionalFormatting sqref="A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Duc Phong</dc:creator>
  <cp:lastModifiedBy>Vu Duc Phong</cp:lastModifiedBy>
  <dcterms:created xsi:type="dcterms:W3CDTF">2020-11-16T04:25:48Z</dcterms:created>
  <dcterms:modified xsi:type="dcterms:W3CDTF">2021-01-16T09:35:35Z</dcterms:modified>
</cp:coreProperties>
</file>