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5924B6B0-9D46-4318-8612-FB70B0E3D1C8}" xr6:coauthVersionLast="47" xr6:coauthVersionMax="47" xr10:uidLastSave="{00000000-0000-0000-0000-000000000000}"/>
  <bookViews>
    <workbookView xWindow="57480" yWindow="14325" windowWidth="29040" windowHeight="15720" tabRatio="799" firstSheet="4" activeTab="8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8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7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<sst xmlns="http://schemas.openxmlformats.org/spreadsheetml/2006/main" count="2063" uniqueCount="876">
  <si>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</si>
  <si>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</si>
  <si>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</si>
  <si>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</si>
  <si>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</si>
  <si>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</si>
  <si>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</si>
  <si>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</si>
  <si>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</si>
  <si>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</si>
  <si>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</si>
  <si>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</si>
  <si>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</si>
  <si>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</si>
  <si>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</si>
  <si>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</si>
  <si>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</si>
  <si>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</si>
  <si>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</si>
  <si>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</si>
  <si>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</si>
  <si>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</si>
  <si>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</si>
  <si>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</si>
  <si>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</si>
  <si>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</si>
  <si>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</si>
  <si>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</si>
  <si>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</si>
  <si>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</si>
  <si>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</si>
  <si>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</si>
  <si>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</si>
  <si>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</si>
  <si>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</si>
  <si>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</si>
  <si>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</si>
  <si>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</si>
  <si>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</si>
  <si>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</si>
  <si>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</si>
  <si>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</si>
  <si>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</si>
  <si>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</si>
  <si>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</si>
  <si>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</si>
  <si>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</si>
  <si>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</si>
  <si>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</si>
  <si>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</si>
  <si>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</si>
  <si>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</si>
  <si>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</si>
  <si>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</si>
  <si>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</si>
  <si>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</si>
  <si>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</si>
  <si>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</si>
  <si>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</si>
  <si>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</si>
  <si>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</si>
  <si>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</si>
  <si>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</si>
  <si>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</si>
  <si>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</si>
  <si>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</si>
  <si>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</si>
  <si>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</si>
  <si>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</si>
  <si>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</si>
  <si>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</si>
  <si>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</si>
  <si>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</si>
  <si>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</si>
  <si>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</si>
  <si>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</si>
  <si>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</si>
  <si>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</si>
  <si>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</si>
  <si>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</si>
  <si>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</si>
  <si>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</si>
  <si>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</si>
  <si>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</si>
  <si>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</si>
  <si>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</si>
  <si>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</si>
  <si>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</si>
  <si>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</si>
  <si>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</si>
  <si>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</si>
  <si>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</si>
  <si>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</si>
  <si>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</si>
  <si>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</si>
  <si>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</si>
  <si>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</si>
  <si>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</si>
  <si>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</si>
  <si>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</si>
  <si>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</si>
  <si>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</si>
  <si>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</si>
  <si>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</si>
  <si>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</si>
  <si>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</si>
  <si>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</si>
  <si>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</si>
  <si>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</si>
  <si>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</si>
  <si>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</si>
  <si>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</si>
  <si>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</si>
  <si>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</si>
  <si>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</si>
  <si>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</si>
  <si>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</si>
  <si>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</si>
  <si>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</si>
  <si>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</si>
  <si>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</si>
  <si>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</si>
  <si>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</si>
  <si>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</si>
  <si>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</si>
  <si>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</si>
  <si>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</si>
  <si>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</si>
  <si>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</si>
  <si>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</si>
  <si>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</si>
  <si>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</si>
  <si>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</si>
  <si>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</si>
  <si>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</si>
  <si>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</si>
  <si>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</si>
  <si>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</si>
  <si>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</si>
  <si>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</si>
  <si>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</si>
  <si>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</si>
  <si>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</si>
  <si>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</si>
  <si>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</si>
  <si>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</si>
  <si>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</si>
  <si>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</si>
  <si>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</si>
  <si>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</si>
  <si>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</si>
  <si>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</si>
  <si>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</si>
  <si>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</si>
  <si>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</si>
  <si>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</si>
  <si>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</si>
  <si>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</si>
  <si>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</si>
  <si>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</si>
  <si>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</si>
  <si>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</si>
  <si>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</si>
  <si>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</si>
  <si>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</si>
  <si>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</si>
  <si>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</si>
  <si>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</si>
  <si>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</si>
  <si>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</si>
  <si>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</si>
  <si>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</si>
  <si>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</si>
  <si>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</si>
  <si>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</si>
  <si>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</si>
  <si>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</si>
  <si>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</si>
  <si>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</si>
  <si>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</si>
  <si>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</si>
  <si>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</si>
  <si>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</si>
  <si>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</si>
  <si>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</si>
  <si>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</si>
  <si>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</si>
  <si>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</si>
  <si>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</si>
  <si>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</si>
  <si>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</si>
  <si>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</si>
  <si>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</si>
  <si>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</si>
  <si>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</si>
  <si>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</si>
  <si>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</si>
  <si>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</si>
  <si>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</si>
  <si>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</si>
  <si>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</si>
  <si>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</si>
  <si>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</si>
  <si>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</si>
  <si>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</si>
  <si>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</si>
  <si>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</si>
  <si>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</si>
  <si>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</si>
  <si>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</si>
  <si>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</si>
  <si>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</si>
  <si>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</si>
  <si>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</si>
  <si>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</si>
  <si>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</si>
  <si>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</si>
  <si>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</si>
  <si>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</si>
  <si>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</si>
  <si>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</si>
  <si>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</si>
  <si>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</si>
  <si>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</si>
  <si>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</si>
  <si>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</si>
  <si>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</si>
  <si>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</si>
  <si>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</si>
  <si>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</si>
  <si>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</si>
  <si>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</si>
  <si>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</si>
  <si>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</si>
  <si>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</si>
  <si>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</si>
  <si>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</si>
  <si>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</si>
  <si>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</si>
  <si>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</si>
  <si>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</si>
  <si>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</si>
  <si>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</si>
  <si>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</si>
  <si>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</si>
  <si>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</si>
  <si>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</si>
  <si>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</si>
  <si>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</si>
  <si>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</si>
  <si>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</si>
  <si>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</si>
  <si>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</si>
  <si>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</si>
  <si>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</si>
  <si>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</si>
  <si>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</si>
  <si>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</si>
  <si>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</si>
  <si>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</si>
  <si>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</si>
  <si>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</si>
  <si>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</si>
  <si>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</si>
  <si>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</si>
  <si>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</si>
  <si>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</si>
  <si>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</si>
  <si>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</si>
  <si>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</si>
  <si>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</si>
  <si>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</si>
  <si>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</si>
  <si>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</si>
  <si>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</si>
  <si>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</si>
  <si>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</si>
  <si>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</si>
  <si>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</si>
  <si>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</si>
  <si>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</si>
  <si>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</si>
  <si>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</si>
  <si>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</si>
  <si>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</si>
  <si>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</si>
  <si>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</si>
  <si>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</si>
  <si>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</si>
  <si>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</si>
  <si>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</si>
  <si>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</si>
  <si>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</si>
  <si>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</si>
  <si>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</si>
  <si>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</si>
  <si>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</si>
  <si>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</si>
  <si>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</si>
  <si>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</si>
  <si>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</si>
  <si>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</si>
  <si>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</si>
  <si>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</si>
  <si>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</si>
  <si>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</si>
  <si>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</si>
  <si>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</si>
  <si>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</si>
  <si>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</si>
  <si>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</si>
  <si>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</si>
  <si>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</si>
  <si>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</si>
  <si>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</si>
  <si>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</si>
  <si>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</si>
  <si>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</si>
  <si>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</si>
  <si>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</si>
  <si>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</si>
  <si>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</si>
  <si>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</si>
  <si>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</si>
  <si>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</si>
  <si>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</si>
  <si>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</si>
  <si>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</si>
  <si>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</si>
  <si>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</si>
  <si>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</si>
  <si>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</si>
  <si>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</si>
  <si>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</si>
  <si>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</si>
  <si>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</si>
  <si>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</si>
  <si>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</si>
  <si>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</si>
  <si>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</si>
  <si>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</si>
  <si>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</si>
  <si>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</si>
  <si>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</si>
  <si>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</si>
  <si>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</si>
  <si>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</si>
  <si>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</si>
  <si>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</si>
  <si>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</si>
  <si>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</si>
  <si>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</si>
  <si>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</si>
  <si>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</si>
  <si>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</si>
  <si>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</si>
  <si>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</si>
  <si>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</si>
  <si>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</si>
  <si>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</si>
  <si>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</si>
  <si>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</si>
  <si>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</si>
  <si>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</si>
  <si>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</si>
  <si>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</si>
  <si>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</si>
  <si>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</si>
  <si>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</si>
  <si>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</si>
  <si>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</si>
  <si>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</si>
  <si>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</si>
  <si>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</si>
  <si>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</si>
  <si>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</si>
  <si>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</si>
  <si>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</si>
  <si>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</si>
  <si>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</si>
  <si>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</si>
  <si>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</si>
  <si>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</si>
  <si>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</si>
  <si>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</si>
  <si>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</si>
  <si>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</si>
  <si>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</si>
  <si>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</si>
  <si>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</si>
  <si>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</si>
  <si>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</si>
  <si>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</si>
  <si>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</si>
  <si>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</si>
  <si>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</si>
  <si>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</si>
  <si>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</si>
  <si>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</si>
  <si>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</si>
  <si>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</si>
  <si>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</si>
  <si>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</si>
  <si>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</si>
  <si>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</si>
  <si>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</si>
  <si>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</si>
  <si>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</si>
  <si>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</si>
  <si>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</si>
  <si>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</si>
  <si>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</si>
  <si>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</si>
  <si>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</si>
  <si>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</si>
  <si>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</si>
  <si>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</si>
  <si>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</si>
  <si>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</si>
  <si>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</si>
  <si>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</si>
  <si>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</si>
  <si>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</si>
  <si>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</si>
  <si>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</si>
  <si>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</si>
  <si>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</si>
  <si>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</si>
  <si>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</si>
  <si>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</si>
  <si>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</si>
  <si>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</si>
  <si>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</si>
  <si>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</si>
  <si>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</si>
  <si>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</si>
  <si>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</si>
  <si>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</si>
  <si>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</si>
  <si>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</si>
  <si>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</si>
  <si>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</si>
  <si>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</si>
  <si>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</si>
  <si>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</si>
  <si>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</si>
  <si>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</si>
  <si>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</si>
  <si>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</si>
  <si>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</si>
  <si>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</si>
  <si>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</si>
  <si>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</si>
  <si>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</si>
  <si>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</si>
  <si>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</si>
  <si>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</si>
  <si>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</si>
  <si>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</si>
  <si>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</si>
  <si>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</si>
  <si>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</si>
  <si>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</si>
  <si>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</si>
  <si>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</si>
  <si>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</si>
  <si>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</si>
  <si>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</si>
  <si>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</si>
  <si>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</si>
  <si>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</si>
  <si>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</si>
  <si>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</si>
  <si>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</si>
  <si>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</si>
  <si>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</si>
  <si>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</si>
  <si>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</si>
  <si>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</si>
  <si>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</si>
  <si>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</si>
  <si>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</si>
  <si>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</si>
  <si>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</si>
  <si>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</si>
  <si>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</si>
  <si>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</si>
  <si>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</si>
  <si>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</si>
  <si>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</si>
  <si>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</si>
  <si>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</si>
  <si>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</si>
  <si>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</si>
  <si>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</si>
  <si>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</si>
  <si>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</si>
  <si>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</si>
  <si>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</si>
  <si>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</si>
  <si>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</si>
  <si>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</si>
  <si>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</si>
  <si>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</si>
  <si>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</si>
  <si>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</si>
  <si>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</si>
  <si>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</si>
  <si>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</si>
  <si>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</si>
  <si>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</si>
  <si>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</si>
  <si>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</si>
  <si>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</si>
  <si>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</si>
  <si>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</si>
  <si>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</si>
  <si>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</si>
  <si>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</si>
  <si>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</si>
  <si>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</si>
  <si>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</si>
  <si>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</si>
  <si>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</si>
  <si>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</si>
  <si>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</si>
  <si>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</si>
  <si>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</si>
  <si>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</si>
  <si>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</si>
  <si>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</si>
  <si>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</si>
  <si>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</si>
  <si>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</si>
  <si>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</si>
  <si>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</si>
  <si>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</si>
  <si>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</si>
  <si>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</si>
  <si>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</si>
  <si>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</si>
  <si>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</si>
  <si>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</si>
  <si>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</si>
  <si>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</si>
  <si>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</si>
  <si>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</si>
  <si>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</si>
  <si>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</si>
  <si>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</si>
  <si>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</si>
  <si>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</si>
  <si>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</si>
  <si>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</si>
  <si>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</si>
  <si>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</si>
  <si>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</si>
  <si>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</si>
  <si>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</si>
  <si>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</si>
  <si>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</si>
  <si>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</si>
  <si>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</si>
  <si>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</si>
  <si>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</si>
  <si>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</si>
  <si>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</si>
  <si>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</si>
  <si>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</si>
  <si>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</si>
  <si>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</si>
  <si>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</si>
  <si>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</si>
  <si>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</si>
  <si>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</si>
  <si>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</si>
  <si>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</si>
  <si>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</si>
  <si>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</si>
  <si>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</si>
  <si>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</si>
  <si>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</si>
  <si>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</si>
  <si>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</si>
  <si>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</si>
  <si>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</si>
  <si>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</si>
  <si>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</si>
  <si>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</si>
  <si>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</si>
  <si>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</si>
  <si>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</si>
  <si>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</si>
  <si>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</si>
  <si>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</si>
  <si>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</si>
  <si>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</si>
  <si>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</si>
  <si>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</si>
  <si>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</si>
  <si>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</si>
  <si>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</si>
  <si>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</si>
  <si>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</si>
  <si>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</si>
  <si>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</si>
  <si>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</si>
  <si>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</si>
  <si>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</si>
  <si>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</si>
  <si>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</si>
  <si>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</si>
  <si>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</si>
  <si>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</si>
  <si>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</si>
  <si>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</si>
  <si>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</si>
  <si>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</si>
  <si>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</si>
  <si>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</si>
  <si>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</si>
  <si>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</si>
  <si>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</si>
  <si>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</si>
  <si>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</si>
  <si>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</si>
  <si>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</si>
  <si>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</si>
  <si>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</si>
  <si>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</si>
  <si>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</si>
  <si>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</si>
  <si>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</si>
  <si>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</si>
  <si>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</si>
  <si>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</si>
  <si>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</si>
  <si>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</si>
  <si>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</si>
  <si>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</si>
  <si>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</si>
  <si>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</si>
  <si>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</si>
  <si>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</si>
  <si>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</si>
  <si>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</si>
  <si>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</si>
  <si>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</si>
  <si>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</si>
  <si>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</si>
  <si>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</si>
  <si>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</si>
  <si>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</si>
  <si>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</si>
  <si>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</si>
  <si>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</si>
  <si>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</si>
  <si>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</si>
  <si>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</si>
  <si>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</si>
  <si>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</si>
  <si>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</si>
  <si>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</si>
  <si>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</si>
  <si>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</si>
  <si>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</si>
  <si>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</si>
  <si>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</si>
  <si>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</si>
  <si>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</si>
  <si>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</si>
  <si>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</si>
  <si>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</si>
  <si>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</si>
  <si>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</si>
  <si>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</si>
  <si>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</si>
  <si>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</si>
  <si>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</si>
  <si>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</si>
  <si>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</si>
  <si>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</si>
  <si>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</si>
  <si>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</si>
  <si>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</si>
  <si>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</si>
  <si>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</si>
  <si>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</si>
  <si>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</si>
  <si>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</si>
  <si>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</si>
  <si>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</si>
  <si>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</si>
  <si>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</si>
  <si>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</si>
  <si>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</si>
  <si>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</si>
  <si>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</si>
  <si>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</si>
  <si>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</si>
  <si>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</si>
  <si>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</si>
  <si>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</si>
  <si>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</si>
  <si>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</si>
  <si>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</si>
  <si>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</si>
  <si>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</si>
  <si>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</si>
  <si>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</si>
  <si>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</si>
  <si>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</si>
  <si>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</si>
  <si>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</si>
  <si>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</si>
  <si>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</si>
  <si>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</si>
  <si>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</si>
  <si>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</si>
  <si>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</si>
  <si>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</si>
  <si>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</si>
  <si>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</si>
  <si>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</si>
  <si>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</si>
  <si>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</si>
  <si>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</si>
  <si>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</si>
  <si>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</si>
  <si>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</si>
  <si>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</si>
  <si>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</si>
  <si>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</si>
  <si>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</si>
  <si>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</si>
  <si>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</si>
  <si>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</si>
  <si>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</si>
  <si>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</si>
  <si>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</si>
  <si>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</si>
  <si>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</si>
  <si>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</si>
  <si>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</si>
  <si>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</si>
  <si>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</si>
  <si>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</si>
  <si>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</si>
  <si>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</si>
  <si>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</si>
  <si>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</si>
  <si>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</si>
  <si>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</si>
  <si>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</si>
  <si>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</si>
  <si>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</si>
  <si>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</si>
  <si>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</si>
  <si>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</si>
  <si>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</si>
  <si>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</si>
  <si>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</si>
  <si>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</si>
  <si>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</si>
  <si>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</si>
  <si>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</si>
  <si>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</si>
  <si>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</si>
  <si>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</si>
  <si>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</si>
  <si>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</si>
  <si>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</si>
  <si>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</si>
  <si>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</si>
  <si>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</si>
  <si>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</si>
  <si>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</si>
  <si>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</si>
  <si>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</si>
  <si>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</si>
  <si>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</si>
  <si>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</si>
  <si>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</si>
  <si>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</si>
  <si>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</si>
  <si>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</si>
  <si>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</si>
  <si>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</si>
  <si>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</si>
  <si>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</si>
  <si>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</si>
  <si>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</si>
  <si>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</si>
  <si>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</si>
  <si>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</si>
  <si>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</si>
  <si>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</si>
  <si>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</si>
  <si>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</si>
  <si>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</si>
  <si>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</si>
  <si>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</si>
  <si>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</si>
  <si>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</si>
  <si>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</si>
  <si>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</si>
  <si>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</si>
  <si>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</si>
  <si>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</si>
  <si>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</si>
  <si>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</si>
  <si>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</si>
  <si>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</si>
  <si>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</si>
  <si>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</si>
  <si>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</si>
  <si>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</si>
  <si>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</si>
  <si>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</si>
  <si>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</si>
  <si>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</si>
  <si>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</si>
  <si>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</si>
  <si>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</si>
  <si>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</si>
  <si>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</si>
  <si>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</si>
  <si>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</si>
  <si>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</si>
  <si>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</si>
  <si>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</si>
  <si>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</si>
  <si>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</si>
  <si>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</si>
  <si>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</si>
  <si>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</si>
  <si>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</si>
  <si>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</si>
  <si>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</si>
  <si>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</si>
  <si>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</si>
  <si>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</si>
  <si>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</si>
  <si>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</si>
  <si>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</si>
  <si>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</si>
  <si>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</si>
  <si>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</si>
  <si>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</si>
  <si>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</si>
  <si>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</si>
  <si>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</si>
  <si>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</si>
  <si>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</si>
  <si>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</si>
  <si>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</si>
  <si>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</si>
  <si>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</si>
  <si>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</si>
  <si>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</si>
  <si>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</si>
  <si>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</si>
  <si>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</si>
  <si>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</si>
  <si>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</si>
  <si>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</si>
  <si>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</si>
  <si>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</si>
  <si>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</si>
  <si>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</si>
  <si>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</si>
  <si>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</si>
  <si>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</si>
  <si>
    <t>Leading Scorer</t>
  </si>
  <si>
    <t>Covariance:</t>
  </si>
  <si>
    <t>Covariance (Excel):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</si>
</sst>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2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8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165" fontId="0" fillId="0" borderId="0" xfId="0" applyNumberFormat="1" applyFill="1" applyAlignment="1">
      <alignment horizontal="center"/>
    </xf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8"/>
  <sheetViews>
    <sheetView tabSelected="1" workbookViewId="0">
      <selection activeCell="G23" sqref="G23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4" max="4" width="10" customWidth="1"/>
    <col min="5" max="5" width="6.54296875" customWidth="1"/>
    <col min="6" max="6" width="7.542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0">
        <v>2.66491685871066E-2</v>
      </c>
      <c r="C4" s="27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0">
        <v>-7.9993111119980503E-2</v>
      </c>
      <c r="C5" s="27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0">
        <v>0.12781874616733399</v>
      </c>
      <c r="C6" s="27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0">
        <v>4.30954365242011E-2</v>
      </c>
      <c r="C7" s="27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0">
        <v>4.9127124826307102E-3</v>
      </c>
      <c r="C8" s="27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0">
        <v>-1.49670290589293E-2</v>
      </c>
      <c r="C9" s="27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0">
        <v>6.4728517382665898E-2</v>
      </c>
      <c r="C10" s="27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0">
        <v>4.9579659557048199E-3</v>
      </c>
      <c r="C11" s="27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0">
        <v>-6.7552166575601202E-2</v>
      </c>
      <c r="C12" s="27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0">
        <v>4.5291651401516399E-2</v>
      </c>
      <c r="C13" s="27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0">
        <v>-3.9738062631339097E-2</v>
      </c>
      <c r="C14" s="27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0">
        <v>8.0197903391152098E-2</v>
      </c>
      <c r="C15" s="27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310"/>
      <c r="B16" s="310"/>
      <c r="C16" s="310"/>
    </row>
    <row r="17" spans="1:8">
      <c r="A17" s="310" t="s">
        <v>13</v>
      </c>
      <c r="B17" s="311">
        <f>AVERAGE(B4:B15)</f>
        <v>1.6283477708871796E-2</v>
      </c>
      <c r="C17" s="311">
        <f>AVERAGE(C4:C15)</f>
        <v>-1.2614095800971396E-3</v>
      </c>
      <c r="G17" t="s">
        <v>874</v>
      </c>
      <c r="H17" s="40">
        <f>AVERAGE(H4:H15)</f>
        <v>1.4664290054495568E-3</v>
      </c>
    </row>
    <row r="18" spans="1:8">
      <c r="G18" t="s">
        <v>875</v>
      </c>
      <c r="H18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1" t="s">
        <v>665</v>
      </c>
    </row>
    <row r="3" spans="1:12">
      <c r="A3" s="234"/>
      <c r="B3" s="234"/>
      <c r="C3" s="272"/>
      <c r="D3" s="273" t="s">
        <v>660</v>
      </c>
    </row>
    <row r="4" spans="1:12">
      <c r="A4" s="274" t="s">
        <v>592</v>
      </c>
      <c r="B4" s="274" t="s">
        <v>644</v>
      </c>
      <c r="C4" s="275" t="s">
        <v>590</v>
      </c>
      <c r="D4" s="276" t="s">
        <v>591</v>
      </c>
      <c r="I4" s="1" t="s">
        <v>664</v>
      </c>
    </row>
    <row r="5" spans="1:12">
      <c r="A5" s="277" t="s">
        <v>593</v>
      </c>
      <c r="B5" s="277" t="s">
        <v>645</v>
      </c>
      <c r="C5" s="278">
        <v>30</v>
      </c>
      <c r="D5" s="279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7" t="s">
        <v>594</v>
      </c>
      <c r="B6" s="277" t="s">
        <v>645</v>
      </c>
      <c r="C6" s="272">
        <v>27.7</v>
      </c>
      <c r="D6" s="279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7" t="s">
        <v>595</v>
      </c>
      <c r="B7" s="277" t="s">
        <v>645</v>
      </c>
      <c r="C7" s="272">
        <v>26.2</v>
      </c>
      <c r="D7" s="279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7" t="s">
        <v>596</v>
      </c>
      <c r="B8" s="277" t="s">
        <v>645</v>
      </c>
      <c r="C8" s="272">
        <v>25.8</v>
      </c>
      <c r="D8" s="279">
        <v>54.900000000000006</v>
      </c>
      <c r="I8">
        <f t="shared" si="0"/>
        <v>-6.2494082020766371</v>
      </c>
    </row>
    <row r="9" spans="1:12">
      <c r="A9" s="277" t="s">
        <v>597</v>
      </c>
      <c r="B9" s="277" t="s">
        <v>645</v>
      </c>
      <c r="C9" s="272">
        <v>23.8</v>
      </c>
      <c r="D9" s="279">
        <v>57.3</v>
      </c>
      <c r="F9" s="285" t="s">
        <v>662</v>
      </c>
      <c r="G9" s="285"/>
      <c r="I9">
        <f t="shared" si="0"/>
        <v>-1.8141189425603592</v>
      </c>
    </row>
    <row r="10" spans="1:12">
      <c r="A10" s="277" t="s">
        <v>598</v>
      </c>
      <c r="B10" s="277" t="s">
        <v>645</v>
      </c>
      <c r="C10" s="272">
        <v>24.8</v>
      </c>
      <c r="D10" s="279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7" t="s">
        <v>599</v>
      </c>
      <c r="B11" s="277" t="s">
        <v>645</v>
      </c>
      <c r="C11" s="272">
        <v>26.2</v>
      </c>
      <c r="D11" s="279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7" t="s">
        <v>600</v>
      </c>
      <c r="B12" s="277" t="s">
        <v>645</v>
      </c>
      <c r="C12" s="272">
        <v>23.9</v>
      </c>
      <c r="D12" s="279">
        <v>69.5</v>
      </c>
      <c r="I12">
        <f t="shared" si="0"/>
        <v>10.284116594463832</v>
      </c>
    </row>
    <row r="13" spans="1:12">
      <c r="A13" s="277" t="s">
        <v>601</v>
      </c>
      <c r="B13" s="277" t="s">
        <v>645</v>
      </c>
      <c r="C13" s="272">
        <v>21.8</v>
      </c>
      <c r="D13" s="279">
        <v>70.7</v>
      </c>
      <c r="I13">
        <f t="shared" si="0"/>
        <v>13.621170316955933</v>
      </c>
    </row>
    <row r="14" spans="1:12">
      <c r="A14" s="277" t="s">
        <v>602</v>
      </c>
      <c r="B14" s="277" t="s">
        <v>645</v>
      </c>
      <c r="C14" s="272">
        <v>21.5</v>
      </c>
      <c r="D14" s="279">
        <v>65.900000000000006</v>
      </c>
      <c r="I14">
        <f t="shared" si="0"/>
        <v>9.1264637058833777</v>
      </c>
    </row>
    <row r="15" spans="1:12">
      <c r="A15" s="277" t="s">
        <v>603</v>
      </c>
      <c r="B15" s="277" t="s">
        <v>645</v>
      </c>
      <c r="C15" s="278">
        <v>22</v>
      </c>
      <c r="D15" s="279">
        <v>75.599999999999994</v>
      </c>
      <c r="I15">
        <f t="shared" si="0"/>
        <v>18.317641391004294</v>
      </c>
    </row>
    <row r="16" spans="1:12">
      <c r="A16" s="277" t="s">
        <v>604</v>
      </c>
      <c r="B16" s="277" t="s">
        <v>645</v>
      </c>
      <c r="C16" s="272">
        <v>23.4</v>
      </c>
      <c r="D16" s="279">
        <v>75.599999999999994</v>
      </c>
      <c r="I16">
        <f t="shared" si="0"/>
        <v>16.892938909342895</v>
      </c>
    </row>
    <row r="17" spans="1:9">
      <c r="A17" s="277" t="s">
        <v>605</v>
      </c>
      <c r="B17" s="277" t="s">
        <v>646</v>
      </c>
      <c r="C17" s="272">
        <v>23.9</v>
      </c>
      <c r="D17" s="279">
        <v>79.3</v>
      </c>
      <c r="I17">
        <f t="shared" si="0"/>
        <v>20.084116594463829</v>
      </c>
    </row>
    <row r="18" spans="1:9">
      <c r="A18" s="277" t="s">
        <v>606</v>
      </c>
      <c r="B18" s="277" t="s">
        <v>646</v>
      </c>
      <c r="C18" s="272">
        <v>19.600000000000001</v>
      </c>
      <c r="D18" s="279">
        <v>75.599999999999994</v>
      </c>
      <c r="I18">
        <f t="shared" si="0"/>
        <v>20.759988502423838</v>
      </c>
    </row>
    <row r="19" spans="1:9">
      <c r="A19" s="277" t="s">
        <v>607</v>
      </c>
      <c r="B19" s="277" t="s">
        <v>646</v>
      </c>
      <c r="C19" s="272">
        <v>22.5</v>
      </c>
      <c r="D19" s="279">
        <v>69.5</v>
      </c>
      <c r="I19">
        <f t="shared" si="0"/>
        <v>11.708819076125231</v>
      </c>
    </row>
    <row r="20" spans="1:9">
      <c r="A20" s="277" t="s">
        <v>608</v>
      </c>
      <c r="B20" s="277" t="s">
        <v>646</v>
      </c>
      <c r="C20" s="272">
        <v>22.3</v>
      </c>
      <c r="D20" s="279">
        <v>76.8</v>
      </c>
      <c r="I20">
        <f t="shared" si="0"/>
        <v>19.212348002076855</v>
      </c>
    </row>
    <row r="21" spans="1:9">
      <c r="A21" s="277" t="s">
        <v>609</v>
      </c>
      <c r="B21" s="277" t="s">
        <v>646</v>
      </c>
      <c r="C21" s="272">
        <v>19.399999999999999</v>
      </c>
      <c r="D21" s="279">
        <v>70.7</v>
      </c>
      <c r="I21">
        <f t="shared" si="0"/>
        <v>16.063517428375476</v>
      </c>
    </row>
    <row r="22" spans="1:9">
      <c r="A22" s="277" t="s">
        <v>610</v>
      </c>
      <c r="B22" s="277" t="s">
        <v>647</v>
      </c>
      <c r="C22" s="272">
        <v>19.899999999999999</v>
      </c>
      <c r="D22" s="279">
        <v>52.400000000000006</v>
      </c>
      <c r="I22">
        <f t="shared" si="0"/>
        <v>-2.7453048865035932</v>
      </c>
    </row>
    <row r="23" spans="1:9">
      <c r="A23" s="277" t="s">
        <v>611</v>
      </c>
      <c r="B23" s="277" t="s">
        <v>648</v>
      </c>
      <c r="C23" s="272">
        <v>15.1</v>
      </c>
      <c r="D23" s="279">
        <v>47.599999999999994</v>
      </c>
      <c r="I23">
        <f t="shared" si="0"/>
        <v>-2.6606106636645173</v>
      </c>
    </row>
    <row r="24" spans="1:9">
      <c r="A24" s="277" t="s">
        <v>612</v>
      </c>
      <c r="B24" s="277" t="s">
        <v>649</v>
      </c>
      <c r="C24" s="272">
        <v>14.2</v>
      </c>
      <c r="D24" s="279">
        <v>40.200000000000003</v>
      </c>
      <c r="I24">
        <f t="shared" si="0"/>
        <v>-9.1447304968821808</v>
      </c>
    </row>
    <row r="25" spans="1:9">
      <c r="A25" s="277" t="s">
        <v>613</v>
      </c>
      <c r="B25" s="277" t="s">
        <v>650</v>
      </c>
      <c r="C25" s="272">
        <v>21.7</v>
      </c>
      <c r="D25" s="279">
        <v>58.5</v>
      </c>
      <c r="I25">
        <f t="shared" si="0"/>
        <v>1.5229347799317452</v>
      </c>
    </row>
    <row r="26" spans="1:9">
      <c r="A26" s="277" t="s">
        <v>614</v>
      </c>
      <c r="B26" s="277" t="s">
        <v>650</v>
      </c>
      <c r="C26" s="272">
        <v>21.2</v>
      </c>
      <c r="D26" s="279">
        <v>64.600000000000009</v>
      </c>
      <c r="I26">
        <f t="shared" si="0"/>
        <v>8.1317570948108262</v>
      </c>
    </row>
    <row r="27" spans="1:9">
      <c r="A27" s="277" t="s">
        <v>615</v>
      </c>
      <c r="B27" s="277" t="s">
        <v>651</v>
      </c>
      <c r="C27" s="272">
        <v>26.2</v>
      </c>
      <c r="D27" s="279">
        <v>68.300000000000011</v>
      </c>
      <c r="I27">
        <f t="shared" si="0"/>
        <v>6.7435339460201114</v>
      </c>
    </row>
    <row r="28" spans="1:9">
      <c r="A28" s="277" t="s">
        <v>616</v>
      </c>
      <c r="B28" s="277" t="s">
        <v>651</v>
      </c>
      <c r="C28" s="272">
        <v>28.3</v>
      </c>
      <c r="D28" s="279">
        <v>74.400000000000006</v>
      </c>
      <c r="I28">
        <f t="shared" si="0"/>
        <v>10.706480223528004</v>
      </c>
    </row>
    <row r="29" spans="1:9">
      <c r="A29" s="277" t="s">
        <v>617</v>
      </c>
      <c r="B29" s="277" t="s">
        <v>651</v>
      </c>
      <c r="C29" s="272">
        <v>26.3</v>
      </c>
      <c r="D29" s="279">
        <v>62</v>
      </c>
      <c r="I29">
        <f t="shared" si="0"/>
        <v>0.34176948304428478</v>
      </c>
    </row>
    <row r="30" spans="1:9">
      <c r="A30" s="277" t="s">
        <v>618</v>
      </c>
      <c r="B30" s="277" t="s">
        <v>651</v>
      </c>
      <c r="C30" s="272">
        <v>29.7</v>
      </c>
      <c r="D30" s="279">
        <v>81.699999999999989</v>
      </c>
      <c r="I30">
        <f t="shared" si="0"/>
        <v>16.581777741866588</v>
      </c>
    </row>
    <row r="31" spans="1:9">
      <c r="A31" s="277" t="s">
        <v>619</v>
      </c>
      <c r="B31" s="277" t="s">
        <v>651</v>
      </c>
      <c r="C31" s="272">
        <v>28.7</v>
      </c>
      <c r="D31" s="279">
        <v>68.300000000000011</v>
      </c>
      <c r="I31">
        <f t="shared" si="0"/>
        <v>4.1994223716247561</v>
      </c>
    </row>
    <row r="32" spans="1:9">
      <c r="A32" s="277" t="s">
        <v>620</v>
      </c>
      <c r="B32" s="277" t="s">
        <v>651</v>
      </c>
      <c r="C32" s="272">
        <v>27.2</v>
      </c>
      <c r="D32" s="279">
        <v>70.7</v>
      </c>
      <c r="I32">
        <f t="shared" si="0"/>
        <v>8.1258893162619614</v>
      </c>
    </row>
    <row r="33" spans="1:9">
      <c r="A33" s="277" t="s">
        <v>621</v>
      </c>
      <c r="B33" s="277" t="s">
        <v>652</v>
      </c>
      <c r="C33" s="278">
        <v>30</v>
      </c>
      <c r="D33" s="279">
        <v>61</v>
      </c>
      <c r="I33">
        <f t="shared" si="0"/>
        <v>-4.4235156470608423</v>
      </c>
    </row>
    <row r="34" spans="1:9">
      <c r="A34" s="277" t="s">
        <v>622</v>
      </c>
      <c r="B34" s="277" t="s">
        <v>652</v>
      </c>
      <c r="C34" s="278">
        <v>24</v>
      </c>
      <c r="D34" s="279">
        <v>68.300000000000011</v>
      </c>
      <c r="I34">
        <f t="shared" si="0"/>
        <v>8.9823521314880281</v>
      </c>
    </row>
    <row r="35" spans="1:9">
      <c r="A35" s="277" t="s">
        <v>623</v>
      </c>
      <c r="B35" s="277" t="s">
        <v>652</v>
      </c>
      <c r="C35" s="272">
        <v>27.6</v>
      </c>
      <c r="D35" s="279">
        <v>41.5</v>
      </c>
      <c r="I35">
        <f t="shared" si="0"/>
        <v>-21.481168535641302</v>
      </c>
    </row>
    <row r="36" spans="1:9">
      <c r="A36" s="277" t="s">
        <v>624</v>
      </c>
      <c r="B36" s="277" t="s">
        <v>652</v>
      </c>
      <c r="C36" s="272">
        <v>35.4</v>
      </c>
      <c r="D36" s="279">
        <v>54.900000000000006</v>
      </c>
      <c r="I36">
        <f t="shared" si="0"/>
        <v>-16.018796647754804</v>
      </c>
    </row>
    <row r="37" spans="1:9">
      <c r="A37" s="277" t="s">
        <v>625</v>
      </c>
      <c r="B37" s="277" t="s">
        <v>652</v>
      </c>
      <c r="C37" s="272">
        <v>31.6</v>
      </c>
      <c r="D37" s="279">
        <v>51.2</v>
      </c>
      <c r="I37">
        <f t="shared" si="0"/>
        <v>-15.851747054673872</v>
      </c>
    </row>
    <row r="38" spans="1:9">
      <c r="A38" s="277" t="s">
        <v>626</v>
      </c>
      <c r="B38" s="277" t="s">
        <v>652</v>
      </c>
      <c r="C38" s="272">
        <v>28.3</v>
      </c>
      <c r="D38" s="279">
        <v>69.5</v>
      </c>
      <c r="I38">
        <f t="shared" si="0"/>
        <v>5.8064802235279984</v>
      </c>
    </row>
    <row r="39" spans="1:9">
      <c r="A39" s="277" t="s">
        <v>627</v>
      </c>
      <c r="B39" s="277" t="s">
        <v>652</v>
      </c>
      <c r="C39" s="272">
        <v>26.8</v>
      </c>
      <c r="D39" s="279">
        <v>79.3</v>
      </c>
      <c r="I39">
        <f t="shared" si="0"/>
        <v>17.132947168165209</v>
      </c>
    </row>
    <row r="40" spans="1:9">
      <c r="A40" s="277" t="s">
        <v>628</v>
      </c>
      <c r="B40" s="277" t="s">
        <v>652</v>
      </c>
      <c r="C40" s="278">
        <v>27</v>
      </c>
      <c r="D40" s="279">
        <v>69.5</v>
      </c>
      <c r="I40">
        <f t="shared" si="0"/>
        <v>7.1294182422135854</v>
      </c>
    </row>
    <row r="41" spans="1:9">
      <c r="A41" s="277" t="s">
        <v>629</v>
      </c>
      <c r="B41" s="277" t="s">
        <v>652</v>
      </c>
      <c r="C41" s="272">
        <v>25.3</v>
      </c>
      <c r="D41" s="279">
        <v>69.5</v>
      </c>
      <c r="I41">
        <f t="shared" si="0"/>
        <v>8.8594141128024297</v>
      </c>
    </row>
    <row r="42" spans="1:9">
      <c r="A42" s="277" t="s">
        <v>630</v>
      </c>
      <c r="B42" s="277" t="s">
        <v>652</v>
      </c>
      <c r="C42" s="272">
        <v>27.9</v>
      </c>
      <c r="D42" s="279">
        <v>62.1</v>
      </c>
      <c r="I42">
        <f t="shared" si="0"/>
        <v>-1.1864619245687393</v>
      </c>
    </row>
    <row r="43" spans="1:9">
      <c r="A43" s="277" t="s">
        <v>631</v>
      </c>
      <c r="B43" s="277" t="s">
        <v>652</v>
      </c>
      <c r="C43" s="272">
        <v>27.3</v>
      </c>
      <c r="D43" s="279">
        <v>54.900000000000006</v>
      </c>
      <c r="I43">
        <f t="shared" si="0"/>
        <v>-7.7758751467138509</v>
      </c>
    </row>
    <row r="44" spans="1:9">
      <c r="A44" s="277" t="s">
        <v>632</v>
      </c>
      <c r="B44" s="277" t="s">
        <v>653</v>
      </c>
      <c r="C44" s="272">
        <v>17.399999999999999</v>
      </c>
      <c r="D44" s="279">
        <v>32.9</v>
      </c>
      <c r="I44">
        <f t="shared" si="0"/>
        <v>-19.701193312108241</v>
      </c>
    </row>
    <row r="45" spans="1:9">
      <c r="A45" s="277" t="s">
        <v>633</v>
      </c>
      <c r="B45" s="277" t="s">
        <v>654</v>
      </c>
      <c r="C45" s="278">
        <v>12</v>
      </c>
      <c r="D45" s="279">
        <v>25.6</v>
      </c>
      <c r="I45">
        <f t="shared" si="0"/>
        <v>-21.505912311414267</v>
      </c>
    </row>
    <row r="46" spans="1:9">
      <c r="A46" s="277" t="s">
        <v>634</v>
      </c>
      <c r="B46" s="277" t="s">
        <v>652</v>
      </c>
      <c r="C46" s="272">
        <v>17.600000000000001</v>
      </c>
      <c r="D46" s="279">
        <v>20.7</v>
      </c>
      <c r="I46">
        <f t="shared" si="0"/>
        <v>-32.104722238059871</v>
      </c>
    </row>
    <row r="47" spans="1:9">
      <c r="A47" s="277" t="s">
        <v>635</v>
      </c>
      <c r="B47" s="277" t="s">
        <v>655</v>
      </c>
      <c r="C47" s="272">
        <v>15.6</v>
      </c>
      <c r="D47" s="279">
        <v>31.7</v>
      </c>
      <c r="I47">
        <f t="shared" si="0"/>
        <v>-19.069432978543585</v>
      </c>
    </row>
    <row r="48" spans="1:9">
      <c r="A48" s="277" t="s">
        <v>636</v>
      </c>
      <c r="B48" s="277" t="s">
        <v>656</v>
      </c>
      <c r="C48" s="272">
        <v>16.100000000000001</v>
      </c>
      <c r="D48" s="279">
        <v>42.699999999999996</v>
      </c>
      <c r="I48">
        <f t="shared" si="0"/>
        <v>-8.5782552934226608</v>
      </c>
    </row>
    <row r="49" spans="1:9">
      <c r="A49" s="277" t="s">
        <v>637</v>
      </c>
      <c r="B49" s="277" t="s">
        <v>657</v>
      </c>
      <c r="C49" s="272">
        <v>27.4</v>
      </c>
      <c r="D49" s="279">
        <v>45.1</v>
      </c>
      <c r="I49">
        <f t="shared" si="0"/>
        <v>-17.677639609689667</v>
      </c>
    </row>
    <row r="50" spans="1:9">
      <c r="A50" s="277" t="s">
        <v>638</v>
      </c>
      <c r="B50" s="277" t="s">
        <v>658</v>
      </c>
      <c r="C50" s="272">
        <v>26.1</v>
      </c>
      <c r="D50" s="279">
        <v>73.2</v>
      </c>
      <c r="I50">
        <f t="shared" si="0"/>
        <v>11.745298408995914</v>
      </c>
    </row>
    <row r="51" spans="1:9">
      <c r="A51" s="277" t="s">
        <v>639</v>
      </c>
      <c r="B51" s="277" t="s">
        <v>657</v>
      </c>
      <c r="C51" s="278">
        <v>25</v>
      </c>
      <c r="D51" s="279">
        <v>58.3</v>
      </c>
      <c r="I51">
        <f t="shared" si="0"/>
        <v>-2.035292498270131</v>
      </c>
    </row>
    <row r="52" spans="1:9">
      <c r="A52" s="277" t="s">
        <v>640</v>
      </c>
      <c r="B52" s="277" t="s">
        <v>657</v>
      </c>
      <c r="C52" s="272">
        <v>30.3</v>
      </c>
      <c r="D52" s="279">
        <v>40.200000000000003</v>
      </c>
      <c r="I52">
        <f t="shared" si="0"/>
        <v>-25.528809035988285</v>
      </c>
    </row>
    <row r="53" spans="1:9">
      <c r="A53" s="277" t="s">
        <v>641</v>
      </c>
      <c r="B53" s="277" t="s">
        <v>657</v>
      </c>
      <c r="C53" s="272">
        <v>28.9</v>
      </c>
      <c r="D53" s="279">
        <v>52.400000000000006</v>
      </c>
      <c r="I53">
        <f t="shared" si="0"/>
        <v>-11.90410655432688</v>
      </c>
    </row>
    <row r="54" spans="1:9">
      <c r="A54" s="277" t="s">
        <v>642</v>
      </c>
      <c r="B54" s="277" t="s">
        <v>657</v>
      </c>
      <c r="C54" s="272">
        <v>25.7</v>
      </c>
      <c r="D54" s="279">
        <v>57.3</v>
      </c>
      <c r="I54">
        <f t="shared" si="0"/>
        <v>-3.7476437391008304</v>
      </c>
    </row>
    <row r="55" spans="1:9">
      <c r="A55" s="277" t="s">
        <v>643</v>
      </c>
      <c r="B55" s="277" t="s">
        <v>657</v>
      </c>
      <c r="C55" s="272">
        <v>24.4</v>
      </c>
      <c r="D55" s="279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7"/>
      <c r="L3" s="285" t="s">
        <v>58</v>
      </c>
      <c r="M3" s="287"/>
      <c r="R3" s="1"/>
    </row>
    <row r="4" spans="1:18">
      <c r="A4" s="234"/>
      <c r="B4" s="234"/>
      <c r="C4" s="234"/>
      <c r="D4" s="234"/>
      <c r="I4" s="285" t="s">
        <v>59</v>
      </c>
      <c r="J4" s="287"/>
      <c r="L4" s="285" t="s">
        <v>60</v>
      </c>
      <c r="M4" s="287"/>
    </row>
    <row r="5" spans="1:18">
      <c r="A5" s="234"/>
      <c r="B5" s="284" t="s">
        <v>60</v>
      </c>
      <c r="C5" s="282"/>
      <c r="D5" s="234"/>
      <c r="F5" s="285" t="s">
        <v>59</v>
      </c>
      <c r="G5" s="287"/>
    </row>
    <row r="6" spans="1:18">
      <c r="A6" s="237" t="s">
        <v>43</v>
      </c>
      <c r="B6" s="280" t="s">
        <v>40</v>
      </c>
      <c r="C6" s="280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7"/>
      <c r="L3" s="285" t="s">
        <v>58</v>
      </c>
      <c r="M3" s="287"/>
    </row>
    <row r="4" spans="1:18">
      <c r="A4" s="234"/>
      <c r="B4" s="234"/>
      <c r="C4" s="234"/>
      <c r="D4" s="234"/>
      <c r="I4" s="285" t="s">
        <v>59</v>
      </c>
      <c r="J4" s="287"/>
      <c r="L4" s="285" t="s">
        <v>60</v>
      </c>
      <c r="M4" s="287"/>
    </row>
    <row r="5" spans="1:18">
      <c r="A5" s="234"/>
      <c r="B5" s="284" t="s">
        <v>60</v>
      </c>
      <c r="C5" s="284"/>
      <c r="D5" s="237"/>
      <c r="F5" s="285" t="s">
        <v>59</v>
      </c>
      <c r="G5" s="285"/>
    </row>
    <row r="6" spans="1:18">
      <c r="A6" s="237" t="s">
        <v>43</v>
      </c>
      <c r="B6" s="280" t="s">
        <v>40</v>
      </c>
      <c r="C6" s="280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v>0</v>
      </c>
      <c r="F7">
        <f t="shared" ref="F7:F42" si="0">B7-D7</f>
        <v>-0.10875</v>
      </c>
      <c r="G7">
        <f t="shared" ref="G7:G42" si="1">C7-D7</f>
        <v>-6.25E-2</v>
      </c>
      <c r="I7" t="s">
        <v>65</v>
      </c>
      <c r="J7" s="40">
        <f>INTERCEPT(F7:F42,G7:G42)</f>
        <v>1.5920502618598321E-2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v>0</v>
      </c>
      <c r="F8">
        <f t="shared" si="0"/>
        <v>-3.3509999999999998E-2</v>
      </c>
      <c r="G8">
        <f t="shared" si="1"/>
        <v>-2.29E-2</v>
      </c>
      <c r="I8" t="s">
        <v>68</v>
      </c>
      <c r="J8" s="40">
        <f>SLOPE(F7:F42,G7:G42)</f>
        <v>1.9182902417238019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>
        <f t="shared" si="0"/>
        <v>6.8329999999999988E-2</v>
      </c>
      <c r="G9">
        <f t="shared" si="1"/>
        <v>3.0599999999999999E-2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>
        <f t="shared" si="0"/>
        <v>-0.16955000000000001</v>
      </c>
      <c r="G10">
        <f t="shared" si="1"/>
        <v>-9.4600000000000017E-2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>
        <f t="shared" si="0"/>
        <v>4.1099999999999991E-3</v>
      </c>
      <c r="G11">
        <f t="shared" si="1"/>
        <v>-3.4000000000000007E-3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>
        <f t="shared" si="0"/>
        <v>-0.14921999999999996</v>
      </c>
      <c r="G12">
        <f t="shared" si="1"/>
        <v>-8.4399999999999989E-2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>
        <f t="shared" si="0"/>
        <v>0.19334999999999999</v>
      </c>
      <c r="G13">
        <f t="shared" si="1"/>
        <v>9.5700000000000007E-2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>
        <f t="shared" si="0"/>
        <v>-5.8019999999999995E-2</v>
      </c>
      <c r="G14">
        <f t="shared" si="1"/>
        <v>-3.7699999999999997E-2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>
        <f t="shared" si="0"/>
        <v>-0.16404000000000002</v>
      </c>
      <c r="G15">
        <f t="shared" si="1"/>
        <v>-9.35E-2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v>2.3E-3</v>
      </c>
      <c r="F16">
        <f t="shared" si="0"/>
        <v>0.16314000000000001</v>
      </c>
      <c r="G16">
        <f t="shared" si="1"/>
        <v>7.8300000000000008E-2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>
        <f t="shared" si="0"/>
        <v>0.1031</v>
      </c>
      <c r="G17">
        <f t="shared" si="1"/>
        <v>4.6100000000000002E-2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>
        <f t="shared" si="0"/>
        <v>-0.10551999999999999</v>
      </c>
      <c r="G18">
        <f t="shared" si="1"/>
        <v>-6.4100000000000004E-2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>
        <f t="shared" si="0"/>
        <v>0.14280999999999999</v>
      </c>
      <c r="G19">
        <f t="shared" si="1"/>
        <v>6.6399999999999987E-2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>
        <f t="shared" si="0"/>
        <v>-3.2749999999999994E-2</v>
      </c>
      <c r="G20">
        <f t="shared" si="1"/>
        <v>-2.5899999999999999E-2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>
        <f t="shared" si="0"/>
        <v>6.452999999999999E-2</v>
      </c>
      <c r="G21">
        <f t="shared" si="1"/>
        <v>2.5099999999999997E-2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>
        <f t="shared" si="0"/>
        <v>2.8239999999999998E-2</v>
      </c>
      <c r="G22">
        <f t="shared" si="1"/>
        <v>6.0999999999999995E-3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>
        <f t="shared" si="0"/>
        <v>2.349E-2</v>
      </c>
      <c r="G23">
        <f t="shared" si="1"/>
        <v>3.4999999999999996E-3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>
        <f t="shared" si="0"/>
        <v>0.14052999999999999</v>
      </c>
      <c r="G24">
        <f t="shared" si="1"/>
        <v>6.4699999999999994E-2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>
        <f t="shared" si="0"/>
        <v>7.954E-2</v>
      </c>
      <c r="G25">
        <f t="shared" si="1"/>
        <v>3.2100000000000004E-2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>
        <f t="shared" si="0"/>
        <v>-2.6859999999999998E-2</v>
      </c>
      <c r="G26">
        <f t="shared" si="1"/>
        <v>-2.3900000000000001E-2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>
        <f t="shared" si="0"/>
        <v>-8.138999999999999E-2</v>
      </c>
      <c r="G27">
        <f t="shared" si="1"/>
        <v>-5.2400000000000002E-2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>
        <f t="shared" si="0"/>
        <v>-4.1489999999999992E-2</v>
      </c>
      <c r="G28">
        <f t="shared" si="1"/>
        <v>-3.1800000000000002E-2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>
        <f t="shared" si="0"/>
        <v>0.18612999999999999</v>
      </c>
      <c r="G29">
        <f t="shared" si="1"/>
        <v>8.829999999999999E-2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>
        <f t="shared" si="0"/>
        <v>0.11069999999999999</v>
      </c>
      <c r="G30">
        <f t="shared" si="1"/>
        <v>4.87E-2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>
        <f t="shared" si="0"/>
        <v>3.2230000000000002E-2</v>
      </c>
      <c r="G31">
        <f t="shared" si="1"/>
        <v>7.0000000000000001E-3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>
        <f t="shared" si="0"/>
        <v>0.11431000000000001</v>
      </c>
      <c r="G32">
        <f t="shared" si="1"/>
        <v>5.0700000000000002E-2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>
        <f t="shared" si="0"/>
        <v>7.1940000000000004E-2</v>
      </c>
      <c r="G33">
        <f t="shared" si="1"/>
        <v>2.8300000000000006E-2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>
        <f t="shared" si="0"/>
        <v>-6.9799999999999987E-2</v>
      </c>
      <c r="G34">
        <f t="shared" si="1"/>
        <v>-4.6700000000000005E-2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>
        <f t="shared" si="0"/>
        <v>0.10081999999999999</v>
      </c>
      <c r="G35">
        <f t="shared" si="1"/>
        <v>4.3400000000000001E-2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>
        <f t="shared" si="0"/>
        <v>7.042000000000001E-2</v>
      </c>
      <c r="G36">
        <f t="shared" si="1"/>
        <v>2.7700000000000002E-2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>
        <f t="shared" si="0"/>
        <v>4.2109999999999995E-2</v>
      </c>
      <c r="G37">
        <f t="shared" si="1"/>
        <v>1.2399999999999998E-2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>
        <f t="shared" si="0"/>
        <v>4.9709999999999997E-2</v>
      </c>
      <c r="G38">
        <f t="shared" si="1"/>
        <v>1.61E-2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>
        <f t="shared" si="0"/>
        <v>5.0659999999999997E-2</v>
      </c>
      <c r="G39">
        <f t="shared" si="1"/>
        <v>1.7400000000000002E-2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>
        <f t="shared" si="0"/>
        <v>-1.0199999999999979E-3</v>
      </c>
      <c r="G40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E15" sqref="E15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873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7"/>
      <c r="D1" s="287"/>
      <c r="I1" s="285"/>
      <c r="J1" s="287"/>
      <c r="K1" s="287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8" t="s">
        <v>26</v>
      </c>
      <c r="F4" s="287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7"/>
      <c r="I2" s="287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7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7"/>
      <c r="D1" s="287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7"/>
      <c r="D5" s="287"/>
    </row>
    <row r="6" spans="1:10">
      <c r="F6" s="285"/>
      <c r="G6" s="287"/>
      <c r="H6" s="287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7"/>
      <c r="D13" s="287"/>
      <c r="H13" s="285" t="s">
        <v>196</v>
      </c>
      <c r="I13" s="287"/>
      <c r="J13" s="287"/>
    </row>
    <row r="14" spans="1:10">
      <c r="B14" s="288" t="s">
        <v>197</v>
      </c>
      <c r="C14" s="287"/>
      <c r="D14" s="287"/>
      <c r="H14" s="288" t="s">
        <v>197</v>
      </c>
      <c r="I14" s="287"/>
      <c r="J14" s="287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7"/>
      <c r="F3" s="285" t="s">
        <v>59</v>
      </c>
      <c r="G3" s="287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7"/>
      <c r="P1" s="287"/>
      <c r="Q1" s="287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8" t="s">
        <v>221</v>
      </c>
      <c r="U6" s="287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B1:F1"/>
    <mergeCell ref="X1:Y1"/>
    <mergeCell ref="T64:V64"/>
    <mergeCell ref="H1:L1"/>
    <mergeCell ref="N1:R1"/>
    <mergeCell ref="T1:V1"/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8" t="s">
        <v>59</v>
      </c>
      <c r="F2" s="287"/>
      <c r="G2" s="287"/>
      <c r="H2" s="287"/>
      <c r="I2" s="287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8" t="s">
        <v>156</v>
      </c>
      <c r="C1" s="287"/>
      <c r="D1" s="287"/>
      <c r="E1" s="287"/>
      <c r="F1" s="287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8" t="s">
        <v>156</v>
      </c>
      <c r="C1" s="287"/>
      <c r="D1" s="287"/>
      <c r="E1" s="287"/>
      <c r="F1" s="287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8" t="s">
        <v>156</v>
      </c>
      <c r="C1" s="287"/>
      <c r="D1" s="287"/>
      <c r="E1" s="287"/>
      <c r="F1" s="287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7"/>
      <c r="D1" s="287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7"/>
      <c r="D5" s="287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7"/>
      <c r="D19" s="287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7"/>
      <c r="D1" s="287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7"/>
      <c r="D5" s="287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8" t="s">
        <v>197</v>
      </c>
      <c r="C13" s="287"/>
      <c r="D13" s="287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2025-10-08T14:47:47Z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