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3B422E6A-8789-42FB-A033-3EA84FF641A8}" xr6:coauthVersionLast="47" xr6:coauthVersionMax="47" xr10:uidLastSave="{00000000-0000-0000-0000-000000000000}"/>
  <bookViews>
    <workbookView xWindow="-57720" yWindow="-120" windowWidth="29040" windowHeight="15720" tabRatio="799" activeTab="1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Reg_Google" sheetId="11" r:id="rId12"/>
    <sheet name="7-Reg5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I3" i="13"/>
  <c r="G3" i="13" s="1"/>
  <c r="J3" i="13"/>
  <c r="K3" i="13"/>
  <c r="I4" i="13"/>
  <c r="J4" i="13"/>
  <c r="K4" i="13"/>
  <c r="G4" i="13"/>
  <c r="I5" i="13"/>
  <c r="J5" i="13"/>
  <c r="K5" i="13"/>
  <c r="G5" i="13"/>
  <c r="I6" i="13"/>
  <c r="G6" i="13" s="1"/>
  <c r="J6" i="13"/>
  <c r="K6" i="13"/>
  <c r="I7" i="13"/>
  <c r="J7" i="13"/>
  <c r="K7" i="13"/>
  <c r="I8" i="13"/>
  <c r="J8" i="13"/>
  <c r="K8" i="13"/>
  <c r="I9" i="13"/>
  <c r="J9" i="13"/>
  <c r="K9" i="13"/>
  <c r="I10" i="13"/>
  <c r="J10" i="13"/>
  <c r="K10" i="13"/>
  <c r="G10" i="13"/>
  <c r="I11" i="13"/>
  <c r="G11" i="13" s="1"/>
  <c r="J11" i="13"/>
  <c r="K11" i="13"/>
  <c r="I12" i="13"/>
  <c r="J12" i="13"/>
  <c r="K12" i="13"/>
  <c r="G12" i="13"/>
  <c r="I13" i="13"/>
  <c r="J13" i="13"/>
  <c r="K13" i="13"/>
  <c r="G13" i="13"/>
  <c r="I14" i="13"/>
  <c r="G14" i="13" s="1"/>
  <c r="J14" i="13"/>
  <c r="K14" i="13"/>
  <c r="I15" i="13"/>
  <c r="J15" i="13"/>
  <c r="K15" i="13"/>
  <c r="G15" i="13"/>
  <c r="I16" i="13"/>
  <c r="J16" i="13"/>
  <c r="K16" i="13"/>
  <c r="G16" i="13"/>
  <c r="I17" i="13"/>
  <c r="G17" i="13" s="1"/>
  <c r="J17" i="13"/>
  <c r="K17" i="13"/>
  <c r="I18" i="13"/>
  <c r="J18" i="13"/>
  <c r="K18" i="13"/>
  <c r="I19" i="13"/>
  <c r="J19" i="13"/>
  <c r="K19" i="13"/>
  <c r="I20" i="13"/>
  <c r="G20" i="13" s="1"/>
  <c r="J20" i="13"/>
  <c r="K20" i="13"/>
  <c r="I21" i="13"/>
  <c r="J21" i="13"/>
  <c r="G21" i="13" s="1"/>
  <c r="K21" i="13"/>
  <c r="I22" i="13"/>
  <c r="G22" i="13" s="1"/>
  <c r="J22" i="13"/>
  <c r="K22" i="13"/>
  <c r="I23" i="13"/>
  <c r="J23" i="13"/>
  <c r="K23" i="13"/>
  <c r="G23" i="13"/>
  <c r="I24" i="13"/>
  <c r="J24" i="13"/>
  <c r="K24" i="13"/>
  <c r="G24" i="13"/>
  <c r="I25" i="13"/>
  <c r="G25" i="13" s="1"/>
  <c r="J25" i="13"/>
  <c r="K25" i="13"/>
  <c r="I26" i="13"/>
  <c r="G26" i="13" s="1"/>
  <c r="J26" i="13"/>
  <c r="K26" i="13"/>
  <c r="I27" i="13"/>
  <c r="J27" i="13"/>
  <c r="K27" i="13"/>
  <c r="G27" i="13"/>
  <c r="I28" i="13"/>
  <c r="G28" i="13" s="1"/>
  <c r="J28" i="13"/>
  <c r="K28" i="13"/>
  <c r="I29" i="13"/>
  <c r="J29" i="13"/>
  <c r="K29" i="13"/>
  <c r="I30" i="13"/>
  <c r="J30" i="13"/>
  <c r="G30" i="13" s="1"/>
  <c r="K30" i="13"/>
  <c r="I31" i="13"/>
  <c r="G31" i="13" s="1"/>
  <c r="J31" i="13"/>
  <c r="K31" i="13"/>
  <c r="I32" i="13"/>
  <c r="J32" i="13"/>
  <c r="K32" i="13"/>
  <c r="G32" i="13"/>
  <c r="I33" i="13"/>
  <c r="G33" i="13" s="1"/>
  <c r="J33" i="13"/>
  <c r="K33" i="13"/>
  <c r="I34" i="13"/>
  <c r="J34" i="13"/>
  <c r="K34" i="13"/>
  <c r="G34" i="13"/>
  <c r="I35" i="13"/>
  <c r="J35" i="13"/>
  <c r="K35" i="13"/>
  <c r="G35" i="13"/>
  <c r="I36" i="13"/>
  <c r="G36" i="13" s="1"/>
  <c r="J36" i="13"/>
  <c r="K36" i="13"/>
  <c r="I37" i="13"/>
  <c r="G37" i="13" s="1"/>
  <c r="J37" i="13"/>
  <c r="K37" i="13"/>
  <c r="I38" i="13"/>
  <c r="J38" i="13"/>
  <c r="G38" i="13" s="1"/>
  <c r="K38" i="13"/>
  <c r="I39" i="13"/>
  <c r="J39" i="13"/>
  <c r="K39" i="13"/>
  <c r="I40" i="13"/>
  <c r="J40" i="13"/>
  <c r="K40" i="13"/>
  <c r="I41" i="13"/>
  <c r="J41" i="13"/>
  <c r="K41" i="13"/>
  <c r="I42" i="13"/>
  <c r="G42" i="13" s="1"/>
  <c r="J42" i="13"/>
  <c r="K42" i="13"/>
  <c r="I43" i="13"/>
  <c r="J43" i="13"/>
  <c r="K43" i="13"/>
  <c r="G43" i="13"/>
  <c r="I44" i="13"/>
  <c r="J44" i="13"/>
  <c r="K44" i="13"/>
  <c r="G44" i="13"/>
  <c r="I45" i="13"/>
  <c r="J45" i="13"/>
  <c r="K45" i="13"/>
  <c r="G45" i="13"/>
  <c r="I46" i="13"/>
  <c r="J46" i="13"/>
  <c r="K46" i="13"/>
  <c r="G46" i="13"/>
  <c r="I47" i="13"/>
  <c r="G47" i="13" s="1"/>
  <c r="J47" i="13"/>
  <c r="K47" i="13"/>
  <c r="I48" i="13"/>
  <c r="G48" i="13" s="1"/>
  <c r="J48" i="13"/>
  <c r="K48" i="13"/>
  <c r="I49" i="13"/>
  <c r="G49" i="13" s="1"/>
  <c r="J49" i="13"/>
  <c r="K49" i="13"/>
  <c r="I50" i="13"/>
  <c r="J50" i="13"/>
  <c r="K50" i="13"/>
  <c r="I51" i="13"/>
  <c r="G51" i="13" s="1"/>
  <c r="J51" i="13"/>
  <c r="K51" i="13"/>
  <c r="I52" i="13"/>
  <c r="J52" i="13"/>
  <c r="K52" i="13"/>
  <c r="I53" i="13"/>
  <c r="G53" i="13" s="1"/>
  <c r="J53" i="13"/>
  <c r="K53" i="13"/>
  <c r="I54" i="13"/>
  <c r="J54" i="13"/>
  <c r="K54" i="13"/>
  <c r="G54" i="13"/>
  <c r="I55" i="13"/>
  <c r="J55" i="13"/>
  <c r="K55" i="13"/>
  <c r="G55" i="13"/>
  <c r="I56" i="13"/>
  <c r="J56" i="13"/>
  <c r="K56" i="13"/>
  <c r="G56" i="13"/>
  <c r="I57" i="13"/>
  <c r="J57" i="13"/>
  <c r="K57" i="13"/>
  <c r="G57" i="13"/>
  <c r="I58" i="13"/>
  <c r="G58" i="13" s="1"/>
  <c r="J58" i="13"/>
  <c r="K58" i="13"/>
  <c r="I59" i="13"/>
  <c r="G59" i="13" s="1"/>
  <c r="J59" i="13"/>
  <c r="K59" i="13"/>
  <c r="I60" i="13"/>
  <c r="G60" i="13" s="1"/>
  <c r="J60" i="13"/>
  <c r="K60" i="13"/>
  <c r="I61" i="13"/>
  <c r="G61" i="13" s="1"/>
  <c r="J61" i="13"/>
  <c r="K61" i="13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G29" i="13"/>
  <c r="C31" i="21"/>
  <c r="D10" i="3"/>
  <c r="J4" i="8"/>
  <c r="G32" i="12"/>
  <c r="G60" i="12"/>
  <c r="F60" i="12"/>
  <c r="G41" i="13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G40" i="13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G52" i="13"/>
  <c r="G9" i="13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G39" i="13"/>
  <c r="G8" i="13"/>
  <c r="N24" i="13" s="1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G7" i="13"/>
  <c r="N23" i="13" s="1"/>
  <c r="H26" i="14"/>
  <c r="I46" i="17"/>
  <c r="I47" i="17"/>
  <c r="L60" i="25"/>
  <c r="N60" i="25" s="1"/>
  <c r="G50" i="13"/>
  <c r="G19" i="13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G18" i="13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N22" i="13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<sst xmlns="http://schemas.openxmlformats.org/spreadsheetml/2006/main" count="2938" uniqueCount="1286">
  <si>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</si>
  <si>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</si>
  <si>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</si>
  <si>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</si>
  <si>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</si>
  <si>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</si>
  <si>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</si>
  <si>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</si>
  <si>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</si>
  <si>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</si>
  <si>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</si>
  <si>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</si>
  <si>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</si>
  <si>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</si>
  <si>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</si>
  <si>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</si>
  <si>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</si>
  <si>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</si>
  <si>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</si>
  <si>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</si>
  <si>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</si>
  <si>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</si>
  <si>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</si>
  <si>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</si>
  <si>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</si>
  <si>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</si>
  <si>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</si>
  <si>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</si>
  <si>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</si>
  <si>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</si>
  <si>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</si>
  <si>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</si>
  <si>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</si>
  <si>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</si>
  <si>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</si>
  <si>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</si>
  <si>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</si>
  <si>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</si>
  <si>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</si>
  <si>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</si>
  <si>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</si>
  <si>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</si>
  <si>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</si>
  <si>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</si>
  <si>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</si>
  <si>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</si>
  <si>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</si>
  <si>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</si>
  <si>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</si>
  <si>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</si>
  <si>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</si>
  <si>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</si>
  <si>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</si>
  <si>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</si>
  <si>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</si>
  <si>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</si>
  <si>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</si>
  <si>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</si>
  <si>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</si>
  <si>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</si>
  <si>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</si>
  <si>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</si>
  <si>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</si>
  <si>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</si>
  <si>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</si>
  <si>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</si>
  <si>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</si>
  <si>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</si>
  <si>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</si>
  <si>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</si>
  <si>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</si>
  <si>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</si>
  <si>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</si>
  <si>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</si>
  <si>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</si>
  <si>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</si>
  <si>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</si>
  <si>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</si>
  <si>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</si>
  <si>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</si>
  <si>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</si>
  <si>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</si>
  <si>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</si>
  <si>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</si>
  <si>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</si>
  <si>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</si>
  <si>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</si>
  <si>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residual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</si>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</sst>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3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310</v>
      </c>
      <c r="D3" t="s">
        <v>216</v>
      </c>
      <c r="E3" t="s">
        <v>259</v>
      </c>
      <c r="G3" t="s">
        <v>1279</v>
      </c>
    </row>
    <row r="4" spans="1:8">
      <c r="B4" t="s">
        <v>1273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1274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1275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1276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1277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1278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1280</v>
      </c>
    </row>
    <row r="12" spans="1:8">
      <c r="G12">
        <f>1*C11+1*D11</f>
        <v>0.14089999999999997</v>
      </c>
      <c r="H12" t="s">
        <v>1281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1270</v>
      </c>
    </row>
    <row r="2" spans="1:5">
      <c r="B2" t="s">
        <v>1267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1268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1269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1222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A24" sqref="A24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258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98</v>
      </c>
      <c r="C1" s="195"/>
      <c r="E1" s="195" t="s">
        <v>97</v>
      </c>
      <c r="F1" s="195"/>
      <c r="G1" s="3"/>
      <c r="H1" s="3"/>
      <c r="I1" s="192" t="s">
        <v>203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1285</v>
      </c>
      <c r="F2" s="4" t="s">
        <v>349</v>
      </c>
      <c r="G2" s="4"/>
      <c r="H2" s="3" t="s">
        <v>1282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1284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1283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96</v>
      </c>
      <c r="J1" s="194"/>
      <c r="L1" s="195" t="s">
        <v>96</v>
      </c>
      <c r="M1" s="194"/>
      <c r="R1" s="1"/>
    </row>
    <row r="2" spans="1:18">
      <c r="I2" s="195" t="s">
        <v>97</v>
      </c>
      <c r="J2" s="194"/>
      <c r="L2" s="195" t="s">
        <v>98</v>
      </c>
      <c r="M2" s="194"/>
    </row>
    <row r="3" spans="1:18">
      <c r="B3" s="195" t="s">
        <v>98</v>
      </c>
      <c r="C3" s="194"/>
      <c r="F3" s="195" t="s">
        <v>97</v>
      </c>
      <c r="G3" s="194"/>
    </row>
    <row r="4" spans="1:18">
      <c r="A4" t="s">
        <v>77</v>
      </c>
      <c r="B4" s="61" t="s">
        <v>99</v>
      </c>
      <c r="C4" s="61" t="s">
        <v>100</v>
      </c>
      <c r="D4" s="1" t="s">
        <v>101</v>
      </c>
      <c r="F4" s="61" t="s">
        <v>99</v>
      </c>
      <c r="G4" s="61" t="s">
        <v>100</v>
      </c>
    </row>
    <row r="5" spans="1:18">
      <c r="A5" t="s">
        <v>102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103</v>
      </c>
      <c r="J5" s="42">
        <f>INTERCEPT(F5:F63,G5:G63)</f>
        <v>-1.4111624862225943E-2</v>
      </c>
      <c r="L5" t="s">
        <v>104</v>
      </c>
      <c r="M5" s="42">
        <f>INTERCEPT(B5:B63,C5:C63)</f>
        <v>-1.449346208681945E-2</v>
      </c>
    </row>
    <row r="6" spans="1:18">
      <c r="A6" t="s">
        <v>105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106</v>
      </c>
      <c r="J6" s="42">
        <f>SLOPE(F5:F63,G5:G63)</f>
        <v>1.0545481749419288</v>
      </c>
      <c r="L6" t="s">
        <v>107</v>
      </c>
      <c r="M6" s="42">
        <f>SLOPE(B5:B63,C5:C63)</f>
        <v>1.0545481749419288</v>
      </c>
    </row>
    <row r="7" spans="1:18">
      <c r="A7" t="s">
        <v>108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109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110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111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112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113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114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115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116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117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118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119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120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121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122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123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124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125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126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127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128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129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130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131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132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133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134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135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136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137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138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139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140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141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142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143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144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145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146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147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148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149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150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151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152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153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154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155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156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157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158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159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160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161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162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163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164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tabSelected="1" workbookViewId="0">
      <selection activeCell="N16" sqref="N16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90</v>
      </c>
      <c r="C1" t="s">
        <v>91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92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93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94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95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5" t="s">
        <v>98</v>
      </c>
      <c r="C1" s="194"/>
      <c r="D1" s="194"/>
      <c r="I1" s="195" t="s">
        <v>97</v>
      </c>
      <c r="J1" s="194"/>
      <c r="K1" s="194"/>
    </row>
    <row r="2" spans="1:18">
      <c r="B2" t="s">
        <v>90</v>
      </c>
      <c r="C2" t="s">
        <v>91</v>
      </c>
      <c r="D2" t="s">
        <v>165</v>
      </c>
      <c r="E2" t="s">
        <v>101</v>
      </c>
      <c r="G2" t="s">
        <v>87</v>
      </c>
      <c r="I2" t="s">
        <v>90</v>
      </c>
      <c r="J2" t="s">
        <v>91</v>
      </c>
      <c r="K2" t="s">
        <v>165</v>
      </c>
      <c r="M2" t="s">
        <v>166</v>
      </c>
    </row>
    <row r="3" spans="1:18" ht="15.75" customHeight="1" thickBot="1">
      <c r="A3" s="46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5" t="s">
        <v>167</v>
      </c>
      <c r="N4" s="25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168</v>
      </c>
      <c r="N5">
        <v>0.70558859380727101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169</v>
      </c>
      <c r="N6">
        <v>0.49785526371092209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170</v>
      </c>
      <c r="N7">
        <v>0.4799215231291693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171</v>
      </c>
      <c r="N8">
        <v>4.6493052519721717E-2</v>
      </c>
    </row>
    <row r="9" spans="1:18" ht="15.75" customHeight="1" thickBot="1">
      <c r="A9" s="46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3" t="s">
        <v>172</v>
      </c>
      <c r="N9" s="23">
        <v>59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46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173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4"/>
      <c r="N12" s="24" t="s">
        <v>174</v>
      </c>
      <c r="O12" s="24" t="s">
        <v>175</v>
      </c>
      <c r="P12" s="24" t="s">
        <v>176</v>
      </c>
      <c r="Q12" s="24" t="s">
        <v>177</v>
      </c>
      <c r="R12" s="24" t="s">
        <v>178</v>
      </c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179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180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46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3" t="s">
        <v>20</v>
      </c>
      <c r="N15" s="23">
        <v>58</v>
      </c>
      <c r="O15" s="23">
        <v>0.24106559618699849</v>
      </c>
      <c r="P15" s="23"/>
      <c r="Q15" s="23"/>
      <c r="R15" s="23"/>
    </row>
    <row r="16" spans="1:18" ht="15.75" customHeight="1" thickBot="1">
      <c r="A16" s="46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4"/>
      <c r="N17" s="24" t="s">
        <v>181</v>
      </c>
      <c r="O17" s="24" t="s">
        <v>171</v>
      </c>
      <c r="P17" s="24" t="s">
        <v>182</v>
      </c>
      <c r="Q17" s="24" t="s">
        <v>183</v>
      </c>
      <c r="R17" s="24" t="s">
        <v>184</v>
      </c>
      <c r="S17" s="24" t="s">
        <v>185</v>
      </c>
      <c r="T17" s="24" t="s">
        <v>186</v>
      </c>
      <c r="U17" s="24" t="s">
        <v>187</v>
      </c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188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189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46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3" t="s">
        <v>190</v>
      </c>
      <c r="N20" s="23">
        <v>0.1144618369467115</v>
      </c>
      <c r="O20" s="23">
        <v>7.3312743789774426E-2</v>
      </c>
      <c r="P20" s="23">
        <v>1.5612815866629239</v>
      </c>
      <c r="Q20" s="23">
        <v>0.12409137302030521</v>
      </c>
      <c r="R20" s="23">
        <v>-3.2401236623426172E-2</v>
      </c>
      <c r="S20" s="23">
        <v>0.26132491051684908</v>
      </c>
      <c r="T20" s="23">
        <v>-3.2401236623426172E-2</v>
      </c>
      <c r="U20" s="23">
        <v>0.26132491051684908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191</v>
      </c>
      <c r="N22">
        <f>AVERAGE(G3:G61)</f>
        <v>2.1169506825479681E-18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192</v>
      </c>
      <c r="N23">
        <f>COVAR(G3:G61,J3:J61)</f>
        <v>3.7763312956910367E-19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193</v>
      </c>
      <c r="N24">
        <f>COVAR(G3:G61,K3:K61)</f>
        <v>8.8941330759827815E-19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46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46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46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46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46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46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46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46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46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46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46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46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46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194</v>
      </c>
      <c r="D1" t="s">
        <v>195</v>
      </c>
      <c r="E1" t="s">
        <v>196</v>
      </c>
      <c r="F1" t="s">
        <v>197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198</v>
      </c>
      <c r="J3" t="s">
        <v>199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200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201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200</v>
      </c>
      <c r="B1" s="34"/>
      <c r="J1" s="33"/>
      <c r="K1" s="33"/>
      <c r="L1" s="33"/>
    </row>
    <row r="2" spans="1:12">
      <c r="B2" s="36" t="s">
        <v>99</v>
      </c>
      <c r="C2" s="36" t="s">
        <v>202</v>
      </c>
      <c r="D2" s="36" t="s">
        <v>194</v>
      </c>
      <c r="I2" s="35"/>
    </row>
    <row r="3" spans="1:12">
      <c r="A3" s="36" t="s">
        <v>99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202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194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99</v>
      </c>
      <c r="C7" s="33" t="s">
        <v>202</v>
      </c>
      <c r="D7" s="33" t="s">
        <v>194</v>
      </c>
      <c r="E7" s="33" t="s">
        <v>203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204</v>
      </c>
      <c r="B11" s="39"/>
      <c r="I11" s="35"/>
    </row>
    <row r="12" spans="1:12" ht="15.75" customHeight="1">
      <c r="A12" s="40" t="s">
        <v>45</v>
      </c>
      <c r="B12" s="40" t="s">
        <v>205</v>
      </c>
      <c r="C12" s="40" t="s">
        <v>206</v>
      </c>
      <c r="D12" s="40" t="s">
        <v>207</v>
      </c>
      <c r="E12" s="40" t="s">
        <v>37</v>
      </c>
      <c r="F12" s="40" t="s">
        <v>208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209</v>
      </c>
    </row>
    <row r="26" spans="1:7" ht="15.75" customHeight="1">
      <c r="A26" s="40" t="s">
        <v>45</v>
      </c>
      <c r="B26" s="40" t="s">
        <v>205</v>
      </c>
      <c r="C26" s="40" t="s">
        <v>206</v>
      </c>
      <c r="D26" s="40" t="s">
        <v>207</v>
      </c>
      <c r="E26" s="40" t="s">
        <v>37</v>
      </c>
      <c r="F26" s="40" t="s">
        <v>208</v>
      </c>
      <c r="G26" s="40" t="s">
        <v>210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211</v>
      </c>
    </row>
    <row r="41" spans="1:7" ht="15.75" customHeight="1">
      <c r="A41" s="40" t="s">
        <v>45</v>
      </c>
      <c r="B41" s="40" t="s">
        <v>205</v>
      </c>
      <c r="C41" s="40" t="s">
        <v>206</v>
      </c>
      <c r="D41" s="40" t="s">
        <v>207</v>
      </c>
      <c r="E41" s="40" t="s">
        <v>37</v>
      </c>
      <c r="F41" s="40" t="s">
        <v>212</v>
      </c>
      <c r="G41" s="40" t="s">
        <v>213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88</v>
      </c>
      <c r="F44" s="22" t="s">
        <v>89</v>
      </c>
    </row>
    <row r="45" spans="1:7">
      <c r="D45" s="22" t="s">
        <v>214</v>
      </c>
      <c r="E45" s="22">
        <f>0</f>
        <v>0</v>
      </c>
      <c r="F45" s="41">
        <f>E8</f>
        <v>1.5E-3</v>
      </c>
    </row>
    <row r="46" spans="1:7">
      <c r="D46" s="22" t="s">
        <v>215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216</v>
      </c>
      <c r="C3" t="s">
        <v>217</v>
      </c>
      <c r="D3" t="s">
        <v>218</v>
      </c>
      <c r="E3" t="s">
        <v>219</v>
      </c>
      <c r="F3" t="s">
        <v>203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220</v>
      </c>
    </row>
    <row r="7" spans="1:6">
      <c r="B7" t="s">
        <v>216</v>
      </c>
      <c r="C7" t="s">
        <v>217</v>
      </c>
      <c r="D7" t="s">
        <v>218</v>
      </c>
      <c r="E7" t="s">
        <v>219</v>
      </c>
    </row>
    <row r="8" spans="1:6">
      <c r="A8" t="s">
        <v>216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217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218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219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221</v>
      </c>
      <c r="B16">
        <f>SQRT(B15)</f>
        <v>0.28887580275679142</v>
      </c>
    </row>
    <row r="17" spans="1:3">
      <c r="A17" t="s">
        <v>213</v>
      </c>
      <c r="B17">
        <f>(B14-0.01)/B16</f>
        <v>0.66810867105858551</v>
      </c>
    </row>
    <row r="19" spans="1:3">
      <c r="B19" t="s">
        <v>222</v>
      </c>
    </row>
    <row r="20" spans="1:3">
      <c r="A20" t="s">
        <v>216</v>
      </c>
      <c r="B20">
        <f>B13</f>
        <v>1</v>
      </c>
      <c r="C20">
        <f>B20/(1+$C$13)</f>
        <v>0.49501147778198873</v>
      </c>
    </row>
    <row r="21" spans="1:3">
      <c r="A21" t="s">
        <v>223</v>
      </c>
      <c r="B21">
        <f>C13</f>
        <v>1.0201551779783511</v>
      </c>
      <c r="C21">
        <f>B21/(1+$C$13)</f>
        <v>0.50498852221801127</v>
      </c>
    </row>
    <row r="22" spans="1:3">
      <c r="A22" t="s">
        <v>224</v>
      </c>
      <c r="B22">
        <f>D13</f>
        <v>0.1386915190257931</v>
      </c>
      <c r="C22">
        <f>B22/(1+$C$13)</f>
        <v>6.8653893788786655E-2</v>
      </c>
    </row>
    <row r="23" spans="1:3">
      <c r="A23" t="s">
        <v>225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101</v>
      </c>
      <c r="B1" s="1">
        <v>2E-3</v>
      </c>
      <c r="F1" s="196" t="s">
        <v>97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226</v>
      </c>
      <c r="H2" s="65"/>
      <c r="I2" s="65" t="s">
        <v>226</v>
      </c>
      <c r="J2" s="1"/>
      <c r="P2" s="1"/>
      <c r="Q2" s="1"/>
    </row>
    <row r="3" spans="1:17">
      <c r="B3" s="195" t="s">
        <v>98</v>
      </c>
      <c r="C3" s="194"/>
      <c r="D3" s="194"/>
      <c r="E3" s="3"/>
      <c r="F3" s="67"/>
      <c r="G3" s="66" t="s">
        <v>227</v>
      </c>
      <c r="H3" s="66"/>
      <c r="I3" s="66" t="s">
        <v>228</v>
      </c>
      <c r="J3" s="3"/>
      <c r="P3" s="3"/>
      <c r="Q3" s="3"/>
    </row>
    <row r="4" spans="1:17" ht="26.25" customHeight="1">
      <c r="B4" s="1" t="s">
        <v>45</v>
      </c>
      <c r="C4" s="1" t="s">
        <v>227</v>
      </c>
      <c r="D4" s="1" t="s">
        <v>228</v>
      </c>
      <c r="E4" s="1"/>
      <c r="F4" s="68" t="s">
        <v>229</v>
      </c>
      <c r="G4" s="69" t="s">
        <v>230</v>
      </c>
      <c r="H4" s="68" t="s">
        <v>228</v>
      </c>
      <c r="I4" s="69" t="s">
        <v>231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227</v>
      </c>
      <c r="D42" s="44" t="s">
        <v>228</v>
      </c>
      <c r="E42" s="1"/>
      <c r="F42" s="43" t="s">
        <v>232</v>
      </c>
      <c r="G42" s="48">
        <v>0.01</v>
      </c>
      <c r="H42" s="43" t="s">
        <v>232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233</v>
      </c>
      <c r="G43" s="18">
        <f>AVERAGE(G5:G40)</f>
        <v>1.3474327654200001E-2</v>
      </c>
      <c r="H43" s="3" t="s">
        <v>233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234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234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213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213</v>
      </c>
      <c r="G45" s="174">
        <f>(G43)/G44</f>
        <v>0.28673782523857272</v>
      </c>
      <c r="H45" s="43" t="s">
        <v>213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235</v>
      </c>
      <c r="G46" s="60">
        <f>INTERCEPT(F5:F40,G5:G40)</f>
        <v>9.0417546984485463E-3</v>
      </c>
      <c r="H46" s="70" t="s">
        <v>235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236</v>
      </c>
      <c r="G47" s="176">
        <f>SLOPE(F5:F40,G5:G40)</f>
        <v>-0.67602551401585109</v>
      </c>
      <c r="H47" s="177" t="s">
        <v>236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237</v>
      </c>
      <c r="C1" s="194"/>
      <c r="D1" s="194"/>
    </row>
    <row r="2" spans="1:10">
      <c r="B2" s="1" t="s">
        <v>238</v>
      </c>
      <c r="C2" s="1" t="s">
        <v>239</v>
      </c>
      <c r="D2" s="1" t="s">
        <v>240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200</v>
      </c>
      <c r="C5" s="194"/>
      <c r="D5" s="194"/>
    </row>
    <row r="6" spans="1:10">
      <c r="F6" s="195"/>
      <c r="G6" s="194"/>
      <c r="H6" s="194"/>
    </row>
    <row r="7" spans="1:10">
      <c r="B7" s="1" t="s">
        <v>238</v>
      </c>
      <c r="C7" s="1" t="s">
        <v>239</v>
      </c>
      <c r="D7" s="1" t="s">
        <v>240</v>
      </c>
      <c r="F7" s="1"/>
      <c r="G7" s="1"/>
      <c r="H7" s="1"/>
    </row>
    <row r="8" spans="1:10">
      <c r="A8" s="1" t="s">
        <v>238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239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240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241</v>
      </c>
      <c r="C13" s="194"/>
      <c r="D13" s="194"/>
      <c r="H13" s="195" t="s">
        <v>242</v>
      </c>
      <c r="I13" s="194"/>
      <c r="J13" s="194"/>
    </row>
    <row r="14" spans="1:10">
      <c r="B14" s="193" t="s">
        <v>243</v>
      </c>
      <c r="C14" s="194"/>
      <c r="D14" s="194"/>
      <c r="H14" s="193" t="s">
        <v>243</v>
      </c>
      <c r="I14" s="194"/>
      <c r="J14" s="194"/>
    </row>
    <row r="15" spans="1:10">
      <c r="B15" s="1" t="s">
        <v>238</v>
      </c>
      <c r="C15" s="1" t="s">
        <v>239</v>
      </c>
      <c r="D15" s="1" t="s">
        <v>240</v>
      </c>
      <c r="F15" s="1"/>
      <c r="H15" s="1" t="s">
        <v>238</v>
      </c>
      <c r="I15" s="1" t="s">
        <v>239</v>
      </c>
      <c r="J15" s="1" t="s">
        <v>240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244</v>
      </c>
      <c r="C18" t="s">
        <v>245</v>
      </c>
      <c r="D18" t="s">
        <v>37</v>
      </c>
      <c r="E18" t="s">
        <v>246</v>
      </c>
      <c r="H18" t="s">
        <v>244</v>
      </c>
      <c r="I18" t="s">
        <v>245</v>
      </c>
      <c r="J18" t="s">
        <v>37</v>
      </c>
      <c r="K18" t="s">
        <v>246</v>
      </c>
    </row>
    <row r="19" spans="1:11">
      <c r="A19" t="s">
        <v>247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247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248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248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249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249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250</v>
      </c>
      <c r="B23">
        <f>SUMPRODUCT(MMULT(B16:D16,B8:D10),B16:D16)</f>
        <v>1.4152000000000001E-2</v>
      </c>
      <c r="G23" t="s">
        <v>250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213</v>
      </c>
      <c r="B25">
        <f>(B24-0.01)/SQRT(B23)</f>
        <v>1.2693109813750256</v>
      </c>
      <c r="G25" t="s">
        <v>213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251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252</v>
      </c>
      <c r="L3" t="s">
        <v>253</v>
      </c>
    </row>
    <row r="4" spans="1:16">
      <c r="B4" s="195" t="s">
        <v>98</v>
      </c>
      <c r="C4" s="194"/>
      <c r="E4" s="1" t="s">
        <v>254</v>
      </c>
      <c r="G4" s="1" t="s">
        <v>255</v>
      </c>
      <c r="H4" s="1" t="s">
        <v>45</v>
      </c>
      <c r="I4" s="1" t="s">
        <v>45</v>
      </c>
      <c r="K4" s="1" t="s">
        <v>256</v>
      </c>
      <c r="L4" s="1" t="s">
        <v>256</v>
      </c>
      <c r="N4" s="1" t="s">
        <v>257</v>
      </c>
    </row>
    <row r="5" spans="1:16">
      <c r="A5" s="1" t="s">
        <v>258</v>
      </c>
      <c r="B5" s="1" t="s">
        <v>255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106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259</v>
      </c>
      <c r="H1" s="52"/>
    </row>
    <row r="2" spans="2:5004" ht="26.25" customHeight="1">
      <c r="B2" s="50" t="s">
        <v>260</v>
      </c>
      <c r="G2" s="44" t="s">
        <v>34</v>
      </c>
      <c r="H2" s="54" t="s">
        <v>35</v>
      </c>
      <c r="M2" t="s">
        <v>261</v>
      </c>
    </row>
    <row r="3" spans="2:5004" ht="26.25" customHeight="1">
      <c r="B3" s="50" t="s">
        <v>262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221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263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264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212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259</v>
      </c>
      <c r="H1" s="52"/>
    </row>
    <row r="2" spans="2:5004" ht="26.25" customHeight="1">
      <c r="B2" s="50" t="s">
        <v>265</v>
      </c>
      <c r="G2" s="53" t="s">
        <v>34</v>
      </c>
      <c r="H2" s="54" t="s">
        <v>35</v>
      </c>
    </row>
    <row r="3" spans="2:5004" ht="26.25" customHeight="1">
      <c r="B3" s="50" t="s">
        <v>262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266</v>
      </c>
      <c r="C4" s="1" t="s">
        <v>263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264</v>
      </c>
      <c r="C31" s="14">
        <f>AVERAGE(C10:C29)</f>
        <v>0.11231850000000135</v>
      </c>
    </row>
    <row r="32" spans="2:5004">
      <c r="B32" t="s">
        <v>212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258</v>
      </c>
      <c r="B1" s="7" t="s">
        <v>267</v>
      </c>
      <c r="C1" s="7" t="s">
        <v>268</v>
      </c>
    </row>
    <row r="2" spans="1:9">
      <c r="A2" s="190">
        <v>43860</v>
      </c>
      <c r="B2">
        <v>5.0843903694797889E-2</v>
      </c>
      <c r="C2">
        <v>1.9800000000000002E-2</v>
      </c>
      <c r="E2" t="s">
        <v>269</v>
      </c>
      <c r="F2" t="s">
        <v>270</v>
      </c>
      <c r="G2" s="4" t="s">
        <v>81</v>
      </c>
      <c r="H2" t="s">
        <v>271</v>
      </c>
      <c r="I2" t="s">
        <v>272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98</v>
      </c>
      <c r="C3" s="194"/>
      <c r="F3" s="195" t="s">
        <v>97</v>
      </c>
      <c r="G3" s="194"/>
    </row>
    <row r="4" spans="1:18">
      <c r="A4" t="s">
        <v>77</v>
      </c>
      <c r="B4" s="61" t="s">
        <v>99</v>
      </c>
      <c r="C4" s="61" t="s">
        <v>100</v>
      </c>
      <c r="D4" s="1" t="s">
        <v>101</v>
      </c>
      <c r="F4" s="61" t="s">
        <v>99</v>
      </c>
      <c r="G4" s="61" t="s">
        <v>100</v>
      </c>
    </row>
    <row r="5" spans="1:18">
      <c r="A5" t="s">
        <v>102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166</v>
      </c>
    </row>
    <row r="6" spans="1:18" ht="15.75" customHeight="1" thickBot="1">
      <c r="A6" t="s">
        <v>105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108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167</v>
      </c>
      <c r="K7" s="25"/>
    </row>
    <row r="8" spans="1:18">
      <c r="A8" t="s">
        <v>109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168</v>
      </c>
      <c r="K8">
        <v>0.699141442456367</v>
      </c>
    </row>
    <row r="9" spans="1:18">
      <c r="A9" t="s">
        <v>110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169</v>
      </c>
      <c r="K9">
        <v>0.48879875655996952</v>
      </c>
    </row>
    <row r="10" spans="1:18">
      <c r="A10" t="s">
        <v>111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170</v>
      </c>
      <c r="K10">
        <v>0.47983031369260049</v>
      </c>
    </row>
    <row r="11" spans="1:18">
      <c r="A11" t="s">
        <v>112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171</v>
      </c>
      <c r="K11">
        <v>5.082403213542204E-2</v>
      </c>
    </row>
    <row r="12" spans="1:18" ht="15.75" customHeight="1" thickBot="1">
      <c r="A12" t="s">
        <v>113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172</v>
      </c>
      <c r="K12" s="23">
        <v>59</v>
      </c>
    </row>
    <row r="13" spans="1:18">
      <c r="A13" t="s">
        <v>114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115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173</v>
      </c>
    </row>
    <row r="15" spans="1:18">
      <c r="A15" t="s">
        <v>116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174</v>
      </c>
      <c r="L15" s="24" t="s">
        <v>175</v>
      </c>
      <c r="M15" s="24" t="s">
        <v>176</v>
      </c>
      <c r="N15" s="24" t="s">
        <v>177</v>
      </c>
      <c r="O15" s="24" t="s">
        <v>178</v>
      </c>
    </row>
    <row r="16" spans="1:18">
      <c r="A16" t="s">
        <v>117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179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118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180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119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120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121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181</v>
      </c>
      <c r="L20" s="24" t="s">
        <v>171</v>
      </c>
      <c r="M20" s="24" t="s">
        <v>182</v>
      </c>
      <c r="N20" s="24" t="s">
        <v>183</v>
      </c>
      <c r="O20" s="24" t="s">
        <v>184</v>
      </c>
      <c r="P20" s="24" t="s">
        <v>185</v>
      </c>
      <c r="Q20" s="26"/>
      <c r="R20" s="26"/>
    </row>
    <row r="21" spans="1:18">
      <c r="A21" t="s">
        <v>122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188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123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189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124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125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126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127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128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129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130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131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132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133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134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135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136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137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138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139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140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141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142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143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144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145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146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147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148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149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150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151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152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153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154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155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156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157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158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159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160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161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162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163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164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200</v>
      </c>
      <c r="C2" s="194"/>
    </row>
    <row r="3" spans="1:4">
      <c r="B3" s="4" t="s">
        <v>273</v>
      </c>
      <c r="C3" s="4" t="s">
        <v>274</v>
      </c>
    </row>
    <row r="4" spans="1:4">
      <c r="A4" s="74" t="s">
        <v>273</v>
      </c>
      <c r="B4" s="180">
        <v>0.04</v>
      </c>
      <c r="C4" s="180">
        <v>0.02</v>
      </c>
    </row>
    <row r="5" spans="1:4">
      <c r="A5" s="74" t="s">
        <v>274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275</v>
      </c>
      <c r="B8" s="43" t="s">
        <v>273</v>
      </c>
      <c r="C8" s="43" t="s">
        <v>274</v>
      </c>
      <c r="D8" s="44" t="s">
        <v>101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276</v>
      </c>
      <c r="B10" s="4">
        <v>550</v>
      </c>
      <c r="C10" s="4">
        <v>200</v>
      </c>
    </row>
    <row r="11" spans="1:4">
      <c r="A11" t="s">
        <v>277</v>
      </c>
      <c r="B11" s="4">
        <v>10</v>
      </c>
      <c r="C11" s="4">
        <v>5</v>
      </c>
    </row>
    <row r="12" spans="1:4">
      <c r="A12" t="s">
        <v>278</v>
      </c>
      <c r="B12" s="4">
        <f>B11*B10</f>
        <v>5500</v>
      </c>
      <c r="C12" s="4">
        <f>C11*C10</f>
        <v>1000</v>
      </c>
    </row>
    <row r="13" spans="1:4">
      <c r="A13" s="47" t="s">
        <v>279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280</v>
      </c>
      <c r="B14" s="77" t="s">
        <v>273</v>
      </c>
      <c r="C14" s="77" t="s">
        <v>274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221</v>
      </c>
      <c r="B18">
        <f>SQRT(B17)</f>
        <v>0.1901137836221917</v>
      </c>
    </row>
    <row r="19" spans="1:4">
      <c r="A19" t="s">
        <v>213</v>
      </c>
      <c r="B19">
        <f>(B16-D9)/B18</f>
        <v>0.78421935706790602</v>
      </c>
    </row>
    <row r="20" spans="1:4">
      <c r="A20" t="s">
        <v>281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245</v>
      </c>
      <c r="B21">
        <f>B20/B17</f>
        <v>0.93902438803890798</v>
      </c>
      <c r="C21">
        <f>C20/B17</f>
        <v>1.1402439059382545</v>
      </c>
    </row>
    <row r="22" spans="1:4">
      <c r="A22" s="47" t="s">
        <v>103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282</v>
      </c>
      <c r="B23" s="77" t="s">
        <v>273</v>
      </c>
      <c r="C23" s="77" t="s">
        <v>274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221</v>
      </c>
      <c r="B27">
        <f>SQRT(B26)</f>
        <v>0.18967427701443004</v>
      </c>
    </row>
    <row r="28" spans="1:4">
      <c r="A28" t="s">
        <v>213</v>
      </c>
      <c r="B28">
        <f>(B25-0.01)/B27</f>
        <v>0.76244067931458381</v>
      </c>
    </row>
    <row r="29" spans="1:4">
      <c r="A29" t="s">
        <v>281</v>
      </c>
      <c r="B29">
        <f>SUMPRODUCT(B24:C24,B4:C4)</f>
        <v>3.692307692307692E-2</v>
      </c>
      <c r="C29">
        <f>SUMPRODUCT(B24:C24,B5:C5)</f>
        <v>3.0769230769230771E-2</v>
      </c>
      <c r="D29" t="s">
        <v>283</v>
      </c>
    </row>
    <row r="30" spans="1:4">
      <c r="A30" t="s">
        <v>245</v>
      </c>
      <c r="B30">
        <f>B29/B26</f>
        <v>1.0263157894736841</v>
      </c>
      <c r="C30">
        <f>C29/B26</f>
        <v>0.85526315789473695</v>
      </c>
    </row>
    <row r="31" spans="1:4">
      <c r="A31" s="47" t="s">
        <v>103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97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284</v>
      </c>
      <c r="N2" s="4" t="s">
        <v>284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200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285</v>
      </c>
      <c r="G4" t="s">
        <v>286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285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286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287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285</v>
      </c>
      <c r="G8" t="s">
        <v>286</v>
      </c>
      <c r="H8" t="s">
        <v>101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288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289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290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291</v>
      </c>
      <c r="F12" t="s">
        <v>292</v>
      </c>
      <c r="G12" t="s">
        <v>37</v>
      </c>
      <c r="H12" t="s">
        <v>54</v>
      </c>
      <c r="I12" t="s">
        <v>293</v>
      </c>
      <c r="J12" t="s">
        <v>213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97</v>
      </c>
      <c r="Q1" s="194"/>
      <c r="R1" s="194"/>
      <c r="S1" s="194"/>
      <c r="T1" s="194"/>
    </row>
    <row r="2" spans="1:30" ht="15" customHeight="1">
      <c r="B2" s="4" t="s">
        <v>285</v>
      </c>
      <c r="C2" s="4" t="s">
        <v>286</v>
      </c>
      <c r="D2" s="4"/>
      <c r="E2" s="7" t="s">
        <v>267</v>
      </c>
      <c r="N2" s="4" t="s">
        <v>294</v>
      </c>
      <c r="P2" s="4" t="s">
        <v>295</v>
      </c>
      <c r="Q2" s="4"/>
      <c r="R2" s="4" t="s">
        <v>8</v>
      </c>
      <c r="S2" s="4" t="s">
        <v>285</v>
      </c>
      <c r="T2" s="4" t="s">
        <v>286</v>
      </c>
      <c r="V2" t="s">
        <v>235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200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285</v>
      </c>
      <c r="I4" t="s">
        <v>286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285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296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286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166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285</v>
      </c>
      <c r="I8" t="s">
        <v>286</v>
      </c>
      <c r="J8" t="s">
        <v>101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181</v>
      </c>
      <c r="X9" s="24" t="s">
        <v>171</v>
      </c>
      <c r="Y9" s="24" t="s">
        <v>182</v>
      </c>
      <c r="Z9" s="24" t="s">
        <v>183</v>
      </c>
      <c r="AA9" s="24" t="s">
        <v>184</v>
      </c>
      <c r="AB9" s="24" t="s">
        <v>185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188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290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189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291</v>
      </c>
      <c r="H12" t="s">
        <v>292</v>
      </c>
      <c r="I12" t="s">
        <v>37</v>
      </c>
      <c r="J12" t="s">
        <v>54</v>
      </c>
      <c r="K12" t="s">
        <v>293</v>
      </c>
      <c r="L12" t="s">
        <v>213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190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97</v>
      </c>
      <c r="S1" s="194"/>
      <c r="T1" s="194"/>
      <c r="U1" s="194"/>
    </row>
    <row r="2" spans="1:31">
      <c r="B2" t="s">
        <v>100</v>
      </c>
      <c r="C2" t="s">
        <v>297</v>
      </c>
      <c r="D2" t="s">
        <v>298</v>
      </c>
      <c r="E2" t="s">
        <v>267</v>
      </c>
      <c r="H2" t="s">
        <v>200</v>
      </c>
      <c r="P2" t="s">
        <v>284</v>
      </c>
      <c r="R2" t="s">
        <v>299</v>
      </c>
      <c r="S2" t="s">
        <v>300</v>
      </c>
      <c r="T2" t="s">
        <v>301</v>
      </c>
      <c r="U2" t="s">
        <v>302</v>
      </c>
      <c r="W2" t="s">
        <v>303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100</v>
      </c>
      <c r="I3" t="s">
        <v>297</v>
      </c>
      <c r="J3" t="s">
        <v>304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100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297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304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181</v>
      </c>
      <c r="Y6" s="171" t="s">
        <v>171</v>
      </c>
      <c r="Z6" s="171" t="s">
        <v>182</v>
      </c>
      <c r="AA6" s="171" t="s">
        <v>183</v>
      </c>
      <c r="AB6" s="171" t="s">
        <v>184</v>
      </c>
      <c r="AC6" s="171" t="s">
        <v>185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188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237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189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100</v>
      </c>
      <c r="I9" t="s">
        <v>297</v>
      </c>
      <c r="J9" t="s">
        <v>304</v>
      </c>
      <c r="K9" t="s">
        <v>203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190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305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100</v>
      </c>
      <c r="I14" t="s">
        <v>297</v>
      </c>
      <c r="J14" t="s">
        <v>304</v>
      </c>
      <c r="K14" t="s">
        <v>37</v>
      </c>
      <c r="L14" t="s">
        <v>54</v>
      </c>
      <c r="M14" t="s">
        <v>76</v>
      </c>
      <c r="N14" t="s">
        <v>213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306</v>
      </c>
      <c r="H18" t="s">
        <v>100</v>
      </c>
      <c r="I18" t="s">
        <v>307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100</v>
      </c>
      <c r="C2" t="s">
        <v>302</v>
      </c>
      <c r="D2" t="s">
        <v>267</v>
      </c>
      <c r="G2" t="s">
        <v>200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100</v>
      </c>
      <c r="H3" t="s">
        <v>308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100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308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237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100</v>
      </c>
      <c r="H8" t="s">
        <v>308</v>
      </c>
      <c r="I8" t="s">
        <v>203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305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100</v>
      </c>
      <c r="H12" t="s">
        <v>308</v>
      </c>
      <c r="I12" t="s">
        <v>37</v>
      </c>
      <c r="J12" t="s">
        <v>293</v>
      </c>
      <c r="K12" t="s">
        <v>213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306</v>
      </c>
      <c r="G16" t="s">
        <v>100</v>
      </c>
      <c r="H16" t="s">
        <v>307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309</v>
      </c>
      <c r="F1" t="s">
        <v>200</v>
      </c>
      <c r="K1" t="s">
        <v>310</v>
      </c>
      <c r="L1" t="s">
        <v>311</v>
      </c>
      <c r="N1" t="s">
        <v>312</v>
      </c>
    </row>
    <row r="2" spans="1:27" ht="15.75" customHeight="1" thickBot="1">
      <c r="B2" s="4" t="s">
        <v>313</v>
      </c>
      <c r="C2" s="4" t="s">
        <v>314</v>
      </c>
      <c r="D2" s="4" t="s">
        <v>315</v>
      </c>
      <c r="E2" s="4"/>
      <c r="G2" t="s">
        <v>313</v>
      </c>
      <c r="H2" t="s">
        <v>314</v>
      </c>
      <c r="K2" t="s">
        <v>263</v>
      </c>
      <c r="L2" t="s">
        <v>263</v>
      </c>
      <c r="P2" t="s">
        <v>316</v>
      </c>
      <c r="Q2" t="s">
        <v>314</v>
      </c>
      <c r="S2" t="s">
        <v>317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313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181</v>
      </c>
      <c r="U3" s="24" t="s">
        <v>171</v>
      </c>
      <c r="V3" s="24" t="s">
        <v>182</v>
      </c>
      <c r="W3" s="24" t="s">
        <v>183</v>
      </c>
      <c r="X3" s="24" t="s">
        <v>184</v>
      </c>
      <c r="Y3" s="24" t="s">
        <v>185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314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188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189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313</v>
      </c>
      <c r="H6" t="s">
        <v>314</v>
      </c>
      <c r="I6" t="s">
        <v>203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190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318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319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313</v>
      </c>
      <c r="H11" t="s">
        <v>314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293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213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200</v>
      </c>
    </row>
    <row r="2" spans="1:15">
      <c r="B2" t="s">
        <v>320</v>
      </c>
      <c r="C2" t="s">
        <v>314</v>
      </c>
      <c r="D2" t="s">
        <v>321</v>
      </c>
      <c r="E2" t="s">
        <v>322</v>
      </c>
      <c r="F2" t="s">
        <v>323</v>
      </c>
      <c r="J2" t="s">
        <v>313</v>
      </c>
      <c r="K2" t="s">
        <v>314</v>
      </c>
      <c r="L2" t="s">
        <v>321</v>
      </c>
      <c r="M2" t="s">
        <v>322</v>
      </c>
      <c r="N2" t="s">
        <v>323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313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314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321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322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323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324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313</v>
      </c>
      <c r="K10" t="s">
        <v>314</v>
      </c>
      <c r="L10" t="s">
        <v>321</v>
      </c>
      <c r="M10" t="s">
        <v>322</v>
      </c>
      <c r="N10" t="s">
        <v>323</v>
      </c>
      <c r="O10" t="s">
        <v>203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325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313</v>
      </c>
      <c r="K14" t="s">
        <v>314</v>
      </c>
      <c r="L14" t="s">
        <v>321</v>
      </c>
      <c r="M14" t="s">
        <v>322</v>
      </c>
      <c r="N14" t="s">
        <v>323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326</v>
      </c>
      <c r="K17" t="s">
        <v>327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233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328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213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313</v>
      </c>
      <c r="K23" t="s">
        <v>327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213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329</v>
      </c>
    </row>
    <row r="2" spans="1:23">
      <c r="L2" t="s">
        <v>330</v>
      </c>
      <c r="M2" t="s">
        <v>314</v>
      </c>
      <c r="N2" t="s">
        <v>321</v>
      </c>
      <c r="O2" t="s">
        <v>322</v>
      </c>
      <c r="P2" t="s">
        <v>323</v>
      </c>
    </row>
    <row r="3" spans="1:23">
      <c r="G3" t="s">
        <v>203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97</v>
      </c>
      <c r="L5" s="194"/>
    </row>
    <row r="6" spans="1:23" ht="15.75" customHeight="1" thickBot="1">
      <c r="B6" t="s">
        <v>320</v>
      </c>
      <c r="C6" t="s">
        <v>331</v>
      </c>
      <c r="D6" t="s">
        <v>314</v>
      </c>
      <c r="E6" t="s">
        <v>321</v>
      </c>
      <c r="F6" t="s">
        <v>322</v>
      </c>
      <c r="G6" t="s">
        <v>323</v>
      </c>
      <c r="I6" t="s">
        <v>332</v>
      </c>
      <c r="K6" t="s">
        <v>332</v>
      </c>
      <c r="L6" t="s">
        <v>333</v>
      </c>
      <c r="N6" t="s">
        <v>166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181</v>
      </c>
      <c r="P7" s="24" t="s">
        <v>171</v>
      </c>
      <c r="Q7" s="24" t="s">
        <v>182</v>
      </c>
      <c r="R7" s="24" t="s">
        <v>183</v>
      </c>
      <c r="S7" s="24" t="s">
        <v>184</v>
      </c>
      <c r="T7" s="24" t="s">
        <v>185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188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189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190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334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335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336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337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97</v>
      </c>
      <c r="N5" s="194"/>
    </row>
    <row r="6" spans="1:25" ht="15.75" customHeight="1" thickBot="1">
      <c r="B6" t="s">
        <v>320</v>
      </c>
      <c r="C6" t="s">
        <v>331</v>
      </c>
      <c r="D6" t="s">
        <v>314</v>
      </c>
      <c r="E6" t="s">
        <v>321</v>
      </c>
      <c r="F6" t="s">
        <v>322</v>
      </c>
      <c r="G6" t="s">
        <v>323</v>
      </c>
      <c r="J6" t="s">
        <v>338</v>
      </c>
      <c r="K6" t="s">
        <v>332</v>
      </c>
      <c r="M6" t="s">
        <v>332</v>
      </c>
      <c r="P6" t="s">
        <v>166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181</v>
      </c>
      <c r="R7" s="24" t="s">
        <v>171</v>
      </c>
      <c r="S7" s="24" t="s">
        <v>182</v>
      </c>
      <c r="T7" s="24" t="s">
        <v>183</v>
      </c>
      <c r="U7" s="24" t="s">
        <v>184</v>
      </c>
      <c r="V7" s="24" t="s">
        <v>185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188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189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190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334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335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336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339</v>
      </c>
      <c r="J1" s="194"/>
    </row>
    <row r="2" spans="1:17">
      <c r="I2" s="1" t="s">
        <v>340</v>
      </c>
      <c r="J2" s="1" t="s">
        <v>341</v>
      </c>
      <c r="K2" s="1" t="s">
        <v>342</v>
      </c>
      <c r="L2" s="1" t="s">
        <v>343</v>
      </c>
    </row>
    <row r="3" spans="1:17">
      <c r="H3" s="1" t="s">
        <v>104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107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97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341</v>
      </c>
      <c r="D8" s="3" t="s">
        <v>342</v>
      </c>
      <c r="E8" s="3" t="s">
        <v>344</v>
      </c>
      <c r="F8" s="3"/>
      <c r="H8" s="195" t="s">
        <v>345</v>
      </c>
      <c r="I8" s="194"/>
      <c r="J8" s="194"/>
      <c r="K8" s="194"/>
      <c r="N8" s="1" t="s">
        <v>340</v>
      </c>
      <c r="O8" s="1" t="s">
        <v>346</v>
      </c>
      <c r="P8" s="1" t="s">
        <v>347</v>
      </c>
      <c r="Q8" s="1" t="s">
        <v>344</v>
      </c>
    </row>
    <row r="9" spans="1:17">
      <c r="A9" s="1" t="s">
        <v>258</v>
      </c>
      <c r="B9" s="1" t="s">
        <v>348</v>
      </c>
      <c r="C9" s="3" t="s">
        <v>349</v>
      </c>
      <c r="D9" s="3" t="s">
        <v>349</v>
      </c>
      <c r="E9" s="3" t="s">
        <v>349</v>
      </c>
      <c r="F9" s="3" t="s">
        <v>350</v>
      </c>
      <c r="H9" s="1" t="s">
        <v>340</v>
      </c>
      <c r="I9" s="3" t="s">
        <v>341</v>
      </c>
      <c r="J9" s="3" t="s">
        <v>342</v>
      </c>
      <c r="K9" s="3" t="s">
        <v>344</v>
      </c>
      <c r="M9" s="1" t="s">
        <v>351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352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353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354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355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339</v>
      </c>
      <c r="L1" s="194"/>
      <c r="M1" s="194"/>
    </row>
    <row r="2" spans="1:24">
      <c r="K2" s="1" t="s">
        <v>104</v>
      </c>
      <c r="L2" s="1" t="s">
        <v>356</v>
      </c>
      <c r="M2" s="1" t="s">
        <v>357</v>
      </c>
      <c r="N2" s="1" t="s">
        <v>358</v>
      </c>
    </row>
    <row r="3" spans="1:24">
      <c r="J3" s="1" t="s">
        <v>340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341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342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97</v>
      </c>
      <c r="C6" s="194"/>
      <c r="D6" s="194"/>
      <c r="E6" s="194"/>
      <c r="F6" s="1"/>
      <c r="G6" s="1"/>
      <c r="H6" s="1"/>
      <c r="I6" s="1"/>
      <c r="J6" s="1" t="s">
        <v>344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359</v>
      </c>
      <c r="D7" s="194"/>
      <c r="E7" s="194"/>
      <c r="F7" s="195" t="s">
        <v>360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361</v>
      </c>
      <c r="G8" s="194"/>
      <c r="H8" s="194"/>
      <c r="I8" s="1"/>
      <c r="K8" s="195" t="s">
        <v>86</v>
      </c>
      <c r="L8" s="194"/>
      <c r="M8" s="194"/>
      <c r="Q8" s="1" t="s">
        <v>340</v>
      </c>
      <c r="R8" s="1" t="s">
        <v>346</v>
      </c>
      <c r="S8" s="1" t="s">
        <v>347</v>
      </c>
      <c r="T8" s="1" t="s">
        <v>344</v>
      </c>
    </row>
    <row r="9" spans="1:24">
      <c r="A9" s="1" t="s">
        <v>258</v>
      </c>
      <c r="B9" s="1" t="s">
        <v>340</v>
      </c>
      <c r="C9" s="3" t="s">
        <v>341</v>
      </c>
      <c r="D9" s="3" t="s">
        <v>342</v>
      </c>
      <c r="E9" s="3" t="s">
        <v>344</v>
      </c>
      <c r="F9" s="3" t="s">
        <v>350</v>
      </c>
      <c r="G9" s="3" t="s">
        <v>314</v>
      </c>
      <c r="H9" s="3" t="s">
        <v>321</v>
      </c>
      <c r="I9" s="1"/>
      <c r="K9" s="1" t="s">
        <v>340</v>
      </c>
      <c r="L9" s="1" t="s">
        <v>341</v>
      </c>
      <c r="M9" s="1" t="s">
        <v>342</v>
      </c>
      <c r="N9" s="3" t="s">
        <v>344</v>
      </c>
      <c r="P9" s="1" t="s">
        <v>351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354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352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355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353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340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181</v>
      </c>
      <c r="R15" s="24" t="s">
        <v>171</v>
      </c>
      <c r="S15" s="24" t="s">
        <v>182</v>
      </c>
      <c r="T15" s="24" t="s">
        <v>183</v>
      </c>
      <c r="U15" s="24" t="s">
        <v>184</v>
      </c>
      <c r="V15" s="24" t="s">
        <v>185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188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189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190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334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362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181</v>
      </c>
      <c r="R22" s="24" t="s">
        <v>171</v>
      </c>
      <c r="S22" s="24" t="s">
        <v>182</v>
      </c>
      <c r="T22" s="24" t="s">
        <v>183</v>
      </c>
      <c r="U22" s="24" t="s">
        <v>184</v>
      </c>
      <c r="V22" s="24" t="s">
        <v>185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188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189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190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334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363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181</v>
      </c>
      <c r="R29" s="24" t="s">
        <v>171</v>
      </c>
      <c r="S29" s="24" t="s">
        <v>182</v>
      </c>
      <c r="T29" s="24" t="s">
        <v>183</v>
      </c>
      <c r="U29" s="24" t="s">
        <v>184</v>
      </c>
      <c r="V29" s="24" t="s">
        <v>185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188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189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190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334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364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181</v>
      </c>
      <c r="R36" s="24" t="s">
        <v>171</v>
      </c>
      <c r="S36" s="24" t="s">
        <v>182</v>
      </c>
      <c r="T36" s="24" t="s">
        <v>183</v>
      </c>
      <c r="U36" s="24" t="s">
        <v>184</v>
      </c>
      <c r="V36" s="24" t="s">
        <v>185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188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189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190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334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97</v>
      </c>
      <c r="R1" s="194"/>
      <c r="S1" s="194"/>
    </row>
    <row r="2" spans="1:29">
      <c r="A2" t="s">
        <v>258</v>
      </c>
      <c r="B2" t="s">
        <v>365</v>
      </c>
      <c r="C2" t="s">
        <v>366</v>
      </c>
      <c r="D2" t="s">
        <v>367</v>
      </c>
      <c r="H2" t="s">
        <v>365</v>
      </c>
      <c r="I2" t="s">
        <v>366</v>
      </c>
      <c r="J2" t="s">
        <v>367</v>
      </c>
      <c r="P2" t="s">
        <v>258</v>
      </c>
      <c r="Q2" t="s">
        <v>365</v>
      </c>
      <c r="R2" t="s">
        <v>366</v>
      </c>
      <c r="S2" t="s">
        <v>367</v>
      </c>
    </row>
    <row r="3" spans="1:29" ht="15.75" customHeight="1" thickBot="1">
      <c r="A3" t="s">
        <v>368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368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369</v>
      </c>
    </row>
    <row r="4" spans="1:29">
      <c r="A4" t="s">
        <v>370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370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181</v>
      </c>
      <c r="W4" s="24" t="s">
        <v>171</v>
      </c>
      <c r="X4" s="24" t="s">
        <v>182</v>
      </c>
      <c r="Y4" s="24" t="s">
        <v>183</v>
      </c>
      <c r="Z4" s="24" t="s">
        <v>184</v>
      </c>
      <c r="AA4" s="24" t="s">
        <v>185</v>
      </c>
      <c r="AB4" s="26"/>
      <c r="AC4" s="26"/>
    </row>
    <row r="5" spans="1:29">
      <c r="A5" t="s">
        <v>371</v>
      </c>
      <c r="B5">
        <v>-1.2999999999999999E-2</v>
      </c>
      <c r="C5">
        <v>-3.1399999999999997E-2</v>
      </c>
      <c r="D5">
        <v>-2.7799999999999998E-2</v>
      </c>
      <c r="P5" t="s">
        <v>371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188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372</v>
      </c>
      <c r="B6">
        <v>2.8199999999999999E-2</v>
      </c>
      <c r="C6">
        <v>1.89E-2</v>
      </c>
      <c r="D6">
        <v>7.4000000000000003E-3</v>
      </c>
      <c r="H6" s="14"/>
      <c r="P6" t="s">
        <v>372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189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373</v>
      </c>
      <c r="B7">
        <v>-5.7999999999999996E-3</v>
      </c>
      <c r="C7">
        <v>6.9999999999999999E-4</v>
      </c>
      <c r="D7">
        <v>-6.3E-3</v>
      </c>
      <c r="H7" t="s">
        <v>100</v>
      </c>
      <c r="I7" t="s">
        <v>366</v>
      </c>
      <c r="J7" t="s">
        <v>367</v>
      </c>
      <c r="K7" t="s">
        <v>37</v>
      </c>
      <c r="L7" t="s">
        <v>212</v>
      </c>
      <c r="M7" t="s">
        <v>213</v>
      </c>
      <c r="P7" t="s">
        <v>373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374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374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375</v>
      </c>
      <c r="B9">
        <v>2.5399999999999999E-2</v>
      </c>
      <c r="C9">
        <v>9.7999999999999997E-3</v>
      </c>
      <c r="D9">
        <v>2.8899999999999999E-2</v>
      </c>
      <c r="P9" t="s">
        <v>375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376</v>
      </c>
      <c r="B10">
        <v>1.7999999999999999E-2</v>
      </c>
      <c r="C10">
        <v>1.77E-2</v>
      </c>
      <c r="D10">
        <v>1.3100000000000001E-2</v>
      </c>
      <c r="P10" t="s">
        <v>376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377</v>
      </c>
      <c r="B11">
        <v>1.72E-2</v>
      </c>
      <c r="C11">
        <v>5.4000000000000003E-3</v>
      </c>
      <c r="D11">
        <v>9.4999999999999998E-3</v>
      </c>
      <c r="H11" t="s">
        <v>200</v>
      </c>
      <c r="P11" t="s">
        <v>377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378</v>
      </c>
    </row>
    <row r="12" spans="1:29">
      <c r="A12" t="s">
        <v>379</v>
      </c>
      <c r="B12">
        <v>3.8999999999999998E-3</v>
      </c>
      <c r="C12">
        <v>-5.6999999999999898E-3</v>
      </c>
      <c r="D12">
        <v>2.35E-2</v>
      </c>
      <c r="H12" t="s">
        <v>365</v>
      </c>
      <c r="I12" t="s">
        <v>366</v>
      </c>
      <c r="J12" t="s">
        <v>367</v>
      </c>
      <c r="P12" t="s">
        <v>379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181</v>
      </c>
      <c r="W12" s="24" t="s">
        <v>171</v>
      </c>
      <c r="X12" s="24" t="s">
        <v>182</v>
      </c>
      <c r="Y12" s="24" t="s">
        <v>183</v>
      </c>
      <c r="Z12" s="24" t="s">
        <v>184</v>
      </c>
      <c r="AA12" s="24" t="s">
        <v>185</v>
      </c>
      <c r="AB12" s="26"/>
      <c r="AC12" s="26"/>
    </row>
    <row r="13" spans="1:29">
      <c r="A13" t="s">
        <v>380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380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188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381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381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189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382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382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383</v>
      </c>
      <c r="B16">
        <v>-1.1599999999999999E-2</v>
      </c>
      <c r="C16">
        <v>-1.35E-2</v>
      </c>
      <c r="D16">
        <v>-9.7000000000000003E-3</v>
      </c>
      <c r="P16" t="s">
        <v>383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384</v>
      </c>
      <c r="B17">
        <v>2.9700000000000001E-2</v>
      </c>
      <c r="C17">
        <v>5.7699999999999897E-2</v>
      </c>
      <c r="D17">
        <v>1.54E-2</v>
      </c>
      <c r="P17" t="s">
        <v>384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385</v>
      </c>
      <c r="B18">
        <v>8.7999999999999901E-3</v>
      </c>
      <c r="C18">
        <v>1.54E-2</v>
      </c>
      <c r="D18">
        <v>0.01</v>
      </c>
      <c r="P18" t="s">
        <v>385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386</v>
      </c>
      <c r="B19">
        <v>2.8999999999999998E-3</v>
      </c>
      <c r="C19">
        <v>-3.0499999999999999E-2</v>
      </c>
      <c r="D19">
        <v>3.4999999999999901E-3</v>
      </c>
      <c r="P19" t="s">
        <v>386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387</v>
      </c>
      <c r="B20">
        <v>3.3999999999999998E-3</v>
      </c>
      <c r="C20">
        <v>-2.3999999999999998E-3</v>
      </c>
      <c r="D20">
        <v>1.4999999999999999E-2</v>
      </c>
      <c r="P20" t="s">
        <v>387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388</v>
      </c>
      <c r="B21">
        <v>3.8199999999999998E-2</v>
      </c>
      <c r="C21">
        <v>7.8100000000000003E-2</v>
      </c>
      <c r="D21">
        <v>1.29E-2</v>
      </c>
      <c r="P21" t="s">
        <v>388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389</v>
      </c>
      <c r="B22">
        <v>7.4000000000000003E-3</v>
      </c>
      <c r="C22">
        <v>2.4799999999999999E-2</v>
      </c>
      <c r="D22">
        <v>-3.4999999999999901E-3</v>
      </c>
      <c r="P22" t="s">
        <v>389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390</v>
      </c>
      <c r="B23">
        <v>-9.7999999999999997E-3</v>
      </c>
      <c r="C23">
        <v>-1.1299999999999999E-2</v>
      </c>
      <c r="D23">
        <v>-1.41E-2</v>
      </c>
      <c r="P23" t="s">
        <v>390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391</v>
      </c>
      <c r="B24">
        <v>3.4200000000000001E-2</v>
      </c>
      <c r="C24">
        <v>2.7199999999999998E-2</v>
      </c>
      <c r="D24">
        <v>1.9799999999999901E-2</v>
      </c>
      <c r="P24" t="s">
        <v>391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392</v>
      </c>
      <c r="B25">
        <v>-4.5999999999999999E-3</v>
      </c>
      <c r="C25">
        <v>-1.21999999999999E-2</v>
      </c>
      <c r="D25">
        <v>8.6E-3</v>
      </c>
      <c r="P25" t="s">
        <v>392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393</v>
      </c>
      <c r="B26">
        <v>-5.1599999999999903E-2</v>
      </c>
      <c r="C26">
        <v>-3.4200000000000001E-2</v>
      </c>
      <c r="D26">
        <v>-3.7900000000000003E-2</v>
      </c>
      <c r="P26" t="s">
        <v>393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394</v>
      </c>
      <c r="B27">
        <v>1.7399999999999999E-2</v>
      </c>
      <c r="C27">
        <v>9.4999999999999998E-3</v>
      </c>
      <c r="D27">
        <v>1.9199999999999998E-2</v>
      </c>
      <c r="P27" t="s">
        <v>394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395</v>
      </c>
      <c r="B28">
        <v>3.0599999999999999E-2</v>
      </c>
      <c r="C28">
        <v>4.6600000000000003E-2</v>
      </c>
      <c r="D28">
        <v>1.29E-2</v>
      </c>
      <c r="P28" t="s">
        <v>395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396</v>
      </c>
      <c r="B29">
        <v>3.1699999999999999E-2</v>
      </c>
      <c r="C29">
        <v>1.9099999999999999E-2</v>
      </c>
      <c r="D29">
        <v>4.4900000000000002E-2</v>
      </c>
      <c r="P29" t="s">
        <v>396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397</v>
      </c>
      <c r="B30">
        <v>2.9100000000000001E-2</v>
      </c>
      <c r="C30">
        <v>3.9100000000000003E-2</v>
      </c>
      <c r="D30">
        <v>2.5499999999999998E-2</v>
      </c>
      <c r="P30" t="s">
        <v>397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398</v>
      </c>
      <c r="B31">
        <v>3.1999999999999902E-3</v>
      </c>
      <c r="C31">
        <v>-1.39999999999999E-2</v>
      </c>
      <c r="D31">
        <v>-7.6E-3</v>
      </c>
      <c r="P31" t="s">
        <v>398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399</v>
      </c>
      <c r="B32">
        <v>1.33999999999999E-2</v>
      </c>
      <c r="C32">
        <v>3.27E-2</v>
      </c>
      <c r="D32">
        <v>5.7999999999999996E-3</v>
      </c>
      <c r="P32" t="s">
        <v>399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400</v>
      </c>
      <c r="B33">
        <v>1.0999999999999999E-2</v>
      </c>
      <c r="C33">
        <v>7.9000000000000008E-3</v>
      </c>
      <c r="D33">
        <v>3.8999999999999998E-3</v>
      </c>
      <c r="P33" t="s">
        <v>400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401</v>
      </c>
      <c r="B34">
        <v>-8.6E-3</v>
      </c>
      <c r="C34">
        <v>-2.5399999999999999E-2</v>
      </c>
      <c r="D34">
        <v>-2.8999999999999901E-2</v>
      </c>
      <c r="P34" t="s">
        <v>401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402</v>
      </c>
      <c r="B35">
        <v>-2.1299999999999899E-2</v>
      </c>
      <c r="C35">
        <v>-3.8100000000000002E-2</v>
      </c>
      <c r="D35">
        <v>-2.41E-2</v>
      </c>
      <c r="P35" t="s">
        <v>402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403</v>
      </c>
      <c r="B36">
        <v>2.4799999999999999E-2</v>
      </c>
      <c r="C36">
        <v>1.8700000000000001E-2</v>
      </c>
      <c r="D36">
        <v>1.37E-2</v>
      </c>
      <c r="P36" t="s">
        <v>403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404</v>
      </c>
      <c r="B37">
        <v>-5.2499999999999998E-2</v>
      </c>
      <c r="C37">
        <v>-3.3399999999999999E-2</v>
      </c>
      <c r="D37">
        <v>-4.7800000000000002E-2</v>
      </c>
      <c r="P37" t="s">
        <v>404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405</v>
      </c>
      <c r="B38">
        <v>-1.06E-2</v>
      </c>
      <c r="C38">
        <v>-1.5100000000000001E-2</v>
      </c>
      <c r="D38">
        <v>-2.0400000000000001E-2</v>
      </c>
      <c r="P38" t="s">
        <v>405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406</v>
      </c>
      <c r="B39">
        <v>-1.27999999999999E-2</v>
      </c>
      <c r="C39">
        <v>-1.77E-2</v>
      </c>
      <c r="D39">
        <v>-5.4999999999999997E-3</v>
      </c>
      <c r="P39" t="s">
        <v>406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407</v>
      </c>
      <c r="B40">
        <v>-7.4999999999999997E-2</v>
      </c>
      <c r="C40">
        <v>-5.0299999999999997E-2</v>
      </c>
      <c r="D40">
        <v>-6.7299999999999999E-2</v>
      </c>
      <c r="P40" t="s">
        <v>407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408</v>
      </c>
      <c r="B41">
        <v>-6.6E-3</v>
      </c>
      <c r="C41">
        <v>-3.9599999999999899E-2</v>
      </c>
      <c r="D41">
        <v>1.6E-2</v>
      </c>
      <c r="P41" t="s">
        <v>408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409</v>
      </c>
      <c r="B42">
        <v>4.3099999999999999E-2</v>
      </c>
      <c r="C42">
        <v>2.3300000000000001E-2</v>
      </c>
      <c r="D42">
        <v>7.4299999999999894E-2</v>
      </c>
      <c r="P42" t="s">
        <v>409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410</v>
      </c>
      <c r="B43">
        <v>1.7999999999999999E-2</v>
      </c>
      <c r="C43">
        <v>-8.6E-3</v>
      </c>
      <c r="D43">
        <v>-1.5100000000000001E-2</v>
      </c>
      <c r="P43" t="s">
        <v>410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411</v>
      </c>
      <c r="B44">
        <v>5.3E-3</v>
      </c>
      <c r="C44">
        <v>2.50999999999999E-2</v>
      </c>
      <c r="D44">
        <v>1.15E-2</v>
      </c>
      <c r="P44" t="s">
        <v>411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412</v>
      </c>
      <c r="B45">
        <v>8.5800000000000001E-2</v>
      </c>
      <c r="C45">
        <v>0.14299999999999999</v>
      </c>
      <c r="D45">
        <v>5.0099999999999999E-2</v>
      </c>
      <c r="P45" t="s">
        <v>412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413</v>
      </c>
      <c r="B46">
        <v>1.14E-2</v>
      </c>
      <c r="C46">
        <v>2.8999999999999998E-3</v>
      </c>
      <c r="D46">
        <v>-5.0000000000000001E-4</v>
      </c>
      <c r="P46" t="s">
        <v>413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414</v>
      </c>
      <c r="B47">
        <v>4.3799999999999999E-2</v>
      </c>
      <c r="C47">
        <v>2.7799999999999998E-2</v>
      </c>
      <c r="D47">
        <v>3.6299999999999999E-2</v>
      </c>
      <c r="P47" t="s">
        <v>414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415</v>
      </c>
      <c r="B48">
        <v>4.2099999999999999E-2</v>
      </c>
      <c r="C48">
        <v>6.8000000000000005E-2</v>
      </c>
      <c r="D48">
        <v>1.24E-2</v>
      </c>
      <c r="P48" t="s">
        <v>415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416</v>
      </c>
      <c r="B49">
        <v>-0.04</v>
      </c>
      <c r="C49">
        <v>-7.0000000000000007E-2</v>
      </c>
      <c r="D49">
        <v>-3.3599999999999998E-2</v>
      </c>
      <c r="P49" t="s">
        <v>416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417</v>
      </c>
      <c r="B50">
        <v>2.6800000000000001E-2</v>
      </c>
      <c r="C50">
        <v>2.5899999999999999E-2</v>
      </c>
      <c r="D50">
        <v>1.9900000000000001E-2</v>
      </c>
      <c r="P50" t="s">
        <v>417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418</v>
      </c>
      <c r="B51">
        <v>4.8899999999999999E-2</v>
      </c>
      <c r="C51">
        <v>9.9499999999999894E-2</v>
      </c>
      <c r="D51">
        <v>2.3699999999999999E-2</v>
      </c>
      <c r="P51" t="s">
        <v>418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419</v>
      </c>
      <c r="B52">
        <v>-5.7999999999999996E-3</v>
      </c>
      <c r="C52">
        <v>-5.7999999999999996E-3</v>
      </c>
      <c r="D52">
        <v>-1.18E-2</v>
      </c>
      <c r="P52" t="s">
        <v>419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420</v>
      </c>
      <c r="B53">
        <v>3.4299999999999997E-2</v>
      </c>
      <c r="C53">
        <v>4.3700000000000003E-2</v>
      </c>
      <c r="D53">
        <v>2.3300000000000001E-2</v>
      </c>
      <c r="P53" t="s">
        <v>420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421</v>
      </c>
      <c r="B54">
        <v>-2.6999999999999899E-2</v>
      </c>
      <c r="C54">
        <v>-0.04</v>
      </c>
      <c r="D54">
        <v>-2.6200000000000001E-2</v>
      </c>
      <c r="P54" t="s">
        <v>421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422</v>
      </c>
      <c r="B55">
        <v>7.3000000000000001E-3</v>
      </c>
      <c r="C55">
        <v>1.37E-2</v>
      </c>
      <c r="D55">
        <v>1.3100000000000001E-2</v>
      </c>
      <c r="P55" t="s">
        <v>422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423</v>
      </c>
      <c r="B56">
        <v>3.3799999999999997E-2</v>
      </c>
      <c r="C56">
        <v>2.3699999999999999E-2</v>
      </c>
      <c r="D56">
        <v>2.35E-2</v>
      </c>
      <c r="P56" t="s">
        <v>423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424</v>
      </c>
      <c r="B57">
        <v>-3.6599999999999903E-2</v>
      </c>
      <c r="C57">
        <v>5.0000000000000001E-4</v>
      </c>
      <c r="D57">
        <v>-6.7000000000000002E-3</v>
      </c>
      <c r="P57" t="s">
        <v>424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425</v>
      </c>
      <c r="B58">
        <v>-3.3599999999999998E-2</v>
      </c>
      <c r="C58">
        <v>-3.5900000000000001E-2</v>
      </c>
      <c r="D58">
        <v>-1.9900000000000001E-2</v>
      </c>
      <c r="P58" t="s">
        <v>425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426</v>
      </c>
      <c r="B59">
        <v>5.7999999999999996E-3</v>
      </c>
      <c r="C59">
        <v>-1.84E-2</v>
      </c>
      <c r="D59">
        <v>-8.6E-3</v>
      </c>
      <c r="P59" t="s">
        <v>426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427</v>
      </c>
      <c r="B60">
        <v>9.4799999999999995E-2</v>
      </c>
      <c r="C60">
        <v>0.1094</v>
      </c>
      <c r="D60">
        <v>4.8300000000000003E-2</v>
      </c>
      <c r="P60" t="s">
        <v>427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428</v>
      </c>
      <c r="B61">
        <v>2.7299999999999901E-2</v>
      </c>
      <c r="C61">
        <v>1.5800000000000002E-2</v>
      </c>
      <c r="D61">
        <v>7.6E-3</v>
      </c>
      <c r="P61" t="s">
        <v>428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429</v>
      </c>
      <c r="B62">
        <v>1.12E-2</v>
      </c>
      <c r="C62">
        <v>1.77E-2</v>
      </c>
      <c r="D62">
        <v>3.2000000000000001E-2</v>
      </c>
      <c r="P62" t="s">
        <v>429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430</v>
      </c>
      <c r="B63">
        <v>-2.24E-2</v>
      </c>
      <c r="C63">
        <v>-2.3199999999999998E-2</v>
      </c>
      <c r="D63">
        <v>1.6899999999999998E-2</v>
      </c>
      <c r="P63" t="s">
        <v>430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431</v>
      </c>
      <c r="B64">
        <v>1.7600000000000001E-2</v>
      </c>
      <c r="C64">
        <v>8.6E-3</v>
      </c>
      <c r="D64">
        <v>1.09E-2</v>
      </c>
      <c r="P64" t="s">
        <v>431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432</v>
      </c>
      <c r="B65">
        <v>4.4600000000000001E-2</v>
      </c>
      <c r="C65">
        <v>6.8900000000000003E-2</v>
      </c>
      <c r="D65">
        <v>2.7400000000000001E-2</v>
      </c>
      <c r="P65" t="s">
        <v>432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433</v>
      </c>
      <c r="B66">
        <v>8.6E-3</v>
      </c>
      <c r="C66">
        <v>1.89E-2</v>
      </c>
      <c r="D66">
        <v>2.1000000000000001E-2</v>
      </c>
      <c r="P66" t="s">
        <v>433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434</v>
      </c>
      <c r="B67">
        <v>5.8499999999999899E-2</v>
      </c>
      <c r="C67">
        <v>8.5500000000000007E-2</v>
      </c>
      <c r="D67">
        <v>6.3799999999999996E-2</v>
      </c>
      <c r="P67" t="s">
        <v>434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435</v>
      </c>
      <c r="B68">
        <v>-3.5099999999999999E-2</v>
      </c>
      <c r="C68">
        <v>-4.9399999999999999E-2</v>
      </c>
      <c r="D68">
        <v>-4.0500000000000001E-2</v>
      </c>
      <c r="P68" t="s">
        <v>435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436</v>
      </c>
      <c r="B69">
        <v>-7.1999999999999998E-3</v>
      </c>
      <c r="C69">
        <v>-2.8199999999999999E-2</v>
      </c>
      <c r="D69">
        <v>4.7999999999999996E-3</v>
      </c>
      <c r="P69" t="s">
        <v>436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437</v>
      </c>
      <c r="B70">
        <v>-5.3800000000000001E-2</v>
      </c>
      <c r="C70">
        <v>-7.8200000000000006E-2</v>
      </c>
      <c r="D70">
        <v>-4.5899999999999899E-2</v>
      </c>
      <c r="P70" t="s">
        <v>437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438</v>
      </c>
      <c r="B71">
        <v>3.1E-2</v>
      </c>
      <c r="C71">
        <v>-1.13999999999999E-2</v>
      </c>
      <c r="D71">
        <v>2.79999999999999E-2</v>
      </c>
      <c r="P71" t="s">
        <v>438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439</v>
      </c>
      <c r="B72">
        <v>1.9900000000000001E-2</v>
      </c>
      <c r="C72">
        <v>4.1999999999999997E-3</v>
      </c>
      <c r="D72">
        <v>1.8100000000000002E-2</v>
      </c>
      <c r="P72" t="s">
        <v>439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440</v>
      </c>
      <c r="B73">
        <v>3.79999999999999E-3</v>
      </c>
      <c r="C73">
        <v>-2.76E-2</v>
      </c>
      <c r="D73">
        <v>1.4999999999999999E-2</v>
      </c>
      <c r="P73" t="s">
        <v>440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441</v>
      </c>
      <c r="B74">
        <v>-6.6699999999999995E-2</v>
      </c>
      <c r="C74">
        <v>-0.118699999999999</v>
      </c>
      <c r="D74">
        <v>-6.4799999999999996E-2</v>
      </c>
      <c r="P74" t="s">
        <v>441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442</v>
      </c>
      <c r="B75">
        <v>-6.4699999999999994E-2</v>
      </c>
      <c r="C75">
        <v>-0.12230000000000001</v>
      </c>
      <c r="D75">
        <v>-5.9900000000000002E-2</v>
      </c>
      <c r="P75" t="s">
        <v>442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443</v>
      </c>
      <c r="B76">
        <v>5.1799999999999902E-2</v>
      </c>
      <c r="C76">
        <v>6.3899999999999998E-2</v>
      </c>
      <c r="D76">
        <v>3.2799999999999899E-2</v>
      </c>
      <c r="P76" t="s">
        <v>443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444</v>
      </c>
      <c r="B77">
        <v>-2.3599999999999999E-2</v>
      </c>
      <c r="C77">
        <v>-4.4299999999999999E-2</v>
      </c>
      <c r="D77">
        <v>-4.1200000000000001E-2</v>
      </c>
      <c r="P77" t="s">
        <v>444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445</v>
      </c>
      <c r="B78">
        <v>5.6599999999999998E-2</v>
      </c>
      <c r="C78">
        <v>0.107</v>
      </c>
      <c r="D78">
        <v>3.95E-2</v>
      </c>
      <c r="P78" t="s">
        <v>445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446</v>
      </c>
      <c r="B79">
        <v>-3.27E-2</v>
      </c>
      <c r="C79">
        <v>-6.8599999999999994E-2</v>
      </c>
      <c r="D79">
        <v>-3.6799999999999999E-2</v>
      </c>
      <c r="P79" t="s">
        <v>446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447</v>
      </c>
      <c r="B80">
        <v>-1.9900000000000001E-2</v>
      </c>
      <c r="C80">
        <v>-8.09E-2</v>
      </c>
      <c r="D80">
        <v>-1.52E-2</v>
      </c>
      <c r="P80" t="s">
        <v>447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448</v>
      </c>
      <c r="B81">
        <v>-7.4999999999999997E-2</v>
      </c>
      <c r="C81">
        <v>-6.6199999999999995E-2</v>
      </c>
      <c r="D81">
        <v>-6.4699999999999994E-2</v>
      </c>
      <c r="P81" t="s">
        <v>448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449</v>
      </c>
      <c r="B82">
        <v>5.7499999999999898E-2</v>
      </c>
      <c r="C82">
        <v>3.7400000000000003E-2</v>
      </c>
      <c r="D82">
        <v>6.4899999999999999E-2</v>
      </c>
      <c r="P82" t="s">
        <v>449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450</v>
      </c>
      <c r="B83">
        <v>-4.8999999999999998E-3</v>
      </c>
      <c r="C83">
        <v>-3.85E-2</v>
      </c>
      <c r="D83">
        <v>7.7999999999999996E-3</v>
      </c>
      <c r="P83" t="s">
        <v>450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451</v>
      </c>
      <c r="B84">
        <v>-0.105</v>
      </c>
      <c r="C84">
        <v>-0.17449999999999999</v>
      </c>
      <c r="D84">
        <v>-8.0500000000000002E-2</v>
      </c>
      <c r="P84" t="s">
        <v>451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452</v>
      </c>
      <c r="B85">
        <v>-6.3899999999999998E-2</v>
      </c>
      <c r="C85">
        <v>-9.6799999999999997E-2</v>
      </c>
      <c r="D85">
        <v>-3.4299999999999997E-2</v>
      </c>
      <c r="P85" t="s">
        <v>452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453</v>
      </c>
      <c r="B86">
        <v>-5.21E-2</v>
      </c>
      <c r="C86">
        <v>-0.1157</v>
      </c>
      <c r="D86">
        <v>-0.04</v>
      </c>
      <c r="P86" t="s">
        <v>453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454</v>
      </c>
      <c r="B87">
        <v>7.4499999999999997E-2</v>
      </c>
      <c r="C87">
        <v>5.2199999999999899E-2</v>
      </c>
      <c r="D87">
        <v>7.8399999999999997E-2</v>
      </c>
      <c r="P87" t="s">
        <v>454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455</v>
      </c>
      <c r="B88">
        <v>5.0200000000000002E-2</v>
      </c>
      <c r="C88">
        <v>0.13089999999999999</v>
      </c>
      <c r="D88">
        <v>3.73E-2</v>
      </c>
      <c r="P88" t="s">
        <v>455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456</v>
      </c>
      <c r="B89">
        <v>4.7199999999999999E-2</v>
      </c>
      <c r="C89">
        <v>0.22719999999999901</v>
      </c>
      <c r="D89">
        <v>1.5699999999999999E-2</v>
      </c>
      <c r="P89" t="s">
        <v>456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457</v>
      </c>
      <c r="B90">
        <v>-1.81999999999999E-2</v>
      </c>
      <c r="C90">
        <v>-0.14529999999999901</v>
      </c>
      <c r="D90">
        <v>3.3E-3</v>
      </c>
      <c r="P90" t="s">
        <v>457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458</v>
      </c>
      <c r="B91">
        <v>5.0599999999999999E-2</v>
      </c>
      <c r="C91">
        <v>-1.1599999999999999E-2</v>
      </c>
      <c r="D91">
        <v>5.8400000000000001E-2</v>
      </c>
      <c r="P91" t="s">
        <v>458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459</v>
      </c>
      <c r="B92">
        <v>6.1400000000000003E-2</v>
      </c>
      <c r="C92">
        <v>5.7799999999999997E-2</v>
      </c>
      <c r="D92">
        <v>5.2600000000000001E-2</v>
      </c>
      <c r="P92" t="s">
        <v>459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460</v>
      </c>
      <c r="B93">
        <v>5.2199999999999899E-2</v>
      </c>
      <c r="C93">
        <v>0.1336</v>
      </c>
      <c r="D93">
        <v>3.0099999999999998E-2</v>
      </c>
      <c r="P93" t="s">
        <v>460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461</v>
      </c>
      <c r="B94">
        <v>1.7399999999999999E-2</v>
      </c>
      <c r="C94">
        <v>4.6699999999999998E-2</v>
      </c>
      <c r="D94">
        <v>7.7000000000000002E-3</v>
      </c>
      <c r="P94" t="s">
        <v>461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462</v>
      </c>
      <c r="B95">
        <v>4.4299999999999999E-2</v>
      </c>
      <c r="C95">
        <v>7.9799999999999996E-2</v>
      </c>
      <c r="D95">
        <v>2.87E-2</v>
      </c>
      <c r="P95" t="s">
        <v>462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463</v>
      </c>
      <c r="B96">
        <v>3.4299999999999997E-2</v>
      </c>
      <c r="C96">
        <v>3.5699999999999898E-2</v>
      </c>
      <c r="D96">
        <v>2.1899999999999999E-2</v>
      </c>
      <c r="P96" t="s">
        <v>463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464</v>
      </c>
      <c r="B97">
        <v>-3.6900000000000002E-2</v>
      </c>
      <c r="C97">
        <v>-5.7799999999999997E-2</v>
      </c>
      <c r="D97">
        <v>-3.2199999999999999E-2</v>
      </c>
      <c r="P97" t="s">
        <v>464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465</v>
      </c>
      <c r="B98">
        <v>2.7000000000000001E-3</v>
      </c>
      <c r="C98">
        <v>-2.9600000000000001E-2</v>
      </c>
      <c r="D98">
        <v>1.35E-2</v>
      </c>
      <c r="P98" t="s">
        <v>465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466</v>
      </c>
      <c r="B99">
        <v>-4.0999999999999898E-2</v>
      </c>
      <c r="C99">
        <v>-4.9699999999999897E-2</v>
      </c>
      <c r="D99">
        <v>-2.47E-2</v>
      </c>
      <c r="P99" t="s">
        <v>466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467</v>
      </c>
      <c r="B100">
        <v>4.2599999999999999E-2</v>
      </c>
      <c r="C100">
        <v>2.3699999999999999E-2</v>
      </c>
      <c r="D100">
        <v>1.01E-2</v>
      </c>
      <c r="P100" t="s">
        <v>467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468</v>
      </c>
      <c r="B101">
        <v>-4.7999999999999996E-3</v>
      </c>
      <c r="C101">
        <v>-3.6799999999999999E-2</v>
      </c>
      <c r="D101">
        <v>-1.8E-3</v>
      </c>
      <c r="P101" t="s">
        <v>468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469</v>
      </c>
      <c r="B102">
        <v>-4.0499999999999897E-2</v>
      </c>
      <c r="C102">
        <v>-9.1899999999999996E-2</v>
      </c>
      <c r="D102">
        <v>-1.95E-2</v>
      </c>
      <c r="P102" t="s">
        <v>469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470</v>
      </c>
      <c r="B103">
        <v>-8.99999999999999E-4</v>
      </c>
      <c r="C103">
        <v>-3.4500000000000003E-2</v>
      </c>
      <c r="D103">
        <v>7.3000000000000001E-3</v>
      </c>
      <c r="P103" t="s">
        <v>470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471</v>
      </c>
      <c r="B104">
        <v>9.0800000000000006E-2</v>
      </c>
      <c r="C104">
        <v>0.117799999999999</v>
      </c>
      <c r="D104">
        <v>7.8100000000000003E-2</v>
      </c>
      <c r="P104" t="s">
        <v>471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472</v>
      </c>
      <c r="B105">
        <v>2.7799999999999998E-2</v>
      </c>
      <c r="C105">
        <v>6.2199999999999998E-2</v>
      </c>
      <c r="D105">
        <v>8.3000000000000001E-3</v>
      </c>
      <c r="P105" t="s">
        <v>472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473</v>
      </c>
      <c r="B106">
        <v>3.1199999999999999E-2</v>
      </c>
      <c r="C106">
        <v>4.8300000000000003E-2</v>
      </c>
      <c r="D106">
        <v>2.1700000000000001E-2</v>
      </c>
      <c r="P106" t="s">
        <v>473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474</v>
      </c>
      <c r="B107">
        <v>8.9999999999999993E-3</v>
      </c>
      <c r="C107">
        <v>-1.6199999999999999E-2</v>
      </c>
      <c r="D107">
        <v>-1.1000000000000001E-3</v>
      </c>
      <c r="P107" t="s">
        <v>474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475</v>
      </c>
      <c r="B108">
        <v>5.7999999999999996E-3</v>
      </c>
      <c r="C108">
        <v>-2.24E-2</v>
      </c>
      <c r="D108">
        <v>6.4999999999999997E-3</v>
      </c>
      <c r="P108" t="s">
        <v>475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476</v>
      </c>
      <c r="B109">
        <v>1.55E-2</v>
      </c>
      <c r="C109">
        <v>-2.33999999999999E-2</v>
      </c>
      <c r="D109">
        <v>2.24E-2</v>
      </c>
      <c r="P109" t="s">
        <v>476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477</v>
      </c>
      <c r="B110">
        <v>-2.1399999999999999E-2</v>
      </c>
      <c r="C110">
        <v>-5.8999999999999997E-2</v>
      </c>
      <c r="D110">
        <v>-4.0000000000000001E-3</v>
      </c>
      <c r="P110" t="s">
        <v>477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478</v>
      </c>
      <c r="B111">
        <v>-4.8999999999999998E-3</v>
      </c>
      <c r="C111">
        <v>-4.7399999999999998E-2</v>
      </c>
      <c r="D111">
        <v>5.8999999999999999E-3</v>
      </c>
      <c r="P111" t="s">
        <v>478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479</v>
      </c>
      <c r="B112">
        <v>3.5499999999999997E-2</v>
      </c>
      <c r="C112">
        <v>4.3799999999999999E-2</v>
      </c>
      <c r="D112">
        <v>4.3899999999999897E-2</v>
      </c>
      <c r="P112" t="s">
        <v>479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480</v>
      </c>
      <c r="B113">
        <v>-7.9999999999999898E-3</v>
      </c>
      <c r="C113">
        <v>-4.3299999999999998E-2</v>
      </c>
      <c r="D113">
        <v>7.9000000000000008E-3</v>
      </c>
      <c r="P113" t="s">
        <v>480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481</v>
      </c>
      <c r="B114">
        <v>9.1999999999999998E-3</v>
      </c>
      <c r="C114">
        <v>-3.3799999999999997E-2</v>
      </c>
      <c r="D114">
        <v>2.27999999999999E-2</v>
      </c>
      <c r="P114" t="s">
        <v>481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482</v>
      </c>
      <c r="B115">
        <v>4.9700000000000001E-2</v>
      </c>
      <c r="C115">
        <v>9.4100000000000003E-2</v>
      </c>
      <c r="D115">
        <v>4.7899999999999998E-2</v>
      </c>
      <c r="P115" t="s">
        <v>482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483</v>
      </c>
      <c r="B116">
        <v>9.8999999999999904E-3</v>
      </c>
      <c r="C116">
        <v>-4.2900000000000001E-2</v>
      </c>
      <c r="D116">
        <v>1.77E-2</v>
      </c>
      <c r="P116" t="s">
        <v>483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484</v>
      </c>
      <c r="B117">
        <v>-2.84999999999999E-2</v>
      </c>
      <c r="C117">
        <v>-0.10879999999999999</v>
      </c>
      <c r="D117">
        <v>-1.24E-2</v>
      </c>
      <c r="P117" t="s">
        <v>484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485</v>
      </c>
      <c r="B118">
        <v>-4.4399999999999898E-2</v>
      </c>
      <c r="C118">
        <v>-9.2799999999999994E-2</v>
      </c>
      <c r="D118">
        <v>-3.6600000000000001E-2</v>
      </c>
      <c r="P118" t="s">
        <v>485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486</v>
      </c>
      <c r="B119">
        <v>-8.3999999999999995E-3</v>
      </c>
      <c r="C119">
        <v>-4.1500000000000002E-2</v>
      </c>
      <c r="D119">
        <v>4.0999999999999899E-3</v>
      </c>
      <c r="P119" t="s">
        <v>486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487</v>
      </c>
      <c r="B120">
        <v>-5.1599999999999903E-2</v>
      </c>
      <c r="C120">
        <v>-0.11459999999999999</v>
      </c>
      <c r="D120">
        <v>-2.1899999999999999E-2</v>
      </c>
      <c r="P120" t="s">
        <v>487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488</v>
      </c>
      <c r="B121">
        <v>-2.4299999999999999E-2</v>
      </c>
      <c r="C121">
        <v>-0.12889999999999999</v>
      </c>
      <c r="D121">
        <v>-9.8999999999999904E-3</v>
      </c>
      <c r="P121" t="s">
        <v>488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489</v>
      </c>
      <c r="B122">
        <v>-1.06E-2</v>
      </c>
      <c r="C122">
        <v>-8.2100000000000006E-2</v>
      </c>
      <c r="D122">
        <v>3.5999999999999999E-3</v>
      </c>
      <c r="P122" t="s">
        <v>489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490</v>
      </c>
      <c r="B123">
        <v>5.6899999999999999E-2</v>
      </c>
      <c r="C123">
        <v>0.20960000000000001</v>
      </c>
      <c r="D123">
        <v>2.1299999999999999E-2</v>
      </c>
      <c r="P123" t="s">
        <v>490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491</v>
      </c>
      <c r="B124">
        <v>-3.1199999999999999E-2</v>
      </c>
      <c r="C124">
        <v>-7.0800000000000002E-2</v>
      </c>
      <c r="D124">
        <v>-3.3599999999999998E-2</v>
      </c>
      <c r="P124" t="s">
        <v>491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492</v>
      </c>
      <c r="B125">
        <v>5.4300000000000001E-2</v>
      </c>
      <c r="C125">
        <v>0.11</v>
      </c>
      <c r="D125">
        <v>4.2500000000000003E-2</v>
      </c>
      <c r="P125" t="s">
        <v>492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493</v>
      </c>
      <c r="B126">
        <v>-1.79999999999999E-3</v>
      </c>
      <c r="C126">
        <v>-5.67E-2</v>
      </c>
      <c r="D126">
        <v>-3.0000000000000001E-3</v>
      </c>
      <c r="P126" t="s">
        <v>493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494</v>
      </c>
      <c r="B127">
        <v>-0.12189999999999999</v>
      </c>
      <c r="C127">
        <v>-0.23169999999999999</v>
      </c>
      <c r="D127">
        <v>-8.8900000000000007E-2</v>
      </c>
      <c r="P127" t="s">
        <v>494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495</v>
      </c>
      <c r="B128">
        <v>1.2500000000000001E-2</v>
      </c>
      <c r="C128">
        <v>-5.9499999999999997E-2</v>
      </c>
      <c r="D128">
        <v>2.6499999999999999E-2</v>
      </c>
      <c r="P128" t="s">
        <v>495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496</v>
      </c>
      <c r="B129">
        <v>4.5999999999999999E-3</v>
      </c>
      <c r="C129">
        <v>0.1263</v>
      </c>
      <c r="D129">
        <v>-1.89E-2</v>
      </c>
      <c r="P129" t="s">
        <v>496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497</v>
      </c>
      <c r="B130">
        <v>1.1000000000000001E-3</v>
      </c>
      <c r="C130">
        <v>-2.3300000000000001E-2</v>
      </c>
      <c r="D130">
        <v>-1E-3</v>
      </c>
      <c r="P130" t="s">
        <v>497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498</v>
      </c>
      <c r="B131">
        <v>-2.2499999999999999E-2</v>
      </c>
      <c r="C131">
        <v>7.09999999999999E-3</v>
      </c>
      <c r="D131">
        <v>-1.83E-2</v>
      </c>
      <c r="P131" t="s">
        <v>498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499</v>
      </c>
      <c r="B132">
        <v>-4.5400000000000003E-2</v>
      </c>
      <c r="C132">
        <v>-0.10339999999999901</v>
      </c>
      <c r="D132">
        <v>-4.3899999999999897E-2</v>
      </c>
      <c r="P132" t="s">
        <v>499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500</v>
      </c>
      <c r="B133">
        <v>-3.9299999999999898E-2</v>
      </c>
      <c r="C133">
        <v>-8.1000000000000003E-2</v>
      </c>
      <c r="D133">
        <v>-2.7300000000000001E-2</v>
      </c>
      <c r="P133" t="s">
        <v>500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501</v>
      </c>
      <c r="B134">
        <v>-2.23E-2</v>
      </c>
      <c r="C134">
        <v>-5.2600000000000001E-2</v>
      </c>
      <c r="D134">
        <v>-1.55E-2</v>
      </c>
      <c r="P134" t="s">
        <v>501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502</v>
      </c>
      <c r="B135">
        <v>-7.3499999999999996E-2</v>
      </c>
      <c r="C135">
        <v>-0.10779999999999899</v>
      </c>
      <c r="D135">
        <v>-6.7199999999999996E-2</v>
      </c>
      <c r="P135" t="s">
        <v>502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503</v>
      </c>
      <c r="B136">
        <v>-8.7499999999999994E-2</v>
      </c>
      <c r="C136">
        <v>-0.1193</v>
      </c>
      <c r="D136">
        <v>-8.5800000000000001E-2</v>
      </c>
      <c r="P136" t="s">
        <v>503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504</v>
      </c>
      <c r="B137">
        <v>-0.1096</v>
      </c>
      <c r="C137">
        <v>-0.14080000000000001</v>
      </c>
      <c r="D137">
        <v>-0.10299999999999999</v>
      </c>
      <c r="P137" t="s">
        <v>504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505</v>
      </c>
      <c r="B138">
        <v>0.1661</v>
      </c>
      <c r="C138">
        <v>0.14549999999999999</v>
      </c>
      <c r="D138">
        <v>0.18590000000000001</v>
      </c>
      <c r="P138" t="s">
        <v>505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506</v>
      </c>
      <c r="B139">
        <v>-3.9699999999999999E-2</v>
      </c>
      <c r="C139">
        <v>-2.9600000000000001E-2</v>
      </c>
      <c r="D139">
        <v>-4.2999999999999997E-2</v>
      </c>
      <c r="P139" t="s">
        <v>506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507</v>
      </c>
      <c r="B140">
        <v>-2.75E-2</v>
      </c>
      <c r="C140">
        <v>-4.8899999999999999E-2</v>
      </c>
      <c r="D140">
        <v>-1.41999999999999E-2</v>
      </c>
      <c r="P140" t="s">
        <v>507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508</v>
      </c>
      <c r="B141">
        <v>0.1424</v>
      </c>
      <c r="C141">
        <v>0.30930000000000002</v>
      </c>
      <c r="D141">
        <v>0.1026</v>
      </c>
      <c r="P141" t="s">
        <v>508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509</v>
      </c>
      <c r="B142">
        <v>5.9899999999999898E-2</v>
      </c>
      <c r="C142">
        <v>6.9099999999999995E-2</v>
      </c>
      <c r="D142">
        <v>5.5399999999999998E-2</v>
      </c>
      <c r="P142" t="s">
        <v>509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510</v>
      </c>
      <c r="B143">
        <v>3.0700000000000002E-2</v>
      </c>
      <c r="C143">
        <v>7.7899999999999997E-2</v>
      </c>
      <c r="D143">
        <v>5.4999999999999997E-3</v>
      </c>
      <c r="P143" t="s">
        <v>510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511</v>
      </c>
      <c r="B144">
        <v>4.6699999999999998E-2</v>
      </c>
      <c r="C144">
        <v>4.5100000000000001E-2</v>
      </c>
      <c r="D144">
        <v>4.7300000000000002E-2</v>
      </c>
      <c r="P144" t="s">
        <v>511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512</v>
      </c>
      <c r="B145">
        <v>5.6300000000000003E-2</v>
      </c>
      <c r="C145">
        <v>5.6399999999999999E-2</v>
      </c>
      <c r="D145">
        <v>6.1699999999999998E-2</v>
      </c>
      <c r="P145" t="s">
        <v>512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513</v>
      </c>
      <c r="B146">
        <v>5.2400000000000002E-2</v>
      </c>
      <c r="C146">
        <v>6.0599999999999897E-2</v>
      </c>
      <c r="D146">
        <v>4.2000000000000003E-2</v>
      </c>
      <c r="P146" t="s">
        <v>513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514</v>
      </c>
      <c r="B147">
        <v>-6.1100000000000002E-2</v>
      </c>
      <c r="C147">
        <v>-8.0799999999999997E-2</v>
      </c>
      <c r="D147">
        <v>-5.0199999999999897E-2</v>
      </c>
      <c r="P147" t="s">
        <v>514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515</v>
      </c>
      <c r="B148">
        <v>-2.3699999999999999E-2</v>
      </c>
      <c r="C148">
        <v>-4.5199999999999997E-2</v>
      </c>
      <c r="D148">
        <v>-1.47E-2</v>
      </c>
      <c r="P148" t="s">
        <v>515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516</v>
      </c>
      <c r="B149">
        <v>-3.73E-2</v>
      </c>
      <c r="C149">
        <v>-3.6499999999999998E-2</v>
      </c>
      <c r="D149">
        <v>-3.2599999999999997E-2</v>
      </c>
      <c r="P149" t="s">
        <v>516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517</v>
      </c>
      <c r="B150">
        <v>5.8699999999999898E-2</v>
      </c>
      <c r="C150">
        <v>2.23E-2</v>
      </c>
      <c r="D150">
        <v>4.4400000000000002E-2</v>
      </c>
      <c r="P150" t="s">
        <v>517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518</v>
      </c>
      <c r="B151">
        <v>3.0499999999999999E-2</v>
      </c>
      <c r="C151">
        <v>3.2300000000000002E-2</v>
      </c>
      <c r="D151">
        <v>2.0099999999999899E-2</v>
      </c>
      <c r="P151" t="s">
        <v>518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519</v>
      </c>
      <c r="B152">
        <v>-1.12E-2</v>
      </c>
      <c r="C152">
        <v>-1.61E-2</v>
      </c>
      <c r="D152">
        <v>-5.0000000000000001E-4</v>
      </c>
      <c r="P152" t="s">
        <v>519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520</v>
      </c>
      <c r="B153">
        <v>0.1263</v>
      </c>
      <c r="C153">
        <v>9.9000000000000005E-2</v>
      </c>
      <c r="D153">
        <v>0.1007</v>
      </c>
      <c r="P153" t="s">
        <v>520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521</v>
      </c>
      <c r="B154">
        <v>6.6E-3</v>
      </c>
      <c r="C154">
        <v>2.4299999999999999E-2</v>
      </c>
      <c r="D154">
        <v>-1.2E-2</v>
      </c>
      <c r="P154" t="s">
        <v>521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522</v>
      </c>
      <c r="B155">
        <v>2.7199999999999998E-2</v>
      </c>
      <c r="C155">
        <v>5.0000000000000001E-3</v>
      </c>
      <c r="D155">
        <v>3.1699999999999999E-2</v>
      </c>
      <c r="P155" t="s">
        <v>522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523</v>
      </c>
      <c r="B156">
        <v>-1.0699999999999999E-2</v>
      </c>
      <c r="C156">
        <v>-3.2099999999999997E-2</v>
      </c>
      <c r="D156">
        <v>5.8999999999999999E-3</v>
      </c>
      <c r="P156" t="s">
        <v>523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524</v>
      </c>
      <c r="B157">
        <v>-9.7000000000000003E-3</v>
      </c>
      <c r="C157">
        <v>1.8E-3</v>
      </c>
      <c r="D157">
        <v>1.1000000000000001E-3</v>
      </c>
      <c r="P157" t="s">
        <v>524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525</v>
      </c>
      <c r="B158">
        <v>4.48E-2</v>
      </c>
      <c r="C158">
        <v>7.0099999999999996E-2</v>
      </c>
      <c r="D158">
        <v>4.07E-2</v>
      </c>
      <c r="P158" t="s">
        <v>525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526</v>
      </c>
      <c r="B159">
        <v>-6.0000000000000001E-3</v>
      </c>
      <c r="C159">
        <v>-9.7999999999999997E-3</v>
      </c>
      <c r="D159">
        <v>2.8999999999999998E-3</v>
      </c>
      <c r="P159" t="s">
        <v>526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527</v>
      </c>
      <c r="B160">
        <v>-1.4E-3</v>
      </c>
      <c r="C160">
        <v>-1.54E-2</v>
      </c>
      <c r="D160">
        <v>1.03E-2</v>
      </c>
      <c r="P160" t="s">
        <v>527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528</v>
      </c>
      <c r="B161">
        <v>2.5100000000000001E-2</v>
      </c>
      <c r="C161">
        <v>1.9099999999999999E-2</v>
      </c>
      <c r="D161">
        <v>3.6299999999999999E-2</v>
      </c>
      <c r="P161" t="s">
        <v>528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529</v>
      </c>
      <c r="B162">
        <v>-2.01E-2</v>
      </c>
      <c r="C162">
        <v>-3.5200000000000002E-2</v>
      </c>
      <c r="D162">
        <v>-1.16999999999999E-2</v>
      </c>
      <c r="P162" t="s">
        <v>529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530</v>
      </c>
      <c r="B163">
        <v>7.6E-3</v>
      </c>
      <c r="C163">
        <v>-2.9999999999999997E-4</v>
      </c>
      <c r="D163">
        <v>6.7000000000000002E-3</v>
      </c>
      <c r="P163" t="s">
        <v>530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531</v>
      </c>
      <c r="B164">
        <v>6.0499999999999998E-2</v>
      </c>
      <c r="C164">
        <v>5.1200000000000002E-2</v>
      </c>
      <c r="D164">
        <v>5.57E-2</v>
      </c>
      <c r="P164" t="s">
        <v>531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532</v>
      </c>
      <c r="B165">
        <v>-3.6900000000000002E-2</v>
      </c>
      <c r="C165">
        <v>-9.3899999999999997E-2</v>
      </c>
      <c r="D165">
        <v>-1.8100000000000002E-2</v>
      </c>
      <c r="P165" t="s">
        <v>532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533</v>
      </c>
      <c r="B166">
        <v>-1.5900000000000001E-2</v>
      </c>
      <c r="C166">
        <v>-1.8100000000000002E-2</v>
      </c>
      <c r="D166">
        <v>-1.52E-2</v>
      </c>
      <c r="P166" t="s">
        <v>533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534</v>
      </c>
      <c r="B167">
        <v>-9.9000000000000008E-3</v>
      </c>
      <c r="C167">
        <v>-2.7699999999999999E-2</v>
      </c>
      <c r="D167">
        <v>-1.0800000000000001E-2</v>
      </c>
      <c r="P167" t="s">
        <v>534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535</v>
      </c>
      <c r="B168">
        <v>5.3E-3</v>
      </c>
      <c r="C168">
        <v>-4.1200000000000001E-2</v>
      </c>
      <c r="D168">
        <v>1.44E-2</v>
      </c>
      <c r="P168" t="s">
        <v>535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536</v>
      </c>
      <c r="B169">
        <v>-1.07999999999999E-2</v>
      </c>
      <c r="C169">
        <v>-2.41E-2</v>
      </c>
      <c r="D169">
        <v>-2.3999999999999998E-3</v>
      </c>
      <c r="P169" t="s">
        <v>536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537</v>
      </c>
      <c r="B170">
        <v>5.11E-2</v>
      </c>
      <c r="C170">
        <v>5.8999999999999997E-2</v>
      </c>
      <c r="D170">
        <v>4.1399999999999999E-2</v>
      </c>
      <c r="P170" t="s">
        <v>537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538</v>
      </c>
      <c r="B171">
        <v>-1.2699999999999999E-2</v>
      </c>
      <c r="C171">
        <v>-2.2499999999999999E-2</v>
      </c>
      <c r="D171">
        <v>-1.18999999999999E-2</v>
      </c>
      <c r="P171" t="s">
        <v>538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539</v>
      </c>
      <c r="B172">
        <v>-1.3100000000000001E-2</v>
      </c>
      <c r="C172">
        <v>2.2200000000000001E-2</v>
      </c>
      <c r="D172">
        <v>-2.8399999999999901E-2</v>
      </c>
      <c r="P172" t="s">
        <v>539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540</v>
      </c>
      <c r="B173">
        <v>1.5999999999999901E-3</v>
      </c>
      <c r="C173">
        <v>-2.2200000000000001E-2</v>
      </c>
      <c r="D173">
        <v>6.8999999999999999E-3</v>
      </c>
      <c r="P173" t="s">
        <v>540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541</v>
      </c>
      <c r="B174">
        <v>-3.8899999999999997E-2</v>
      </c>
      <c r="C174">
        <v>-5.2499999999999998E-2</v>
      </c>
      <c r="D174">
        <v>-3.0800000000000001E-2</v>
      </c>
      <c r="P174" t="s">
        <v>541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542</v>
      </c>
      <c r="B175">
        <v>4.4999999999999998E-2</v>
      </c>
      <c r="C175">
        <v>3.6299999999999999E-2</v>
      </c>
      <c r="D175">
        <v>3.02999999999999E-2</v>
      </c>
      <c r="P175" t="s">
        <v>542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543</v>
      </c>
      <c r="B176">
        <v>7.6E-3</v>
      </c>
      <c r="C176">
        <v>1.2999999999999999E-3</v>
      </c>
      <c r="D176">
        <v>1.0500000000000001E-2</v>
      </c>
      <c r="P176" t="s">
        <v>543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544</v>
      </c>
      <c r="B177">
        <v>-5.5199999999999999E-2</v>
      </c>
      <c r="C177">
        <v>-5.7999999999999899E-2</v>
      </c>
      <c r="D177">
        <v>-5.2999999999999999E-2</v>
      </c>
      <c r="P177" t="s">
        <v>544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545</v>
      </c>
      <c r="B178">
        <v>-9.1999999999999998E-3</v>
      </c>
      <c r="C178">
        <v>-4.7300000000000002E-2</v>
      </c>
      <c r="D178">
        <v>-4.3E-3</v>
      </c>
      <c r="P178" t="s">
        <v>545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546</v>
      </c>
      <c r="B179">
        <v>3.3799999999999997E-2</v>
      </c>
      <c r="C179">
        <v>3.61E-2</v>
      </c>
      <c r="D179">
        <v>2.8199999999999999E-2</v>
      </c>
      <c r="P179" t="s">
        <v>546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547</v>
      </c>
      <c r="B180">
        <v>8.4199999999999997E-2</v>
      </c>
      <c r="C180">
        <v>0.1153</v>
      </c>
      <c r="D180">
        <v>5.1499999999999997E-2</v>
      </c>
      <c r="P180" t="s">
        <v>547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548</v>
      </c>
      <c r="B181">
        <v>2.2700000000000001E-2</v>
      </c>
      <c r="C181">
        <v>1.66E-2</v>
      </c>
      <c r="D181">
        <v>1.13999999999999E-2</v>
      </c>
      <c r="P181" t="s">
        <v>548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549</v>
      </c>
      <c r="B182">
        <v>-1.1499999999999899E-2</v>
      </c>
      <c r="C182">
        <v>-4.5499999999999999E-2</v>
      </c>
      <c r="D182">
        <v>-1.4800000000000001E-2</v>
      </c>
      <c r="P182" t="s">
        <v>549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550</v>
      </c>
      <c r="B183">
        <v>5.67E-2</v>
      </c>
      <c r="C183">
        <v>5.3899999999999899E-2</v>
      </c>
      <c r="D183">
        <v>3.15E-2</v>
      </c>
      <c r="P183" t="s">
        <v>550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551</v>
      </c>
      <c r="B184">
        <v>4.3099999999999999E-2</v>
      </c>
      <c r="C184">
        <v>4.0999999999999898E-2</v>
      </c>
      <c r="D184">
        <v>3.4500000000000003E-2</v>
      </c>
      <c r="P184" t="s">
        <v>551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552</v>
      </c>
      <c r="B185">
        <v>-8.0999999999999996E-3</v>
      </c>
      <c r="C185">
        <v>8.1999999999999903E-3</v>
      </c>
      <c r="D185">
        <v>1.8100000000000002E-2</v>
      </c>
      <c r="P185" t="s">
        <v>552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553</v>
      </c>
      <c r="B186">
        <v>-0.1123</v>
      </c>
      <c r="C186">
        <v>-0.1081</v>
      </c>
      <c r="D186">
        <v>-7.9100000000000004E-2</v>
      </c>
      <c r="P186" t="s">
        <v>553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554</v>
      </c>
      <c r="B187">
        <v>3.4099999999999998E-2</v>
      </c>
      <c r="C187">
        <v>2.7300000000000001E-2</v>
      </c>
      <c r="D187">
        <v>3.3500000000000002E-2</v>
      </c>
      <c r="P187" t="s">
        <v>554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555</v>
      </c>
      <c r="B188">
        <v>1.66E-2</v>
      </c>
      <c r="C188">
        <v>-2.12E-2</v>
      </c>
      <c r="D188">
        <v>1.0500000000000001E-2</v>
      </c>
      <c r="P188" t="s">
        <v>555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556</v>
      </c>
      <c r="B189">
        <v>0.05</v>
      </c>
      <c r="C189">
        <v>9.6199999999999994E-2</v>
      </c>
      <c r="D189">
        <v>4.3499999999999997E-2</v>
      </c>
      <c r="P189" t="s">
        <v>556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557</v>
      </c>
      <c r="B190">
        <v>-2.8299999999999999E-2</v>
      </c>
      <c r="C190">
        <v>-2.7199999999999998E-2</v>
      </c>
      <c r="D190">
        <v>-1.23E-2</v>
      </c>
      <c r="P190" t="s">
        <v>557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558</v>
      </c>
      <c r="B191">
        <v>6.4899999999999999E-2</v>
      </c>
      <c r="C191">
        <v>8.4699999999999998E-2</v>
      </c>
      <c r="D191">
        <v>4.5999999999999999E-2</v>
      </c>
      <c r="P191" t="s">
        <v>558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559</v>
      </c>
      <c r="B192">
        <v>7.4000000000000003E-3</v>
      </c>
      <c r="C192">
        <v>5.3E-3</v>
      </c>
      <c r="D192">
        <v>9.2999999999999992E-3</v>
      </c>
      <c r="P192" t="s">
        <v>559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560</v>
      </c>
      <c r="B193">
        <v>-1.3899999999999999E-2</v>
      </c>
      <c r="C193">
        <v>-2.4799999999999999E-2</v>
      </c>
      <c r="D193">
        <v>-1.04E-2</v>
      </c>
      <c r="P193" t="s">
        <v>560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561</v>
      </c>
      <c r="B194">
        <v>4.6600000000000003E-2</v>
      </c>
      <c r="C194">
        <v>5.74E-2</v>
      </c>
      <c r="D194">
        <v>5.1799999999999999E-2</v>
      </c>
      <c r="P194" t="s">
        <v>561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562</v>
      </c>
      <c r="B195">
        <v>1.58999999999999E-2</v>
      </c>
      <c r="C195">
        <v>2.75E-2</v>
      </c>
      <c r="D195">
        <v>1.6199999999999999E-2</v>
      </c>
      <c r="P195" t="s">
        <v>562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563</v>
      </c>
      <c r="B196">
        <v>6.3E-2</v>
      </c>
      <c r="C196">
        <v>8.3099999999999993E-2</v>
      </c>
      <c r="D196">
        <v>4.87E-2</v>
      </c>
      <c r="P196" t="s">
        <v>563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564</v>
      </c>
      <c r="B197">
        <v>1.0000000000000099E-4</v>
      </c>
      <c r="C197">
        <v>-3.95E-2</v>
      </c>
      <c r="D197">
        <v>9.7000000000000003E-3</v>
      </c>
      <c r="P197" t="s">
        <v>564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565</v>
      </c>
      <c r="B198">
        <v>-7.2300000000000003E-2</v>
      </c>
      <c r="C198">
        <v>-0.13059999999999999</v>
      </c>
      <c r="D198">
        <v>-4.6600000000000003E-2</v>
      </c>
      <c r="P198" t="s">
        <v>565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566</v>
      </c>
      <c r="B199">
        <v>6.2E-2</v>
      </c>
      <c r="C199">
        <v>2.1999999999999999E-2</v>
      </c>
      <c r="D199">
        <v>5.8899999999999897E-2</v>
      </c>
      <c r="P199" t="s">
        <v>566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567</v>
      </c>
      <c r="B200">
        <v>2.7400000000000001E-2</v>
      </c>
      <c r="C200">
        <v>2.5000000000000001E-2</v>
      </c>
      <c r="D200">
        <v>7.6E-3</v>
      </c>
      <c r="P200" t="s">
        <v>567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568</v>
      </c>
      <c r="B201">
        <v>6.3099999999999906E-2</v>
      </c>
      <c r="C201">
        <v>3.9599999999999899E-2</v>
      </c>
      <c r="D201">
        <v>6.6000000000000003E-2</v>
      </c>
      <c r="P201" t="s">
        <v>568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569</v>
      </c>
      <c r="B202">
        <v>-3.29999999999999E-3</v>
      </c>
      <c r="C202">
        <v>-5.1499999999999997E-2</v>
      </c>
      <c r="D202">
        <v>4.5199999999999997E-2</v>
      </c>
      <c r="P202" t="s">
        <v>569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570</v>
      </c>
      <c r="B203">
        <v>-0.1169</v>
      </c>
      <c r="C203">
        <v>-3.6999999999999998E-2</v>
      </c>
      <c r="D203">
        <v>-0.11109999999999901</v>
      </c>
      <c r="P203" t="s">
        <v>570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571</v>
      </c>
      <c r="B204">
        <v>5.2299999999999999E-2</v>
      </c>
      <c r="C204">
        <v>6.8499999999999894E-2</v>
      </c>
      <c r="D204">
        <v>7.0499999999999993E-2</v>
      </c>
      <c r="P204" t="s">
        <v>571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572</v>
      </c>
      <c r="B205">
        <v>6.0699999999999997E-2</v>
      </c>
      <c r="C205">
        <v>8.1000000000000003E-2</v>
      </c>
      <c r="D205">
        <v>4.7800000000000002E-2</v>
      </c>
      <c r="P205" t="s">
        <v>572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573</v>
      </c>
      <c r="B206">
        <v>3.6700000000000003E-2</v>
      </c>
      <c r="C206">
        <v>4.7199999999999999E-2</v>
      </c>
      <c r="D206">
        <v>3.2599999999999997E-2</v>
      </c>
      <c r="P206" t="s">
        <v>573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574</v>
      </c>
      <c r="B207">
        <v>7.0199999999999999E-2</v>
      </c>
      <c r="C207">
        <v>0.1023</v>
      </c>
      <c r="D207">
        <v>3.7100000000000001E-2</v>
      </c>
      <c r="P207" t="s">
        <v>574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575</v>
      </c>
      <c r="B208">
        <v>2.4400000000000002E-2</v>
      </c>
      <c r="C208">
        <v>2.56999999999999E-2</v>
      </c>
      <c r="D208">
        <v>1.13999999999999E-2</v>
      </c>
      <c r="P208" t="s">
        <v>575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576</v>
      </c>
      <c r="B209">
        <v>2.9399999999999999E-2</v>
      </c>
      <c r="C209">
        <v>2.5000000000000001E-3</v>
      </c>
      <c r="D209">
        <v>7.4999999999999997E-3</v>
      </c>
      <c r="P209" t="s">
        <v>576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577</v>
      </c>
      <c r="B210">
        <v>2.01E-2</v>
      </c>
      <c r="C210">
        <v>-1.7100000000000001E-2</v>
      </c>
      <c r="D210">
        <v>1.03E-2</v>
      </c>
      <c r="P210" t="s">
        <v>577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578</v>
      </c>
      <c r="B211">
        <v>0.1055</v>
      </c>
      <c r="C211">
        <v>8.8999999999999999E-3</v>
      </c>
      <c r="D211">
        <v>6.4500000000000002E-2</v>
      </c>
      <c r="P211" t="s">
        <v>578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579</v>
      </c>
      <c r="B212">
        <v>-3.2099999999999997E-2</v>
      </c>
      <c r="C212">
        <v>-2.5000000000000001E-3</v>
      </c>
      <c r="D212">
        <v>-6.1999999999999998E-3</v>
      </c>
      <c r="P212" t="s">
        <v>579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580</v>
      </c>
      <c r="B213">
        <v>-0.04</v>
      </c>
      <c r="C213">
        <v>-7.1999999999999998E-3</v>
      </c>
      <c r="D213">
        <v>-1.37E-2</v>
      </c>
      <c r="P213" t="s">
        <v>580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581</v>
      </c>
      <c r="B214">
        <v>1.6400000000000001E-2</v>
      </c>
      <c r="C214">
        <v>-8.9999999999999998E-4</v>
      </c>
      <c r="D214">
        <v>1.8200000000000001E-2</v>
      </c>
      <c r="P214" t="s">
        <v>581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582</v>
      </c>
      <c r="B215">
        <v>4.7699999999999999E-2</v>
      </c>
      <c r="C215">
        <v>0.1024</v>
      </c>
      <c r="D215">
        <v>2.47E-2</v>
      </c>
      <c r="P215" t="s">
        <v>582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583</v>
      </c>
      <c r="B216">
        <v>-1.02999999999999E-2</v>
      </c>
      <c r="C216">
        <v>-1.3899999999999999E-2</v>
      </c>
      <c r="D216">
        <v>3.2000000000000002E-3</v>
      </c>
      <c r="P216" t="s">
        <v>583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584</v>
      </c>
      <c r="B217">
        <v>1.26E-2</v>
      </c>
      <c r="C217">
        <v>1E-3</v>
      </c>
      <c r="D217">
        <v>1.11E-2</v>
      </c>
      <c r="P217" t="s">
        <v>584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585</v>
      </c>
      <c r="B218">
        <v>-1.0099999999999901E-2</v>
      </c>
      <c r="C218">
        <v>4.3499999999999997E-2</v>
      </c>
      <c r="D218">
        <v>6.7999999999999996E-3</v>
      </c>
      <c r="P218" t="s">
        <v>585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586</v>
      </c>
      <c r="B219">
        <v>-3.0000000000000001E-3</v>
      </c>
      <c r="C219">
        <v>4.6100000000000002E-2</v>
      </c>
      <c r="D219">
        <v>-1.46E-2</v>
      </c>
      <c r="P219" t="s">
        <v>586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587</v>
      </c>
      <c r="B220">
        <v>-5.7599999999999998E-2</v>
      </c>
      <c r="C220">
        <v>-7.85E-2</v>
      </c>
      <c r="D220">
        <v>-3.0099999999999998E-2</v>
      </c>
      <c r="P220" t="s">
        <v>587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588</v>
      </c>
      <c r="B221">
        <v>-5.9299999999999999E-2</v>
      </c>
      <c r="C221">
        <v>-9.98E-2</v>
      </c>
      <c r="D221">
        <v>-8.0999999999999996E-3</v>
      </c>
      <c r="P221" t="s">
        <v>588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589</v>
      </c>
      <c r="B222">
        <v>6.13E-2</v>
      </c>
      <c r="C222">
        <v>3.5299999999999998E-2</v>
      </c>
      <c r="D222">
        <v>4.6399999999999997E-2</v>
      </c>
      <c r="P222" t="s">
        <v>589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590</v>
      </c>
      <c r="B223">
        <v>4.4299999999999999E-2</v>
      </c>
      <c r="C223">
        <v>3.6900000000000002E-2</v>
      </c>
      <c r="D223">
        <v>4.3999999999999997E-2</v>
      </c>
      <c r="P223" t="s">
        <v>590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591</v>
      </c>
      <c r="B224">
        <v>-2.7799999999999998E-2</v>
      </c>
      <c r="C224">
        <v>-5.2499999999999998E-2</v>
      </c>
      <c r="D224">
        <v>-2.1600000000000001E-2</v>
      </c>
      <c r="P224" t="s">
        <v>591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592</v>
      </c>
      <c r="B225">
        <v>-2.4400000000000002E-2</v>
      </c>
      <c r="C225">
        <v>-4.82E-2</v>
      </c>
      <c r="D225">
        <v>1.0800000000000001E-2</v>
      </c>
      <c r="P225" t="s">
        <v>592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593</v>
      </c>
      <c r="B226">
        <v>-4.9399999999999999E-2</v>
      </c>
      <c r="C226">
        <v>-9.2799999999999994E-2</v>
      </c>
      <c r="D226">
        <v>-1.6299999999999999E-2</v>
      </c>
      <c r="P226" t="s">
        <v>593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594</v>
      </c>
      <c r="B227">
        <v>-8.8999999999999999E-3</v>
      </c>
      <c r="C227">
        <v>-4.4199999999999899E-2</v>
      </c>
      <c r="D227">
        <v>2.1600000000000001E-2</v>
      </c>
      <c r="P227" t="s">
        <v>594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595</v>
      </c>
      <c r="B228">
        <v>4.3999999999999997E-2</v>
      </c>
      <c r="C228">
        <v>5.7500000000000002E-2</v>
      </c>
      <c r="D228">
        <v>3.4700000000000002E-2</v>
      </c>
      <c r="P228" t="s">
        <v>595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596</v>
      </c>
      <c r="B229">
        <v>-2.93E-2</v>
      </c>
      <c r="C229">
        <v>-6.5099999999999894E-2</v>
      </c>
      <c r="D229">
        <v>-2.23E-2</v>
      </c>
      <c r="P229" t="s">
        <v>596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597</v>
      </c>
      <c r="B230">
        <v>-2.1299999999999999E-2</v>
      </c>
      <c r="C230">
        <v>-9.0499999999999997E-2</v>
      </c>
      <c r="D230">
        <v>-1.6999999999999999E-3</v>
      </c>
      <c r="P230" t="s">
        <v>597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598</v>
      </c>
      <c r="B231">
        <v>-2.1399999999999898E-2</v>
      </c>
      <c r="C231">
        <v>-6.7000000000000004E-2</v>
      </c>
      <c r="D231">
        <v>-7.9000000000000008E-3</v>
      </c>
      <c r="P231" t="s">
        <v>598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599</v>
      </c>
      <c r="B232">
        <v>0.11899999999999999</v>
      </c>
      <c r="C232">
        <v>0.1069</v>
      </c>
      <c r="D232">
        <v>0.1138</v>
      </c>
      <c r="P232" t="s">
        <v>599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600</v>
      </c>
      <c r="B233">
        <v>1.7999999999999999E-2</v>
      </c>
      <c r="C233">
        <v>-3.4500000000000003E-2</v>
      </c>
      <c r="D233">
        <v>1.3299999999999999E-2</v>
      </c>
      <c r="P233" t="s">
        <v>600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601</v>
      </c>
      <c r="B234">
        <v>0.11890000000000001</v>
      </c>
      <c r="C234">
        <v>0.1371</v>
      </c>
      <c r="D234">
        <v>9.4E-2</v>
      </c>
      <c r="P234" t="s">
        <v>601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602</v>
      </c>
      <c r="B235">
        <v>5.2999999999999999E-2</v>
      </c>
      <c r="C235">
        <v>1.6299999999999999E-2</v>
      </c>
      <c r="D235">
        <v>4.4400000000000002E-2</v>
      </c>
      <c r="P235" t="s">
        <v>602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603</v>
      </c>
      <c r="B236">
        <v>1.2200000000000001E-2</v>
      </c>
      <c r="C236">
        <v>3.8300000000000001E-2</v>
      </c>
      <c r="D236">
        <v>4.0999999999999899E-3</v>
      </c>
      <c r="P236" t="s">
        <v>603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604</v>
      </c>
      <c r="B237">
        <v>4.2900000000000001E-2</v>
      </c>
      <c r="C237">
        <v>7.0099999999999996E-2</v>
      </c>
      <c r="D237">
        <v>2.8199999999999999E-2</v>
      </c>
      <c r="P237" t="s">
        <v>604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605</v>
      </c>
      <c r="B238">
        <v>3.2099999999999997E-2</v>
      </c>
      <c r="C238">
        <v>-0.02</v>
      </c>
      <c r="D238">
        <v>2.2499999999999999E-2</v>
      </c>
      <c r="P238" t="s">
        <v>605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606</v>
      </c>
      <c r="B239">
        <v>3.4500000000000003E-2</v>
      </c>
      <c r="C239">
        <v>2.1899999999999999E-2</v>
      </c>
      <c r="D239">
        <v>2.9499999999999998E-2</v>
      </c>
      <c r="P239" t="s">
        <v>606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607</v>
      </c>
      <c r="B240">
        <v>7.3799999999999893E-2</v>
      </c>
      <c r="C240">
        <v>6.5599999999999895E-2</v>
      </c>
      <c r="D240">
        <v>6.3899999999999998E-2</v>
      </c>
      <c r="P240" t="s">
        <v>607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608</v>
      </c>
      <c r="B241">
        <v>1.21E-2</v>
      </c>
      <c r="C241">
        <v>8.8099999999999998E-2</v>
      </c>
      <c r="D241">
        <v>-2.33999999999999E-2</v>
      </c>
      <c r="P241" t="s">
        <v>608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609</v>
      </c>
      <c r="B242">
        <v>3.7399999999999899E-2</v>
      </c>
      <c r="C242">
        <v>4.7699999999999902E-2</v>
      </c>
      <c r="D242">
        <v>1.5699999999999999E-2</v>
      </c>
      <c r="P242" t="s">
        <v>609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610</v>
      </c>
      <c r="B243">
        <v>-3.3299999999999899E-2</v>
      </c>
      <c r="C243">
        <v>-2.6800000000000001E-2</v>
      </c>
      <c r="D243">
        <v>-2.1899999999999999E-2</v>
      </c>
      <c r="P243" t="s">
        <v>610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611</v>
      </c>
      <c r="B244">
        <v>2.5999999999999999E-3</v>
      </c>
      <c r="C244">
        <v>-6.8999999999999999E-3</v>
      </c>
      <c r="D244">
        <v>0.01</v>
      </c>
      <c r="P244" t="s">
        <v>611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612</v>
      </c>
      <c r="B245">
        <v>1.67E-2</v>
      </c>
      <c r="C245">
        <v>3.5299999999999998E-2</v>
      </c>
      <c r="D245">
        <v>3.4500000000000003E-2</v>
      </c>
      <c r="P245" t="s">
        <v>612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613</v>
      </c>
      <c r="B246">
        <v>-2.6800000000000001E-2</v>
      </c>
      <c r="C246">
        <v>-1.8200000000000001E-2</v>
      </c>
      <c r="D246">
        <v>8.8000000000000005E-3</v>
      </c>
      <c r="P246" t="s">
        <v>613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614</v>
      </c>
      <c r="B247">
        <v>2.86E-2</v>
      </c>
      <c r="C247">
        <v>4.8499999999999897E-2</v>
      </c>
      <c r="D247">
        <v>1.3100000000000001E-2</v>
      </c>
      <c r="P247" t="s">
        <v>614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615</v>
      </c>
      <c r="B248">
        <v>-1.04999999999999E-2</v>
      </c>
      <c r="C248">
        <v>2.0000000000000001E-4</v>
      </c>
      <c r="D248">
        <v>-2.79999999999999E-2</v>
      </c>
      <c r="P248" t="s">
        <v>615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616</v>
      </c>
      <c r="B249">
        <v>-1.1599999999999999E-2</v>
      </c>
      <c r="C249">
        <v>-1.8200000000000001E-2</v>
      </c>
      <c r="D249">
        <v>1.1999999999999999E-3</v>
      </c>
      <c r="P249" t="s">
        <v>616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617</v>
      </c>
      <c r="B250">
        <v>-4.1099999999999998E-2</v>
      </c>
      <c r="C250">
        <v>-5.7000000000000002E-2</v>
      </c>
      <c r="D250">
        <v>-3.39E-2</v>
      </c>
      <c r="P250" t="s">
        <v>617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618</v>
      </c>
      <c r="B251">
        <v>1.3599999999999999E-2</v>
      </c>
      <c r="C251">
        <v>-8.6E-3</v>
      </c>
      <c r="D251">
        <v>-7.4000000000000003E-3</v>
      </c>
      <c r="P251" t="s">
        <v>618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619</v>
      </c>
      <c r="B252">
        <v>3.0000000000000001E-3</v>
      </c>
      <c r="C252">
        <v>-9.2999999999999992E-3</v>
      </c>
      <c r="D252">
        <v>4.5999999999999999E-3</v>
      </c>
      <c r="P252" t="s">
        <v>619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620</v>
      </c>
      <c r="B253">
        <v>-5.1899999999999898E-2</v>
      </c>
      <c r="C253">
        <v>-8.7499999999999994E-2</v>
      </c>
      <c r="D253">
        <v>-3.2000000000000001E-2</v>
      </c>
      <c r="P253" t="s">
        <v>620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621</v>
      </c>
      <c r="B254">
        <v>2.5700000000000001E-2</v>
      </c>
      <c r="C254">
        <v>1.32E-2</v>
      </c>
      <c r="D254">
        <v>5.4100000000000002E-2</v>
      </c>
      <c r="P254" t="s">
        <v>621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622</v>
      </c>
      <c r="B255">
        <v>-1.9199999999999998E-2</v>
      </c>
      <c r="C255">
        <v>-6.9199999999999998E-2</v>
      </c>
      <c r="D255">
        <v>-1E-4</v>
      </c>
      <c r="P255" t="s">
        <v>622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623</v>
      </c>
      <c r="B256">
        <v>0.11109999999999901</v>
      </c>
      <c r="C256">
        <v>0.13539999999999999</v>
      </c>
      <c r="D256">
        <v>7.5499999999999998E-2</v>
      </c>
      <c r="P256" t="s">
        <v>623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624</v>
      </c>
      <c r="B257">
        <v>5.9999999999999897E-4</v>
      </c>
      <c r="C257">
        <v>-3.3500000000000002E-2</v>
      </c>
      <c r="D257">
        <v>1.83E-2</v>
      </c>
      <c r="P257" t="s">
        <v>624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625</v>
      </c>
      <c r="B258">
        <v>1.6000000000000001E-3</v>
      </c>
      <c r="C258">
        <v>-3.39E-2</v>
      </c>
      <c r="D258">
        <v>2.53E-2</v>
      </c>
      <c r="P258" t="s">
        <v>625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626</v>
      </c>
      <c r="B259">
        <v>-1.03E-2</v>
      </c>
      <c r="C259">
        <v>-4.5899999999999899E-2</v>
      </c>
      <c r="D259">
        <v>1.06E-2</v>
      </c>
      <c r="P259" t="s">
        <v>626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627</v>
      </c>
      <c r="B260">
        <v>2.4799999999999999E-2</v>
      </c>
      <c r="C260">
        <v>9.8999999999999904E-3</v>
      </c>
      <c r="D260">
        <v>2.41E-2</v>
      </c>
      <c r="P260" t="s">
        <v>627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628</v>
      </c>
      <c r="B261">
        <v>8.6400000000000005E-2</v>
      </c>
      <c r="C261">
        <v>0.1651</v>
      </c>
      <c r="D261">
        <v>4.1200000000000001E-2</v>
      </c>
      <c r="P261" t="s">
        <v>628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629</v>
      </c>
      <c r="B262">
        <v>1.7999999999999999E-2</v>
      </c>
      <c r="C262">
        <v>2.5000000000000001E-3</v>
      </c>
      <c r="D262">
        <v>2.92E-2</v>
      </c>
      <c r="P262" t="s">
        <v>629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630</v>
      </c>
      <c r="B263">
        <v>-2.1999999999999902E-3</v>
      </c>
      <c r="C263">
        <v>-9.1999999999999998E-3</v>
      </c>
      <c r="D263">
        <v>3.4200000000000001E-2</v>
      </c>
      <c r="P263" t="s">
        <v>630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631</v>
      </c>
      <c r="B264">
        <v>-2.3999999999999898E-3</v>
      </c>
      <c r="C264">
        <v>-3.3099999999999997E-2</v>
      </c>
      <c r="D264">
        <v>-3.8999999999999998E-3</v>
      </c>
      <c r="P264" t="s">
        <v>631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632</v>
      </c>
      <c r="B265">
        <v>5.7500000000000002E-2</v>
      </c>
      <c r="C265">
        <v>-6.4000000000000003E-3</v>
      </c>
      <c r="D265">
        <v>6.8499999999999894E-2</v>
      </c>
      <c r="P265" t="s">
        <v>632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633</v>
      </c>
      <c r="B266">
        <v>1.8200000000000001E-2</v>
      </c>
      <c r="C266">
        <v>-1.2E-2</v>
      </c>
      <c r="D266">
        <v>2.8799999999999999E-2</v>
      </c>
      <c r="P266" t="s">
        <v>633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634</v>
      </c>
      <c r="B267">
        <v>-1.1999999999999999E-3</v>
      </c>
      <c r="C267">
        <v>2.7699999999999999E-2</v>
      </c>
      <c r="D267">
        <v>-3.0499999999999999E-2</v>
      </c>
      <c r="P267" t="s">
        <v>634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635</v>
      </c>
      <c r="B268">
        <v>-4.7000000000000002E-3</v>
      </c>
      <c r="C268">
        <v>-3.1800000000000002E-2</v>
      </c>
      <c r="D268">
        <v>9.8999999999999904E-3</v>
      </c>
      <c r="P268" t="s">
        <v>635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636</v>
      </c>
      <c r="B269">
        <v>-3.9399999999999998E-2</v>
      </c>
      <c r="C269">
        <v>-8.8099999999999998E-2</v>
      </c>
      <c r="D269">
        <v>-2.1899999999999999E-2</v>
      </c>
      <c r="P269" t="s">
        <v>636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637</v>
      </c>
      <c r="B270">
        <v>4.6699999999999901E-2</v>
      </c>
      <c r="C270">
        <v>5.0000000000000001E-4</v>
      </c>
      <c r="D270">
        <v>5.16E-2</v>
      </c>
      <c r="P270" t="s">
        <v>637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638</v>
      </c>
      <c r="B271">
        <v>7.0900000000000005E-2</v>
      </c>
      <c r="C271">
        <v>6.7500000000000004E-2</v>
      </c>
      <c r="D271">
        <v>7.2599999999999998E-2</v>
      </c>
      <c r="P271" t="s">
        <v>638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639</v>
      </c>
      <c r="B272">
        <v>4.53E-2</v>
      </c>
      <c r="C272">
        <v>3.49E-2</v>
      </c>
      <c r="D272">
        <v>4.7199999999999999E-2</v>
      </c>
      <c r="P272" t="s">
        <v>639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640</v>
      </c>
      <c r="B273">
        <v>1.21E-2</v>
      </c>
      <c r="C273">
        <v>-2.04999999999999E-2</v>
      </c>
      <c r="D273">
        <v>1.4800000000000001E-2</v>
      </c>
      <c r="P273" t="s">
        <v>640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641</v>
      </c>
      <c r="B274">
        <v>7.6600000000000001E-2</v>
      </c>
      <c r="C274">
        <v>4.58E-2</v>
      </c>
      <c r="D274">
        <v>8.0799999999999997E-2</v>
      </c>
      <c r="P274" t="s">
        <v>641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642</v>
      </c>
      <c r="B275">
        <v>5.4799999999999897E-2</v>
      </c>
      <c r="C275">
        <v>2.63E-2</v>
      </c>
      <c r="D275">
        <v>6.2600000000000003E-2</v>
      </c>
      <c r="P275" t="s">
        <v>642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643</v>
      </c>
      <c r="B276">
        <v>-7.9000000000000008E-3</v>
      </c>
      <c r="C276">
        <v>-7.9000000000000008E-3</v>
      </c>
      <c r="D276">
        <v>-2.8999999999999998E-3</v>
      </c>
      <c r="P276" t="s">
        <v>643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644</v>
      </c>
      <c r="B277">
        <v>5.11E-2</v>
      </c>
      <c r="C277">
        <v>4.9599999999999998E-2</v>
      </c>
      <c r="D277">
        <v>5.3800000000000001E-2</v>
      </c>
      <c r="P277" t="s">
        <v>644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645</v>
      </c>
      <c r="B278">
        <v>1.55E-2</v>
      </c>
      <c r="C278">
        <v>-4.2000000000000003E-2</v>
      </c>
      <c r="D278">
        <v>5.0199999999999897E-2</v>
      </c>
      <c r="P278" t="s">
        <v>645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646</v>
      </c>
      <c r="B279">
        <v>-5.9299999999999999E-2</v>
      </c>
      <c r="C279">
        <v>-0.1188</v>
      </c>
      <c r="D279">
        <v>-1.35E-2</v>
      </c>
      <c r="P279" t="s">
        <v>646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647</v>
      </c>
      <c r="B280">
        <v>6.5299999999999997E-2</v>
      </c>
      <c r="C280">
        <v>0.11119999999999999</v>
      </c>
      <c r="D280">
        <v>6.4600000000000005E-2</v>
      </c>
      <c r="P280" t="s">
        <v>647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648</v>
      </c>
      <c r="B281">
        <v>-8.1499999999999906E-2</v>
      </c>
      <c r="C281">
        <v>-1.2E-2</v>
      </c>
      <c r="D281">
        <v>-8.72E-2</v>
      </c>
      <c r="P281" t="s">
        <v>648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649</v>
      </c>
      <c r="B282">
        <v>5.1200000000000002E-2</v>
      </c>
      <c r="C282">
        <v>1.9099999999999999E-2</v>
      </c>
      <c r="D282">
        <v>5.8700000000000002E-2</v>
      </c>
      <c r="P282" t="s">
        <v>649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650</v>
      </c>
      <c r="B283">
        <v>1.5599999999999999E-2</v>
      </c>
      <c r="C283">
        <v>4.4999999999999997E-3</v>
      </c>
      <c r="D283">
        <v>1.43E-2</v>
      </c>
      <c r="P283" t="s">
        <v>650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651</v>
      </c>
      <c r="B284">
        <v>-2.7799999999999998E-2</v>
      </c>
      <c r="C284">
        <v>-5.2199999999999899E-2</v>
      </c>
      <c r="D284">
        <v>-2.3099999999999999E-2</v>
      </c>
      <c r="P284" t="s">
        <v>651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652</v>
      </c>
      <c r="B285">
        <v>0.12889999999999999</v>
      </c>
      <c r="C285">
        <v>0.1416</v>
      </c>
      <c r="D285">
        <v>0.1103</v>
      </c>
      <c r="P285" t="s">
        <v>652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653</v>
      </c>
      <c r="B286">
        <v>4.8199999999999903E-2</v>
      </c>
      <c r="C286">
        <v>8.2699999999999996E-2</v>
      </c>
      <c r="D286">
        <v>6.3E-3</v>
      </c>
      <c r="P286" t="s">
        <v>653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654</v>
      </c>
      <c r="B287">
        <v>2.10999999999999E-2</v>
      </c>
      <c r="C287">
        <v>3.0000000000000001E-3</v>
      </c>
      <c r="D287">
        <v>1.9599999999999999E-2</v>
      </c>
      <c r="P287" t="s">
        <v>654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655</v>
      </c>
      <c r="B288">
        <v>-1.6699999999999899E-2</v>
      </c>
      <c r="C288">
        <v>-4.9500000000000002E-2</v>
      </c>
      <c r="D288">
        <v>-2.8399999999999901E-2</v>
      </c>
      <c r="P288" t="s">
        <v>655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656</v>
      </c>
      <c r="B289">
        <v>4.8999999999999998E-3</v>
      </c>
      <c r="C289">
        <v>1.2500000000000001E-2</v>
      </c>
      <c r="D289">
        <v>1.01E-2</v>
      </c>
      <c r="P289" t="s">
        <v>656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657</v>
      </c>
      <c r="B290">
        <v>4.4199999999999899E-2</v>
      </c>
      <c r="C290">
        <v>2.1700000000000001E-2</v>
      </c>
      <c r="D290">
        <v>5.4800000000000001E-2</v>
      </c>
      <c r="P290" t="s">
        <v>657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658</v>
      </c>
      <c r="B291">
        <v>4.3099999999999999E-2</v>
      </c>
      <c r="C291">
        <v>3.04E-2</v>
      </c>
      <c r="D291">
        <v>2.79999999999999E-2</v>
      </c>
      <c r="P291" t="s">
        <v>658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659</v>
      </c>
      <c r="B292">
        <v>3.9899999999999998E-2</v>
      </c>
      <c r="C292">
        <v>3.32E-2</v>
      </c>
      <c r="D292">
        <v>3.6200000000000003E-2</v>
      </c>
      <c r="P292" t="s">
        <v>659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660</v>
      </c>
      <c r="B293">
        <v>-2.1399999999999999E-2</v>
      </c>
      <c r="C293">
        <v>-0.03</v>
      </c>
      <c r="D293">
        <v>-1.5900000000000001E-2</v>
      </c>
      <c r="P293" t="s">
        <v>660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661</v>
      </c>
      <c r="B294">
        <v>-0.22639999999999999</v>
      </c>
      <c r="C294">
        <v>-0.23899999999999999</v>
      </c>
      <c r="D294">
        <v>-0.1371</v>
      </c>
      <c r="P294" t="s">
        <v>661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662</v>
      </c>
      <c r="B295">
        <v>-7.4199999999999905E-2</v>
      </c>
      <c r="C295">
        <v>-5.9400000000000001E-2</v>
      </c>
      <c r="D295">
        <v>-7.5700000000000003E-2</v>
      </c>
      <c r="P295" t="s">
        <v>662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663</v>
      </c>
      <c r="B296">
        <v>7.1999999999999995E-2</v>
      </c>
      <c r="C296">
        <v>2.0199999999999999E-2</v>
      </c>
      <c r="D296">
        <v>3.8899999999999997E-2</v>
      </c>
      <c r="P296" t="s">
        <v>663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664</v>
      </c>
      <c r="B297">
        <v>4.4999999999999998E-2</v>
      </c>
      <c r="C297">
        <v>7.4200000000000002E-2</v>
      </c>
      <c r="D297">
        <v>7.4499999999999997E-2</v>
      </c>
      <c r="P297" t="s">
        <v>664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665</v>
      </c>
      <c r="B298">
        <v>5.21E-2</v>
      </c>
      <c r="C298">
        <v>8.7499999999999994E-2</v>
      </c>
      <c r="D298">
        <v>2.04999999999999E-2</v>
      </c>
      <c r="P298" t="s">
        <v>665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666</v>
      </c>
      <c r="B299">
        <v>-1.83E-2</v>
      </c>
      <c r="C299">
        <v>2E-3</v>
      </c>
      <c r="D299">
        <v>-1.8700000000000001E-2</v>
      </c>
      <c r="P299" t="s">
        <v>666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667</v>
      </c>
      <c r="B300">
        <v>1.0200000000000001E-2</v>
      </c>
      <c r="C300">
        <v>-3.2000000000000002E-3</v>
      </c>
      <c r="D300">
        <v>1.5100000000000001E-2</v>
      </c>
      <c r="P300" t="s">
        <v>667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668</v>
      </c>
      <c r="B301">
        <v>2.2000000000000001E-3</v>
      </c>
      <c r="C301">
        <v>-3.0499999999999999E-2</v>
      </c>
      <c r="D301">
        <v>1.5699999999999999E-2</v>
      </c>
      <c r="P301" t="s">
        <v>668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669</v>
      </c>
      <c r="B302">
        <v>5.28E-2</v>
      </c>
      <c r="C302">
        <v>9.6799999999999997E-2</v>
      </c>
      <c r="D302">
        <v>1.52E-2</v>
      </c>
      <c r="P302" t="s">
        <v>669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670</v>
      </c>
      <c r="B303">
        <v>-7.4000000000000003E-3</v>
      </c>
      <c r="C303">
        <v>-2.41E-2</v>
      </c>
      <c r="D303">
        <v>5.1999999999999998E-3</v>
      </c>
      <c r="P303" t="s">
        <v>670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671</v>
      </c>
      <c r="B304">
        <v>-2.7199999999999998E-2</v>
      </c>
      <c r="C304">
        <v>-3.7100000000000001E-2</v>
      </c>
      <c r="D304">
        <v>-1.01E-2</v>
      </c>
      <c r="P304" t="s">
        <v>671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672</v>
      </c>
      <c r="B305">
        <v>3.9199999999999999E-2</v>
      </c>
      <c r="C305">
        <v>2.0099999999999899E-2</v>
      </c>
      <c r="D305">
        <v>2.63E-2</v>
      </c>
      <c r="P305" t="s">
        <v>672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673</v>
      </c>
      <c r="B306">
        <v>1.75999999999999E-2</v>
      </c>
      <c r="C306">
        <v>6.1999999999999998E-3</v>
      </c>
      <c r="D306">
        <v>2.7E-2</v>
      </c>
      <c r="P306" t="s">
        <v>673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674</v>
      </c>
      <c r="B307">
        <v>-1.72E-2</v>
      </c>
      <c r="C307">
        <v>-3.9300000000000002E-2</v>
      </c>
      <c r="D307">
        <v>-8.8999999999999999E-3</v>
      </c>
      <c r="P307" t="s">
        <v>674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675</v>
      </c>
      <c r="B308">
        <v>2.12E-2</v>
      </c>
      <c r="C308">
        <v>2.4899999999999999E-2</v>
      </c>
      <c r="D308">
        <v>1.3599999999999999E-2</v>
      </c>
      <c r="P308" t="s">
        <v>675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676</v>
      </c>
      <c r="B309">
        <v>6.6500000000000004E-2</v>
      </c>
      <c r="C309">
        <v>8.4900000000000003E-2</v>
      </c>
      <c r="D309">
        <v>4.6600000000000003E-2</v>
      </c>
      <c r="P309" t="s">
        <v>676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677</v>
      </c>
      <c r="B310">
        <v>-1.6399999999999901E-2</v>
      </c>
      <c r="C310">
        <v>-1.7100000000000001E-2</v>
      </c>
      <c r="D310">
        <v>-1.9099999999999999E-2</v>
      </c>
      <c r="P310" t="s">
        <v>677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678</v>
      </c>
      <c r="B311">
        <v>2.24E-2</v>
      </c>
      <c r="C311">
        <v>-1.9199999999999998E-2</v>
      </c>
      <c r="D311">
        <v>2.6099999999999901E-2</v>
      </c>
      <c r="P311" t="s">
        <v>678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679</v>
      </c>
      <c r="B312">
        <v>4.9999999999999899E-2</v>
      </c>
      <c r="C312">
        <v>2.1899999999999999E-2</v>
      </c>
      <c r="D312">
        <v>4.6100000000000002E-2</v>
      </c>
      <c r="P312" t="s">
        <v>679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680</v>
      </c>
      <c r="B313">
        <v>4.1399999999999999E-2</v>
      </c>
      <c r="C313">
        <v>3.4000000000000002E-2</v>
      </c>
      <c r="D313">
        <v>4.0999999999999898E-2</v>
      </c>
      <c r="P313" t="s">
        <v>680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681</v>
      </c>
      <c r="B314">
        <v>-6.4000000000000003E-3</v>
      </c>
      <c r="C314">
        <v>-3.4500000000000003E-2</v>
      </c>
      <c r="D314">
        <v>1.1299999999999999E-2</v>
      </c>
      <c r="P314" t="s">
        <v>681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682</v>
      </c>
      <c r="B315">
        <v>7.9000000000000001E-2</v>
      </c>
      <c r="C315">
        <v>-8.3999999999999995E-3</v>
      </c>
      <c r="D315">
        <v>6.0199999999999997E-2</v>
      </c>
      <c r="P315" t="s">
        <v>682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683</v>
      </c>
      <c r="B316">
        <v>2.18E-2</v>
      </c>
      <c r="C316">
        <v>0.01</v>
      </c>
      <c r="D316">
        <v>4.1999999999999997E-3</v>
      </c>
      <c r="P316" t="s">
        <v>683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684</v>
      </c>
      <c r="B317">
        <v>-1.0999999999999901E-3</v>
      </c>
      <c r="C317">
        <v>-3.1399999999999997E-2</v>
      </c>
      <c r="D317">
        <v>7.1999999999999998E-3</v>
      </c>
      <c r="P317" t="s">
        <v>684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685</v>
      </c>
      <c r="B318">
        <v>-2.9899999999999899E-2</v>
      </c>
      <c r="C318">
        <v>-9.98E-2</v>
      </c>
      <c r="D318">
        <v>-1.6999999999999999E-3</v>
      </c>
      <c r="P318" t="s">
        <v>685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686</v>
      </c>
      <c r="B319">
        <v>1.72E-2</v>
      </c>
      <c r="C319">
        <v>-2.6499999999999999E-2</v>
      </c>
      <c r="D319">
        <v>2.9499999999999998E-2</v>
      </c>
      <c r="P319" t="s">
        <v>686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687</v>
      </c>
      <c r="B320">
        <v>1.77E-2</v>
      </c>
      <c r="C320">
        <v>-1.37E-2</v>
      </c>
      <c r="D320">
        <v>4.6300000000000001E-2</v>
      </c>
      <c r="P320" t="s">
        <v>687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688</v>
      </c>
      <c r="B321">
        <v>-7.2800000000000004E-2</v>
      </c>
      <c r="C321">
        <v>-8.6599999999999996E-2</v>
      </c>
      <c r="D321">
        <v>-6.2399999999999997E-2</v>
      </c>
      <c r="P321" t="s">
        <v>688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689</v>
      </c>
      <c r="B322">
        <v>1.6799999999999999E-2</v>
      </c>
      <c r="C322">
        <v>2.98E-2</v>
      </c>
      <c r="D322">
        <v>4.1999999999999997E-3</v>
      </c>
      <c r="P322" t="s">
        <v>689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690</v>
      </c>
      <c r="B323">
        <v>2.47E-2</v>
      </c>
      <c r="C323">
        <v>1.6199999999999999E-2</v>
      </c>
      <c r="D323">
        <v>8.3000000000000001E-3</v>
      </c>
      <c r="P323" t="s">
        <v>690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691</v>
      </c>
      <c r="B324">
        <v>-2.6699999999999901E-2</v>
      </c>
      <c r="C324">
        <v>-7.6499999999999999E-2</v>
      </c>
      <c r="D324">
        <v>-3.3000000000000002E-2</v>
      </c>
      <c r="P324" t="s">
        <v>691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692</v>
      </c>
      <c r="B325">
        <v>9.0999999999999998E-2</v>
      </c>
      <c r="C325">
        <v>4.07E-2</v>
      </c>
      <c r="D325">
        <v>6.9400000000000003E-2</v>
      </c>
      <c r="P325" t="s">
        <v>692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693</v>
      </c>
      <c r="B326">
        <v>-4.5999999999999999E-3</v>
      </c>
      <c r="C326">
        <v>-2.3900000000000001E-2</v>
      </c>
      <c r="D326">
        <v>-8.9999999999999993E-3</v>
      </c>
      <c r="P326" t="s">
        <v>693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694</v>
      </c>
      <c r="B327">
        <v>-1.21999999999999E-2</v>
      </c>
      <c r="C327">
        <v>-9.2699999999999894E-2</v>
      </c>
      <c r="D327">
        <v>1.9900000000000001E-2</v>
      </c>
      <c r="P327" t="s">
        <v>694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695</v>
      </c>
      <c r="B328">
        <v>-9.4899999999999998E-2</v>
      </c>
      <c r="C328">
        <v>-0.1673</v>
      </c>
      <c r="D328">
        <v>-5.8899999999999897E-2</v>
      </c>
      <c r="P328" t="s">
        <v>695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696</v>
      </c>
      <c r="B329">
        <v>-5.5199999999999999E-2</v>
      </c>
      <c r="C329">
        <v>-0.14080000000000001</v>
      </c>
      <c r="D329">
        <v>-1.06E-2</v>
      </c>
      <c r="P329" t="s">
        <v>696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697</v>
      </c>
      <c r="B330">
        <v>-1.2399999999999901E-2</v>
      </c>
      <c r="C330">
        <v>-0.11169999999999999</v>
      </c>
      <c r="D330">
        <v>1.7000000000000001E-2</v>
      </c>
      <c r="P330" t="s">
        <v>697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698</v>
      </c>
      <c r="B331">
        <v>6.9199999999999998E-2</v>
      </c>
      <c r="C331">
        <v>0.1363</v>
      </c>
      <c r="D331">
        <v>3.4799999999999998E-2</v>
      </c>
      <c r="P331" t="s">
        <v>698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699</v>
      </c>
      <c r="B332">
        <v>3.0599999999999999E-2</v>
      </c>
      <c r="C332">
        <v>-1.2699999999999999E-2</v>
      </c>
      <c r="D332">
        <v>1.46E-2</v>
      </c>
      <c r="P332" t="s">
        <v>699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700</v>
      </c>
      <c r="B333">
        <v>5.21E-2</v>
      </c>
      <c r="C333">
        <v>8.0799999999999997E-2</v>
      </c>
      <c r="D333">
        <v>-6.7000000000000002E-3</v>
      </c>
      <c r="P333" t="s">
        <v>700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701</v>
      </c>
      <c r="B334">
        <v>7.6700000000000004E-2</v>
      </c>
      <c r="C334">
        <v>0.21690000000000001</v>
      </c>
      <c r="D334">
        <v>6.0400000000000002E-2</v>
      </c>
      <c r="P334" t="s">
        <v>701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702</v>
      </c>
      <c r="B335">
        <v>3.09E-2</v>
      </c>
      <c r="C335">
        <v>5.7799999999999997E-2</v>
      </c>
      <c r="D335">
        <v>2.4500000000000001E-2</v>
      </c>
      <c r="P335" t="s">
        <v>702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703</v>
      </c>
      <c r="B336">
        <v>2.4999999999999901E-3</v>
      </c>
      <c r="C336">
        <v>-2E-3</v>
      </c>
      <c r="D336">
        <v>5.4999999999999997E-3</v>
      </c>
      <c r="P336" t="s">
        <v>703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704</v>
      </c>
      <c r="B337">
        <v>4.1200000000000001E-2</v>
      </c>
      <c r="C337">
        <v>2.1499999999999998E-2</v>
      </c>
      <c r="D337">
        <v>2.0000000000000001E-4</v>
      </c>
      <c r="P337" t="s">
        <v>704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705</v>
      </c>
      <c r="B338">
        <v>-4.5199999999999997E-2</v>
      </c>
      <c r="C338">
        <v>-4.0599999999999997E-2</v>
      </c>
      <c r="D338">
        <v>-2.2599999999999999E-2</v>
      </c>
      <c r="P338" t="s">
        <v>705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706</v>
      </c>
      <c r="B339">
        <v>4.7300000000000002E-2</v>
      </c>
      <c r="C339">
        <v>1.8100000000000002E-2</v>
      </c>
      <c r="D339">
        <v>3.4799999999999998E-2</v>
      </c>
      <c r="P339" t="s">
        <v>706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707</v>
      </c>
      <c r="B340">
        <v>2.7799999999999998E-2</v>
      </c>
      <c r="C340">
        <v>5.7799999999999997E-2</v>
      </c>
      <c r="D340">
        <v>1.6799999999999999E-2</v>
      </c>
      <c r="P340" t="s">
        <v>707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708</v>
      </c>
      <c r="B341">
        <v>-1.1299999999999999E-2</v>
      </c>
      <c r="C341">
        <v>-6.0299999999999999E-2</v>
      </c>
      <c r="D341">
        <v>1.1599999999999999E-2</v>
      </c>
      <c r="P341" t="s">
        <v>708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709</v>
      </c>
      <c r="B342">
        <v>1.7100000000000001E-2</v>
      </c>
      <c r="C342">
        <v>7.4999999999999997E-3</v>
      </c>
      <c r="D342">
        <v>2.2700000000000001E-2</v>
      </c>
      <c r="P342" t="s">
        <v>709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710</v>
      </c>
      <c r="B343">
        <v>-3.7999999999999999E-2</v>
      </c>
      <c r="C343">
        <v>-8.3900000000000002E-2</v>
      </c>
      <c r="D343">
        <v>-2.18E-2</v>
      </c>
      <c r="P343" t="s">
        <v>710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711</v>
      </c>
      <c r="B344">
        <v>0.11219999999999999</v>
      </c>
      <c r="C344">
        <v>2.58E-2</v>
      </c>
      <c r="D344">
        <v>7.4099999999999999E-2</v>
      </c>
      <c r="P344" t="s">
        <v>711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712</v>
      </c>
      <c r="B345">
        <v>-2.4999999999999901E-3</v>
      </c>
      <c r="C345">
        <v>5.7299999999999997E-2</v>
      </c>
      <c r="D345">
        <v>-3.5299999999999998E-2</v>
      </c>
      <c r="P345" t="s">
        <v>712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713</v>
      </c>
      <c r="B346">
        <v>1.37E-2</v>
      </c>
      <c r="C346">
        <v>1.72E-2</v>
      </c>
      <c r="D346">
        <v>-1.03E-2</v>
      </c>
      <c r="P346" t="s">
        <v>713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714</v>
      </c>
      <c r="B347">
        <v>-2.3199999999999998E-2</v>
      </c>
      <c r="C347">
        <v>-5.1799999999999999E-2</v>
      </c>
      <c r="D347">
        <v>-1.5699999999999999E-2</v>
      </c>
      <c r="P347" t="s">
        <v>714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715</v>
      </c>
      <c r="B348">
        <v>1.3899999999999999E-2</v>
      </c>
      <c r="C348">
        <v>2.8E-3</v>
      </c>
      <c r="D348">
        <v>4.3400000000000001E-2</v>
      </c>
      <c r="P348" t="s">
        <v>715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716</v>
      </c>
      <c r="B349">
        <v>5.7999999999999996E-3</v>
      </c>
      <c r="C349">
        <v>3.39E-2</v>
      </c>
      <c r="D349">
        <v>9.1000000000000004E-3</v>
      </c>
      <c r="P349" t="s">
        <v>716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717</v>
      </c>
      <c r="B350">
        <v>-2.0199999999999899E-2</v>
      </c>
      <c r="C350">
        <v>-6.0199999999999997E-2</v>
      </c>
      <c r="D350">
        <v>1.4E-3</v>
      </c>
      <c r="P350" t="s">
        <v>717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718</v>
      </c>
      <c r="B351">
        <v>4.0799999999999899E-2</v>
      </c>
      <c r="C351">
        <v>2.3300000000000001E-2</v>
      </c>
      <c r="D351">
        <v>4.82E-2</v>
      </c>
      <c r="P351" t="s">
        <v>718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719</v>
      </c>
      <c r="B352">
        <v>-2.1199999999999899E-2</v>
      </c>
      <c r="C352">
        <v>-3.5499999999999997E-2</v>
      </c>
      <c r="D352">
        <v>-3.0000000000000001E-3</v>
      </c>
      <c r="P352" t="s">
        <v>719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720</v>
      </c>
      <c r="B353">
        <v>1.44999999999999E-2</v>
      </c>
      <c r="C353">
        <v>-5.0000000000000001E-4</v>
      </c>
      <c r="D353">
        <v>6.3E-3</v>
      </c>
      <c r="P353" t="s">
        <v>720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721</v>
      </c>
      <c r="B354">
        <v>1.2500000000000001E-2</v>
      </c>
      <c r="C354">
        <v>2.35E-2</v>
      </c>
      <c r="D354">
        <v>-1.39999999999999E-2</v>
      </c>
      <c r="P354" t="s">
        <v>721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722</v>
      </c>
      <c r="B355">
        <v>4.36E-2</v>
      </c>
      <c r="C355">
        <v>7.6600000000000001E-2</v>
      </c>
      <c r="D355">
        <v>5.7999999999999996E-3</v>
      </c>
      <c r="P355" t="s">
        <v>722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723</v>
      </c>
      <c r="B356">
        <v>1.8100000000000002E-2</v>
      </c>
      <c r="C356">
        <v>-1.6E-2</v>
      </c>
      <c r="D356">
        <v>1.03E-2</v>
      </c>
      <c r="P356" t="s">
        <v>723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724</v>
      </c>
      <c r="B357">
        <v>1.1599999999999999E-2</v>
      </c>
      <c r="C357">
        <v>1.34E-2</v>
      </c>
      <c r="D357">
        <v>1.18999999999999E-2</v>
      </c>
      <c r="P357" t="s">
        <v>724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725</v>
      </c>
      <c r="B358">
        <v>3.3999999999999998E-3</v>
      </c>
      <c r="C358">
        <v>-2.33999999999999E-2</v>
      </c>
      <c r="D358">
        <v>4.5599999999999898E-2</v>
      </c>
      <c r="P358" t="s">
        <v>725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726</v>
      </c>
      <c r="B359">
        <v>2.5499999999999998E-2</v>
      </c>
      <c r="C359">
        <v>-2.07E-2</v>
      </c>
      <c r="D359">
        <v>2.18E-2</v>
      </c>
      <c r="P359" t="s">
        <v>726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727</v>
      </c>
      <c r="B360">
        <v>-2.81E-2</v>
      </c>
      <c r="C360">
        <v>-5.9699999999999899E-2</v>
      </c>
      <c r="D360">
        <v>-1.3100000000000001E-2</v>
      </c>
      <c r="P360" t="s">
        <v>727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728</v>
      </c>
      <c r="B361">
        <v>3.1099999999999999E-2</v>
      </c>
      <c r="C361">
        <v>5.6299999999999899E-2</v>
      </c>
      <c r="D361">
        <v>8.3999999999999995E-3</v>
      </c>
      <c r="P361" t="s">
        <v>728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729</v>
      </c>
      <c r="B362">
        <v>5.5999999999999999E-3</v>
      </c>
      <c r="C362">
        <v>-2.8999999999999901E-2</v>
      </c>
      <c r="D362">
        <v>1.8100000000000002E-2</v>
      </c>
      <c r="P362" t="s">
        <v>729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730</v>
      </c>
      <c r="B363">
        <v>-1E-3</v>
      </c>
      <c r="C363">
        <v>-5.4600000000000003E-2</v>
      </c>
      <c r="D363">
        <v>8.0999999999999996E-3</v>
      </c>
      <c r="P363" t="s">
        <v>730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731</v>
      </c>
      <c r="B364">
        <v>3.9600000000000003E-2</v>
      </c>
      <c r="C364">
        <v>2.9399999999999999E-2</v>
      </c>
      <c r="D364">
        <v>4.2999999999999997E-2</v>
      </c>
      <c r="P364" t="s">
        <v>731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732</v>
      </c>
      <c r="B365">
        <v>1.4E-3</v>
      </c>
      <c r="C365">
        <v>-3.0599999999999999E-2</v>
      </c>
      <c r="D365">
        <v>-2.5000000000000001E-3</v>
      </c>
      <c r="P365" t="s">
        <v>732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733</v>
      </c>
      <c r="B366">
        <v>1.6299999999999999E-2</v>
      </c>
      <c r="C366">
        <v>9.5199999999999896E-2</v>
      </c>
      <c r="D366">
        <v>1E-3</v>
      </c>
      <c r="P366" t="s">
        <v>733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734</v>
      </c>
      <c r="B367">
        <v>-1.6400000000000001E-2</v>
      </c>
      <c r="C367">
        <v>4.4400000000000002E-2</v>
      </c>
      <c r="D367">
        <v>-3.56E-2</v>
      </c>
      <c r="P367" t="s">
        <v>734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735</v>
      </c>
      <c r="B368">
        <v>1.8800000000000001E-2</v>
      </c>
      <c r="C368">
        <v>7.9000000000000008E-3</v>
      </c>
      <c r="D368">
        <v>9.1999999999999998E-3</v>
      </c>
      <c r="P368" t="s">
        <v>735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736</v>
      </c>
      <c r="B369">
        <v>3.1199999999999999E-2</v>
      </c>
      <c r="C369">
        <v>6.7099999999999896E-2</v>
      </c>
      <c r="D369">
        <v>1.5699999999999999E-2</v>
      </c>
      <c r="P369" t="s">
        <v>736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737</v>
      </c>
      <c r="B370">
        <v>-2.33999999999999E-2</v>
      </c>
      <c r="C370">
        <v>-1.5100000000000001E-2</v>
      </c>
      <c r="D370">
        <v>-4.07E-2</v>
      </c>
      <c r="P370" t="s">
        <v>737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738</v>
      </c>
      <c r="B371">
        <v>-4.5100000000000001E-2</v>
      </c>
      <c r="C371">
        <v>-4.8899999999999999E-2</v>
      </c>
      <c r="D371">
        <v>-2.81E-2</v>
      </c>
      <c r="P371" t="s">
        <v>738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739</v>
      </c>
      <c r="B372">
        <v>9.4999999999999998E-3</v>
      </c>
      <c r="C372">
        <v>-1.46E-2</v>
      </c>
      <c r="D372">
        <v>2.1999999999999999E-2</v>
      </c>
      <c r="P372" t="s">
        <v>739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740</v>
      </c>
      <c r="B373">
        <v>8.8999999999999999E-3</v>
      </c>
      <c r="C373">
        <v>1.5299999999999999E-2</v>
      </c>
      <c r="D373">
        <v>-3.2000000000000002E-3</v>
      </c>
      <c r="P373" t="s">
        <v>740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741</v>
      </c>
      <c r="B374">
        <v>-2.7199999999999998E-2</v>
      </c>
      <c r="C374">
        <v>-4.36E-2</v>
      </c>
      <c r="D374">
        <v>-1.43E-2</v>
      </c>
      <c r="P374" t="s">
        <v>741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742</v>
      </c>
      <c r="B375">
        <v>3.1E-2</v>
      </c>
      <c r="C375">
        <v>3.5099999999999999E-2</v>
      </c>
      <c r="D375">
        <v>2.8199999999999999E-2</v>
      </c>
      <c r="P375" t="s">
        <v>742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743</v>
      </c>
      <c r="B376">
        <v>4.3799999999999999E-2</v>
      </c>
      <c r="C376">
        <v>5.4299999999999897E-2</v>
      </c>
      <c r="D376">
        <v>1.41E-2</v>
      </c>
      <c r="P376" t="s">
        <v>743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744</v>
      </c>
      <c r="B377">
        <v>-1.9400000000000001E-2</v>
      </c>
      <c r="C377">
        <v>-1.18E-2</v>
      </c>
      <c r="D377">
        <v>-1.3299999999999999E-2</v>
      </c>
      <c r="P377" t="s">
        <v>744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745</v>
      </c>
      <c r="B378">
        <v>1.72E-2</v>
      </c>
      <c r="C378">
        <v>-6.8999999999999999E-3</v>
      </c>
      <c r="D378">
        <v>2.53E-2</v>
      </c>
      <c r="P378" t="s">
        <v>745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746</v>
      </c>
      <c r="B379">
        <v>-3.6699999999999899E-2</v>
      </c>
      <c r="C379">
        <v>-3.1699999999999999E-2</v>
      </c>
      <c r="D379">
        <v>-3.4099999999999998E-2</v>
      </c>
      <c r="P379" t="s">
        <v>746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747</v>
      </c>
      <c r="B380">
        <v>1.2999999999999999E-2</v>
      </c>
      <c r="C380">
        <v>-1.95E-2</v>
      </c>
      <c r="D380">
        <v>8.9999999999999993E-3</v>
      </c>
      <c r="P380" t="s">
        <v>747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748</v>
      </c>
      <c r="B381">
        <v>2.2200000000000001E-2</v>
      </c>
      <c r="C381">
        <v>1.6799999999999999E-2</v>
      </c>
      <c r="D381">
        <v>3.3799999999999997E-2</v>
      </c>
      <c r="P381" t="s">
        <v>748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749</v>
      </c>
      <c r="B382">
        <v>4.0300000000000002E-2</v>
      </c>
      <c r="C382">
        <v>3.1800000000000002E-2</v>
      </c>
      <c r="D382">
        <v>2.3900000000000001E-2</v>
      </c>
      <c r="P382" t="s">
        <v>749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750</v>
      </c>
      <c r="B383">
        <v>2.6499999999999999E-2</v>
      </c>
      <c r="C383">
        <v>3.7000000000000002E-3</v>
      </c>
      <c r="D383">
        <v>2.0299999999999999E-2</v>
      </c>
      <c r="P383" t="s">
        <v>750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751</v>
      </c>
      <c r="B384">
        <v>2.5499999999999998E-2</v>
      </c>
      <c r="C384">
        <v>2.7400000000000001E-2</v>
      </c>
      <c r="D384">
        <v>3.5699999999999898E-2</v>
      </c>
      <c r="P384" t="s">
        <v>751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752</v>
      </c>
      <c r="B385">
        <v>3.44E-2</v>
      </c>
      <c r="C385">
        <v>2.7699999999999999E-2</v>
      </c>
      <c r="D385">
        <v>2.8199999999999999E-2</v>
      </c>
      <c r="P385" t="s">
        <v>752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753</v>
      </c>
      <c r="B386">
        <v>3.1899999999999998E-2</v>
      </c>
      <c r="C386">
        <v>7.1300000000000002E-2</v>
      </c>
      <c r="D386">
        <v>3.0000000000000001E-3</v>
      </c>
      <c r="P386" t="s">
        <v>753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754</v>
      </c>
      <c r="B387">
        <v>4.1700000000000001E-2</v>
      </c>
      <c r="C387">
        <v>5.74E-2</v>
      </c>
      <c r="D387">
        <v>2.5399999999999999E-2</v>
      </c>
      <c r="P387" t="s">
        <v>754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755</v>
      </c>
      <c r="B388">
        <v>1.0200000000000001E-2</v>
      </c>
      <c r="C388">
        <v>1.16999999999999E-2</v>
      </c>
      <c r="D388">
        <v>6.7999999999999996E-3</v>
      </c>
      <c r="P388" t="s">
        <v>755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756</v>
      </c>
      <c r="B389">
        <v>3.78E-2</v>
      </c>
      <c r="C389">
        <v>-1.6899999999999998E-2</v>
      </c>
      <c r="D389">
        <v>4.5199999999999997E-2</v>
      </c>
      <c r="P389" t="s">
        <v>756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757</v>
      </c>
      <c r="B390">
        <v>-1.0500000000000001E-2</v>
      </c>
      <c r="C390">
        <v>-7.3800000000000004E-2</v>
      </c>
      <c r="D390">
        <v>8.1999999999999903E-3</v>
      </c>
      <c r="P390" t="s">
        <v>757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758</v>
      </c>
      <c r="B391">
        <v>4.3799999999999999E-2</v>
      </c>
      <c r="C391">
        <v>4.9099999999999998E-2</v>
      </c>
      <c r="D391">
        <v>3.4599999999999999E-2</v>
      </c>
      <c r="P391" t="s">
        <v>758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759</v>
      </c>
      <c r="B392">
        <v>1.52E-2</v>
      </c>
      <c r="C392">
        <v>-2.4899999999999999E-2</v>
      </c>
      <c r="D392">
        <v>4.1299999999999899E-2</v>
      </c>
      <c r="P392" t="s">
        <v>759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760</v>
      </c>
      <c r="B393">
        <v>2.69E-2</v>
      </c>
      <c r="C393">
        <v>1.6999999999999999E-3</v>
      </c>
      <c r="D393">
        <v>2.3300000000000001E-2</v>
      </c>
      <c r="P393" t="s">
        <v>760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761</v>
      </c>
      <c r="B394">
        <v>1.72E-2</v>
      </c>
      <c r="C394">
        <v>4.3299999999999998E-2</v>
      </c>
      <c r="D394">
        <v>-8.9999999999999993E-3</v>
      </c>
      <c r="P394" t="s">
        <v>761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762</v>
      </c>
      <c r="B395">
        <v>1.12E-2</v>
      </c>
      <c r="C395">
        <v>4.3899999999999897E-2</v>
      </c>
      <c r="D395">
        <v>1.1000000000000001E-3</v>
      </c>
      <c r="P395" t="s">
        <v>762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763</v>
      </c>
      <c r="B396">
        <v>2.52E-2</v>
      </c>
      <c r="C396">
        <v>0.1027</v>
      </c>
      <c r="D396">
        <v>1.11E-2</v>
      </c>
      <c r="P396" t="s">
        <v>763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764</v>
      </c>
      <c r="B397">
        <v>2.7799999999999998E-2</v>
      </c>
      <c r="C397">
        <v>0.01</v>
      </c>
      <c r="D397">
        <v>1.04E-2</v>
      </c>
      <c r="P397" t="s">
        <v>764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765</v>
      </c>
      <c r="B398">
        <v>-7.3999999999999899E-3</v>
      </c>
      <c r="C398">
        <v>-6.8000000000000005E-2</v>
      </c>
      <c r="D398">
        <v>1.7600000000000001E-2</v>
      </c>
      <c r="P398" t="s">
        <v>765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766</v>
      </c>
      <c r="B399">
        <v>-5.5199999999999999E-2</v>
      </c>
      <c r="C399">
        <v>-0.10829999999999999</v>
      </c>
      <c r="D399">
        <v>-3.7100000000000001E-2</v>
      </c>
      <c r="P399" t="s">
        <v>766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767</v>
      </c>
      <c r="B400">
        <v>3.1799999999999898E-2</v>
      </c>
      <c r="C400">
        <v>4.58E-2</v>
      </c>
      <c r="D400">
        <v>2.18E-2</v>
      </c>
      <c r="P400" t="s">
        <v>767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768</v>
      </c>
      <c r="B401">
        <v>5.45E-2</v>
      </c>
      <c r="C401">
        <v>5.11E-2</v>
      </c>
      <c r="D401">
        <v>3.27E-2</v>
      </c>
      <c r="P401" t="s">
        <v>768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769</v>
      </c>
      <c r="B402">
        <v>1.27999999999999E-2</v>
      </c>
      <c r="C402">
        <v>-7.8E-2</v>
      </c>
      <c r="D402">
        <v>2.92E-2</v>
      </c>
      <c r="P402" t="s">
        <v>769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770</v>
      </c>
      <c r="B403">
        <v>6.6599999999999895E-2</v>
      </c>
      <c r="C403">
        <v>0.1188</v>
      </c>
      <c r="D403">
        <v>5.7299999999999997E-2</v>
      </c>
      <c r="P403" t="s">
        <v>770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771</v>
      </c>
      <c r="B404">
        <v>-1.24E-2</v>
      </c>
      <c r="C404">
        <v>7.1999999999999998E-3</v>
      </c>
      <c r="D404">
        <v>-3.2000000000000002E-3</v>
      </c>
      <c r="P404" t="s">
        <v>771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772</v>
      </c>
      <c r="B405">
        <v>5.4300000000000001E-2</v>
      </c>
      <c r="C405">
        <v>3.0800000000000001E-2</v>
      </c>
      <c r="D405">
        <v>3.39E-2</v>
      </c>
      <c r="P405" t="s">
        <v>772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773</v>
      </c>
      <c r="B406">
        <v>-9.9999999999999894E-4</v>
      </c>
      <c r="C406">
        <v>-2.93E-2</v>
      </c>
      <c r="D406">
        <v>-2.0999999999999999E-3</v>
      </c>
      <c r="P406" t="s">
        <v>773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774</v>
      </c>
      <c r="B407">
        <v>-4.5899999999999899E-2</v>
      </c>
      <c r="C407">
        <v>-7.6200000000000004E-2</v>
      </c>
      <c r="D407">
        <v>-1.3899999999999999E-2</v>
      </c>
      <c r="P407" t="s">
        <v>774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775</v>
      </c>
      <c r="B408">
        <v>4.4699999999999997E-2</v>
      </c>
      <c r="C408">
        <v>-2.7E-2</v>
      </c>
      <c r="D408">
        <v>2.92E-2</v>
      </c>
      <c r="P408" t="s">
        <v>775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776</v>
      </c>
      <c r="B409">
        <v>7.2300000000000003E-2</v>
      </c>
      <c r="C409">
        <v>0.17419999999999999</v>
      </c>
      <c r="D409">
        <v>6.1699999999999998E-2</v>
      </c>
      <c r="P409" t="s">
        <v>776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777</v>
      </c>
      <c r="B410">
        <v>4.4699999999999997E-2</v>
      </c>
      <c r="C410">
        <v>1.5599999999999999E-2</v>
      </c>
      <c r="D410">
        <v>4.0500000000000001E-2</v>
      </c>
      <c r="P410" t="s">
        <v>777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778</v>
      </c>
      <c r="B411">
        <v>7.7600000000000002E-2</v>
      </c>
      <c r="C411">
        <v>4.1200000000000001E-2</v>
      </c>
      <c r="D411">
        <v>8.0600000000000005E-2</v>
      </c>
      <c r="P411" t="s">
        <v>778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779</v>
      </c>
      <c r="B412">
        <v>-3.7400000000000003E-2</v>
      </c>
      <c r="C412">
        <v>1.47E-2</v>
      </c>
      <c r="D412">
        <v>-1.8599999999999998E-2</v>
      </c>
      <c r="P412" t="s">
        <v>779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780</v>
      </c>
      <c r="B413">
        <v>5.79E-2</v>
      </c>
      <c r="C413">
        <v>4.0800000000000003E-2</v>
      </c>
      <c r="D413">
        <v>4.9299999999999997E-2</v>
      </c>
      <c r="P413" t="s">
        <v>780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781</v>
      </c>
      <c r="B414">
        <v>-3.3799999999999997E-2</v>
      </c>
      <c r="C414">
        <v>-5.9299999999999999E-2</v>
      </c>
      <c r="D414">
        <v>-3.2000000000000001E-2</v>
      </c>
      <c r="P414" t="s">
        <v>781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782</v>
      </c>
      <c r="B415">
        <v>3.3700000000000001E-2</v>
      </c>
      <c r="C415">
        <v>-1.38E-2</v>
      </c>
      <c r="D415">
        <v>2.18E-2</v>
      </c>
      <c r="P415" t="s">
        <v>782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783</v>
      </c>
      <c r="B416">
        <v>1.7999999999999999E-2</v>
      </c>
      <c r="C416">
        <v>-2.8399999999999901E-2</v>
      </c>
      <c r="D416">
        <v>1.44999999999999E-2</v>
      </c>
      <c r="P416" t="s">
        <v>783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784</v>
      </c>
      <c r="B417">
        <v>5.7999999999999996E-3</v>
      </c>
      <c r="C417">
        <v>-2.0000000000000001E-4</v>
      </c>
      <c r="D417">
        <v>-1.2500000000000001E-2</v>
      </c>
      <c r="P417" t="s">
        <v>784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785</v>
      </c>
      <c r="B418">
        <v>7.4300000000000005E-2</v>
      </c>
      <c r="C418">
        <v>8.4900000000000003E-2</v>
      </c>
      <c r="D418">
        <v>6.6500000000000004E-2</v>
      </c>
      <c r="P418" t="s">
        <v>785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786</v>
      </c>
      <c r="B419">
        <v>5.1499999999999997E-2</v>
      </c>
      <c r="C419">
        <v>4.48E-2</v>
      </c>
      <c r="D419">
        <v>6.4000000000000001E-2</v>
      </c>
      <c r="P419" t="s">
        <v>786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787</v>
      </c>
      <c r="B420">
        <v>1.1599999999999999E-2</v>
      </c>
      <c r="C420">
        <v>4.5599999999999898E-2</v>
      </c>
      <c r="D420">
        <v>1.3899999999999999E-2</v>
      </c>
      <c r="P420" t="s">
        <v>787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788</v>
      </c>
      <c r="B421">
        <v>-2.6699999999999901E-2</v>
      </c>
      <c r="C421">
        <v>-8.2899999999999904E-2</v>
      </c>
      <c r="D421">
        <v>-7.6E-3</v>
      </c>
      <c r="P421" t="s">
        <v>788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789</v>
      </c>
      <c r="B422">
        <v>3.5900000000000001E-2</v>
      </c>
      <c r="C422">
        <v>-3.7499999999999999E-2</v>
      </c>
      <c r="D422">
        <v>3.0200000000000001E-2</v>
      </c>
      <c r="P422" t="s">
        <v>789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790</v>
      </c>
      <c r="B423">
        <v>-2.06E-2</v>
      </c>
      <c r="C423">
        <v>-7.2800000000000004E-2</v>
      </c>
      <c r="D423">
        <v>-3.4099999999999998E-2</v>
      </c>
      <c r="P423" t="s">
        <v>790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791</v>
      </c>
      <c r="B424">
        <v>-0.156499999999999</v>
      </c>
      <c r="C424">
        <v>-0.21609999999999999</v>
      </c>
      <c r="D424">
        <v>-0.1162</v>
      </c>
      <c r="P424" t="s">
        <v>791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792</v>
      </c>
      <c r="B425">
        <v>6.6100000000000006E-2</v>
      </c>
      <c r="C425">
        <v>0.1416</v>
      </c>
      <c r="D425">
        <v>4.6399999999999997E-2</v>
      </c>
      <c r="P425" t="s">
        <v>792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793</v>
      </c>
      <c r="B426">
        <v>7.4499999999999997E-2</v>
      </c>
      <c r="C426">
        <v>0.13150000000000001</v>
      </c>
      <c r="D426">
        <v>6.1899999999999997E-2</v>
      </c>
      <c r="P426" t="s">
        <v>793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794</v>
      </c>
      <c r="B427">
        <v>6.4100000000000004E-2</v>
      </c>
      <c r="C427">
        <v>3.8100000000000002E-2</v>
      </c>
      <c r="D427">
        <v>3.9E-2</v>
      </c>
      <c r="P427" t="s">
        <v>794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795</v>
      </c>
      <c r="B428">
        <v>6.54E-2</v>
      </c>
      <c r="C428">
        <v>-7.7999999999999996E-3</v>
      </c>
      <c r="D428">
        <v>3.8199999999999998E-2</v>
      </c>
      <c r="P428" t="s">
        <v>795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796</v>
      </c>
      <c r="B429">
        <v>3.85E-2</v>
      </c>
      <c r="C429">
        <v>2.0400000000000001E-2</v>
      </c>
      <c r="D429">
        <v>-2.9399999999999999E-2</v>
      </c>
      <c r="P429" t="s">
        <v>796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797</v>
      </c>
      <c r="B430">
        <v>-3.73E-2</v>
      </c>
      <c r="C430">
        <v>-7.0099999999999996E-2</v>
      </c>
      <c r="D430">
        <v>-1.12E-2</v>
      </c>
      <c r="P430" t="s">
        <v>797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798</v>
      </c>
      <c r="B431">
        <v>3.8800000000000001E-2</v>
      </c>
      <c r="C431">
        <v>0.10349999999999999</v>
      </c>
      <c r="D431">
        <v>1.1599999999999999E-2</v>
      </c>
      <c r="P431" t="s">
        <v>798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799</v>
      </c>
      <c r="B432">
        <v>4.7E-2</v>
      </c>
      <c r="C432">
        <v>0.17949999999999999</v>
      </c>
      <c r="D432">
        <v>4.7599999999999899E-2</v>
      </c>
      <c r="P432" t="s">
        <v>799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800</v>
      </c>
      <c r="B433">
        <v>-2.12E-2</v>
      </c>
      <c r="C433">
        <v>7.46E-2</v>
      </c>
      <c r="D433">
        <v>-1.5699999999999999E-2</v>
      </c>
      <c r="P433" t="s">
        <v>800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801</v>
      </c>
      <c r="B434">
        <v>5.1699999999999899E-2</v>
      </c>
      <c r="C434">
        <v>1.5299999999999999E-2</v>
      </c>
      <c r="D434">
        <v>1.9E-2</v>
      </c>
      <c r="P434" t="s">
        <v>801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802</v>
      </c>
      <c r="B435">
        <v>-3.1099999999999999E-2</v>
      </c>
      <c r="C435">
        <v>-4.2999999999999997E-2</v>
      </c>
      <c r="D435">
        <v>-2.1399999999999999E-2</v>
      </c>
      <c r="P435" t="s">
        <v>802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803</v>
      </c>
      <c r="B436">
        <v>-9.8999999999999904E-3</v>
      </c>
      <c r="C436">
        <v>-5.3399999999999899E-2</v>
      </c>
      <c r="D436">
        <v>4.0000000000000002E-4</v>
      </c>
      <c r="P436" t="s">
        <v>803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804</v>
      </c>
      <c r="B437">
        <v>-2.4E-2</v>
      </c>
      <c r="C437">
        <v>-6.3299999999999995E-2</v>
      </c>
      <c r="D437">
        <v>-4.7E-2</v>
      </c>
      <c r="P437" t="s">
        <v>804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805</v>
      </c>
      <c r="B438">
        <v>6.5100000000000005E-2</v>
      </c>
      <c r="C438">
        <v>-3.9300000000000002E-2</v>
      </c>
      <c r="D438">
        <v>4.7500000000000001E-2</v>
      </c>
      <c r="P438" t="s">
        <v>805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806</v>
      </c>
      <c r="B439">
        <v>3.73E-2</v>
      </c>
      <c r="C439">
        <v>2.6800000000000001E-2</v>
      </c>
      <c r="D439">
        <v>-1.4E-3</v>
      </c>
      <c r="P439" t="s">
        <v>806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807</v>
      </c>
      <c r="B440">
        <v>8.1599999999999895E-2</v>
      </c>
      <c r="C440">
        <v>-2.8E-3</v>
      </c>
      <c r="D440">
        <v>-4.8599999999999997E-2</v>
      </c>
      <c r="P440" t="s">
        <v>807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808</v>
      </c>
      <c r="B441">
        <v>-4.3299999999999998E-2</v>
      </c>
      <c r="C441">
        <v>-4.48E-2</v>
      </c>
      <c r="D441">
        <v>-7.7999999999999996E-3</v>
      </c>
      <c r="P441" t="s">
        <v>808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809</v>
      </c>
      <c r="B442">
        <v>2.8799999999999999E-2</v>
      </c>
      <c r="C442">
        <v>-0.03</v>
      </c>
      <c r="D442">
        <v>-8.6499999999999994E-2</v>
      </c>
      <c r="P442" t="s">
        <v>809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810</v>
      </c>
      <c r="B443">
        <v>5.67E-2</v>
      </c>
      <c r="C443">
        <v>8.1999999999999906E-2</v>
      </c>
      <c r="D443">
        <v>8.6199999999999999E-2</v>
      </c>
      <c r="P443" t="s">
        <v>810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811</v>
      </c>
      <c r="B444">
        <v>-5.9400000000000001E-2</v>
      </c>
      <c r="C444">
        <v>-2.3199999999999998E-2</v>
      </c>
      <c r="D444">
        <v>4.0999999999999898E-2</v>
      </c>
      <c r="P444" t="s">
        <v>811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812</v>
      </c>
      <c r="B445">
        <v>-3.9199999999999999E-2</v>
      </c>
      <c r="C445">
        <v>1.13999999999999E-2</v>
      </c>
      <c r="D445">
        <v>5.9400000000000001E-2</v>
      </c>
      <c r="P445" t="s">
        <v>812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813</v>
      </c>
      <c r="B446">
        <v>5.04E-2</v>
      </c>
      <c r="C446">
        <v>-5.1399999999999897E-2</v>
      </c>
      <c r="D446">
        <v>-8.9999999999999998E-4</v>
      </c>
      <c r="P446" t="s">
        <v>813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814</v>
      </c>
      <c r="B447">
        <v>-2.0299999999999999E-2</v>
      </c>
      <c r="C447">
        <v>-4.6799999999999897E-2</v>
      </c>
      <c r="D447">
        <v>-3.8699999999999998E-2</v>
      </c>
      <c r="P447" t="s">
        <v>814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815</v>
      </c>
      <c r="B448">
        <v>7.5300000000000006E-2</v>
      </c>
      <c r="C448">
        <v>6.9500000000000006E-2</v>
      </c>
      <c r="D448">
        <v>4.6199999999999998E-2</v>
      </c>
      <c r="P448" t="s">
        <v>815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816</v>
      </c>
      <c r="B449">
        <v>-4.9399999999999999E-2</v>
      </c>
      <c r="C449">
        <v>-0.1249</v>
      </c>
      <c r="D449">
        <v>5.3800000000000001E-2</v>
      </c>
      <c r="P449" t="s">
        <v>816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817</v>
      </c>
      <c r="B450">
        <v>-2.1999999999999999E-2</v>
      </c>
      <c r="C450">
        <v>-8.2500000000000004E-2</v>
      </c>
      <c r="D450">
        <v>4.0199999999999902E-2</v>
      </c>
      <c r="P450" t="s">
        <v>817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818</v>
      </c>
      <c r="B451">
        <v>-0.1021</v>
      </c>
      <c r="C451">
        <v>-0.2344</v>
      </c>
      <c r="D451">
        <v>2.2599999999999999E-2</v>
      </c>
      <c r="P451" t="s">
        <v>818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819</v>
      </c>
      <c r="B452">
        <v>1.6899999999999998E-2</v>
      </c>
      <c r="C452">
        <v>-0.10879999999999999</v>
      </c>
      <c r="D452">
        <v>4.2699999999999898E-2</v>
      </c>
      <c r="P452" t="s">
        <v>819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820</v>
      </c>
      <c r="B453">
        <v>3.6700000000000003E-2</v>
      </c>
      <c r="C453">
        <v>0.35719999999999902</v>
      </c>
      <c r="D453">
        <v>-7.1300000000000002E-2</v>
      </c>
      <c r="P453" t="s">
        <v>820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821</v>
      </c>
      <c r="B454">
        <v>-9.6699999999999994E-2</v>
      </c>
      <c r="C454">
        <v>-0.19839999999999999</v>
      </c>
      <c r="D454">
        <v>3.8999999999999998E-3</v>
      </c>
      <c r="P454" t="s">
        <v>821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822</v>
      </c>
      <c r="B455">
        <v>-6.8400000000000002E-2</v>
      </c>
      <c r="C455">
        <v>-0.17579999999999901</v>
      </c>
      <c r="D455">
        <v>-3.4500000000000003E-2</v>
      </c>
      <c r="P455" t="s">
        <v>822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823</v>
      </c>
      <c r="B456">
        <v>8.3299999999999999E-2</v>
      </c>
      <c r="C456">
        <v>0.1489</v>
      </c>
      <c r="D456">
        <v>4.4400000000000002E-2</v>
      </c>
      <c r="P456" t="s">
        <v>823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824</v>
      </c>
      <c r="B457">
        <v>1.04E-2</v>
      </c>
      <c r="C457">
        <v>-5.8700000000000002E-2</v>
      </c>
      <c r="D457">
        <v>2.1600000000000001E-2</v>
      </c>
      <c r="P457" t="s">
        <v>824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825</v>
      </c>
      <c r="B458">
        <v>-1.66E-2</v>
      </c>
      <c r="C458">
        <v>0</v>
      </c>
      <c r="D458">
        <v>-4.6399999999999997E-2</v>
      </c>
      <c r="P458" t="s">
        <v>825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826</v>
      </c>
      <c r="B459">
        <v>-1.83E-2</v>
      </c>
      <c r="C459">
        <v>-6.6199999999999995E-2</v>
      </c>
      <c r="D459">
        <v>7.6E-3</v>
      </c>
      <c r="P459" t="s">
        <v>826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827</v>
      </c>
      <c r="B460">
        <v>-6.1499999999999999E-2</v>
      </c>
      <c r="C460">
        <v>-0.1459</v>
      </c>
      <c r="D460">
        <v>-1.39999999999999E-2</v>
      </c>
      <c r="P460" t="s">
        <v>827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828</v>
      </c>
      <c r="B461">
        <v>-8.9700000000000002E-2</v>
      </c>
      <c r="C461">
        <v>-0.22889999999999999</v>
      </c>
      <c r="D461">
        <v>-2.10999999999999E-2</v>
      </c>
      <c r="P461" t="s">
        <v>828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829</v>
      </c>
      <c r="B462">
        <v>2.6800000000000001E-2</v>
      </c>
      <c r="C462">
        <v>0.15740000000000001</v>
      </c>
      <c r="D462">
        <v>2.5000000000000001E-3</v>
      </c>
      <c r="P462" t="s">
        <v>829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830</v>
      </c>
      <c r="B463">
        <v>7.7100000000000002E-2</v>
      </c>
      <c r="C463">
        <v>0.20480000000000001</v>
      </c>
      <c r="D463">
        <v>2.0799999999999999E-2</v>
      </c>
      <c r="P463" t="s">
        <v>830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831</v>
      </c>
      <c r="B464">
        <v>1.7500000000000002E-2</v>
      </c>
      <c r="C464">
        <v>-7.09999999999999E-3</v>
      </c>
      <c r="D464">
        <v>1.16999999999999E-2</v>
      </c>
      <c r="P464" t="s">
        <v>831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832</v>
      </c>
      <c r="B465">
        <v>-1.2999999999999999E-2</v>
      </c>
      <c r="C465">
        <v>-1.55E-2</v>
      </c>
      <c r="D465">
        <v>-3.5999999999999999E-3</v>
      </c>
      <c r="P465" t="s">
        <v>832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833</v>
      </c>
      <c r="B466">
        <v>-2.1600000000000001E-2</v>
      </c>
      <c r="C466">
        <v>-0.17780000000000001</v>
      </c>
      <c r="D466">
        <v>2.0299999999999999E-2</v>
      </c>
      <c r="P466" t="s">
        <v>833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834</v>
      </c>
      <c r="B467">
        <v>4.3700000000000003E-2</v>
      </c>
      <c r="C467">
        <v>7.4499999999999997E-2</v>
      </c>
      <c r="D467">
        <v>3.8800000000000001E-2</v>
      </c>
      <c r="P467" t="s">
        <v>834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835</v>
      </c>
      <c r="B468">
        <v>-5.0500000000000003E-2</v>
      </c>
      <c r="C468">
        <v>-0.14029999999999901</v>
      </c>
      <c r="D468">
        <v>-2.0000000000000001E-4</v>
      </c>
      <c r="P468" t="s">
        <v>835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836</v>
      </c>
      <c r="B469">
        <v>-1.24E-2</v>
      </c>
      <c r="C469">
        <v>-7.2700000000000001E-2</v>
      </c>
      <c r="D469">
        <v>-1.5599999999999999E-2</v>
      </c>
      <c r="P469" t="s">
        <v>836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837</v>
      </c>
      <c r="B470">
        <v>-7.0800000000000002E-2</v>
      </c>
      <c r="C470">
        <v>-0.13719999999999999</v>
      </c>
      <c r="D470">
        <v>-7.6899999999999996E-2</v>
      </c>
      <c r="P470" t="s">
        <v>837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838</v>
      </c>
      <c r="B471">
        <v>-8.0299999999999996E-2</v>
      </c>
      <c r="C471">
        <v>-6.7500000000000004E-2</v>
      </c>
      <c r="D471">
        <v>-4.65E-2</v>
      </c>
      <c r="P471" t="s">
        <v>838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839</v>
      </c>
      <c r="B472">
        <v>6.4000000000000003E-3</v>
      </c>
      <c r="C472">
        <v>3.6900000000000002E-2</v>
      </c>
      <c r="D472">
        <v>2.12E-2</v>
      </c>
      <c r="P472" t="s">
        <v>839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840</v>
      </c>
      <c r="B473">
        <v>-0.1021</v>
      </c>
      <c r="C473">
        <v>-0.1638</v>
      </c>
      <c r="D473">
        <v>-7.0599999999999996E-2</v>
      </c>
      <c r="P473" t="s">
        <v>840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841</v>
      </c>
      <c r="B474">
        <v>7.9799999999999996E-2</v>
      </c>
      <c r="C474">
        <v>0.19989999999999999</v>
      </c>
      <c r="D474">
        <v>3.39E-2</v>
      </c>
      <c r="P474" t="s">
        <v>841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842</v>
      </c>
      <c r="B475">
        <v>6.08E-2</v>
      </c>
      <c r="C475">
        <v>0.22649999999999901</v>
      </c>
      <c r="D475">
        <v>1.11E-2</v>
      </c>
      <c r="P475" t="s">
        <v>842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843</v>
      </c>
      <c r="B476">
        <v>-5.6500000000000002E-2</v>
      </c>
      <c r="C476">
        <v>-0.1472</v>
      </c>
      <c r="D476">
        <v>-5.4000000000000003E-3</v>
      </c>
      <c r="P476" t="s">
        <v>843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844</v>
      </c>
      <c r="B477">
        <v>-2.4699999999999899E-2</v>
      </c>
      <c r="C477">
        <v>-3.6600000000000001E-2</v>
      </c>
      <c r="D477">
        <v>-2.7400000000000001E-2</v>
      </c>
      <c r="P477" t="s">
        <v>844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845</v>
      </c>
      <c r="B478">
        <v>-1.7899999999999899E-2</v>
      </c>
      <c r="C478">
        <v>1.44999999999999E-2</v>
      </c>
      <c r="D478">
        <v>-2.63E-2</v>
      </c>
      <c r="P478" t="s">
        <v>845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846</v>
      </c>
      <c r="B479">
        <v>1.1900000000000001E-2</v>
      </c>
      <c r="C479">
        <v>3.4999999999999901E-3</v>
      </c>
      <c r="D479">
        <v>1.4800000000000001E-2</v>
      </c>
      <c r="P479" t="s">
        <v>846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847</v>
      </c>
      <c r="B480">
        <v>8.3199999999999996E-2</v>
      </c>
      <c r="C480">
        <v>0.1976</v>
      </c>
      <c r="D480">
        <v>4.6899999999999997E-2</v>
      </c>
      <c r="P480" t="s">
        <v>847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848</v>
      </c>
      <c r="B481">
        <v>6.1399999999999899E-2</v>
      </c>
      <c r="C481">
        <v>0.21909999999999999</v>
      </c>
      <c r="D481">
        <v>5.33E-2</v>
      </c>
      <c r="P481" t="s">
        <v>848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849</v>
      </c>
      <c r="B482">
        <v>1.5199999999999899E-2</v>
      </c>
      <c r="C482">
        <v>2.1700000000000001E-2</v>
      </c>
      <c r="D482">
        <v>8.8000000000000005E-3</v>
      </c>
      <c r="P482" t="s">
        <v>849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850</v>
      </c>
      <c r="B483">
        <v>2.4199999999999999E-2</v>
      </c>
      <c r="C483">
        <v>5.2600000000000001E-2</v>
      </c>
      <c r="D483">
        <v>-1.77E-2</v>
      </c>
      <c r="P483" t="s">
        <v>850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851</v>
      </c>
      <c r="B484">
        <v>2.4099999999999899E-2</v>
      </c>
      <c r="C484">
        <v>3.7599999999999897E-2</v>
      </c>
      <c r="D484">
        <v>-5.1000000000000004E-3</v>
      </c>
      <c r="P484" t="s">
        <v>851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852</v>
      </c>
      <c r="B485">
        <v>-1.1599999999999999E-2</v>
      </c>
      <c r="C485">
        <v>-5.1000000000000004E-3</v>
      </c>
      <c r="D485">
        <v>9.1000000000000004E-3</v>
      </c>
      <c r="P485" t="s">
        <v>852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853</v>
      </c>
      <c r="B486">
        <v>6.1499999999999999E-2</v>
      </c>
      <c r="C486">
        <v>3.8399999999999997E-2</v>
      </c>
      <c r="D486">
        <v>4.0599999999999997E-2</v>
      </c>
      <c r="P486" t="s">
        <v>853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854</v>
      </c>
      <c r="B487">
        <v>1.4200000000000001E-2</v>
      </c>
      <c r="C487">
        <v>5.8999999999999999E-3</v>
      </c>
      <c r="D487">
        <v>2.3699999999999999E-2</v>
      </c>
      <c r="P487" t="s">
        <v>854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855</v>
      </c>
      <c r="B488">
        <v>4.3700000000000003E-2</v>
      </c>
      <c r="C488">
        <v>8.6499999999999994E-2</v>
      </c>
      <c r="D488">
        <v>5.0999999999999997E-2</v>
      </c>
      <c r="P488" t="s">
        <v>855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856</v>
      </c>
      <c r="B489">
        <v>2.21999999999999E-2</v>
      </c>
      <c r="C489">
        <v>2.41E-2</v>
      </c>
      <c r="D489">
        <v>1.16999999999999E-2</v>
      </c>
      <c r="P489" t="s">
        <v>856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857</v>
      </c>
      <c r="B490">
        <v>1.45999999999999E-2</v>
      </c>
      <c r="C490">
        <v>1.9799999999999901E-2</v>
      </c>
      <c r="D490">
        <v>2.2700000000000001E-2</v>
      </c>
      <c r="P490" t="s">
        <v>857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858</v>
      </c>
      <c r="B491">
        <v>-1.23E-2</v>
      </c>
      <c r="C491">
        <v>-1.84E-2</v>
      </c>
      <c r="D491">
        <v>-1.6799999999999999E-2</v>
      </c>
      <c r="P491" t="s">
        <v>858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859</v>
      </c>
      <c r="B492">
        <v>-1.7500000000000002E-2</v>
      </c>
      <c r="C492">
        <v>2.5000000000000001E-2</v>
      </c>
      <c r="D492">
        <v>8.8000000000000005E-3</v>
      </c>
      <c r="P492" t="s">
        <v>859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860</v>
      </c>
      <c r="B493">
        <v>1.22999999999999E-2</v>
      </c>
      <c r="C493">
        <v>-1.8E-3</v>
      </c>
      <c r="D493">
        <v>8.9999999999999998E-4</v>
      </c>
      <c r="P493" t="s">
        <v>860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861</v>
      </c>
      <c r="B494">
        <v>1.9400000000000001E-2</v>
      </c>
      <c r="C494">
        <v>1.09E-2</v>
      </c>
      <c r="D494">
        <v>1.5599999999999999E-2</v>
      </c>
      <c r="P494" t="s">
        <v>861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862</v>
      </c>
      <c r="B495">
        <v>-3.9599999999999899E-2</v>
      </c>
      <c r="C495">
        <v>-4.3299999999999998E-2</v>
      </c>
      <c r="D495">
        <v>-2.8999999999999901E-2</v>
      </c>
      <c r="P495" t="s">
        <v>862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863</v>
      </c>
      <c r="B496">
        <v>1.9E-3</v>
      </c>
      <c r="C496">
        <v>-5.0000000000000001E-4</v>
      </c>
      <c r="D496">
        <v>2.29E-2</v>
      </c>
      <c r="P496" t="s">
        <v>863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864</v>
      </c>
      <c r="B497">
        <v>1.7100000000000001E-2</v>
      </c>
      <c r="C497">
        <v>2.2099999999999901E-2</v>
      </c>
      <c r="D497">
        <v>-8.8999999999999999E-3</v>
      </c>
      <c r="P497" t="s">
        <v>864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865</v>
      </c>
      <c r="B498">
        <v>1.54E-2</v>
      </c>
      <c r="C498">
        <v>5.5899999999999998E-2</v>
      </c>
      <c r="D498">
        <v>3.5999999999999999E-3</v>
      </c>
      <c r="P498" t="s">
        <v>865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866</v>
      </c>
      <c r="B499">
        <v>4.6899999999999997E-2</v>
      </c>
      <c r="C499">
        <v>4.3799999999999999E-2</v>
      </c>
      <c r="D499">
        <v>4.2299999999999997E-2</v>
      </c>
      <c r="P499" t="s">
        <v>866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867</v>
      </c>
      <c r="B500">
        <v>3.5900000000000001E-2</v>
      </c>
      <c r="C500">
        <v>7.3700000000000002E-2</v>
      </c>
      <c r="D500">
        <v>3.1899999999999998E-2</v>
      </c>
      <c r="P500" t="s">
        <v>867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868</v>
      </c>
      <c r="B501">
        <v>-2.5999999999999999E-2</v>
      </c>
      <c r="C501">
        <v>-6.8099999999999994E-2</v>
      </c>
      <c r="D501">
        <v>-2.0400000000000001E-2</v>
      </c>
      <c r="P501" t="s">
        <v>868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869</v>
      </c>
      <c r="B502">
        <v>2.0500000000000001E-2</v>
      </c>
      <c r="C502">
        <v>4.1299999999999899E-2</v>
      </c>
      <c r="D502">
        <v>2.3900000000000001E-2</v>
      </c>
      <c r="P502" t="s">
        <v>869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870</v>
      </c>
      <c r="B503">
        <v>-1.75999999999999E-2</v>
      </c>
      <c r="C503">
        <v>-2.8999999999999901E-2</v>
      </c>
      <c r="D503">
        <v>-2.0000000000000001E-4</v>
      </c>
      <c r="P503" t="s">
        <v>870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871</v>
      </c>
      <c r="B504">
        <v>-2.39999999999999E-2</v>
      </c>
      <c r="C504">
        <v>-3.2599999999999997E-2</v>
      </c>
      <c r="D504">
        <v>-1.5E-3</v>
      </c>
      <c r="P504" t="s">
        <v>871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872</v>
      </c>
      <c r="B505">
        <v>3.8899999999999997E-2</v>
      </c>
      <c r="C505">
        <v>5.8799999999999998E-2</v>
      </c>
      <c r="D505">
        <v>1.9900000000000001E-2</v>
      </c>
      <c r="P505" t="s">
        <v>872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873</v>
      </c>
      <c r="B506">
        <v>8.0000000000000002E-3</v>
      </c>
      <c r="C506">
        <v>2.5999999999999999E-3</v>
      </c>
      <c r="D506">
        <v>6.09999999999999E-3</v>
      </c>
      <c r="P506" t="s">
        <v>873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874</v>
      </c>
      <c r="B507">
        <v>4.1599999999999998E-2</v>
      </c>
      <c r="C507">
        <v>7.0999999999999994E-2</v>
      </c>
      <c r="D507">
        <v>0.02</v>
      </c>
      <c r="P507" t="s">
        <v>874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875</v>
      </c>
      <c r="B508">
        <v>-9.1999999999999998E-3</v>
      </c>
      <c r="C508">
        <v>-3.0599999999999999E-2</v>
      </c>
      <c r="D508">
        <v>-1.77E-2</v>
      </c>
      <c r="P508" t="s">
        <v>875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876</v>
      </c>
      <c r="B509">
        <v>7.7999999999999996E-3</v>
      </c>
      <c r="C509">
        <v>-2.1999999999999999E-2</v>
      </c>
      <c r="D509">
        <v>-1.5E-3</v>
      </c>
      <c r="P509" t="s">
        <v>876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877</v>
      </c>
      <c r="B510">
        <v>-1.7499999999999901E-2</v>
      </c>
      <c r="C510">
        <v>-2.2499999999999999E-2</v>
      </c>
      <c r="D510">
        <v>-1.3100000000000001E-2</v>
      </c>
      <c r="P510" t="s">
        <v>877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878</v>
      </c>
      <c r="B511">
        <v>3.9199999999999999E-2</v>
      </c>
      <c r="C511">
        <v>3.5000000000000003E-2</v>
      </c>
      <c r="D511">
        <v>1.89E-2</v>
      </c>
      <c r="P511" t="s">
        <v>878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879</v>
      </c>
      <c r="B512">
        <v>6.9999999999999999E-4</v>
      </c>
      <c r="C512">
        <v>-2.8E-3</v>
      </c>
      <c r="D512">
        <v>1.13999999999999E-2</v>
      </c>
      <c r="P512" t="s">
        <v>879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880</v>
      </c>
      <c r="B513">
        <v>3.39E-2</v>
      </c>
      <c r="C513">
        <v>6.6900000000000001E-2</v>
      </c>
      <c r="D513">
        <v>2.3099999999999999E-2</v>
      </c>
      <c r="P513" t="s">
        <v>880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881</v>
      </c>
      <c r="B514">
        <v>4.0000000000000002E-4</v>
      </c>
      <c r="C514">
        <v>-1.0800000000000001E-2</v>
      </c>
      <c r="D514">
        <v>8.0000000000000004E-4</v>
      </c>
      <c r="P514" t="s">
        <v>881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882</v>
      </c>
      <c r="B515">
        <v>1.83E-2</v>
      </c>
      <c r="C515">
        <v>1.8599999999999998E-2</v>
      </c>
      <c r="D515">
        <v>5.3E-3</v>
      </c>
      <c r="P515" t="s">
        <v>882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883</v>
      </c>
      <c r="B516">
        <v>1.09E-2</v>
      </c>
      <c r="C516">
        <v>8.6999999999999994E-3</v>
      </c>
      <c r="D516">
        <v>8.8000000000000005E-3</v>
      </c>
      <c r="P516" t="s">
        <v>883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884</v>
      </c>
      <c r="B517">
        <v>-3.1399999999999997E-2</v>
      </c>
      <c r="C517">
        <v>-1.66E-2</v>
      </c>
      <c r="D517">
        <v>-1.15E-2</v>
      </c>
      <c r="P517" t="s">
        <v>884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885</v>
      </c>
      <c r="B518">
        <v>5.0000000000000001E-4</v>
      </c>
      <c r="C518">
        <v>-2.8999999999999998E-3</v>
      </c>
      <c r="D518">
        <v>3.5999999999999999E-3</v>
      </c>
      <c r="P518" t="s">
        <v>885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886</v>
      </c>
      <c r="B519">
        <v>-3.8E-3</v>
      </c>
      <c r="C519">
        <v>-5.04E-2</v>
      </c>
      <c r="D519">
        <v>2.81E-2</v>
      </c>
      <c r="P519" t="s">
        <v>886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887</v>
      </c>
      <c r="B520">
        <v>2.44999999999999E-2</v>
      </c>
      <c r="C520">
        <v>6.6799999999999998E-2</v>
      </c>
      <c r="D520">
        <v>2.3300000000000001E-2</v>
      </c>
      <c r="P520" t="s">
        <v>887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888</v>
      </c>
      <c r="B521">
        <v>2.2499999999999999E-2</v>
      </c>
      <c r="C521">
        <v>2.2499999999999999E-2</v>
      </c>
      <c r="D521">
        <v>1.87999999999999E-2</v>
      </c>
      <c r="P521" t="s">
        <v>888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889</v>
      </c>
      <c r="B522">
        <v>3.6400000000000002E-2</v>
      </c>
      <c r="C522">
        <v>5.7299999999999997E-2</v>
      </c>
      <c r="D522">
        <v>2.6699999999999901E-2</v>
      </c>
      <c r="P522" t="s">
        <v>889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890</v>
      </c>
      <c r="B523">
        <v>2.1299999999999999E-2</v>
      </c>
      <c r="C523">
        <v>5.4100000000000002E-2</v>
      </c>
      <c r="D523">
        <v>9.5999999999999992E-3</v>
      </c>
      <c r="P523" t="s">
        <v>890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891</v>
      </c>
      <c r="B524">
        <v>1.2699999999999999E-2</v>
      </c>
      <c r="C524">
        <v>-8.0999999999999996E-3</v>
      </c>
      <c r="D524">
        <v>1.11E-2</v>
      </c>
      <c r="P524" t="s">
        <v>891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892</v>
      </c>
      <c r="B525">
        <v>1.84E-2</v>
      </c>
      <c r="C525">
        <v>2.7300000000000001E-2</v>
      </c>
      <c r="D525">
        <v>8.8000000000000005E-3</v>
      </c>
      <c r="P525" t="s">
        <v>892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893</v>
      </c>
      <c r="B526">
        <v>-1.5799999999999901E-2</v>
      </c>
      <c r="C526">
        <v>-2.8E-3</v>
      </c>
      <c r="D526">
        <v>-1.9599999999999999E-2</v>
      </c>
      <c r="P526" t="s">
        <v>893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894</v>
      </c>
      <c r="B527">
        <v>1.11E-2</v>
      </c>
      <c r="C527">
        <v>-1.23E-2</v>
      </c>
      <c r="D527">
        <v>6.0000000000000001E-3</v>
      </c>
      <c r="P527" t="s">
        <v>894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895</v>
      </c>
      <c r="B528">
        <v>3.9300000000000002E-2</v>
      </c>
      <c r="C528">
        <v>3.8699999999999998E-2</v>
      </c>
      <c r="D528">
        <v>3.9899999999999998E-2</v>
      </c>
      <c r="P528" t="s">
        <v>895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896</v>
      </c>
      <c r="B529">
        <v>3.6499999999999998E-2</v>
      </c>
      <c r="C529">
        <v>3.2399999999999998E-2</v>
      </c>
      <c r="D529">
        <v>2.52E-2</v>
      </c>
      <c r="P529" t="s">
        <v>896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897</v>
      </c>
      <c r="B530">
        <v>-1.5599999999999999E-2</v>
      </c>
      <c r="C530">
        <v>-3.02999999999999E-2</v>
      </c>
      <c r="D530">
        <v>-2.1899999999999999E-2</v>
      </c>
      <c r="P530" t="s">
        <v>897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898</v>
      </c>
      <c r="B531">
        <v>-3.3299999999999899E-2</v>
      </c>
      <c r="C531">
        <v>-4.48E-2</v>
      </c>
      <c r="D531">
        <v>-3.0599999999999999E-2</v>
      </c>
      <c r="P531" t="s">
        <v>898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899</v>
      </c>
      <c r="B532">
        <v>1.33999999999999E-2</v>
      </c>
      <c r="C532">
        <v>-1.0999999999999999E-2</v>
      </c>
      <c r="D532">
        <v>2.4299999999999999E-2</v>
      </c>
      <c r="P532" t="s">
        <v>899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900</v>
      </c>
      <c r="B533">
        <v>3.5400000000000001E-2</v>
      </c>
      <c r="C533">
        <v>1.5800000000000002E-2</v>
      </c>
      <c r="D533">
        <v>2.9499999999999998E-2</v>
      </c>
      <c r="P533" t="s">
        <v>900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901</v>
      </c>
      <c r="B534">
        <v>2.12E-2</v>
      </c>
      <c r="C534">
        <v>-1.01E-2</v>
      </c>
      <c r="D534">
        <v>1.67E-2</v>
      </c>
      <c r="P534" t="s">
        <v>901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902</v>
      </c>
      <c r="B535">
        <v>-4.4900000000000002E-2</v>
      </c>
      <c r="C535">
        <v>-0.13439999999999999</v>
      </c>
      <c r="D535">
        <v>-1.95E-2</v>
      </c>
      <c r="P535" t="s">
        <v>902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903</v>
      </c>
      <c r="B536">
        <v>-5.9999999999999897E-3</v>
      </c>
      <c r="C536">
        <v>-6.9000000000000006E-2</v>
      </c>
      <c r="D536">
        <v>-1.89E-2</v>
      </c>
      <c r="P536" t="s">
        <v>903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904</v>
      </c>
      <c r="B537">
        <v>-6.1499999999999999E-2</v>
      </c>
      <c r="C537">
        <v>3.9300000000000002E-2</v>
      </c>
      <c r="D537">
        <v>-3.5900000000000001E-2</v>
      </c>
      <c r="P537" t="s">
        <v>904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905</v>
      </c>
      <c r="B538">
        <v>-2.9599999999999901E-2</v>
      </c>
      <c r="C538">
        <v>-0.1255</v>
      </c>
      <c r="D538">
        <v>-3.0200000000000001E-2</v>
      </c>
      <c r="P538" t="s">
        <v>905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906</v>
      </c>
      <c r="B539">
        <v>-7.6E-3</v>
      </c>
      <c r="C539">
        <v>-0.1024</v>
      </c>
      <c r="D539">
        <v>-1.1000000000000001E-3</v>
      </c>
      <c r="P539" t="s">
        <v>906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907</v>
      </c>
      <c r="B540">
        <v>4.7800000000000002E-2</v>
      </c>
      <c r="C540">
        <v>8.2899999999999904E-2</v>
      </c>
      <c r="D540">
        <v>1.49E-2</v>
      </c>
      <c r="P540" t="s">
        <v>907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908</v>
      </c>
      <c r="B541">
        <v>2.0400000000000001E-2</v>
      </c>
      <c r="C541">
        <v>-2.52E-2</v>
      </c>
      <c r="D541">
        <v>7.7999999999999996E-3</v>
      </c>
      <c r="P541" t="s">
        <v>908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909</v>
      </c>
      <c r="B542">
        <v>-8.2699999999999996E-2</v>
      </c>
      <c r="C542">
        <v>-0.19469999999999901</v>
      </c>
      <c r="D542">
        <v>-8.2899999999999904E-2</v>
      </c>
      <c r="P542" t="s">
        <v>909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910</v>
      </c>
      <c r="B543">
        <v>-6.1999999999999998E-3</v>
      </c>
      <c r="C543">
        <v>4.3E-3</v>
      </c>
      <c r="D543">
        <v>-5.3E-3</v>
      </c>
      <c r="P543" t="s">
        <v>910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911</v>
      </c>
      <c r="B544">
        <v>1.66E-2</v>
      </c>
      <c r="C544">
        <v>-5.0199999999999897E-2</v>
      </c>
      <c r="D544">
        <v>1.3899999999999999E-2</v>
      </c>
      <c r="P544" t="s">
        <v>911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912</v>
      </c>
      <c r="B545">
        <v>-9.0899999999999995E-2</v>
      </c>
      <c r="C545">
        <v>-0.2346</v>
      </c>
      <c r="D545">
        <v>-4.3400000000000001E-2</v>
      </c>
      <c r="P545" t="s">
        <v>912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913</v>
      </c>
      <c r="B546">
        <v>-0.17150000000000001</v>
      </c>
      <c r="C546">
        <v>-0.2601</v>
      </c>
      <c r="D546">
        <v>-0.12889999999999999</v>
      </c>
      <c r="P546" t="s">
        <v>913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914</v>
      </c>
      <c r="B547">
        <v>-7.8299999999999995E-2</v>
      </c>
      <c r="C547">
        <v>-0.20199999999999901</v>
      </c>
      <c r="D547">
        <v>-3.0499999999999999E-2</v>
      </c>
      <c r="P547" t="s">
        <v>914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915</v>
      </c>
      <c r="B548">
        <v>1.7399999999999999E-2</v>
      </c>
      <c r="C548">
        <v>3.9800000000000002E-2</v>
      </c>
      <c r="D548">
        <v>1.4E-3</v>
      </c>
      <c r="P548" t="s">
        <v>915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916</v>
      </c>
      <c r="B549">
        <v>-8.1199999999999994E-2</v>
      </c>
      <c r="C549">
        <v>-8.2899999999999904E-2</v>
      </c>
      <c r="D549">
        <v>-8.3599999999999994E-2</v>
      </c>
      <c r="P549" t="s">
        <v>916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917</v>
      </c>
      <c r="B550">
        <v>-0.100899999999999</v>
      </c>
      <c r="C550">
        <v>-0.26129999999999998</v>
      </c>
      <c r="D550">
        <v>-9.9900000000000003E-2</v>
      </c>
      <c r="P550" t="s">
        <v>917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918</v>
      </c>
      <c r="B551">
        <v>8.9700000000000002E-2</v>
      </c>
      <c r="C551">
        <v>0.44490000000000002</v>
      </c>
      <c r="D551">
        <v>5.8799999999999998E-2</v>
      </c>
      <c r="P551" t="s">
        <v>918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919</v>
      </c>
      <c r="B552">
        <v>0.1019</v>
      </c>
      <c r="C552">
        <v>0.44890000000000002</v>
      </c>
      <c r="D552">
        <v>4.2000000000000003E-2</v>
      </c>
      <c r="P552" t="s">
        <v>919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920</v>
      </c>
      <c r="B553">
        <v>5.21E-2</v>
      </c>
      <c r="C553">
        <v>0.2165</v>
      </c>
      <c r="D553">
        <v>5.7299999999999997E-2</v>
      </c>
      <c r="P553" t="s">
        <v>920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921</v>
      </c>
      <c r="B554">
        <v>4.4000000000000003E-3</v>
      </c>
      <c r="C554">
        <v>-6.3200000000000006E-2</v>
      </c>
      <c r="D554">
        <v>-2.0999999999999999E-3</v>
      </c>
      <c r="P554" t="s">
        <v>921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922</v>
      </c>
      <c r="B555">
        <v>7.7299999999999994E-2</v>
      </c>
      <c r="C555">
        <v>0.124</v>
      </c>
      <c r="D555">
        <v>4.7699999999999902E-2</v>
      </c>
      <c r="P555" t="s">
        <v>922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923</v>
      </c>
      <c r="B556">
        <v>3.3399999999999999E-2</v>
      </c>
      <c r="C556">
        <v>0.25979999999999998</v>
      </c>
      <c r="D556">
        <v>1.04E-2</v>
      </c>
      <c r="P556" t="s">
        <v>923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924</v>
      </c>
      <c r="B557">
        <v>4.0899999999999999E-2</v>
      </c>
      <c r="C557">
        <v>8.8399999999999895E-2</v>
      </c>
      <c r="D557">
        <v>2.1600000000000001E-2</v>
      </c>
      <c r="P557" t="s">
        <v>924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925</v>
      </c>
      <c r="B558">
        <v>-2.5899999999999999E-2</v>
      </c>
      <c r="C558">
        <v>-0.13300000000000001</v>
      </c>
      <c r="D558">
        <v>-8.3999999999999995E-3</v>
      </c>
      <c r="P558" t="s">
        <v>925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926</v>
      </c>
      <c r="B559">
        <v>5.5599999999999997E-2</v>
      </c>
      <c r="C559">
        <v>5.0099999999999999E-2</v>
      </c>
      <c r="D559">
        <v>5.8799999999999998E-2</v>
      </c>
      <c r="P559" t="s">
        <v>926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927</v>
      </c>
      <c r="B560">
        <v>2.76E-2</v>
      </c>
      <c r="C560">
        <v>1.39999999999999E-2</v>
      </c>
      <c r="D560">
        <v>5.7999999999999996E-3</v>
      </c>
      <c r="P560" t="s">
        <v>927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928</v>
      </c>
      <c r="B561">
        <v>-3.3599999999999998E-2</v>
      </c>
      <c r="C561">
        <v>0.02</v>
      </c>
      <c r="D561">
        <v>-2.24E-2</v>
      </c>
      <c r="P561" t="s">
        <v>928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929</v>
      </c>
      <c r="B562">
        <v>3.4000000000000002E-2</v>
      </c>
      <c r="C562">
        <v>1.41999999999999E-2</v>
      </c>
      <c r="D562">
        <v>1.49E-2</v>
      </c>
      <c r="P562" t="s">
        <v>929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930</v>
      </c>
      <c r="B563">
        <v>6.3199999999999895E-2</v>
      </c>
      <c r="C563">
        <v>4.8799999999999899E-2</v>
      </c>
      <c r="D563">
        <v>4.0800000000000003E-2</v>
      </c>
      <c r="P563" t="s">
        <v>930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931</v>
      </c>
      <c r="B564">
        <v>2.01E-2</v>
      </c>
      <c r="C564">
        <v>6.7999999999999996E-3</v>
      </c>
      <c r="D564">
        <v>5.7999999999999996E-3</v>
      </c>
      <c r="P564" t="s">
        <v>931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932</v>
      </c>
      <c r="B565">
        <v>-7.8799999999999995E-2</v>
      </c>
      <c r="C565">
        <v>-8.6199999999999999E-2</v>
      </c>
      <c r="D565">
        <v>-6.3399999999999998E-2</v>
      </c>
      <c r="P565" t="s">
        <v>932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933</v>
      </c>
      <c r="B566">
        <v>-5.5599999999999997E-2</v>
      </c>
      <c r="C566">
        <v>-6.4699999999999994E-2</v>
      </c>
      <c r="D566">
        <v>-2.9899999999999999E-2</v>
      </c>
      <c r="P566" t="s">
        <v>933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934</v>
      </c>
      <c r="B567">
        <v>6.9400000000000003E-2</v>
      </c>
      <c r="C567">
        <v>6.9500000000000006E-2</v>
      </c>
      <c r="D567">
        <v>5.2299999999999999E-2</v>
      </c>
      <c r="P567" t="s">
        <v>934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935</v>
      </c>
      <c r="B568">
        <v>-4.7599999999999899E-2</v>
      </c>
      <c r="C568">
        <v>-4.2799999999999998E-2</v>
      </c>
      <c r="D568">
        <v>-9.2999999999999992E-3</v>
      </c>
      <c r="P568" t="s">
        <v>935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936</v>
      </c>
      <c r="B569">
        <v>9.5499999999999904E-2</v>
      </c>
      <c r="C569">
        <v>0.1096</v>
      </c>
      <c r="D569">
        <v>6.5000000000000002E-2</v>
      </c>
      <c r="P569" t="s">
        <v>936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937</v>
      </c>
      <c r="B570">
        <v>3.8899999999999997E-2</v>
      </c>
      <c r="C570">
        <v>3.8899999999999997E-2</v>
      </c>
      <c r="D570">
        <v>2.76E-2</v>
      </c>
      <c r="P570" t="s">
        <v>937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938</v>
      </c>
      <c r="B571">
        <v>6.1000000000000004E-3</v>
      </c>
      <c r="C571">
        <v>-9.8999999999999904E-3</v>
      </c>
      <c r="D571">
        <v>-6.9999999999999897E-3</v>
      </c>
      <c r="P571" t="s">
        <v>938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939</v>
      </c>
      <c r="B572">
        <v>6.83E-2</v>
      </c>
      <c r="C572">
        <v>0.13949999999999901</v>
      </c>
      <c r="D572">
        <v>4.5899999999999899E-2</v>
      </c>
      <c r="P572" t="s">
        <v>939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940</v>
      </c>
      <c r="B573">
        <v>0.02</v>
      </c>
      <c r="C573">
        <v>4.1099999999999998E-2</v>
      </c>
      <c r="D573">
        <v>8.9999999999999993E-3</v>
      </c>
      <c r="P573" t="s">
        <v>940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941</v>
      </c>
      <c r="B574">
        <v>3.5000000000000003E-2</v>
      </c>
      <c r="C574">
        <v>1.0699999999999999E-2</v>
      </c>
      <c r="D574">
        <v>3.3799999999999997E-2</v>
      </c>
      <c r="P574" t="s">
        <v>941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942</v>
      </c>
      <c r="B575">
        <v>4.7000000000000002E-3</v>
      </c>
      <c r="C575">
        <v>-1.67E-2</v>
      </c>
      <c r="D575">
        <v>1.41E-2</v>
      </c>
      <c r="P575" t="s">
        <v>942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943</v>
      </c>
      <c r="B576">
        <v>2.8999999999999901E-2</v>
      </c>
      <c r="C576">
        <v>-1.4E-3</v>
      </c>
      <c r="D576">
        <v>3.78E-2</v>
      </c>
      <c r="P576" t="s">
        <v>943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944</v>
      </c>
      <c r="B577">
        <v>-1.2699999999999999E-2</v>
      </c>
      <c r="C577">
        <v>-3.5699999999999898E-2</v>
      </c>
      <c r="D577">
        <v>5.6999999999999898E-3</v>
      </c>
      <c r="P577" t="s">
        <v>944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945</v>
      </c>
      <c r="B578">
        <v>-1.7500000000000002E-2</v>
      </c>
      <c r="C578">
        <v>-5.3199999999999997E-2</v>
      </c>
      <c r="D578">
        <v>-1.41E-2</v>
      </c>
      <c r="P578" t="s">
        <v>945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946</v>
      </c>
      <c r="B579">
        <v>-2.35E-2</v>
      </c>
      <c r="C579">
        <v>-4.1500000000000002E-2</v>
      </c>
      <c r="D579">
        <v>-2.4299999999999999E-2</v>
      </c>
      <c r="P579" t="s">
        <v>946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947</v>
      </c>
      <c r="B580">
        <v>-5.9799999999999999E-2</v>
      </c>
      <c r="C580">
        <v>-0.1389</v>
      </c>
      <c r="D580">
        <v>-1.23E-2</v>
      </c>
      <c r="P580" t="s">
        <v>947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948</v>
      </c>
      <c r="B581">
        <v>-7.5899999999999995E-2</v>
      </c>
      <c r="C581">
        <v>-0.1183</v>
      </c>
      <c r="D581">
        <v>-3.2300000000000002E-2</v>
      </c>
      <c r="P581" t="s">
        <v>948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949</v>
      </c>
      <c r="B582">
        <v>0.113499999999999</v>
      </c>
      <c r="C582">
        <v>0.15820000000000001</v>
      </c>
      <c r="D582">
        <v>6.2899999999999998E-2</v>
      </c>
      <c r="P582" t="s">
        <v>949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950</v>
      </c>
      <c r="B583">
        <v>-2.8E-3</v>
      </c>
      <c r="C583">
        <v>-7.6499999999999999E-2</v>
      </c>
      <c r="D583">
        <v>1.3299999999999999E-2</v>
      </c>
      <c r="P583" t="s">
        <v>950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951</v>
      </c>
      <c r="B584">
        <v>7.4000000000000003E-3</v>
      </c>
      <c r="C584">
        <v>-3.1199999999999999E-2</v>
      </c>
      <c r="D584">
        <v>0.03</v>
      </c>
      <c r="P584" t="s">
        <v>951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952</v>
      </c>
      <c r="B585">
        <v>5.0499999999999899E-2</v>
      </c>
      <c r="C585">
        <v>0.18429999999999999</v>
      </c>
      <c r="D585">
        <v>4.8999999999999998E-3</v>
      </c>
      <c r="P585" t="s">
        <v>952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953</v>
      </c>
      <c r="B586">
        <v>4.4199999999999899E-2</v>
      </c>
      <c r="C586">
        <v>6.6199999999999995E-2</v>
      </c>
      <c r="D586">
        <v>1.9299999999999901E-2</v>
      </c>
      <c r="P586" t="s">
        <v>953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954</v>
      </c>
      <c r="B587">
        <v>3.1099999999999999E-2</v>
      </c>
      <c r="C587">
        <v>4.0999999999999898E-2</v>
      </c>
      <c r="D587">
        <v>2.5600000000000001E-2</v>
      </c>
      <c r="P587" t="s">
        <v>954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955</v>
      </c>
      <c r="B588">
        <v>-8.5000000000000006E-3</v>
      </c>
      <c r="C588">
        <v>-6.3099999999999906E-2</v>
      </c>
      <c r="D588">
        <v>6.6E-3</v>
      </c>
      <c r="P588" t="s">
        <v>955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956</v>
      </c>
      <c r="B589">
        <v>-6.1800000000000001E-2</v>
      </c>
      <c r="C589">
        <v>-0.13100000000000001</v>
      </c>
      <c r="D589">
        <v>-2.1399999999999999E-2</v>
      </c>
      <c r="P589" t="s">
        <v>956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957</v>
      </c>
      <c r="B590">
        <v>3.8899999999999997E-2</v>
      </c>
      <c r="C590">
        <v>3.4799999999999998E-2</v>
      </c>
      <c r="D590">
        <v>5.0299999999999997E-2</v>
      </c>
      <c r="P590" t="s">
        <v>957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958</v>
      </c>
      <c r="B591">
        <v>7.9000000000000008E-3</v>
      </c>
      <c r="C591">
        <v>-1.9799999999999901E-2</v>
      </c>
      <c r="D591">
        <v>2.1299999999999999E-2</v>
      </c>
      <c r="P591" t="s">
        <v>958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959</v>
      </c>
      <c r="B592">
        <v>2.5599999999999901E-2</v>
      </c>
      <c r="C592">
        <v>2.2599999999999999E-2</v>
      </c>
      <c r="D592">
        <v>-1.6999999999999999E-3</v>
      </c>
      <c r="P592" t="s">
        <v>959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960</v>
      </c>
      <c r="B593">
        <v>2.7400000000000001E-2</v>
      </c>
      <c r="C593">
        <v>3.5299999999999998E-2</v>
      </c>
      <c r="D593">
        <v>3.1099999999999999E-2</v>
      </c>
      <c r="P593" t="s">
        <v>960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961</v>
      </c>
      <c r="B594">
        <v>-1.7500000000000002E-2</v>
      </c>
      <c r="C594">
        <v>-4.07E-2</v>
      </c>
      <c r="D594">
        <v>-1.41999999999999E-2</v>
      </c>
      <c r="P594" t="s">
        <v>961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962</v>
      </c>
      <c r="B595">
        <v>7.9000000000000008E-3</v>
      </c>
      <c r="C595">
        <v>-1.6500000000000001E-2</v>
      </c>
      <c r="D595">
        <v>5.9999999999999995E-4</v>
      </c>
      <c r="P595" t="s">
        <v>962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963</v>
      </c>
      <c r="B596">
        <v>1.18999999999999E-2</v>
      </c>
      <c r="C596">
        <v>6.2300000000000001E-2</v>
      </c>
      <c r="D596">
        <v>-9.39999999999999E-3</v>
      </c>
      <c r="P596" t="s">
        <v>963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964</v>
      </c>
      <c r="B597">
        <v>5.57E-2</v>
      </c>
      <c r="C597">
        <v>9.2699999999999894E-2</v>
      </c>
      <c r="D597">
        <v>5.8499999999999899E-2</v>
      </c>
      <c r="P597" t="s">
        <v>964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965</v>
      </c>
      <c r="B598">
        <v>1.29E-2</v>
      </c>
      <c r="C598">
        <v>-7.3000000000000001E-3</v>
      </c>
      <c r="D598">
        <v>2.3199999999999998E-2</v>
      </c>
      <c r="P598" t="s">
        <v>965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966</v>
      </c>
      <c r="B599">
        <v>4.0300000000000002E-2</v>
      </c>
      <c r="C599">
        <v>5.7099999999999998E-2</v>
      </c>
      <c r="D599">
        <v>4.87E-2</v>
      </c>
      <c r="P599" t="s">
        <v>966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967</v>
      </c>
      <c r="B600">
        <v>1.55E-2</v>
      </c>
      <c r="C600">
        <v>8.1999999999999903E-3</v>
      </c>
      <c r="D600">
        <v>2.3799999999999901E-2</v>
      </c>
      <c r="P600" t="s">
        <v>967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968</v>
      </c>
      <c r="B601">
        <v>2.79999999999999E-2</v>
      </c>
      <c r="C601">
        <v>4.1599999999999998E-2</v>
      </c>
      <c r="D601">
        <v>-6.6E-3</v>
      </c>
      <c r="P601" t="s">
        <v>968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969</v>
      </c>
      <c r="B602">
        <v>-1.2E-2</v>
      </c>
      <c r="C602">
        <v>-6.4000000000000001E-2</v>
      </c>
      <c r="D602">
        <v>-6.09999999999999E-3</v>
      </c>
      <c r="P602" t="s">
        <v>969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970</v>
      </c>
      <c r="B603">
        <v>5.6500000000000002E-2</v>
      </c>
      <c r="C603">
        <v>0.11990000000000001</v>
      </c>
      <c r="D603">
        <v>4.8099999999999997E-2</v>
      </c>
      <c r="P603" t="s">
        <v>970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971</v>
      </c>
      <c r="B604">
        <v>-2.7099999999999999E-2</v>
      </c>
      <c r="C604">
        <v>2.8799999999999999E-2</v>
      </c>
      <c r="D604">
        <v>-4.1399999999999999E-2</v>
      </c>
      <c r="P604" t="s">
        <v>971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972</v>
      </c>
      <c r="B605">
        <v>3.7699999999999997E-2</v>
      </c>
      <c r="C605">
        <v>1.09E-2</v>
      </c>
      <c r="D605">
        <v>1.9099999999999999E-2</v>
      </c>
      <c r="P605" t="s">
        <v>972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973</v>
      </c>
      <c r="B606">
        <v>4.1799999999999997E-2</v>
      </c>
      <c r="C606">
        <v>3.6499999999999998E-2</v>
      </c>
      <c r="D606">
        <v>4.2299999999999997E-2</v>
      </c>
      <c r="P606" t="s">
        <v>973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974</v>
      </c>
      <c r="B607">
        <v>3.1300000000000001E-2</v>
      </c>
      <c r="C607">
        <v>2.9899999999999999E-2</v>
      </c>
      <c r="D607">
        <v>2.5899999999999999E-2</v>
      </c>
      <c r="P607" t="s">
        <v>974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975</v>
      </c>
      <c r="B608">
        <v>2.81E-2</v>
      </c>
      <c r="C608">
        <v>2.8899999999999999E-2</v>
      </c>
      <c r="D608">
        <v>1.1599999999999999E-2</v>
      </c>
      <c r="P608" t="s">
        <v>975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976</v>
      </c>
      <c r="B609">
        <v>-3.32E-2</v>
      </c>
      <c r="C609">
        <v>-3.9599999999999899E-2</v>
      </c>
      <c r="D609">
        <v>-3.08999999999999E-2</v>
      </c>
      <c r="P609" t="s">
        <v>976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977</v>
      </c>
      <c r="B610">
        <v>4.65E-2</v>
      </c>
      <c r="C610">
        <v>5.1699999999999899E-2</v>
      </c>
      <c r="D610">
        <v>4.07E-2</v>
      </c>
      <c r="P610" t="s">
        <v>977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978</v>
      </c>
      <c r="B611">
        <v>4.3E-3</v>
      </c>
      <c r="C611">
        <v>1.5699999999999999E-2</v>
      </c>
      <c r="D611">
        <v>1.44999999999999E-2</v>
      </c>
      <c r="P611" t="s">
        <v>978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979</v>
      </c>
      <c r="B612">
        <v>-1.9E-3</v>
      </c>
      <c r="C612">
        <v>8.8999999999999999E-3</v>
      </c>
      <c r="D612">
        <v>2.1499999999999998E-2</v>
      </c>
      <c r="P612" t="s">
        <v>979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980</v>
      </c>
      <c r="B613">
        <v>2.06E-2</v>
      </c>
      <c r="C613">
        <v>1.7999999999999999E-2</v>
      </c>
      <c r="D613">
        <v>5.3E-3</v>
      </c>
      <c r="P613" t="s">
        <v>980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981</v>
      </c>
      <c r="B614">
        <v>2.6099999999999901E-2</v>
      </c>
      <c r="C614">
        <v>6.0499999999999998E-2</v>
      </c>
      <c r="D614">
        <v>1.4800000000000001E-2</v>
      </c>
      <c r="P614" t="s">
        <v>981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982</v>
      </c>
      <c r="B615">
        <v>-2.0400000000000001E-2</v>
      </c>
      <c r="C615">
        <v>-2.92E-2</v>
      </c>
      <c r="D615">
        <v>-1.47E-2</v>
      </c>
      <c r="P615" t="s">
        <v>982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983</v>
      </c>
      <c r="B616">
        <v>4.24E-2</v>
      </c>
      <c r="C616">
        <v>5.1499999999999997E-2</v>
      </c>
      <c r="D616">
        <v>4.8000000000000001E-2</v>
      </c>
      <c r="P616" t="s">
        <v>983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984</v>
      </c>
      <c r="B617">
        <v>-1.9699999999999999E-2</v>
      </c>
      <c r="C617">
        <v>-7.3399999999999896E-2</v>
      </c>
      <c r="D617">
        <v>1.1999999999999999E-3</v>
      </c>
      <c r="P617" t="s">
        <v>984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985</v>
      </c>
      <c r="B618">
        <v>2.52E-2</v>
      </c>
      <c r="C618">
        <v>2.2200000000000001E-2</v>
      </c>
      <c r="D618">
        <v>3.6999999999999998E-2</v>
      </c>
      <c r="P618" t="s">
        <v>985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986</v>
      </c>
      <c r="B619">
        <v>2.5499999999999998E-2</v>
      </c>
      <c r="C619">
        <v>2.5000000000000001E-3</v>
      </c>
      <c r="D619">
        <v>3.3399999999999999E-2</v>
      </c>
      <c r="P619" t="s">
        <v>986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987</v>
      </c>
      <c r="B620">
        <v>-5.9999999999999995E-4</v>
      </c>
      <c r="C620">
        <v>-1.3599999999999999E-2</v>
      </c>
      <c r="D620">
        <v>-6.6E-3</v>
      </c>
      <c r="P620" t="s">
        <v>987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988</v>
      </c>
      <c r="B621">
        <v>-3.1099999999999999E-2</v>
      </c>
      <c r="C621">
        <v>-7.7699999999999894E-2</v>
      </c>
      <c r="D621">
        <v>-3.4999999999999901E-3</v>
      </c>
      <c r="P621" t="s">
        <v>988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989</v>
      </c>
      <c r="B622">
        <v>6.13E-2</v>
      </c>
      <c r="C622">
        <v>0.1134</v>
      </c>
      <c r="D622">
        <v>3.2300000000000002E-2</v>
      </c>
      <c r="P622" t="s">
        <v>989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990</v>
      </c>
      <c r="B623">
        <v>-1.12E-2</v>
      </c>
      <c r="C623">
        <v>-4.7500000000000001E-2</v>
      </c>
      <c r="D623">
        <v>-9.2999999999999992E-3</v>
      </c>
      <c r="P623" t="s">
        <v>990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991</v>
      </c>
      <c r="B624">
        <v>5.8999999999999999E-3</v>
      </c>
      <c r="C624">
        <v>0.1074</v>
      </c>
      <c r="D624">
        <v>-8.6E-3</v>
      </c>
      <c r="P624" t="s">
        <v>991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992</v>
      </c>
      <c r="B625">
        <v>1.3599999999999999E-2</v>
      </c>
      <c r="C625">
        <v>-8.0299999999999996E-2</v>
      </c>
      <c r="D625">
        <v>1.6500000000000001E-2</v>
      </c>
      <c r="P625" t="s">
        <v>992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993</v>
      </c>
      <c r="B626">
        <v>-1.5299999999999999E-2</v>
      </c>
      <c r="C626">
        <v>-5.57E-2</v>
      </c>
      <c r="D626">
        <v>-1.41E-2</v>
      </c>
      <c r="P626" t="s">
        <v>993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994</v>
      </c>
      <c r="B627">
        <v>1.54E-2</v>
      </c>
      <c r="C627">
        <v>-0.1817</v>
      </c>
      <c r="D627">
        <v>3.7900000000000003E-2</v>
      </c>
      <c r="P627" t="s">
        <v>994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995</v>
      </c>
      <c r="B628">
        <v>-6.0400000000000002E-2</v>
      </c>
      <c r="C628">
        <v>-2.81E-2</v>
      </c>
      <c r="D628">
        <v>-5.6799999999999899E-2</v>
      </c>
      <c r="P628" t="s">
        <v>995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996</v>
      </c>
      <c r="B629">
        <v>-3.0699999999999901E-2</v>
      </c>
      <c r="C629">
        <v>-0.1595</v>
      </c>
      <c r="D629">
        <v>-1.39999999999999E-2</v>
      </c>
      <c r="P629" t="s">
        <v>996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997</v>
      </c>
      <c r="B630">
        <v>7.7499999999999999E-2</v>
      </c>
      <c r="C630">
        <v>0.1229</v>
      </c>
      <c r="D630">
        <v>6.9000000000000006E-2</v>
      </c>
      <c r="P630" t="s">
        <v>997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998</v>
      </c>
      <c r="B631">
        <v>5.5999999999999999E-3</v>
      </c>
      <c r="C631">
        <v>-4.1700000000000001E-2</v>
      </c>
      <c r="D631">
        <v>-4.0000000000000002E-4</v>
      </c>
      <c r="P631" t="s">
        <v>998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999</v>
      </c>
      <c r="B632">
        <v>-2.1600000000000001E-2</v>
      </c>
      <c r="C632">
        <v>-4.3200000000000002E-2</v>
      </c>
      <c r="D632">
        <v>-1.8E-3</v>
      </c>
      <c r="P632" t="s">
        <v>999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1000</v>
      </c>
      <c r="B633">
        <v>-5.7599999999999901E-2</v>
      </c>
      <c r="C633">
        <v>-0.1318</v>
      </c>
      <c r="D633">
        <v>-2.6099999999999901E-2</v>
      </c>
      <c r="P633" t="s">
        <v>1000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1001</v>
      </c>
      <c r="B634">
        <v>-5.9999999999999995E-4</v>
      </c>
      <c r="C634">
        <v>3.3599999999999998E-2</v>
      </c>
      <c r="D634">
        <v>2.9999999999999997E-4</v>
      </c>
      <c r="P634" t="s">
        <v>1001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1002</v>
      </c>
      <c r="B635">
        <v>6.9800000000000001E-2</v>
      </c>
      <c r="C635">
        <v>0.1394</v>
      </c>
      <c r="D635">
        <v>5.8299999999999998E-2</v>
      </c>
      <c r="P635" t="s">
        <v>1002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1003</v>
      </c>
      <c r="B636">
        <v>9.2999999999999992E-3</v>
      </c>
      <c r="C636">
        <v>0.18340000000000001</v>
      </c>
      <c r="D636">
        <v>-7.3000000000000001E-3</v>
      </c>
      <c r="P636" t="s">
        <v>1003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1004</v>
      </c>
      <c r="B637">
        <v>1.7899999999999999E-2</v>
      </c>
      <c r="C637">
        <v>-1.6899999999999998E-2</v>
      </c>
      <c r="D637">
        <v>1.7500000000000002E-2</v>
      </c>
      <c r="P637" t="s">
        <v>1004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1005</v>
      </c>
      <c r="B638">
        <v>-2.9999999999999997E-4</v>
      </c>
      <c r="C638">
        <v>-1.5E-3</v>
      </c>
      <c r="D638">
        <v>2.3699999999999999E-2</v>
      </c>
      <c r="P638" t="s">
        <v>1005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1006</v>
      </c>
      <c r="B639">
        <v>3.9699999999999999E-2</v>
      </c>
      <c r="C639">
        <v>7.85E-2</v>
      </c>
      <c r="D639">
        <v>1.72E-2</v>
      </c>
      <c r="P639" t="s">
        <v>1006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1007</v>
      </c>
      <c r="B640">
        <v>5.1999999999999998E-3</v>
      </c>
      <c r="C640">
        <v>5.0299999999999997E-2</v>
      </c>
      <c r="D640">
        <v>-1.5699999999999999E-2</v>
      </c>
      <c r="P640" t="s">
        <v>1007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1008</v>
      </c>
      <c r="B641">
        <v>2.7000000000000001E-3</v>
      </c>
      <c r="C641">
        <v>4.82E-2</v>
      </c>
      <c r="D641">
        <v>-1.6999999999999999E-3</v>
      </c>
      <c r="P641" t="s">
        <v>1008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1009</v>
      </c>
      <c r="B642">
        <v>-0.02</v>
      </c>
      <c r="C642">
        <v>-8.7899999999999895E-2</v>
      </c>
      <c r="D642">
        <v>-1.6899999999999998E-2</v>
      </c>
      <c r="P642" t="s">
        <v>1009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1010</v>
      </c>
      <c r="B643">
        <v>4.87E-2</v>
      </c>
      <c r="C643">
        <v>8.6999999999999994E-2</v>
      </c>
      <c r="D643">
        <v>7.4999999999999997E-3</v>
      </c>
      <c r="P643" t="s">
        <v>1010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1011</v>
      </c>
      <c r="B644">
        <v>1.84E-2</v>
      </c>
      <c r="C644">
        <v>-5.9999999999999995E-4</v>
      </c>
      <c r="D644">
        <v>2.7300000000000001E-2</v>
      </c>
      <c r="P644" t="s">
        <v>1011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102</v>
      </c>
      <c r="B645">
        <v>1.9800000000000002E-2</v>
      </c>
      <c r="C645">
        <v>3.6299999999999999E-2</v>
      </c>
      <c r="D645">
        <v>1.11E-2</v>
      </c>
      <c r="P645" t="s">
        <v>102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105</v>
      </c>
      <c r="B646">
        <v>3.6099999999999903E-2</v>
      </c>
      <c r="C646">
        <v>2.6699999999999901E-2</v>
      </c>
      <c r="D646">
        <v>4.7599999999999899E-2</v>
      </c>
      <c r="P646" t="s">
        <v>105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108</v>
      </c>
      <c r="B647">
        <v>2E-3</v>
      </c>
      <c r="C647">
        <v>-1.83E-2</v>
      </c>
      <c r="D647">
        <v>3.8999999999999998E-3</v>
      </c>
      <c r="P647" t="s">
        <v>108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109</v>
      </c>
      <c r="B648">
        <v>1.14E-2</v>
      </c>
      <c r="C648">
        <v>1.49E-2</v>
      </c>
      <c r="D648">
        <v>6.1999999999999998E-3</v>
      </c>
      <c r="P648" t="s">
        <v>109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110</v>
      </c>
      <c r="B649">
        <v>1.12E-2</v>
      </c>
      <c r="C649">
        <v>-4.4499999999999998E-2</v>
      </c>
      <c r="D649">
        <v>2.4199999999999999E-2</v>
      </c>
      <c r="P649" t="s">
        <v>110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111</v>
      </c>
      <c r="B650">
        <v>8.3999999999999995E-3</v>
      </c>
      <c r="C650">
        <v>4.7599999999999899E-2</v>
      </c>
      <c r="D650">
        <v>-9.7999999999999997E-3</v>
      </c>
      <c r="P650" t="s">
        <v>111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112</v>
      </c>
      <c r="B651">
        <v>1.9400000000000001E-2</v>
      </c>
      <c r="C651">
        <v>9.1999999999999998E-3</v>
      </c>
      <c r="D651">
        <v>2.5999999999999999E-2</v>
      </c>
      <c r="P651" t="s">
        <v>112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113</v>
      </c>
      <c r="B652">
        <v>2.5000000000000001E-3</v>
      </c>
      <c r="C652">
        <v>-3.2199999999999999E-2</v>
      </c>
      <c r="D652">
        <v>-2.7000000000000001E-3</v>
      </c>
      <c r="P652" t="s">
        <v>113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114</v>
      </c>
      <c r="B653">
        <v>2.5999999999999999E-2</v>
      </c>
      <c r="C653">
        <v>6.9900000000000004E-2</v>
      </c>
      <c r="D653">
        <v>3.2000000000000002E-3</v>
      </c>
      <c r="P653" t="s">
        <v>114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115</v>
      </c>
      <c r="B654">
        <v>2.3400000000000001E-2</v>
      </c>
      <c r="C654">
        <v>-3.1699999999999999E-2</v>
      </c>
      <c r="D654">
        <v>1.47E-2</v>
      </c>
      <c r="P654" t="s">
        <v>115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116</v>
      </c>
      <c r="B655">
        <v>3.2000000000000001E-2</v>
      </c>
      <c r="C655">
        <v>0.1048</v>
      </c>
      <c r="D655">
        <v>4.3799999999999999E-2</v>
      </c>
      <c r="P655" t="s">
        <v>116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117</v>
      </c>
      <c r="B656">
        <v>1.15E-2</v>
      </c>
      <c r="C656">
        <v>1.0500000000000001E-2</v>
      </c>
      <c r="D656">
        <v>6.09999999999999E-3</v>
      </c>
      <c r="P656" t="s">
        <v>117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118</v>
      </c>
      <c r="B657">
        <v>5.6899999999999999E-2</v>
      </c>
      <c r="C657">
        <v>-1.11E-2</v>
      </c>
      <c r="D657">
        <v>3.3099999999999997E-2</v>
      </c>
      <c r="P657" t="s">
        <v>118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119</v>
      </c>
      <c r="B658">
        <v>-3.5400000000000001E-2</v>
      </c>
      <c r="C658">
        <v>-7.2900000000000006E-2</v>
      </c>
      <c r="D658">
        <v>-4.5400000000000003E-2</v>
      </c>
      <c r="P658" t="s">
        <v>119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120</v>
      </c>
      <c r="B659">
        <v>-2.23E-2</v>
      </c>
      <c r="C659">
        <v>-8.0000000000000002E-3</v>
      </c>
      <c r="D659">
        <v>-9.1999999999999998E-3</v>
      </c>
      <c r="P659" t="s">
        <v>120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121</v>
      </c>
      <c r="B660">
        <v>4.3E-3</v>
      </c>
      <c r="C660">
        <v>2.93E-2</v>
      </c>
      <c r="D660">
        <v>-1.6999999999999999E-3</v>
      </c>
      <c r="P660" t="s">
        <v>121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122</v>
      </c>
      <c r="B661">
        <v>2.7900000000000001E-2</v>
      </c>
      <c r="C661">
        <v>9.1000000000000004E-3</v>
      </c>
      <c r="D661">
        <v>1.3100000000000001E-2</v>
      </c>
      <c r="P661" t="s">
        <v>122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123</v>
      </c>
      <c r="B662">
        <v>6.1999999999999998E-3</v>
      </c>
      <c r="C662">
        <v>4.0899999999999999E-2</v>
      </c>
      <c r="D662">
        <v>1.9900000000000001E-2</v>
      </c>
      <c r="P662" t="s">
        <v>123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124</v>
      </c>
      <c r="B663">
        <v>3.3499999999999898E-2</v>
      </c>
      <c r="C663">
        <v>2.3799999999999901E-2</v>
      </c>
      <c r="D663">
        <v>2.23E-2</v>
      </c>
      <c r="P663" t="s">
        <v>124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125</v>
      </c>
      <c r="B664">
        <v>3.5999999999999997E-2</v>
      </c>
      <c r="C664">
        <v>6.9999999999999999E-4</v>
      </c>
      <c r="D664">
        <v>2.23E-2</v>
      </c>
      <c r="P664" t="s">
        <v>125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126</v>
      </c>
      <c r="B665">
        <v>2.0999999999999999E-3</v>
      </c>
      <c r="C665">
        <v>-1.06E-2</v>
      </c>
      <c r="D665">
        <v>6.4000000000000003E-3</v>
      </c>
      <c r="P665" t="s">
        <v>126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127</v>
      </c>
      <c r="B666">
        <v>-7.4899999999999994E-2</v>
      </c>
      <c r="C666">
        <v>-8.9099999999999999E-2</v>
      </c>
      <c r="D666">
        <v>-1.67E-2</v>
      </c>
      <c r="P666" t="s">
        <v>127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128</v>
      </c>
      <c r="B667">
        <v>1.8699999999999901E-2</v>
      </c>
      <c r="C667">
        <v>-8.0000000000000002E-3</v>
      </c>
      <c r="D667">
        <v>1.61E-2</v>
      </c>
      <c r="P667" t="s">
        <v>128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129</v>
      </c>
      <c r="B668">
        <v>-9.3600000000000003E-2</v>
      </c>
      <c r="C668">
        <v>-0.1191</v>
      </c>
      <c r="D668">
        <v>-7.3200000000000001E-2</v>
      </c>
      <c r="P668" t="s">
        <v>129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130</v>
      </c>
      <c r="B669">
        <v>8.6199999999999999E-2</v>
      </c>
      <c r="C669">
        <v>0.1973</v>
      </c>
      <c r="D669">
        <v>5.9900000000000002E-2</v>
      </c>
      <c r="P669" t="s">
        <v>130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131</v>
      </c>
      <c r="B670">
        <v>3.5799999999999998E-2</v>
      </c>
      <c r="C670">
        <v>7.0000000000000007E-2</v>
      </c>
      <c r="D670">
        <v>3.2599999999999997E-2</v>
      </c>
      <c r="P670" t="s">
        <v>131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132</v>
      </c>
      <c r="B671">
        <v>1.29E-2</v>
      </c>
      <c r="C671">
        <v>2.9399999999999999E-2</v>
      </c>
      <c r="D671">
        <v>2.5999999999999999E-2</v>
      </c>
      <c r="P671" t="s">
        <v>132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133</v>
      </c>
      <c r="B672">
        <v>4.1699999999999897E-2</v>
      </c>
      <c r="C672">
        <v>3.8699999999999998E-2</v>
      </c>
      <c r="D672">
        <v>2.1000000000000001E-2</v>
      </c>
      <c r="P672" t="s">
        <v>133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134</v>
      </c>
      <c r="B673">
        <v>-6.7299999999999999E-2</v>
      </c>
      <c r="C673">
        <v>-0.17579999999999901</v>
      </c>
      <c r="D673">
        <v>-3.8100000000000002E-2</v>
      </c>
      <c r="P673" t="s">
        <v>134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135</v>
      </c>
      <c r="B674">
        <v>7.1099999999999997E-2</v>
      </c>
      <c r="C674">
        <v>0.1081</v>
      </c>
      <c r="D674">
        <v>5.74E-2</v>
      </c>
      <c r="P674" t="s">
        <v>135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136</v>
      </c>
      <c r="B675">
        <v>1.38E-2</v>
      </c>
      <c r="C675">
        <v>-4.4199999999999899E-2</v>
      </c>
      <c r="D675">
        <v>1.5599999999999999E-2</v>
      </c>
      <c r="P675" t="s">
        <v>136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137</v>
      </c>
      <c r="B676">
        <v>-2.4199999999999999E-2</v>
      </c>
      <c r="C676">
        <v>-0.1346</v>
      </c>
      <c r="D676">
        <v>1.3299999999999999E-2</v>
      </c>
      <c r="P676" t="s">
        <v>137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138</v>
      </c>
      <c r="B677">
        <v>1.61E-2</v>
      </c>
      <c r="C677">
        <v>5.21E-2</v>
      </c>
      <c r="D677">
        <v>1.3100000000000001E-2</v>
      </c>
      <c r="P677" t="s">
        <v>138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139</v>
      </c>
      <c r="B678">
        <v>2.2100000000000002E-2</v>
      </c>
      <c r="C678">
        <v>-4.1599999999999998E-2</v>
      </c>
      <c r="D678">
        <v>1.15E-2</v>
      </c>
      <c r="P678" t="s">
        <v>139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140</v>
      </c>
      <c r="B679">
        <v>3.9899999999999998E-2</v>
      </c>
      <c r="C679">
        <v>0.05</v>
      </c>
      <c r="D679">
        <v>1.2500000000000001E-2</v>
      </c>
      <c r="P679" t="s">
        <v>140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141</v>
      </c>
      <c r="B680">
        <v>2.9100000000000001E-2</v>
      </c>
      <c r="C680">
        <v>0.10970000000000001</v>
      </c>
      <c r="D680">
        <v>2.64E-2</v>
      </c>
      <c r="P680" t="s">
        <v>141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142</v>
      </c>
      <c r="B681">
        <v>1.9999999999999901E-4</v>
      </c>
      <c r="C681">
        <v>-0.1032</v>
      </c>
      <c r="D681">
        <v>-2.3E-3</v>
      </c>
      <c r="P681" t="s">
        <v>142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143</v>
      </c>
      <c r="B682">
        <v>-8.0100000000000005E-2</v>
      </c>
      <c r="C682">
        <v>-0.12659999999999999</v>
      </c>
      <c r="D682">
        <v>-7.8200000000000006E-2</v>
      </c>
      <c r="P682" t="s">
        <v>143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144</v>
      </c>
      <c r="B683">
        <v>-0.1326</v>
      </c>
      <c r="C683">
        <v>-0.28179999999999999</v>
      </c>
      <c r="D683">
        <v>-9.1999999999999998E-2</v>
      </c>
      <c r="P683" t="s">
        <v>144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145</v>
      </c>
      <c r="B684">
        <v>0.13650000000000001</v>
      </c>
      <c r="C684">
        <v>0.4375</v>
      </c>
      <c r="D684">
        <v>8.7099999999999997E-2</v>
      </c>
      <c r="P684" t="s">
        <v>145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146</v>
      </c>
      <c r="B685">
        <v>5.5899999999999998E-2</v>
      </c>
      <c r="C685">
        <v>-1.41E-2</v>
      </c>
      <c r="D685">
        <v>2.9700000000000001E-2</v>
      </c>
      <c r="P685" t="s">
        <v>146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147</v>
      </c>
      <c r="B686">
        <v>2.47E-2</v>
      </c>
      <c r="C686">
        <v>0.1862</v>
      </c>
      <c r="D686">
        <v>-1.6299999999999999E-2</v>
      </c>
      <c r="P686" t="s">
        <v>147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148</v>
      </c>
      <c r="B687">
        <v>5.7799999999999997E-2</v>
      </c>
      <c r="C687">
        <v>-7.1199999999999999E-2</v>
      </c>
      <c r="D687">
        <v>5.1499999999999997E-2</v>
      </c>
      <c r="P687" t="s">
        <v>148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149</v>
      </c>
      <c r="B688">
        <v>7.6399999999999996E-2</v>
      </c>
      <c r="C688">
        <v>4.1500000000000002E-2</v>
      </c>
      <c r="D688">
        <v>3.4799999999999998E-2</v>
      </c>
      <c r="P688" t="s">
        <v>149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150</v>
      </c>
      <c r="B689">
        <v>-3.6199999999999899E-2</v>
      </c>
      <c r="C689">
        <v>-7.6499999999999999E-2</v>
      </c>
      <c r="D689">
        <v>-1.21999999999999E-2</v>
      </c>
      <c r="P689" t="s">
        <v>150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151</v>
      </c>
      <c r="B690">
        <v>-2.0899999999999998E-2</v>
      </c>
      <c r="C690">
        <v>-4.65E-2</v>
      </c>
      <c r="D690">
        <v>-2.92E-2</v>
      </c>
      <c r="P690" t="s">
        <v>151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152</v>
      </c>
      <c r="B691">
        <v>0.12479999999999999</v>
      </c>
      <c r="C691">
        <v>0.37369999999999998</v>
      </c>
      <c r="D691">
        <v>7.4299999999999894E-2</v>
      </c>
      <c r="P691" t="s">
        <v>152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153</v>
      </c>
      <c r="B692">
        <v>4.6399999999999997E-2</v>
      </c>
      <c r="C692">
        <v>8.1299999999999997E-2</v>
      </c>
      <c r="D692">
        <v>2.1499999999999998E-2</v>
      </c>
      <c r="P692" t="s">
        <v>153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154</v>
      </c>
      <c r="B693">
        <v>-2.9999999999999997E-4</v>
      </c>
      <c r="C693">
        <v>6.4699999999999994E-2</v>
      </c>
      <c r="D693">
        <v>-1.1299999999999999E-2</v>
      </c>
      <c r="P693" t="s">
        <v>154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155</v>
      </c>
      <c r="B694">
        <v>2.7799999999999998E-2</v>
      </c>
      <c r="C694">
        <v>0.19719999999999999</v>
      </c>
      <c r="D694">
        <v>-1.18E-2</v>
      </c>
      <c r="P694" t="s">
        <v>155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156</v>
      </c>
      <c r="B695">
        <v>3.0800000000000001E-2</v>
      </c>
      <c r="C695">
        <v>7.2099999999999997E-2</v>
      </c>
      <c r="D695">
        <v>6.8000000000000005E-2</v>
      </c>
      <c r="P695" t="s">
        <v>156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157</v>
      </c>
      <c r="B696">
        <v>4.9299999999999997E-2</v>
      </c>
      <c r="C696">
        <v>2.18E-2</v>
      </c>
      <c r="D696">
        <v>3.1199999999999999E-2</v>
      </c>
      <c r="P696" t="s">
        <v>157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158</v>
      </c>
      <c r="B697">
        <v>2.8999999999999998E-3</v>
      </c>
      <c r="C697">
        <v>-4.0000000000000002E-4</v>
      </c>
      <c r="D697">
        <v>1.7299999999999999E-2</v>
      </c>
      <c r="P697" t="s">
        <v>158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159</v>
      </c>
      <c r="B698">
        <v>2.75E-2</v>
      </c>
      <c r="C698">
        <v>2.3099999999999999E-2</v>
      </c>
      <c r="D698">
        <v>8.0000000000000004E-4</v>
      </c>
      <c r="P698" t="s">
        <v>159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160</v>
      </c>
      <c r="B699">
        <v>1.2699999999999999E-2</v>
      </c>
      <c r="C699">
        <v>-3.0999999999999999E-3</v>
      </c>
      <c r="D699">
        <v>1.78E-2</v>
      </c>
      <c r="P699" t="s">
        <v>160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161</v>
      </c>
      <c r="B700">
        <v>2.8999999999999901E-2</v>
      </c>
      <c r="C700">
        <v>-2.7000000000000001E-3</v>
      </c>
      <c r="D700">
        <v>2.0299999999999999E-2</v>
      </c>
      <c r="P700" t="s">
        <v>161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162</v>
      </c>
      <c r="B701">
        <v>-4.3700000000000003E-2</v>
      </c>
      <c r="C701">
        <v>-3.5000000000000003E-2</v>
      </c>
      <c r="D701">
        <v>-4.4400000000000002E-2</v>
      </c>
      <c r="P701" t="s">
        <v>162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163</v>
      </c>
      <c r="B702">
        <v>6.6500000000000004E-2</v>
      </c>
      <c r="C702">
        <v>2.76E-2</v>
      </c>
      <c r="D702">
        <v>4.8499999999999897E-2</v>
      </c>
      <c r="P702" t="s">
        <v>163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164</v>
      </c>
      <c r="B703">
        <v>-1.55E-2</v>
      </c>
      <c r="C703">
        <v>-7.6899999999999996E-2</v>
      </c>
      <c r="D703">
        <v>-1.2E-2</v>
      </c>
      <c r="P703" t="s">
        <v>164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1012</v>
      </c>
      <c r="B704">
        <v>3.1099999999999999E-2</v>
      </c>
      <c r="C704">
        <v>3.44E-2</v>
      </c>
      <c r="D704">
        <v>5.3199999999999997E-2</v>
      </c>
      <c r="P704" t="s">
        <v>1012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1013</v>
      </c>
      <c r="C2" s="199"/>
      <c r="D2" s="200"/>
      <c r="G2" s="198" t="s">
        <v>1013</v>
      </c>
      <c r="H2" s="199"/>
      <c r="I2" s="200"/>
      <c r="K2" s="198" t="s">
        <v>1013</v>
      </c>
      <c r="L2" s="199"/>
      <c r="M2" s="200"/>
    </row>
    <row r="3" spans="2:13">
      <c r="B3" s="201" t="s">
        <v>1014</v>
      </c>
      <c r="C3" s="202"/>
      <c r="D3" s="203"/>
      <c r="G3" s="201" t="s">
        <v>1015</v>
      </c>
      <c r="H3" s="202"/>
      <c r="I3" s="203"/>
      <c r="K3" s="201" t="s">
        <v>1016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1017</v>
      </c>
      <c r="D5" s="95" t="s">
        <v>1018</v>
      </c>
      <c r="G5" s="94"/>
      <c r="I5" s="95" t="s">
        <v>1018</v>
      </c>
      <c r="K5" s="94"/>
      <c r="M5" s="95" t="s">
        <v>1018</v>
      </c>
    </row>
    <row r="6" spans="2:13">
      <c r="B6" s="96" t="s">
        <v>1019</v>
      </c>
      <c r="D6" s="95"/>
      <c r="G6" s="97" t="s">
        <v>1020</v>
      </c>
      <c r="H6" s="98"/>
      <c r="I6" s="99">
        <v>442</v>
      </c>
      <c r="K6" s="96" t="s">
        <v>1021</v>
      </c>
      <c r="M6" s="95"/>
    </row>
    <row r="7" spans="2:13">
      <c r="B7" s="96" t="s">
        <v>1022</v>
      </c>
      <c r="D7" s="100">
        <v>20</v>
      </c>
      <c r="G7" s="96"/>
      <c r="I7" s="100"/>
      <c r="K7" s="96" t="s">
        <v>1023</v>
      </c>
      <c r="M7" s="100">
        <f>I27</f>
        <v>23.270000000000024</v>
      </c>
    </row>
    <row r="8" spans="2:13">
      <c r="B8" s="96" t="s">
        <v>1024</v>
      </c>
      <c r="D8" s="100">
        <v>5</v>
      </c>
      <c r="G8" s="97" t="s">
        <v>1025</v>
      </c>
      <c r="H8" s="101"/>
      <c r="I8" s="102"/>
      <c r="K8" s="96" t="s">
        <v>1026</v>
      </c>
      <c r="M8" s="100">
        <f>I16</f>
        <v>10</v>
      </c>
    </row>
    <row r="9" spans="2:13">
      <c r="B9" s="96" t="s">
        <v>1027</v>
      </c>
      <c r="D9" s="100">
        <v>45</v>
      </c>
      <c r="G9" s="96" t="s">
        <v>1028</v>
      </c>
      <c r="I9" s="103">
        <f>I6*0.7</f>
        <v>309.39999999999998</v>
      </c>
      <c r="K9" s="96" t="s">
        <v>1029</v>
      </c>
      <c r="M9" s="100"/>
    </row>
    <row r="10" spans="2:13">
      <c r="B10" s="96" t="s">
        <v>1030</v>
      </c>
      <c r="D10" s="104">
        <v>25</v>
      </c>
      <c r="G10" s="96" t="s">
        <v>1031</v>
      </c>
      <c r="I10" s="100">
        <f>I6-I9</f>
        <v>132.60000000000002</v>
      </c>
      <c r="K10" s="96" t="s">
        <v>1032</v>
      </c>
      <c r="M10" s="100"/>
    </row>
    <row r="11" spans="2:13">
      <c r="B11" s="96" t="s">
        <v>1033</v>
      </c>
      <c r="D11" s="100">
        <f>SUM(D7:D10)</f>
        <v>95</v>
      </c>
      <c r="G11" s="94"/>
      <c r="I11" s="105"/>
      <c r="K11" s="96" t="s">
        <v>1034</v>
      </c>
      <c r="M11" s="100">
        <v>-5</v>
      </c>
    </row>
    <row r="12" spans="2:13">
      <c r="B12" s="96" t="s">
        <v>1035</v>
      </c>
      <c r="D12" s="100">
        <v>155</v>
      </c>
      <c r="G12" s="96" t="s">
        <v>1036</v>
      </c>
      <c r="I12" s="100"/>
      <c r="K12" s="96" t="s">
        <v>1037</v>
      </c>
      <c r="M12" s="100">
        <v>6</v>
      </c>
    </row>
    <row r="13" spans="2:13">
      <c r="B13" s="96" t="s">
        <v>1038</v>
      </c>
      <c r="D13" s="104">
        <v>100</v>
      </c>
      <c r="G13" s="96" t="s">
        <v>1039</v>
      </c>
      <c r="I13" s="100">
        <v>84</v>
      </c>
      <c r="K13" s="96" t="s">
        <v>1040</v>
      </c>
      <c r="M13" s="100"/>
    </row>
    <row r="14" spans="2:13">
      <c r="B14" s="96" t="s">
        <v>1041</v>
      </c>
      <c r="D14" s="100">
        <f>D12-D13</f>
        <v>55</v>
      </c>
      <c r="G14" s="94" t="s">
        <v>1042</v>
      </c>
      <c r="H14" s="84"/>
      <c r="I14" s="100">
        <v>0.1</v>
      </c>
      <c r="K14" s="96" t="s">
        <v>1043</v>
      </c>
      <c r="M14" s="100">
        <v>3</v>
      </c>
    </row>
    <row r="15" spans="2:13">
      <c r="B15" s="96" t="s">
        <v>1044</v>
      </c>
      <c r="D15" s="100">
        <v>5</v>
      </c>
      <c r="G15" s="96" t="s">
        <v>1045</v>
      </c>
      <c r="H15" s="84"/>
      <c r="I15" s="100">
        <v>0.6</v>
      </c>
      <c r="K15" s="96" t="s">
        <v>1046</v>
      </c>
      <c r="M15" s="100">
        <v>1</v>
      </c>
    </row>
    <row r="16" spans="2:13">
      <c r="B16" s="97" t="s">
        <v>1047</v>
      </c>
      <c r="C16" s="101"/>
      <c r="D16" s="102">
        <f>D14+D11+D15</f>
        <v>155</v>
      </c>
      <c r="G16" s="96" t="s">
        <v>1048</v>
      </c>
      <c r="H16" s="84"/>
      <c r="I16" s="100">
        <v>10</v>
      </c>
      <c r="K16" s="96" t="s">
        <v>1049</v>
      </c>
      <c r="M16" s="100">
        <v>-1</v>
      </c>
    </row>
    <row r="17" spans="2:13">
      <c r="B17" s="94" t="s">
        <v>1050</v>
      </c>
      <c r="D17" s="95" t="s">
        <v>1018</v>
      </c>
      <c r="G17" s="96" t="s">
        <v>1051</v>
      </c>
      <c r="I17" s="106">
        <f>SUM(I13:I16)</f>
        <v>94.699999999999989</v>
      </c>
      <c r="K17" s="107" t="s">
        <v>1052</v>
      </c>
      <c r="L17" s="108"/>
      <c r="M17" s="104">
        <f>SUM(M11:M16)</f>
        <v>4</v>
      </c>
    </row>
    <row r="18" spans="2:13">
      <c r="B18" s="96" t="s">
        <v>1053</v>
      </c>
      <c r="D18" s="100"/>
      <c r="G18" s="96" t="s">
        <v>1054</v>
      </c>
      <c r="I18" s="95">
        <f>I10-I17</f>
        <v>37.900000000000034</v>
      </c>
      <c r="K18" s="109" t="s">
        <v>1055</v>
      </c>
      <c r="L18" s="110"/>
      <c r="M18" s="111">
        <f>M17+M8+M7</f>
        <v>37.270000000000024</v>
      </c>
    </row>
    <row r="19" spans="2:13">
      <c r="B19" s="96" t="s">
        <v>1056</v>
      </c>
      <c r="D19" s="100">
        <v>40</v>
      </c>
      <c r="G19" s="96"/>
      <c r="I19" s="100"/>
      <c r="K19" s="112" t="s">
        <v>1057</v>
      </c>
      <c r="L19" s="113"/>
      <c r="M19" s="114"/>
    </row>
    <row r="20" spans="2:13">
      <c r="B20" s="96" t="s">
        <v>1058</v>
      </c>
      <c r="D20" s="100">
        <v>15</v>
      </c>
      <c r="G20" s="96" t="s">
        <v>1059</v>
      </c>
      <c r="I20" s="100"/>
      <c r="K20" s="96" t="s">
        <v>1060</v>
      </c>
      <c r="M20" s="100"/>
    </row>
    <row r="21" spans="2:13">
      <c r="B21" s="96" t="s">
        <v>1061</v>
      </c>
      <c r="D21" s="104">
        <v>5</v>
      </c>
      <c r="G21" s="96" t="s">
        <v>1062</v>
      </c>
      <c r="I21" s="115">
        <f>0.05*5</f>
        <v>0.25</v>
      </c>
      <c r="K21" s="96" t="s">
        <v>1063</v>
      </c>
      <c r="M21" s="100">
        <v>-5</v>
      </c>
    </row>
    <row r="22" spans="2:13">
      <c r="B22" s="96" t="s">
        <v>1064</v>
      </c>
      <c r="C22" s="84"/>
      <c r="D22" s="100">
        <f>SUM(D19:D21)</f>
        <v>60</v>
      </c>
      <c r="G22" s="96" t="s">
        <v>1065</v>
      </c>
      <c r="I22" s="116">
        <f>0.08*D23</f>
        <v>2.4</v>
      </c>
      <c r="K22" s="96" t="s">
        <v>1066</v>
      </c>
      <c r="M22" s="106">
        <v>10</v>
      </c>
    </row>
    <row r="23" spans="2:13">
      <c r="B23" s="96" t="s">
        <v>1067</v>
      </c>
      <c r="C23" s="84"/>
      <c r="D23" s="104">
        <v>30</v>
      </c>
      <c r="G23" s="96" t="s">
        <v>1068</v>
      </c>
      <c r="I23" s="117">
        <v>-2.1</v>
      </c>
      <c r="K23" s="96" t="s">
        <v>1069</v>
      </c>
      <c r="M23" s="100">
        <f>SUM(M21:M22)</f>
        <v>5</v>
      </c>
    </row>
    <row r="24" spans="2:13">
      <c r="B24" s="96" t="s">
        <v>1070</v>
      </c>
      <c r="D24" s="100">
        <f>SUM(D22:D23)</f>
        <v>90</v>
      </c>
      <c r="G24" s="96"/>
      <c r="H24" s="84"/>
      <c r="I24" s="100"/>
      <c r="K24" s="96" t="s">
        <v>1071</v>
      </c>
      <c r="M24" s="100"/>
    </row>
    <row r="25" spans="2:13">
      <c r="B25" s="107" t="s">
        <v>1072</v>
      </c>
      <c r="C25" s="108"/>
      <c r="D25" s="104">
        <f>155-90</f>
        <v>65</v>
      </c>
      <c r="G25" s="96" t="s">
        <v>1073</v>
      </c>
      <c r="I25" s="118">
        <f>I10-I17+I23</f>
        <v>35.800000000000033</v>
      </c>
      <c r="K25" s="96" t="s">
        <v>1074</v>
      </c>
      <c r="M25" s="100">
        <v>-3</v>
      </c>
    </row>
    <row r="26" spans="2:13">
      <c r="B26" s="109" t="s">
        <v>1075</v>
      </c>
      <c r="C26" s="119"/>
      <c r="D26" s="120">
        <f>SUM(D24:D25)</f>
        <v>155</v>
      </c>
      <c r="G26" s="96" t="s">
        <v>1076</v>
      </c>
      <c r="H26" s="84"/>
      <c r="I26" s="100">
        <f>0.35*I25</f>
        <v>12.53000000000001</v>
      </c>
      <c r="K26" s="96" t="s">
        <v>1077</v>
      </c>
      <c r="M26" s="106">
        <v>2</v>
      </c>
    </row>
    <row r="27" spans="2:13">
      <c r="G27" s="97" t="s">
        <v>1078</v>
      </c>
      <c r="H27" s="101"/>
      <c r="I27" s="121">
        <f>I25-I26</f>
        <v>23.270000000000024</v>
      </c>
      <c r="K27" s="107" t="s">
        <v>1079</v>
      </c>
      <c r="L27" s="108"/>
      <c r="M27" s="104">
        <f>SUM(M25:M26)</f>
        <v>-1</v>
      </c>
    </row>
    <row r="28" spans="2:13">
      <c r="K28" s="97" t="s">
        <v>1080</v>
      </c>
      <c r="L28" s="101"/>
      <c r="M28" s="122">
        <f>M27+M23</f>
        <v>4</v>
      </c>
    </row>
    <row r="29" spans="2:13">
      <c r="K29" s="96" t="s">
        <v>1081</v>
      </c>
      <c r="M29" s="123"/>
    </row>
    <row r="30" spans="2:13">
      <c r="K30" s="96" t="s">
        <v>1082</v>
      </c>
      <c r="M30" s="100">
        <v>-5</v>
      </c>
    </row>
    <row r="31" spans="2:13">
      <c r="K31" s="96" t="s">
        <v>1083</v>
      </c>
      <c r="M31" s="100">
        <v>2</v>
      </c>
    </row>
    <row r="32" spans="2:13">
      <c r="K32" s="96" t="s">
        <v>1084</v>
      </c>
      <c r="M32" s="100">
        <v>1</v>
      </c>
    </row>
    <row r="33" spans="11:13">
      <c r="K33" s="107" t="s">
        <v>1085</v>
      </c>
      <c r="L33" s="108"/>
      <c r="M33" s="104">
        <v>-2.4</v>
      </c>
    </row>
    <row r="34" spans="11:13">
      <c r="K34" s="109" t="s">
        <v>1086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1087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1088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1089</v>
      </c>
      <c r="D4" s="208"/>
      <c r="E4" s="208"/>
      <c r="F4" s="208"/>
      <c r="G4" s="208"/>
      <c r="H4" s="208"/>
      <c r="I4" s="147"/>
      <c r="J4" s="207" t="s">
        <v>1090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1091</v>
      </c>
      <c r="C5" s="136" t="s">
        <v>1092</v>
      </c>
      <c r="D5" s="136" t="s">
        <v>1093</v>
      </c>
      <c r="E5" s="136" t="s">
        <v>1094</v>
      </c>
      <c r="F5" s="136" t="s">
        <v>1095</v>
      </c>
      <c r="G5" s="136" t="s">
        <v>1096</v>
      </c>
      <c r="H5" s="136" t="s">
        <v>1093</v>
      </c>
      <c r="I5" s="136"/>
      <c r="J5" s="136" t="s">
        <v>1097</v>
      </c>
      <c r="K5" s="134" t="s">
        <v>1098</v>
      </c>
      <c r="L5" s="136" t="s">
        <v>1099</v>
      </c>
      <c r="M5" s="136" t="s">
        <v>1100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1101</v>
      </c>
      <c r="D12" s="136" t="s">
        <v>1102</v>
      </c>
      <c r="E12" s="136" t="s">
        <v>1103</v>
      </c>
      <c r="F12" s="136"/>
      <c r="I12" s="135"/>
      <c r="J12" s="137"/>
      <c r="K12" s="136" t="s">
        <v>1104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1096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1105</v>
      </c>
      <c r="D14" s="183" t="s">
        <v>1099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1106</v>
      </c>
      <c r="C15" s="139">
        <v>0.1</v>
      </c>
      <c r="D15" s="139">
        <v>0.14000000000000001</v>
      </c>
      <c r="E15" s="135"/>
      <c r="F15" s="135"/>
      <c r="I15" s="135"/>
      <c r="J15" s="154" t="s">
        <v>1092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1107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1108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1020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1023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1109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1110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1111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1025</v>
      </c>
      <c r="B7" s="84"/>
      <c r="C7" s="84"/>
      <c r="D7" s="84"/>
      <c r="E7" s="84"/>
      <c r="F7" s="84"/>
      <c r="J7" s="83" t="s">
        <v>1112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1028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1113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1031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1114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1115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1116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1117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1051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1092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1054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1118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1119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273</v>
      </c>
    </row>
    <row r="16" spans="1:17">
      <c r="A16" s="83" t="s">
        <v>1065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1078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1112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1092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1073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1120</v>
      </c>
    </row>
    <row r="20" spans="1:19">
      <c r="A20" s="83" t="s">
        <v>1076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1121</v>
      </c>
    </row>
    <row r="21" spans="1:19">
      <c r="A21" s="89" t="s">
        <v>1078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1107</v>
      </c>
      <c r="K21" s="83">
        <v>0.18</v>
      </c>
    </row>
    <row r="22" spans="1:19">
      <c r="G22" s="92"/>
      <c r="J22" s="83" t="s">
        <v>1122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1097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1123</v>
      </c>
      <c r="K24" s="83">
        <f>30-20</f>
        <v>10</v>
      </c>
      <c r="N24" s="89"/>
    </row>
    <row r="25" spans="1:19">
      <c r="H25" s="129"/>
      <c r="J25" s="83" t="s">
        <v>1124</v>
      </c>
      <c r="K25" s="85">
        <f>K23-K24</f>
        <v>607.50035360888171</v>
      </c>
    </row>
    <row r="26" spans="1:19">
      <c r="J26" s="83" t="s">
        <v>1125</v>
      </c>
      <c r="K26" s="83">
        <v>50</v>
      </c>
      <c r="N26" s="89"/>
    </row>
    <row r="27" spans="1:19">
      <c r="J27" s="83" t="s">
        <v>1126</v>
      </c>
      <c r="K27" s="90">
        <f>K25/K26</f>
        <v>12.150007072177635</v>
      </c>
    </row>
    <row r="28" spans="1:19">
      <c r="J28" s="83" t="s">
        <v>1127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1108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1020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1023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1128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1110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1129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1111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1130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1112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1113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132"/>
      <c r="C9" s="84"/>
      <c r="D9" s="84"/>
      <c r="E9" s="84"/>
      <c r="F9" s="84"/>
      <c r="J9" s="83" t="s">
        <v>1114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1028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1116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1031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1117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1115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1092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273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1051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1118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1054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1119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273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1078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1065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1112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1120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1121</v>
      </c>
    </row>
    <row r="21" spans="1:19">
      <c r="A21" s="83" t="s">
        <v>1073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1107</v>
      </c>
      <c r="K21" s="83">
        <v>0.18</v>
      </c>
    </row>
    <row r="22" spans="1:19">
      <c r="A22" s="83" t="s">
        <v>1076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1122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1078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1131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1123</v>
      </c>
      <c r="K24" s="83">
        <f>30-20</f>
        <v>10</v>
      </c>
      <c r="N24" s="89"/>
    </row>
    <row r="25" spans="1:19">
      <c r="H25" s="92"/>
      <c r="J25" s="83" t="s">
        <v>1124</v>
      </c>
      <c r="K25" s="85">
        <f>K23-K24</f>
        <v>670.33731375149682</v>
      </c>
    </row>
    <row r="26" spans="1:19">
      <c r="G26" s="129"/>
      <c r="J26" s="83" t="s">
        <v>1125</v>
      </c>
      <c r="K26" s="83">
        <v>50</v>
      </c>
      <c r="N26" s="89"/>
    </row>
    <row r="27" spans="1:19">
      <c r="H27" s="129"/>
      <c r="J27" s="83" t="s">
        <v>1126</v>
      </c>
      <c r="K27" s="90">
        <f>K25/K26</f>
        <v>13.406746275029937</v>
      </c>
    </row>
    <row r="28" spans="1:19">
      <c r="J28" s="83" t="s">
        <v>1127</v>
      </c>
      <c r="K28" s="83">
        <v>12.15</v>
      </c>
    </row>
    <row r="29" spans="1:19">
      <c r="J29" s="131" t="s">
        <v>103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1132</v>
      </c>
      <c r="F2" s="202"/>
    </row>
    <row r="3" spans="2:6">
      <c r="B3" s="162" t="s">
        <v>1133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1134</v>
      </c>
      <c r="D5" s="83" t="s">
        <v>1017</v>
      </c>
      <c r="E5" s="83">
        <v>200</v>
      </c>
      <c r="F5" s="83">
        <v>200</v>
      </c>
    </row>
    <row r="6" spans="2:6">
      <c r="B6" s="163">
        <f>B5+1</f>
        <v>2</v>
      </c>
      <c r="C6" s="84" t="s">
        <v>1014</v>
      </c>
      <c r="D6" s="83" t="s">
        <v>1135</v>
      </c>
      <c r="E6" s="83">
        <v>20</v>
      </c>
      <c r="F6" s="83">
        <v>20</v>
      </c>
    </row>
    <row r="7" spans="2:6">
      <c r="B7" s="163">
        <f>B6+1</f>
        <v>3</v>
      </c>
      <c r="D7" s="159" t="s">
        <v>1098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1136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1137</v>
      </c>
      <c r="D10" s="83" t="s">
        <v>1138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1139</v>
      </c>
      <c r="D11" s="83" t="s">
        <v>1140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1054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1114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1116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1141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1078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1142</v>
      </c>
      <c r="D18" s="83" t="s">
        <v>1078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1143</v>
      </c>
      <c r="D19" s="83" t="s">
        <v>1144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1271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1145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1272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1146</v>
      </c>
      <c r="D24" s="83" t="s">
        <v>1092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1147</v>
      </c>
      <c r="D25" s="83" t="s">
        <v>1148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1149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1096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1150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1151</v>
      </c>
      <c r="D30" s="83" t="s">
        <v>1152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1153</v>
      </c>
      <c r="D31" s="83" t="s">
        <v>1154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1155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1156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1157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1158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1159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1160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1121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1161</v>
      </c>
      <c r="D40" s="83" t="s">
        <v>1162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1163</v>
      </c>
      <c r="D41" s="83" t="s">
        <v>1164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1165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1166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101</v>
      </c>
    </row>
    <row r="2" spans="1:15">
      <c r="A2">
        <v>5.0000000000000001E-3</v>
      </c>
      <c r="C2" t="s">
        <v>310</v>
      </c>
      <c r="E2" s="193" t="s">
        <v>97</v>
      </c>
      <c r="F2" s="194"/>
      <c r="G2" s="194"/>
      <c r="H2" s="194"/>
      <c r="I2" s="194"/>
    </row>
    <row r="3" spans="1:15">
      <c r="A3" t="s">
        <v>258</v>
      </c>
      <c r="B3" t="s">
        <v>1167</v>
      </c>
      <c r="C3" t="s">
        <v>1168</v>
      </c>
      <c r="E3" t="s">
        <v>1167</v>
      </c>
      <c r="F3" t="s">
        <v>1168</v>
      </c>
      <c r="G3" t="s">
        <v>1168</v>
      </c>
      <c r="H3" t="s">
        <v>1168</v>
      </c>
      <c r="I3" t="s">
        <v>1168</v>
      </c>
    </row>
    <row r="4" spans="1:15">
      <c r="F4" t="s">
        <v>1169</v>
      </c>
      <c r="G4" t="s">
        <v>1170</v>
      </c>
      <c r="H4" t="s">
        <v>1171</v>
      </c>
      <c r="I4" t="s">
        <v>1172</v>
      </c>
      <c r="L4" t="s">
        <v>235</v>
      </c>
    </row>
    <row r="5" spans="1:15">
      <c r="A5" t="s">
        <v>1173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1174</v>
      </c>
      <c r="M5" t="s">
        <v>1175</v>
      </c>
      <c r="N5" t="s">
        <v>1176</v>
      </c>
      <c r="O5" t="s">
        <v>1177</v>
      </c>
    </row>
    <row r="6" spans="1:15">
      <c r="A6" t="s">
        <v>1178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1179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1180</v>
      </c>
      <c r="L7">
        <v>1</v>
      </c>
      <c r="M7">
        <v>1.2</v>
      </c>
      <c r="N7">
        <v>1.6</v>
      </c>
      <c r="O7">
        <v>2</v>
      </c>
    </row>
    <row r="8" spans="1:15">
      <c r="A8" t="s">
        <v>1181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1182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1183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1184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1185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1186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1187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1188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1189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1190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1191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1192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1193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1194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1195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1196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1197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1198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1199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1200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1201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1202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1203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1204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1205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1206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1207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1208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1209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1210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1211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1212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1213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1214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200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1215</v>
      </c>
      <c r="F3" s="4" t="s">
        <v>1216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1215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1216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1215</v>
      </c>
      <c r="F10" s="4" t="s">
        <v>1216</v>
      </c>
      <c r="G10" s="4" t="s">
        <v>203</v>
      </c>
      <c r="H10" s="4"/>
    </row>
    <row r="11" spans="1:9">
      <c r="A11" s="12" t="s">
        <v>1217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1218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1219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216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1220</v>
      </c>
      <c r="C16" s="194"/>
      <c r="D16" s="194"/>
      <c r="E16" s="194"/>
      <c r="F16" s="194"/>
      <c r="H16" t="s">
        <v>1221</v>
      </c>
      <c r="I16" t="s">
        <v>327</v>
      </c>
    </row>
    <row r="17" spans="1:9">
      <c r="A17" s="12" t="s">
        <v>1217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1218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1219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1222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200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1215</v>
      </c>
      <c r="F2" s="4" t="s">
        <v>1216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1215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1216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1223</v>
      </c>
      <c r="G9" t="s">
        <v>1224</v>
      </c>
      <c r="H9" t="s">
        <v>1225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200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1215</v>
      </c>
      <c r="F2" s="4" t="s">
        <v>1216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1215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1216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1215</v>
      </c>
      <c r="E10" t="s">
        <v>1216</v>
      </c>
      <c r="F10" t="s">
        <v>177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1223</v>
      </c>
      <c r="G13" t="s">
        <v>1224</v>
      </c>
      <c r="H13" t="s">
        <v>1225</v>
      </c>
      <c r="I13" t="s">
        <v>1226</v>
      </c>
      <c r="J13" t="s">
        <v>1227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200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1215</v>
      </c>
      <c r="F2" s="4" t="s">
        <v>1216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1215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1216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1215</v>
      </c>
      <c r="E10" t="s">
        <v>1216</v>
      </c>
      <c r="F10" t="s">
        <v>177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1223</v>
      </c>
      <c r="B13" t="s">
        <v>8</v>
      </c>
      <c r="C13" t="s">
        <v>10</v>
      </c>
      <c r="D13" t="s">
        <v>1215</v>
      </c>
      <c r="E13" t="s">
        <v>1216</v>
      </c>
      <c r="F13" t="s">
        <v>177</v>
      </c>
      <c r="G13" t="s">
        <v>1224</v>
      </c>
      <c r="H13" t="s">
        <v>1225</v>
      </c>
      <c r="I13" t="s">
        <v>1226</v>
      </c>
      <c r="J13" t="s">
        <v>1227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1228</v>
      </c>
      <c r="B16" t="s">
        <v>8</v>
      </c>
      <c r="C16" t="s">
        <v>10</v>
      </c>
      <c r="D16" t="s">
        <v>1215</v>
      </c>
      <c r="E16" t="s">
        <v>1216</v>
      </c>
      <c r="F16" t="s">
        <v>177</v>
      </c>
    </row>
    <row r="17" spans="1:6">
      <c r="A17" t="s">
        <v>216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1229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237</v>
      </c>
      <c r="C1" s="194"/>
      <c r="D1" s="194"/>
    </row>
    <row r="2" spans="1:12">
      <c r="B2" s="1" t="s">
        <v>238</v>
      </c>
      <c r="C2" s="1" t="s">
        <v>239</v>
      </c>
      <c r="D2" s="1" t="s">
        <v>240</v>
      </c>
      <c r="E2" s="1" t="s">
        <v>1230</v>
      </c>
      <c r="F2" s="1" t="s">
        <v>1231</v>
      </c>
      <c r="G2" s="1" t="s">
        <v>1232</v>
      </c>
      <c r="H2" s="1" t="s">
        <v>1233</v>
      </c>
      <c r="I2" s="1" t="s">
        <v>1234</v>
      </c>
      <c r="J2" s="1" t="s">
        <v>1235</v>
      </c>
      <c r="K2" s="1" t="s">
        <v>1236</v>
      </c>
      <c r="L2" s="1" t="s">
        <v>203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200</v>
      </c>
      <c r="C5" s="194"/>
      <c r="D5" s="194"/>
    </row>
    <row r="7" spans="1:12">
      <c r="B7" s="1" t="s">
        <v>238</v>
      </c>
      <c r="C7" s="1" t="s">
        <v>239</v>
      </c>
      <c r="D7" s="1" t="s">
        <v>240</v>
      </c>
      <c r="E7" s="1" t="s">
        <v>1230</v>
      </c>
      <c r="F7" s="1" t="s">
        <v>1231</v>
      </c>
      <c r="G7" s="1" t="s">
        <v>1232</v>
      </c>
      <c r="H7" s="1" t="s">
        <v>1233</v>
      </c>
      <c r="I7" s="1" t="s">
        <v>1234</v>
      </c>
      <c r="J7" s="1" t="s">
        <v>1235</v>
      </c>
      <c r="K7" s="1" t="s">
        <v>1236</v>
      </c>
    </row>
    <row r="8" spans="1:12">
      <c r="A8" s="1" t="s">
        <v>238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239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240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1230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1231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1232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1233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1234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1235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1236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243</v>
      </c>
      <c r="C19" s="194"/>
      <c r="D19" s="194"/>
    </row>
    <row r="20" spans="1:12">
      <c r="B20" s="1" t="s">
        <v>238</v>
      </c>
      <c r="C20" s="1" t="s">
        <v>239</v>
      </c>
      <c r="D20" s="1" t="s">
        <v>240</v>
      </c>
      <c r="E20" s="1" t="s">
        <v>1230</v>
      </c>
      <c r="F20" s="1" t="s">
        <v>1231</v>
      </c>
      <c r="G20" s="1" t="s">
        <v>1232</v>
      </c>
      <c r="H20" s="1" t="s">
        <v>1233</v>
      </c>
      <c r="I20" s="1" t="s">
        <v>1234</v>
      </c>
      <c r="J20" s="1" t="s">
        <v>1235</v>
      </c>
      <c r="K20" s="1" t="s">
        <v>1236</v>
      </c>
    </row>
    <row r="21" spans="1:12">
      <c r="A21" s="1" t="s">
        <v>1237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1238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1239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216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1240</v>
      </c>
      <c r="C26" s="1" t="s">
        <v>236</v>
      </c>
      <c r="D26" s="1" t="s">
        <v>37</v>
      </c>
      <c r="E26" s="1" t="s">
        <v>103</v>
      </c>
      <c r="F26" s="1"/>
      <c r="G26" s="1"/>
      <c r="H26" s="1"/>
      <c r="I26" s="1"/>
      <c r="J26" s="1"/>
    </row>
    <row r="27" spans="1:12">
      <c r="A27" s="1" t="s">
        <v>238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239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240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1230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1231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1232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1233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1234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1235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1236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1241</v>
      </c>
      <c r="C38" t="s">
        <v>236</v>
      </c>
      <c r="D38" t="s">
        <v>37</v>
      </c>
      <c r="E38" t="s">
        <v>103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216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1242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1243</v>
      </c>
      <c r="B43">
        <f>SQRT(B40)</f>
        <v>5.0000999960443923E-2</v>
      </c>
    </row>
    <row r="44" spans="1:19">
      <c r="A44" s="1" t="s">
        <v>103</v>
      </c>
      <c r="B44">
        <f>E40</f>
        <v>3.1611561870672031E-2</v>
      </c>
    </row>
    <row r="45" spans="1:19">
      <c r="A45" s="1" t="s">
        <v>1244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237</v>
      </c>
      <c r="C1" s="194"/>
      <c r="D1" s="194"/>
    </row>
    <row r="2" spans="1:12">
      <c r="B2" s="1" t="s">
        <v>238</v>
      </c>
      <c r="C2" s="1" t="s">
        <v>239</v>
      </c>
      <c r="D2" s="1" t="s">
        <v>1245</v>
      </c>
      <c r="E2" s="1" t="s">
        <v>101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200</v>
      </c>
      <c r="C5" s="194"/>
      <c r="D5" s="194"/>
    </row>
    <row r="7" spans="1:12">
      <c r="B7" s="1" t="s">
        <v>238</v>
      </c>
      <c r="C7" s="1" t="s">
        <v>239</v>
      </c>
      <c r="D7" s="1" t="s">
        <v>1245</v>
      </c>
    </row>
    <row r="8" spans="1:12">
      <c r="A8" s="1" t="s">
        <v>238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239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1245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243</v>
      </c>
      <c r="C13" s="194"/>
      <c r="D13" s="194"/>
    </row>
    <row r="14" spans="1:12">
      <c r="B14" s="1" t="s">
        <v>238</v>
      </c>
      <c r="C14" s="1" t="s">
        <v>239</v>
      </c>
      <c r="D14" s="1" t="s">
        <v>1245</v>
      </c>
      <c r="I14" s="1">
        <v>-0.25</v>
      </c>
      <c r="J14" s="1"/>
      <c r="K14" s="1"/>
      <c r="L14" s="1"/>
    </row>
    <row r="15" spans="1:12">
      <c r="A15" s="1" t="s">
        <v>241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1237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1246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1247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1248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1249</v>
      </c>
      <c r="B21" t="s">
        <v>1240</v>
      </c>
      <c r="C21" t="s">
        <v>236</v>
      </c>
      <c r="D21" t="s">
        <v>37</v>
      </c>
      <c r="E21" t="s">
        <v>103</v>
      </c>
      <c r="F21" t="s">
        <v>1250</v>
      </c>
    </row>
    <row r="22" spans="1:9">
      <c r="A22" s="1" t="s">
        <v>238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239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216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1243</v>
      </c>
      <c r="B28">
        <f>SQRT(SUMPRODUCT(MMULT(B17:D17,B8:D10),B17:D17))</f>
        <v>4.999997371290596E-2</v>
      </c>
    </row>
    <row r="29" spans="1:9">
      <c r="A29" s="1" t="s">
        <v>103</v>
      </c>
      <c r="B29">
        <f>SUMPRODUCT(B17:D17,B3:D3)</f>
        <v>6.7571003603079105E-3</v>
      </c>
    </row>
    <row r="30" spans="1:9">
      <c r="A30" s="1" t="s">
        <v>1244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1251</v>
      </c>
      <c r="B2" t="s">
        <v>1252</v>
      </c>
      <c r="C2" t="s">
        <v>1253</v>
      </c>
      <c r="D2" t="s">
        <v>1254</v>
      </c>
      <c r="F2" t="s">
        <v>1255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1256</v>
      </c>
      <c r="C3">
        <v>30</v>
      </c>
    </row>
    <row r="4" spans="1:3">
      <c r="A4" s="59" t="s">
        <v>234</v>
      </c>
      <c r="B4" t="s">
        <v>1257</v>
      </c>
      <c r="C4">
        <v>0.5</v>
      </c>
    </row>
    <row r="5" spans="1:3">
      <c r="A5" t="s">
        <v>88</v>
      </c>
      <c r="B5" t="s">
        <v>1258</v>
      </c>
      <c r="C5">
        <v>40</v>
      </c>
    </row>
    <row r="6" spans="1:3">
      <c r="A6" t="s">
        <v>1259</v>
      </c>
      <c r="B6" t="s">
        <v>1260</v>
      </c>
      <c r="C6">
        <v>0.5</v>
      </c>
    </row>
    <row r="7" spans="1:3">
      <c r="A7" t="s">
        <v>203</v>
      </c>
      <c r="B7" t="s">
        <v>1261</v>
      </c>
      <c r="C7">
        <v>0.01</v>
      </c>
    </row>
    <row r="8" spans="1:3">
      <c r="A8" t="s">
        <v>1262</v>
      </c>
      <c r="B8" t="s">
        <v>1263</v>
      </c>
      <c r="C8">
        <v>69.342915559511255</v>
      </c>
    </row>
    <row r="9" spans="1:3">
      <c r="A9" t="s">
        <v>1264</v>
      </c>
      <c r="B9" t="s">
        <v>1265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1266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7-Reg_Google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2025-02-01T18:10:17Z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