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560" yWindow="560" windowWidth="25040" windowHeight="16980" tabRatio="500"/>
  </bookViews>
  <sheets>
    <sheet name="table_03_DiD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E5" i="1"/>
  <c r="H5" i="1"/>
  <c r="K5" i="1"/>
  <c r="A6" i="1"/>
  <c r="B6" i="1"/>
  <c r="E6" i="1"/>
  <c r="H6" i="1"/>
  <c r="K6" i="1"/>
  <c r="A7" i="1"/>
  <c r="B7" i="1"/>
  <c r="E7" i="1"/>
  <c r="H7" i="1"/>
  <c r="K7" i="1"/>
  <c r="A8" i="1"/>
  <c r="B8" i="1"/>
  <c r="E8" i="1"/>
  <c r="H8" i="1"/>
  <c r="K8" i="1"/>
  <c r="A9" i="1"/>
  <c r="B9" i="1"/>
  <c r="E9" i="1"/>
  <c r="H9" i="1"/>
  <c r="K9" i="1"/>
  <c r="A10" i="1"/>
  <c r="B10" i="1"/>
  <c r="E10" i="1"/>
  <c r="H10" i="1"/>
  <c r="K10" i="1"/>
  <c r="A11" i="1"/>
  <c r="B11" i="1"/>
  <c r="E11" i="1"/>
  <c r="H11" i="1"/>
  <c r="K11" i="1"/>
  <c r="A12" i="1"/>
  <c r="B12" i="1"/>
  <c r="C12" i="1"/>
  <c r="D12" i="1"/>
  <c r="G12" i="1"/>
  <c r="H12" i="1"/>
  <c r="I12" i="1"/>
  <c r="A13" i="1"/>
  <c r="B13" i="1"/>
  <c r="C13" i="1"/>
  <c r="D13" i="1"/>
  <c r="G13" i="1"/>
  <c r="H13" i="1"/>
  <c r="I13" i="1"/>
  <c r="A14" i="1"/>
  <c r="B14" i="1"/>
  <c r="C14" i="1"/>
  <c r="D14" i="1"/>
  <c r="G14" i="1"/>
  <c r="H14" i="1"/>
  <c r="I14" i="1"/>
  <c r="A15" i="1"/>
  <c r="B15" i="1"/>
  <c r="C15" i="1"/>
  <c r="D15" i="1"/>
  <c r="G15" i="1"/>
  <c r="H15" i="1"/>
  <c r="I15" i="1"/>
  <c r="A16" i="1"/>
  <c r="B16" i="1"/>
  <c r="C16" i="1"/>
  <c r="D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</calcChain>
</file>

<file path=xl/sharedStrings.xml><?xml version="1.0" encoding="utf-8"?>
<sst xmlns="http://schemas.openxmlformats.org/spreadsheetml/2006/main" count="81" uniqueCount="37">
  <si>
    <t>="Difference-in-difference estimates of effects of IMAI training of nurses on odds of proper diagnosis and treatment</t>
  </si>
  <si>
    <t xml:space="preserve"> Rwanda 2011-2012."</t>
  </si>
  <si>
    <t>="[1.00</t>
  </si>
  <si>
    <t>1.00]"</t>
  </si>
  <si>
    <t>="[0.44</t>
  </si>
  <si>
    <t>1.76]"</t>
  </si>
  <si>
    <t>="[0.39</t>
  </si>
  <si>
    <t>2.01]"</t>
  </si>
  <si>
    <t>="[0.42</t>
  </si>
  <si>
    <t>="[0.41</t>
  </si>
  <si>
    <t>0.97]"</t>
  </si>
  <si>
    <t>="[1.07</t>
  </si>
  <si>
    <t>2.56]"</t>
  </si>
  <si>
    <t>2.69]"</t>
  </si>
  <si>
    <t>="[0.61</t>
  </si>
  <si>
    <t>1.51]"</t>
  </si>
  <si>
    <t>="[0.59</t>
  </si>
  <si>
    <t>1.50]"</t>
  </si>
  <si>
    <t>="[0.78</t>
  </si>
  <si>
    <t>3.89]"</t>
  </si>
  <si>
    <t>3.90]"</t>
  </si>
  <si>
    <t>="[2.00</t>
  </si>
  <si>
    <t>5.72]"</t>
  </si>
  <si>
    <t>="[1.98</t>
  </si>
  <si>
    <t>5.62]"</t>
  </si>
  <si>
    <t>="[0.74</t>
  </si>
  <si>
    <t>1.32]"</t>
  </si>
  <si>
    <t>1.05]"</t>
  </si>
  <si>
    <t>="[0.99</t>
  </si>
  <si>
    <t>1.01]"</t>
  </si>
  <si>
    <t>="[0.98</t>
  </si>
  <si>
    <t>1.03]"</t>
  </si>
  <si>
    <t>="[0.97</t>
  </si>
  <si>
    <t>1.02]"</t>
  </si>
  <si>
    <t>="* p&lt;0.05</t>
  </si>
  <si>
    <t xml:space="preserve"> ** p&lt;0.01</t>
  </si>
  <si>
    <t xml:space="preserve"> *** p&lt;0.001"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</si>
</sst>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A8" sqref="A8:XFD9"/>
    </sheetView>
  </sheetViews>
  <sheetFormatPr baseColWidth="10" defaultRowHeight="15" x14ac:dyDescent="0"/>
  <sheetData>
    <row r="1" spans="1:13">
      <c r="A1" t="s">
        <v>0</v>
      </c>
      <c r="B1" t="s">
        <v>1</v>
      </c>
    </row>
    <row r="2" spans="1:13">
      <c r="A2" t="str">
        <f>""</f>
        <v/>
      </c>
      <c r="B2" t="str">
        <f>"(1)"</f>
        <v>(1)</v>
      </c>
      <c r="C2" t="str">
        <f>""</f>
        <v/>
      </c>
      <c r="D2" t="str">
        <f>"(2)"</f>
        <v>(2)</v>
      </c>
      <c r="E2" t="str">
        <f>""</f>
        <v/>
      </c>
      <c r="F2" t="str">
        <f>"(3)"</f>
        <v>(3)</v>
      </c>
      <c r="G2" t="str">
        <f>""</f>
        <v/>
      </c>
      <c r="H2" t="str">
        <f>"(4)"</f>
        <v>(4)</v>
      </c>
      <c r="I2" t="str">
        <f>""</f>
        <v/>
      </c>
    </row>
    <row r="3" spans="1:13">
      <c r="A3" t="str">
        <f>""</f>
        <v/>
      </c>
      <c r="B3" t="str">
        <f>"dx_agree"</f>
        <v>dx_agree</v>
      </c>
      <c r="C3" t="str">
        <f>""</f>
        <v/>
      </c>
      <c r="D3" t="str">
        <f>"dx_agree"</f>
        <v>dx_agree</v>
      </c>
      <c r="E3" t="str">
        <f>""</f>
        <v/>
      </c>
      <c r="F3" t="str">
        <f>"tx_agree"</f>
        <v>tx_agree</v>
      </c>
      <c r="G3" t="str">
        <f>""</f>
        <v/>
      </c>
      <c r="H3" t="str">
        <f>"tx_agree"</f>
        <v>tx_agree</v>
      </c>
      <c r="I3" t="str">
        <f>""</f>
        <v/>
      </c>
    </row>
    <row r="4" spans="1:13">
      <c r="A4" t="str">
        <f>"main"</f>
        <v>main</v>
      </c>
      <c r="B4" t="str">
        <f>""</f>
        <v/>
      </c>
      <c r="C4" t="str">
        <f>""</f>
        <v/>
      </c>
      <c r="D4" t="str">
        <f>""</f>
        <v/>
      </c>
      <c r="E4" t="str">
        <f>""</f>
        <v/>
      </c>
      <c r="F4" t="str">
        <f>""</f>
        <v/>
      </c>
      <c r="G4" t="str">
        <f>""</f>
        <v/>
      </c>
      <c r="H4" t="str">
        <f>""</f>
        <v/>
      </c>
      <c r="I4" t="str">
        <f>""</f>
        <v/>
      </c>
    </row>
    <row r="5" spans="1:13">
      <c r="A5" t="str">
        <f>"Yes"</f>
        <v>Yes</v>
      </c>
      <c r="B5" t="str">
        <f>"0.89"</f>
        <v>0.89</v>
      </c>
      <c r="C5" t="s">
        <v>4</v>
      </c>
      <c r="D5" t="s">
        <v>5</v>
      </c>
      <c r="E5" t="str">
        <f>"0.88"</f>
        <v>0.88</v>
      </c>
      <c r="F5" t="s">
        <v>6</v>
      </c>
      <c r="G5" t="s">
        <v>7</v>
      </c>
      <c r="H5" t="str">
        <f>"0.65"</f>
        <v>0.65</v>
      </c>
      <c r="I5" t="s">
        <v>8</v>
      </c>
      <c r="J5" t="s">
        <v>3</v>
      </c>
      <c r="K5" t="str">
        <f>"0.63*"</f>
        <v>0.63*</v>
      </c>
      <c r="L5" t="s">
        <v>9</v>
      </c>
      <c r="M5" t="s">
        <v>10</v>
      </c>
    </row>
    <row r="6" spans="1:13">
      <c r="A6" t="str">
        <f>"baseline"</f>
        <v>baseline</v>
      </c>
      <c r="B6" t="str">
        <f>"1.00"</f>
        <v>1.00</v>
      </c>
      <c r="C6" t="s">
        <v>2</v>
      </c>
      <c r="D6" t="s">
        <v>3</v>
      </c>
      <c r="E6" t="str">
        <f>"1.00"</f>
        <v>1.00</v>
      </c>
      <c r="F6" t="s">
        <v>2</v>
      </c>
      <c r="G6" t="s">
        <v>3</v>
      </c>
      <c r="H6" t="str">
        <f>"1.00"</f>
        <v>1.00</v>
      </c>
      <c r="I6" t="s">
        <v>2</v>
      </c>
      <c r="J6" t="s">
        <v>3</v>
      </c>
      <c r="K6" t="str">
        <f>"1.00"</f>
        <v>1.00</v>
      </c>
      <c r="L6" t="s">
        <v>2</v>
      </c>
      <c r="M6" t="s">
        <v>3</v>
      </c>
    </row>
    <row r="7" spans="1:13">
      <c r="A7" t="str">
        <f>"endline"</f>
        <v>endline</v>
      </c>
      <c r="B7" t="str">
        <f>"1.66*"</f>
        <v>1.66*</v>
      </c>
      <c r="C7" t="s">
        <v>11</v>
      </c>
      <c r="D7" t="s">
        <v>12</v>
      </c>
      <c r="E7" t="str">
        <f>"1.69*"</f>
        <v>1.69*</v>
      </c>
      <c r="F7" t="s">
        <v>11</v>
      </c>
      <c r="G7" t="s">
        <v>13</v>
      </c>
      <c r="H7" t="str">
        <f>"0.96"</f>
        <v>0.96</v>
      </c>
      <c r="I7" t="s">
        <v>14</v>
      </c>
      <c r="J7" t="s">
        <v>15</v>
      </c>
      <c r="K7" t="str">
        <f>"0.94"</f>
        <v>0.94</v>
      </c>
      <c r="L7" t="s">
        <v>16</v>
      </c>
      <c r="M7" t="s">
        <v>17</v>
      </c>
    </row>
    <row r="8" spans="1:13">
      <c r="A8" t="str">
        <f>"No # baseline"</f>
        <v>No # baseline</v>
      </c>
      <c r="B8" t="str">
        <f>"1.00"</f>
        <v>1.00</v>
      </c>
      <c r="C8" t="s">
        <v>2</v>
      </c>
      <c r="D8" t="s">
        <v>3</v>
      </c>
      <c r="E8" t="str">
        <f>"1.00"</f>
        <v>1.00</v>
      </c>
      <c r="F8" t="s">
        <v>2</v>
      </c>
      <c r="G8" t="s">
        <v>3</v>
      </c>
      <c r="H8" t="str">
        <f>"1.00"</f>
        <v>1.00</v>
      </c>
      <c r="I8" t="s">
        <v>2</v>
      </c>
      <c r="J8" t="s">
        <v>3</v>
      </c>
      <c r="K8" t="str">
        <f>"1.00"</f>
        <v>1.00</v>
      </c>
      <c r="L8" t="s">
        <v>2</v>
      </c>
      <c r="M8" t="s">
        <v>3</v>
      </c>
    </row>
    <row r="9" spans="1:13">
      <c r="A9" t="str">
        <f>"No # endline"</f>
        <v>No # endline</v>
      </c>
      <c r="B9" t="str">
        <f>"1.00"</f>
        <v>1.00</v>
      </c>
      <c r="C9" t="s">
        <v>2</v>
      </c>
      <c r="D9" t="s">
        <v>3</v>
      </c>
      <c r="E9" t="str">
        <f>"1.00"</f>
        <v>1.00</v>
      </c>
      <c r="F9" t="s">
        <v>2</v>
      </c>
      <c r="G9" t="s">
        <v>3</v>
      </c>
      <c r="H9" t="str">
        <f>"1.00"</f>
        <v>1.00</v>
      </c>
      <c r="I9" t="s">
        <v>2</v>
      </c>
      <c r="J9" t="s">
        <v>3</v>
      </c>
      <c r="K9" t="str">
        <f>"1.00"</f>
        <v>1.00</v>
      </c>
      <c r="L9" t="s">
        <v>2</v>
      </c>
      <c r="M9" t="s">
        <v>3</v>
      </c>
    </row>
    <row r="10" spans="1:13">
      <c r="A10" t="str">
        <f>"Yes # baseline"</f>
        <v>Yes # baseline</v>
      </c>
      <c r="B10" t="str">
        <f>"1.00"</f>
        <v>1.00</v>
      </c>
      <c r="C10" t="s">
        <v>2</v>
      </c>
      <c r="D10" t="s">
        <v>3</v>
      </c>
      <c r="E10" t="str">
        <f>"1.00"</f>
        <v>1.00</v>
      </c>
      <c r="F10" t="s">
        <v>2</v>
      </c>
      <c r="G10" t="s">
        <v>3</v>
      </c>
      <c r="H10" t="str">
        <f>"1.00"</f>
        <v>1.00</v>
      </c>
      <c r="I10" t="s">
        <v>2</v>
      </c>
      <c r="J10" t="s">
        <v>3</v>
      </c>
      <c r="K10" t="str">
        <f>"1.00"</f>
        <v>1.00</v>
      </c>
      <c r="L10" t="s">
        <v>2</v>
      </c>
      <c r="M10" t="s">
        <v>3</v>
      </c>
    </row>
    <row r="11" spans="1:13">
      <c r="A11" t="str">
        <f>"Yes # endline"</f>
        <v>Yes # endline</v>
      </c>
      <c r="B11" t="str">
        <f>"1.74"</f>
        <v>1.74</v>
      </c>
      <c r="C11" t="s">
        <v>18</v>
      </c>
      <c r="D11" t="s">
        <v>19</v>
      </c>
      <c r="E11" t="str">
        <f>"1.74"</f>
        <v>1.74</v>
      </c>
      <c r="F11" t="s">
        <v>18</v>
      </c>
      <c r="G11" t="s">
        <v>20</v>
      </c>
      <c r="H11" t="str">
        <f>"3.38***"</f>
        <v>3.38***</v>
      </c>
      <c r="I11" t="s">
        <v>21</v>
      </c>
      <c r="J11" t="s">
        <v>22</v>
      </c>
      <c r="K11" t="str">
        <f>"3.33***"</f>
        <v>3.33***</v>
      </c>
      <c r="L11" t="s">
        <v>23</v>
      </c>
      <c r="M11" t="s">
        <v>24</v>
      </c>
    </row>
    <row r="12" spans="1:13">
      <c r="A12" t="str">
        <f>"Male"</f>
        <v>Male</v>
      </c>
      <c r="B12" t="str">
        <f>""</f>
        <v/>
      </c>
      <c r="C12" t="str">
        <f>""</f>
        <v/>
      </c>
      <c r="D12" t="str">
        <f>"1.00"</f>
        <v>1.00</v>
      </c>
      <c r="E12" t="s">
        <v>2</v>
      </c>
      <c r="F12" t="s">
        <v>3</v>
      </c>
      <c r="G12" t="str">
        <f>""</f>
        <v/>
      </c>
      <c r="H12" t="str">
        <f>""</f>
        <v/>
      </c>
      <c r="I12" t="str">
        <f>"1.00"</f>
        <v>1.00</v>
      </c>
      <c r="J12" t="s">
        <v>2</v>
      </c>
      <c r="K12" t="s">
        <v>3</v>
      </c>
    </row>
    <row r="13" spans="1:13">
      <c r="A13" t="str">
        <f>"Female"</f>
        <v>Female</v>
      </c>
      <c r="B13" t="str">
        <f>""</f>
        <v/>
      </c>
      <c r="C13" t="str">
        <f>""</f>
        <v/>
      </c>
      <c r="D13" t="str">
        <f>"0.99"</f>
        <v>0.99</v>
      </c>
      <c r="E13" t="s">
        <v>25</v>
      </c>
      <c r="F13" t="s">
        <v>26</v>
      </c>
      <c r="G13" t="str">
        <f>""</f>
        <v/>
      </c>
      <c r="H13" t="str">
        <f>""</f>
        <v/>
      </c>
      <c r="I13" t="str">
        <f>"0.80"</f>
        <v>0.80</v>
      </c>
      <c r="J13" t="s">
        <v>14</v>
      </c>
      <c r="K13" t="s">
        <v>27</v>
      </c>
    </row>
    <row r="14" spans="1:13">
      <c r="A14" t="str">
        <f>"pt_age"</f>
        <v>pt_age</v>
      </c>
      <c r="B14" t="str">
        <f>""</f>
        <v/>
      </c>
      <c r="C14" t="str">
        <f>""</f>
        <v/>
      </c>
      <c r="D14" t="str">
        <f>"1.00"</f>
        <v>1.00</v>
      </c>
      <c r="E14" t="s">
        <v>28</v>
      </c>
      <c r="F14" t="s">
        <v>29</v>
      </c>
      <c r="G14" t="str">
        <f>""</f>
        <v/>
      </c>
      <c r="H14" t="str">
        <f>""</f>
        <v/>
      </c>
      <c r="I14" t="str">
        <f>"1.00"</f>
        <v>1.00</v>
      </c>
      <c r="J14" t="s">
        <v>30</v>
      </c>
      <c r="K14" t="s">
        <v>29</v>
      </c>
    </row>
    <row r="15" spans="1:13">
      <c r="A15" t="str">
        <f>"exp_opd"</f>
        <v>exp_opd</v>
      </c>
      <c r="B15" t="str">
        <f>""</f>
        <v/>
      </c>
      <c r="C15" t="str">
        <f>""</f>
        <v/>
      </c>
      <c r="D15" t="str">
        <f>"1.01"</f>
        <v>1.01</v>
      </c>
      <c r="E15" t="s">
        <v>28</v>
      </c>
      <c r="F15" t="s">
        <v>31</v>
      </c>
      <c r="G15" t="str">
        <f>""</f>
        <v/>
      </c>
      <c r="H15" t="str">
        <f>""</f>
        <v/>
      </c>
      <c r="I15" t="str">
        <f>"0.99"</f>
        <v>0.99</v>
      </c>
      <c r="J15" t="s">
        <v>32</v>
      </c>
      <c r="K15" t="s">
        <v>33</v>
      </c>
    </row>
    <row r="16" spans="1:13">
      <c r="A16" t="str">
        <f>"nobs"</f>
        <v>nobs</v>
      </c>
      <c r="B16" t="str">
        <f>""</f>
        <v/>
      </c>
      <c r="C16" t="str">
        <f>""</f>
        <v/>
      </c>
      <c r="D16" t="str">
        <f>"1.00"</f>
        <v>1.00</v>
      </c>
      <c r="E16" t="s">
        <v>30</v>
      </c>
      <c r="F16" t="s">
        <v>29</v>
      </c>
      <c r="G16" t="str">
        <f>""</f>
        <v/>
      </c>
      <c r="H16" t="str">
        <f>""</f>
        <v/>
      </c>
      <c r="I16" t="str">
        <f>"1.00"</f>
        <v>1.00</v>
      </c>
      <c r="J16" t="s">
        <v>28</v>
      </c>
      <c r="K16" t="s">
        <v>33</v>
      </c>
    </row>
    <row r="17" spans="1:9">
      <c r="A17" t="str">
        <f>"Observations"</f>
        <v>Observations</v>
      </c>
      <c r="B17" t="str">
        <f>"789"</f>
        <v>789</v>
      </c>
      <c r="C17" t="str">
        <f>""</f>
        <v/>
      </c>
      <c r="D17" t="str">
        <f>"779"</f>
        <v>779</v>
      </c>
      <c r="E17" t="str">
        <f>""</f>
        <v/>
      </c>
      <c r="F17" t="str">
        <f>"772"</f>
        <v>772</v>
      </c>
      <c r="G17" t="str">
        <f>""</f>
        <v/>
      </c>
      <c r="H17" t="str">
        <f>"762"</f>
        <v>762</v>
      </c>
      <c r="I17" t="str">
        <f>""</f>
        <v/>
      </c>
    </row>
    <row r="18" spans="1:9">
      <c r="A18" t="str">
        <f>"ll_0"</f>
        <v>ll_0</v>
      </c>
      <c r="B18" t="str">
        <f>"-543.87"</f>
        <v>-543.87</v>
      </c>
      <c r="C18" t="str">
        <f>""</f>
        <v/>
      </c>
      <c r="D18" t="str">
        <f>"-537.41"</f>
        <v>-537.41</v>
      </c>
      <c r="E18" t="str">
        <f>""</f>
        <v/>
      </c>
      <c r="F18" t="str">
        <f>"-531.56"</f>
        <v>-531.56</v>
      </c>
      <c r="G18" t="str">
        <f>""</f>
        <v/>
      </c>
      <c r="H18" t="str">
        <f>"-524.77"</f>
        <v>-524.77</v>
      </c>
      <c r="I18" t="str">
        <f>""</f>
        <v/>
      </c>
    </row>
    <row r="19" spans="1:9">
      <c r="A19" t="str">
        <f>"ll"</f>
        <v>ll</v>
      </c>
      <c r="B19" t="str">
        <f>"-527.22"</f>
        <v>-527.22</v>
      </c>
      <c r="C19" t="str">
        <f>""</f>
        <v/>
      </c>
      <c r="D19" t="str">
        <f>"-520.81"</f>
        <v>-520.81</v>
      </c>
      <c r="E19" t="str">
        <f>""</f>
        <v/>
      </c>
      <c r="F19" t="str">
        <f>"-511.76"</f>
        <v>-511.76</v>
      </c>
      <c r="G19" t="str">
        <f>""</f>
        <v/>
      </c>
      <c r="H19" t="str">
        <f>"-504.63"</f>
        <v>-504.63</v>
      </c>
      <c r="I19" t="str">
        <f>""</f>
        <v/>
      </c>
    </row>
    <row r="20" spans="1:9">
      <c r="A20" t="str">
        <f>"chi2"</f>
        <v>chi2</v>
      </c>
      <c r="B20" t="str">
        <f>"22.47"</f>
        <v>22.47</v>
      </c>
      <c r="C20" t="str">
        <f>""</f>
        <v/>
      </c>
      <c r="D20" t="str">
        <f>"28.96"</f>
        <v>28.96</v>
      </c>
      <c r="E20" t="str">
        <f>""</f>
        <v/>
      </c>
      <c r="F20" t="str">
        <f>"71.72"</f>
        <v>71.72</v>
      </c>
      <c r="G20" t="str">
        <f>""</f>
        <v/>
      </c>
      <c r="H20" t="str">
        <f>"77.51"</f>
        <v>77.51</v>
      </c>
      <c r="I20" t="str">
        <f>""</f>
        <v/>
      </c>
    </row>
    <row r="21" spans="1:9">
      <c r="A21" t="str">
        <f>"Exponentiated coefficients; 95% confidence intervals in brackets"</f>
        <v>Exponentiated coefficients; 95% confidence intervals in brackets</v>
      </c>
    </row>
    <row r="22" spans="1:9">
      <c r="A22" t="s">
        <v>34</v>
      </c>
      <c r="B22" t="s">
        <v>35</v>
      </c>
      <c r="C22" t="s">
        <v>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table_03_DiD.csv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Boyer</dc:creator>
  <cp:lastModifiedBy>Christopher Boyer</cp:lastModifiedBy>
  <dcterms:created xsi:type="dcterms:W3CDTF">2015-11-03T13:04:28Z</dcterms:created>
  <dcterms:modified xsi:type="dcterms:W3CDTF">2015-11-03T13:04:29Z</dcterms:modified>
</cp:coreProperties>
</file>